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https://icfonlinecan.sharepoint.com/sites/DERAnalyticsPlatform/Shared Documents/03_Client_Projects/PG&amp;E/SmartRate Evaluation/PY2025/5_reporting/Final Deliverables/"/>
    </mc:Choice>
  </mc:AlternateContent>
  <xr:revisionPtr revIDLastSave="1" documentId="8_{A2E2FD1A-0140-42AC-A024-EDB85AA0052D}" xr6:coauthVersionLast="47" xr6:coauthVersionMax="47" xr10:uidLastSave="{76F843B1-408D-4BB8-88C2-CF3477001CB2}"/>
  <bookViews>
    <workbookView xWindow="-120" yWindow="-120" windowWidth="29040" windowHeight="15720" xr2:uid="{0A995C66-6FD1-4A34-91B6-A5EE40CC69D0}"/>
  </bookViews>
  <sheets>
    <sheet name="Table" sheetId="2" r:id="rId1"/>
    <sheet name="Names" sheetId="3" state="hidden" r:id="rId2"/>
    <sheet name="Data" sheetId="5" state="hidden" r:id="rId3"/>
  </sheets>
  <definedNames>
    <definedName name="_xlnm._FilterDatabase" localSheetId="2" hidden="1">Data!$B$1:$DQ$904</definedName>
    <definedName name="Average_Event_Day">Table!$B$8</definedName>
    <definedName name="bill_protect">Table!$B$14</definedName>
    <definedName name="bill_protects">Names!$H$3:$H$5</definedName>
    <definedName name="care">Table!$B$12</definedName>
    <definedName name="cares">Names!$D$3:$D$5</definedName>
    <definedName name="Data">Data!$B$1:$EO$512</definedName>
    <definedName name="Date">Table!$B$8</definedName>
    <definedName name="Diff_between_HE_and_RowNum">Table!$G$7</definedName>
    <definedName name="enrollment">Table!$B$13</definedName>
    <definedName name="enrollments">Names!$J$3:$J$6</definedName>
    <definedName name="eventdates">Names!$O$2:$O$11</definedName>
    <definedName name="EventWindow">Table!$B$9</definedName>
    <definedName name="fera">Table!$B$19</definedName>
    <definedName name="feras">Names!$M$3:$M$5</definedName>
    <definedName name="HE_End">Table!$H$8</definedName>
    <definedName name="HE_Start">Table!$F$8</definedName>
    <definedName name="HE_View">Table!$B$4</definedName>
    <definedName name="HE_Views">Names!$P$4:$P$5</definedName>
    <definedName name="hftd">Table!$B$16</definedName>
    <definedName name="hftds">Names!$G$3:$G$5</definedName>
    <definedName name="LCA">Table!$B$11</definedName>
    <definedName name="LCAs">Names!$C$3:$C$11</definedName>
    <definedName name="nem">Table!$B$20</definedName>
    <definedName name="nems">Names!$K$3:$K$5</definedName>
    <definedName name="rate">Table!$B$15</definedName>
    <definedName name="rates">Names!$E$3:$E$10</definedName>
    <definedName name="ResultType">Table!$B$7</definedName>
    <definedName name="Segments">Names!$B$3:$B$13</definedName>
    <definedName name="Selected_Segment">Names!$B$29</definedName>
    <definedName name="sgip">Table!$B$21</definedName>
    <definedName name="sgips">Names!$L$3:$L$5</definedName>
    <definedName name="sublap">Table!$B$17</definedName>
    <definedName name="sublaps">Names!$I$4:$I$19</definedName>
    <definedName name="TOU">Table!$B$18</definedName>
    <definedName name="TOUs">Names!$F$3:$F$5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5" l="1"/>
  <c r="C3" i="3" a="1"/>
  <c r="C3" i="3" s="1"/>
  <c r="B25" i="3"/>
  <c r="B498" i="5" l="1"/>
  <c r="B27" i="3"/>
  <c r="B513" i="5"/>
  <c r="B514" i="5"/>
  <c r="B515" i="5"/>
  <c r="B516" i="5"/>
  <c r="B517" i="5"/>
  <c r="B518" i="5"/>
  <c r="B519" i="5"/>
  <c r="B520" i="5"/>
  <c r="B521" i="5"/>
  <c r="B522" i="5"/>
  <c r="J3" i="3" l="1" a="1"/>
  <c r="J3" i="3" s="1"/>
  <c r="J2" i="3" s="1"/>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9" i="5"/>
  <c r="B500" i="5"/>
  <c r="B501" i="5"/>
  <c r="B502" i="5"/>
  <c r="B503" i="5"/>
  <c r="B504" i="5"/>
  <c r="B505" i="5"/>
  <c r="B506" i="5"/>
  <c r="B507" i="5"/>
  <c r="B508" i="5"/>
  <c r="B509" i="5"/>
  <c r="B510" i="5"/>
  <c r="B511" i="5"/>
  <c r="B512" i="5"/>
  <c r="M3" i="3" a="1"/>
  <c r="M3" i="3" s="1"/>
  <c r="M2" i="3" s="1"/>
  <c r="L3" i="3" a="1"/>
  <c r="L3" i="3" s="1"/>
  <c r="L2" i="3" s="1"/>
  <c r="N3" i="3" a="1"/>
  <c r="K3" i="3" a="1"/>
  <c r="K3" i="3" s="1"/>
  <c r="K2" i="3" s="1"/>
  <c r="C2" i="3"/>
  <c r="G3" i="3" a="1"/>
  <c r="G3" i="3" s="1"/>
  <c r="E3" i="3" a="1"/>
  <c r="E3" i="3" s="1"/>
  <c r="F3" i="3" a="1"/>
  <c r="F3" i="3" s="1"/>
  <c r="H3" i="3" a="1"/>
  <c r="H3" i="3" s="1"/>
  <c r="I3" i="3" a="1"/>
  <c r="I3" i="3" s="1"/>
  <c r="D3" i="3" a="1"/>
  <c r="D3" i="3" s="1"/>
  <c r="D2" i="3" s="1"/>
  <c r="B3" i="3" a="1"/>
  <c r="B3" i="3" s="1"/>
  <c r="B2" i="3" s="1"/>
  <c r="E8" i="2"/>
  <c r="F8" i="2"/>
  <c r="F45" i="2"/>
  <c r="G45" i="2"/>
  <c r="H45" i="2"/>
  <c r="I45" i="2"/>
  <c r="J45" i="2"/>
  <c r="K45" i="2"/>
  <c r="L45" i="2"/>
  <c r="M45" i="2"/>
  <c r="N45" i="2"/>
  <c r="O45" i="2"/>
  <c r="P45" i="2"/>
  <c r="E45" i="2"/>
  <c r="H8" i="2"/>
  <c r="D11" i="2"/>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O11" i="3" l="1"/>
  <c r="O6" i="3"/>
  <c r="O4" i="3"/>
  <c r="O10" i="3"/>
  <c r="O9" i="3"/>
  <c r="O8" i="3"/>
  <c r="O5" i="3"/>
  <c r="O7" i="3"/>
  <c r="N3" i="3"/>
  <c r="O3" i="3" s="1"/>
  <c r="E6" i="2"/>
  <c r="E2" i="3"/>
  <c r="F2" i="3"/>
  <c r="G2" i="3"/>
  <c r="H2" i="3"/>
  <c r="I2" i="3"/>
  <c r="N2" i="3" l="1"/>
  <c r="B29" i="3"/>
  <c r="A2" i="3"/>
  <c r="F22" i="2" l="1"/>
  <c r="F15" i="2"/>
  <c r="F16" i="2"/>
  <c r="H19" i="2"/>
  <c r="P15" i="2"/>
  <c r="N15" i="2" s="1"/>
  <c r="P21" i="2"/>
  <c r="P38" i="2"/>
  <c r="P16" i="2"/>
  <c r="N16" i="2" s="1"/>
  <c r="H18" i="2"/>
  <c r="G20" i="2"/>
  <c r="H38" i="2"/>
  <c r="G17" i="2"/>
  <c r="H34" i="2"/>
  <c r="H33" i="2"/>
  <c r="P30" i="2"/>
  <c r="N30" i="2" s="1"/>
  <c r="H31" i="2"/>
  <c r="G32" i="2"/>
  <c r="H29" i="2"/>
  <c r="H28" i="2"/>
  <c r="F32" i="2"/>
  <c r="P25" i="2"/>
  <c r="F31" i="2"/>
  <c r="P24" i="2"/>
  <c r="N24" i="2" s="1"/>
  <c r="F30" i="2"/>
  <c r="P23" i="2"/>
  <c r="N23" i="2" s="1"/>
  <c r="G27" i="2"/>
  <c r="P22" i="2"/>
  <c r="N22" i="2" s="1"/>
  <c r="G25" i="2"/>
  <c r="H22" i="2"/>
  <c r="G23" i="2"/>
  <c r="G22" i="2"/>
  <c r="F24" i="2"/>
  <c r="G21" i="2"/>
  <c r="P37" i="2"/>
  <c r="H17" i="2"/>
  <c r="G19" i="2"/>
  <c r="F21" i="2"/>
  <c r="P36" i="2"/>
  <c r="N36" i="2" s="1"/>
  <c r="H16" i="2"/>
  <c r="G18" i="2"/>
  <c r="F20" i="2"/>
  <c r="P35" i="2"/>
  <c r="N35" i="2" s="1"/>
  <c r="H37" i="2"/>
  <c r="H15" i="2"/>
  <c r="F19" i="2"/>
  <c r="P34" i="2"/>
  <c r="N34" i="2" s="1"/>
  <c r="H36" i="2"/>
  <c r="G38" i="2"/>
  <c r="G16" i="2"/>
  <c r="F18" i="2"/>
  <c r="H35" i="2"/>
  <c r="G37" i="2"/>
  <c r="G15" i="2"/>
  <c r="F17" i="2"/>
  <c r="P32" i="2"/>
  <c r="N32" i="2" s="1"/>
  <c r="G36" i="2"/>
  <c r="F38" i="2"/>
  <c r="P31" i="2"/>
  <c r="G35" i="2"/>
  <c r="F37" i="2"/>
  <c r="H32" i="2"/>
  <c r="F36" i="2"/>
  <c r="P29" i="2"/>
  <c r="F35" i="2"/>
  <c r="H30" i="2"/>
  <c r="F34" i="2"/>
  <c r="G31" i="2"/>
  <c r="F33" i="2"/>
  <c r="G30" i="2"/>
  <c r="H27" i="2"/>
  <c r="G29" i="2"/>
  <c r="H26" i="2"/>
  <c r="G28" i="2"/>
  <c r="H25" i="2"/>
  <c r="F29" i="2"/>
  <c r="H24" i="2"/>
  <c r="F28" i="2"/>
  <c r="F27" i="2"/>
  <c r="G24" i="2"/>
  <c r="F26" i="2"/>
  <c r="H21" i="2"/>
  <c r="F25" i="2"/>
  <c r="P18" i="2"/>
  <c r="N18" i="2" s="1"/>
  <c r="F23" i="2"/>
  <c r="P17" i="2"/>
  <c r="P33" i="2"/>
  <c r="G34" i="2"/>
  <c r="G33" i="2"/>
  <c r="P28" i="2"/>
  <c r="N28" i="2" s="1"/>
  <c r="P27" i="2"/>
  <c r="N27" i="2" s="1"/>
  <c r="P26" i="2"/>
  <c r="N26" i="2" s="1"/>
  <c r="G26" i="2"/>
  <c r="H23" i="2"/>
  <c r="P20" i="2"/>
  <c r="N20" i="2" s="1"/>
  <c r="P19" i="2"/>
  <c r="N19" i="2" s="1"/>
  <c r="H20" i="2"/>
  <c r="B28" i="3"/>
  <c r="D10" i="2" s="1"/>
  <c r="H43" i="2"/>
  <c r="P43" i="2"/>
  <c r="F43" i="2"/>
  <c r="G43" i="2"/>
  <c r="L43" i="2" l="1"/>
  <c r="I43" i="2"/>
  <c r="E38" i="2"/>
  <c r="M33" i="2"/>
  <c r="E29" i="2"/>
  <c r="E36" i="2"/>
  <c r="E15" i="2"/>
  <c r="E27" i="2"/>
  <c r="E34" i="2"/>
  <c r="E25" i="2"/>
  <c r="E32" i="2"/>
  <c r="E23" i="2"/>
  <c r="E19" i="2"/>
  <c r="E26" i="2"/>
  <c r="E24" i="2"/>
  <c r="E22" i="2"/>
  <c r="M25" i="2"/>
  <c r="E20" i="2"/>
  <c r="E21" i="2"/>
  <c r="E28" i="2"/>
  <c r="E17" i="2"/>
  <c r="E18" i="2"/>
  <c r="M17" i="2"/>
  <c r="E16" i="2"/>
  <c r="E30" i="2"/>
  <c r="E33" i="2"/>
  <c r="N17" i="2"/>
  <c r="N25" i="2"/>
  <c r="N33" i="2"/>
  <c r="M37" i="2"/>
  <c r="M29" i="2"/>
  <c r="M21" i="2"/>
  <c r="E37" i="2"/>
  <c r="E31" i="2"/>
  <c r="N37" i="2"/>
  <c r="N29" i="2"/>
  <c r="O15" i="2"/>
  <c r="M15" i="2"/>
  <c r="L15" i="2"/>
  <c r="J15" i="2"/>
  <c r="I15" i="2"/>
  <c r="K15" i="2"/>
  <c r="M35" i="2"/>
  <c r="J35" i="2"/>
  <c r="O35" i="2"/>
  <c r="I35" i="2"/>
  <c r="K35" i="2"/>
  <c r="L35" i="2"/>
  <c r="I31" i="2"/>
  <c r="J31" i="2"/>
  <c r="O31" i="2"/>
  <c r="M31" i="2"/>
  <c r="K31" i="2"/>
  <c r="L31" i="2"/>
  <c r="M27" i="2"/>
  <c r="J27" i="2"/>
  <c r="O27" i="2"/>
  <c r="I27" i="2"/>
  <c r="K27" i="2"/>
  <c r="L27" i="2"/>
  <c r="I23" i="2"/>
  <c r="J23" i="2"/>
  <c r="O23" i="2"/>
  <c r="M23" i="2"/>
  <c r="K23" i="2"/>
  <c r="L23" i="2"/>
  <c r="M19" i="2"/>
  <c r="J19" i="2"/>
  <c r="O19" i="2"/>
  <c r="I19" i="2"/>
  <c r="K19" i="2"/>
  <c r="L19" i="2"/>
  <c r="K38" i="2"/>
  <c r="N38" i="2"/>
  <c r="L38" i="2"/>
  <c r="O38" i="2"/>
  <c r="M38" i="2"/>
  <c r="J38" i="2"/>
  <c r="I38" i="2"/>
  <c r="J34" i="2"/>
  <c r="I34" i="2"/>
  <c r="K34" i="2"/>
  <c r="L34" i="2"/>
  <c r="O34" i="2"/>
  <c r="M34" i="2"/>
  <c r="J30" i="2"/>
  <c r="I30" i="2"/>
  <c r="K30" i="2"/>
  <c r="L30" i="2"/>
  <c r="O30" i="2"/>
  <c r="M30" i="2"/>
  <c r="J26" i="2"/>
  <c r="I26" i="2"/>
  <c r="K26" i="2"/>
  <c r="L26" i="2"/>
  <c r="O26" i="2"/>
  <c r="M26" i="2"/>
  <c r="J22" i="2"/>
  <c r="I22" i="2"/>
  <c r="K22" i="2"/>
  <c r="L22" i="2"/>
  <c r="O22" i="2"/>
  <c r="M22" i="2"/>
  <c r="J18" i="2"/>
  <c r="I18" i="2"/>
  <c r="K18" i="2"/>
  <c r="L18" i="2"/>
  <c r="O18" i="2"/>
  <c r="M18" i="2"/>
  <c r="N21" i="2"/>
  <c r="E35" i="2"/>
  <c r="I37" i="2"/>
  <c r="O37" i="2"/>
  <c r="K37" i="2"/>
  <c r="J37" i="2"/>
  <c r="L37" i="2"/>
  <c r="O33" i="2"/>
  <c r="K33" i="2"/>
  <c r="J33" i="2"/>
  <c r="I33" i="2"/>
  <c r="L33" i="2"/>
  <c r="I29" i="2"/>
  <c r="O29" i="2"/>
  <c r="K29" i="2"/>
  <c r="J29" i="2"/>
  <c r="L29" i="2"/>
  <c r="O25" i="2"/>
  <c r="K25" i="2"/>
  <c r="J25" i="2"/>
  <c r="I25" i="2"/>
  <c r="L25" i="2"/>
  <c r="I21" i="2"/>
  <c r="O21" i="2"/>
  <c r="K21" i="2"/>
  <c r="J21" i="2"/>
  <c r="L21" i="2"/>
  <c r="O17" i="2"/>
  <c r="K17" i="2"/>
  <c r="J17" i="2"/>
  <c r="I17" i="2"/>
  <c r="L17" i="2"/>
  <c r="O36" i="2"/>
  <c r="L36" i="2"/>
  <c r="K36" i="2"/>
  <c r="J36" i="2"/>
  <c r="I36" i="2"/>
  <c r="M36" i="2"/>
  <c r="O32" i="2"/>
  <c r="L32" i="2"/>
  <c r="K32" i="2"/>
  <c r="J32" i="2"/>
  <c r="I32" i="2"/>
  <c r="M32" i="2"/>
  <c r="O28" i="2"/>
  <c r="L28" i="2"/>
  <c r="K28" i="2"/>
  <c r="J28" i="2"/>
  <c r="I28" i="2"/>
  <c r="M28" i="2"/>
  <c r="O24" i="2"/>
  <c r="L24" i="2"/>
  <c r="K24" i="2"/>
  <c r="J24" i="2"/>
  <c r="I24" i="2"/>
  <c r="M24" i="2"/>
  <c r="O20" i="2"/>
  <c r="L20" i="2"/>
  <c r="K20" i="2"/>
  <c r="J20" i="2"/>
  <c r="I20" i="2"/>
  <c r="M20" i="2"/>
  <c r="O16" i="2"/>
  <c r="L16" i="2"/>
  <c r="K16" i="2"/>
  <c r="J16" i="2"/>
  <c r="I16" i="2"/>
  <c r="M16" i="2"/>
  <c r="G42" i="2" a="1"/>
  <c r="G42" i="2" s="1"/>
  <c r="F42" i="2" a="1"/>
  <c r="F42" i="2" s="1"/>
  <c r="N31" i="2"/>
  <c r="H42" i="2"/>
  <c r="E11" i="2"/>
  <c r="F11" i="2"/>
  <c r="G11" i="2"/>
  <c r="I11" i="2"/>
  <c r="G39" i="2"/>
  <c r="E39" i="2"/>
  <c r="F39" i="2"/>
  <c r="I39" i="2"/>
  <c r="E43" i="2"/>
  <c r="Q43" i="2" l="1"/>
  <c r="J43" i="2"/>
  <c r="E42" i="2" a="1"/>
  <c r="E42" i="2" s="1"/>
  <c r="O43" i="2"/>
  <c r="M43" i="2"/>
  <c r="K43"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<sst xmlns="http://schemas.openxmlformats.org/spreadsheetml/2006/main" count="7143" uniqueCount="294">
  <si>
    <t>PG&amp;E SmartRate for PY2025: Ex Post Analysis</t>
  </si>
  <si>
    <t>r17BM14</t>
  </si>
  <si>
    <t>Hour-Ending View:</t>
  </si>
  <si>
    <t>HE (Prevailing Time)</t>
  </si>
  <si>
    <t>kwh</t>
  </si>
  <si>
    <t>impact</t>
  </si>
  <si>
    <t>temp</t>
  </si>
  <si>
    <t>Utility:</t>
  </si>
  <si>
    <t>Pacific Gas and Electric</t>
  </si>
  <si>
    <t>DR Program:</t>
  </si>
  <si>
    <t>SmartRate</t>
  </si>
  <si>
    <t>Number of Accounts:</t>
  </si>
  <si>
    <t>cust_ct</t>
  </si>
  <si>
    <t>Type of Results:</t>
  </si>
  <si>
    <t>Average per Customer</t>
  </si>
  <si>
    <t>Event Day:</t>
  </si>
  <si>
    <t>Average Event Day</t>
  </si>
  <si>
    <t>to</t>
  </si>
  <si>
    <t>Event Window:</t>
  </si>
  <si>
    <t>HE-17 to HE-21</t>
  </si>
  <si>
    <t>kwh_</t>
  </si>
  <si>
    <t>impact_</t>
  </si>
  <si>
    <t>temp_</t>
  </si>
  <si>
    <t>v_impact_</t>
  </si>
  <si>
    <t>LCA</t>
  </si>
  <si>
    <t>All</t>
  </si>
  <si>
    <t>Average Temperature 
(deg F)</t>
  </si>
  <si>
    <t>CARE Enrollment</t>
  </si>
  <si>
    <t>Enrollment</t>
  </si>
  <si>
    <t>Standard</t>
  </si>
  <si>
    <t>variance</t>
  </si>
  <si>
    <t>Bill Protection</t>
  </si>
  <si>
    <t>Error</t>
  </si>
  <si>
    <t>Significant?</t>
  </si>
  <si>
    <t>Billing Rate</t>
  </si>
  <si>
    <t>High Fire Threat District</t>
  </si>
  <si>
    <t>Sub-LAP</t>
  </si>
  <si>
    <t>TOU</t>
  </si>
  <si>
    <t>NEM NBT</t>
  </si>
  <si>
    <t>By Period:</t>
  </si>
  <si>
    <t>Daily</t>
  </si>
  <si>
    <t>n/a</t>
  </si>
  <si>
    <t>Average Event Hour</t>
  </si>
  <si>
    <t>During events where average per-customer data was used as a proxy for one or more participating customer because of partially missing customer data, the sum of aggregate results for the individual subgroups (e.g., the three Size Groups) may not exactly add up to the total (“All” category) for the larger grouping of customers participating in the event.</t>
  </si>
  <si>
    <t>This document contains CONFIDENTIAL information described in Declaration of Franklin Fuchs dated March 30, 2018</t>
  </si>
  <si>
    <t>Result Type</t>
  </si>
  <si>
    <t>Reporting Segments</t>
  </si>
  <si>
    <t>care</t>
  </si>
  <si>
    <t>rate</t>
  </si>
  <si>
    <t>hftd</t>
  </si>
  <si>
    <t>bill_protect</t>
  </si>
  <si>
    <t>sublap_id</t>
  </si>
  <si>
    <t>enrollment</t>
  </si>
  <si>
    <t>nem</t>
  </si>
  <si>
    <t>sgip</t>
  </si>
  <si>
    <t>fera</t>
  </si>
  <si>
    <t>date</t>
  </si>
  <si>
    <t>Hour-Ending View</t>
  </si>
  <si>
    <t>Aggregate Impact</t>
  </si>
  <si>
    <t>HE (UTC -8)</t>
  </si>
  <si>
    <t>LCA_care_fera_nem_sgip_rate_TOU_hftd_bill_protect_sublap_id_enrollment_date</t>
  </si>
  <si>
    <t>LCA_care_rate_TOU_hftd_bill_protect_sublap_id_enrollment_date</t>
  </si>
  <si>
    <t>TABLE SELECTIONS:</t>
  </si>
  <si>
    <t>LCA_care_rate_TOU_hftd_bill_protect_sublap_id_enrollment</t>
  </si>
  <si>
    <t>Current Segment:</t>
  </si>
  <si>
    <t>Redact?</t>
  </si>
  <si>
    <t>Final Display:</t>
  </si>
  <si>
    <t>updated formula for redactions:</t>
  </si>
  <si>
    <t>IF(B20=1,"Redact",B19&amp;date)</t>
  </si>
  <si>
    <t>All_All_All_All_All_All_All_All_All_2958465</t>
  </si>
  <si>
    <t>Key</t>
  </si>
  <si>
    <t>ResultType</t>
  </si>
  <si>
    <t>r_segment</t>
  </si>
  <si>
    <t>he_start</t>
  </si>
  <si>
    <t>he_end</t>
  </si>
  <si>
    <t>Pop_Ct</t>
  </si>
  <si>
    <t>redact</t>
  </si>
  <si>
    <t>redact_ct</t>
  </si>
  <si>
    <t>redact_load</t>
  </si>
  <si>
    <t>redact_agg</t>
  </si>
  <si>
    <t>kwh_1</t>
  </si>
  <si>
    <t>kwh_2</t>
  </si>
  <si>
    <t>kwh_3</t>
  </si>
  <si>
    <t>kwh_4</t>
  </si>
  <si>
    <t>kwh_5</t>
  </si>
  <si>
    <t>kwh_6</t>
  </si>
  <si>
    <t>kwh_7</t>
  </si>
  <si>
    <t>kwh_8</t>
  </si>
  <si>
    <t>kwh_9</t>
  </si>
  <si>
    <t>kwh_10</t>
  </si>
  <si>
    <t>kwh_11</t>
  </si>
  <si>
    <t>kwh_12</t>
  </si>
  <si>
    <t>kwh_13</t>
  </si>
  <si>
    <t>kwh_14</t>
  </si>
  <si>
    <t>kwh_15</t>
  </si>
  <si>
    <t>kwh_16</t>
  </si>
  <si>
    <t>kwh_17</t>
  </si>
  <si>
    <t>kwh_18</t>
  </si>
  <si>
    <t>kwh_19</t>
  </si>
  <si>
    <t>kwh_20</t>
  </si>
  <si>
    <t>kwh_21</t>
  </si>
  <si>
    <t>kwh_22</t>
  </si>
  <si>
    <t>kwh_23</t>
  </si>
  <si>
    <t>kwh_24</t>
  </si>
  <si>
    <t>kwh_0</t>
  </si>
  <si>
    <t>cfyhat_1</t>
  </si>
  <si>
    <t>cfyhat_2</t>
  </si>
  <si>
    <t>cfyhat_3</t>
  </si>
  <si>
    <t>cfyhat_4</t>
  </si>
  <si>
    <t>cfyhat_5</t>
  </si>
  <si>
    <t>cfyhat_6</t>
  </si>
  <si>
    <t>cfyhat_7</t>
  </si>
  <si>
    <t>cfyhat_8</t>
  </si>
  <si>
    <t>cfyhat_9</t>
  </si>
  <si>
    <t>cfyhat_10</t>
  </si>
  <si>
    <t>cfyhat_11</t>
  </si>
  <si>
    <t>cfyhat_12</t>
  </si>
  <si>
    <t>cfyhat_13</t>
  </si>
  <si>
    <t>cfyhat_14</t>
  </si>
  <si>
    <t>cfyhat_15</t>
  </si>
  <si>
    <t>cfyhat_16</t>
  </si>
  <si>
    <t>cfyhat_17</t>
  </si>
  <si>
    <t>cfyhat_18</t>
  </si>
  <si>
    <t>cfyhat_19</t>
  </si>
  <si>
    <t>cfyhat_20</t>
  </si>
  <si>
    <t>cfyhat_21</t>
  </si>
  <si>
    <t>cfyhat_22</t>
  </si>
  <si>
    <t>cfyhat_23</t>
  </si>
  <si>
    <t>cfyhat_24</t>
  </si>
  <si>
    <t>temp_1</t>
  </si>
  <si>
    <t>temp_2</t>
  </si>
  <si>
    <t>temp_3</t>
  </si>
  <si>
    <t>temp_4</t>
  </si>
  <si>
    <t>temp_5</t>
  </si>
  <si>
    <t>temp_6</t>
  </si>
  <si>
    <t>temp_7</t>
  </si>
  <si>
    <t>temp_8</t>
  </si>
  <si>
    <t>temp_9</t>
  </si>
  <si>
    <t>temp_10</t>
  </si>
  <si>
    <t>temp_11</t>
  </si>
  <si>
    <t>temp_12</t>
  </si>
  <si>
    <t>temp_13</t>
  </si>
  <si>
    <t>temp_14</t>
  </si>
  <si>
    <t>temp_15</t>
  </si>
  <si>
    <t>temp_16</t>
  </si>
  <si>
    <t>temp_17</t>
  </si>
  <si>
    <t>temp_18</t>
  </si>
  <si>
    <t>temp_19</t>
  </si>
  <si>
    <t>temp_20</t>
  </si>
  <si>
    <t>temp_21</t>
  </si>
  <si>
    <t>temp_22</t>
  </si>
  <si>
    <t>temp_23</t>
  </si>
  <si>
    <t>temp_24</t>
  </si>
  <si>
    <t>temp_0</t>
  </si>
  <si>
    <t>impact_1</t>
  </si>
  <si>
    <t>impact_2</t>
  </si>
  <si>
    <t>impact_3</t>
  </si>
  <si>
    <t>impact_4</t>
  </si>
  <si>
    <t>impact_5</t>
  </si>
  <si>
    <t>impact_6</t>
  </si>
  <si>
    <t>impact_7</t>
  </si>
  <si>
    <t>impact_8</t>
  </si>
  <si>
    <t>impact_9</t>
  </si>
  <si>
    <t>impact_10</t>
  </si>
  <si>
    <t>impact_11</t>
  </si>
  <si>
    <t>impact_12</t>
  </si>
  <si>
    <t>impact_13</t>
  </si>
  <si>
    <t>impact_14</t>
  </si>
  <si>
    <t>impact_15</t>
  </si>
  <si>
    <t>impact_16</t>
  </si>
  <si>
    <t>impact_17</t>
  </si>
  <si>
    <t>impact_18</t>
  </si>
  <si>
    <t>impact_19</t>
  </si>
  <si>
    <t>impact_20</t>
  </si>
  <si>
    <t>impact_21</t>
  </si>
  <si>
    <t>impact_22</t>
  </si>
  <si>
    <t>impact_23</t>
  </si>
  <si>
    <t>impact_24</t>
  </si>
  <si>
    <t>v_impact_1</t>
  </si>
  <si>
    <t>v_impact_2</t>
  </si>
  <si>
    <t>v_impact_3</t>
  </si>
  <si>
    <t>v_impact_4</t>
  </si>
  <si>
    <t>v_impact_5</t>
  </si>
  <si>
    <t>v_impact_6</t>
  </si>
  <si>
    <t>v_impact_7</t>
  </si>
  <si>
    <t>v_impact_8</t>
  </si>
  <si>
    <t>v_impact_9</t>
  </si>
  <si>
    <t>v_impact_10</t>
  </si>
  <si>
    <t>v_impact_11</t>
  </si>
  <si>
    <t>v_impact_12</t>
  </si>
  <si>
    <t>v_impact_13</t>
  </si>
  <si>
    <t>v_impact_14</t>
  </si>
  <si>
    <t>v_impact_15</t>
  </si>
  <si>
    <t>v_impact_16</t>
  </si>
  <si>
    <t>v_impact_17</t>
  </si>
  <si>
    <t>v_impact_18</t>
  </si>
  <si>
    <t>v_impact_19</t>
  </si>
  <si>
    <t>v_impact_20</t>
  </si>
  <si>
    <t>v_impact_21</t>
  </si>
  <si>
    <t>v_impact_22</t>
  </si>
  <si>
    <t>v_impact_23</t>
  </si>
  <si>
    <t>v_impact_24</t>
  </si>
  <si>
    <t>LCA_care_fera_nem_sgip_rate_TOU_hftd_bill_protect</t>
  </si>
  <si>
    <t>Avg Event</t>
  </si>
  <si>
    <t>LCA-Greater Bay Area</t>
  </si>
  <si>
    <t>Greater Bay Area</t>
  </si>
  <si>
    <t>LCA-Greater Fresno Area</t>
  </si>
  <si>
    <t>Greater Fresno Area</t>
  </si>
  <si>
    <t>LCA-Humboldt</t>
  </si>
  <si>
    <t>Humboldt</t>
  </si>
  <si>
    <t>LCA-Kern</t>
  </si>
  <si>
    <t>Kern</t>
  </si>
  <si>
    <t>LCA-North Coast and North Bay</t>
  </si>
  <si>
    <t>North Coast and North Bay</t>
  </si>
  <si>
    <t>LCA-Other</t>
  </si>
  <si>
    <t>Other</t>
  </si>
  <si>
    <t>LCA-Sierra</t>
  </si>
  <si>
    <t>Sierra</t>
  </si>
  <si>
    <t>LCA-Stockton</t>
  </si>
  <si>
    <t>Stockton</t>
  </si>
  <si>
    <t>TOU-TOU</t>
  </si>
  <si>
    <t>bill_protect-No</t>
  </si>
  <si>
    <t>No</t>
  </si>
  <si>
    <t>bill_protect-Yes</t>
  </si>
  <si>
    <t>Yes</t>
  </si>
  <si>
    <t>care-No</t>
  </si>
  <si>
    <t>care-Yes</t>
  </si>
  <si>
    <t>fera-No</t>
  </si>
  <si>
    <t>fera-Yes</t>
  </si>
  <si>
    <t>hftd-No</t>
  </si>
  <si>
    <t>hftd-Yes</t>
  </si>
  <si>
    <t>nem-No</t>
  </si>
  <si>
    <t>nem-Yes</t>
  </si>
  <si>
    <t>rate-H3EELECN</t>
  </si>
  <si>
    <t>H3EELECN</t>
  </si>
  <si>
    <t>rate-HE1</t>
  </si>
  <si>
    <t>HE1</t>
  </si>
  <si>
    <t>rate-HEELEC</t>
  </si>
  <si>
    <t>HEELEC</t>
  </si>
  <si>
    <t>rate-HETOUB</t>
  </si>
  <si>
    <t>HETOUB</t>
  </si>
  <si>
    <t>rate-HETOUC</t>
  </si>
  <si>
    <t>HETOUC</t>
  </si>
  <si>
    <t>rate-HETOUD</t>
  </si>
  <si>
    <t>HETOUD</t>
  </si>
  <si>
    <t>rate-HEV2A</t>
  </si>
  <si>
    <t>HEV2A</t>
  </si>
  <si>
    <t>sgip-No</t>
  </si>
  <si>
    <t>sgip-Yes</t>
  </si>
  <si>
    <t>sublap_id-SLAP_PGCC</t>
  </si>
  <si>
    <t>sublap_id-SLAP_PGEB</t>
  </si>
  <si>
    <t>sublap_id-SLAP_PGF1</t>
  </si>
  <si>
    <t>sublap_id-SLAP_PGFG</t>
  </si>
  <si>
    <t>sublap_id-SLAP_PGHB</t>
  </si>
  <si>
    <t>sublap_id-SLAP_PGKN</t>
  </si>
  <si>
    <t>sublap_id-SLAP_PGNB</t>
  </si>
  <si>
    <t>sublap_id-SLAP_PGNC</t>
  </si>
  <si>
    <t>sublap_id-SLAP_PGNP</t>
  </si>
  <si>
    <t>sublap_id-SLAP_PGP2</t>
  </si>
  <si>
    <t>sublap_id-SLAP_PGSB</t>
  </si>
  <si>
    <t>sublap_id-SLAP_PGSF</t>
  </si>
  <si>
    <t>sublap_id-SLAP_PGSI</t>
  </si>
  <si>
    <t>sublap_id-SLAP_PGST</t>
  </si>
  <si>
    <t>sublap_id-SLAP_PGZP</t>
  </si>
  <si>
    <t>Avg</t>
  </si>
  <si>
    <t>enrollment-DE ELRPA6</t>
  </si>
  <si>
    <t>enrollment-DE SmartAC</t>
  </si>
  <si>
    <t>enrollment-SmartRate Only</t>
  </si>
  <si>
    <t>DE ELRPA6</t>
  </si>
  <si>
    <t>DE SmartAC</t>
  </si>
  <si>
    <t>SmartRate Only</t>
  </si>
  <si>
    <t>sublap_id-SLAP_PGLP-APND</t>
  </si>
  <si>
    <t>SLAP_PGCC</t>
  </si>
  <si>
    <t>SLAP_PGEB</t>
  </si>
  <si>
    <t>SLAP_PGF1</t>
  </si>
  <si>
    <t>SLAP_PGFG</t>
  </si>
  <si>
    <t>SLAP_PGHB</t>
  </si>
  <si>
    <t>SLAP_PGKN</t>
  </si>
  <si>
    <t>SLAP_PGLP-APND</t>
  </si>
  <si>
    <t>SLAP_PGNB</t>
  </si>
  <si>
    <t>SLAP_PGNC</t>
  </si>
  <si>
    <t>SLAP_PGNP</t>
  </si>
  <si>
    <t>SLAP_PGP2</t>
  </si>
  <si>
    <t>SLAP_PGSB</t>
  </si>
  <si>
    <t>SLAP_PGSF</t>
  </si>
  <si>
    <t>SLAP_PGSI</t>
  </si>
  <si>
    <t>SLAP_PGST</t>
  </si>
  <si>
    <t>SLAP_PGZP</t>
  </si>
  <si>
    <t>TOU-non-TOU</t>
  </si>
  <si>
    <t>non-TOU</t>
  </si>
  <si>
    <t>Time-Of-Use</t>
  </si>
  <si>
    <t>FERA Enrollment</t>
  </si>
  <si>
    <t>SGIP (Battery)</t>
  </si>
  <si>
    <t>This document contains CONFIDENTIAL information described in Declaration of Gildas Wong dated March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</si>
</sst>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
    <numFmt numFmtId="165" formatCode="[$-409]mmmm\ d\,\ yyyy;@"/>
    <numFmt numFmtId="166" formatCode="_(* #,##0_);_(* \(#,##0\);_(* &quot;-&quot;??_);_(@_)"/>
    <numFmt numFmtId="167" formatCode="[$-F400]h:mm:ss\ AM/PM"/>
    <numFmt numFmtId="168" formatCode="[$-409]m/d/yy\ h:mm\ AM/PM;@"/>
    <numFmt numFmtId="169" formatCode="0&quot;th Percentile&quot;"/>
    <numFmt numFmtId="170" formatCode="0&quot;th&quot;"/>
    <numFmt numFmtId="171" formatCode="0&quot;% CI&quot;"/>
    <numFmt numFmtId="172" formatCode="_(* #,##0.000000_);_(* \(#,##0.000000\);_(* &quot;-&quot;??_);_(@_)"/>
    <numFmt numFmtId="173" formatCode="0.0%"/>
    <numFmt numFmtId="174" formatCode="0E+00"/>
  </numFmts>
  <fonts count="42" x14ac:knownFonts="1">
    <font>
      <sz val="11"/>
      <color theme="1"/>
      <name val="Calibri"/>
      <family val="2"/>
      <scheme val="minor"/>
    </font>
    <font>
      <sz val="10"/>
      <name val="Arial"/>
      <family val="2"/>
    </font>
    <font>
      <b/>
      <sz val="10"/>
      <name val="Arial Narrow"/>
      <family val="2"/>
    </font>
    <font>
      <sz val="9"/>
      <color theme="1"/>
      <name val="Arial"/>
      <family val="2"/>
    </font>
    <font>
      <sz val="10"/>
      <color theme="1"/>
      <name val="Arial"/>
      <family val="2"/>
    </font>
    <font>
      <b/>
      <sz val="10"/>
      <color theme="1"/>
      <name val="Arial"/>
      <family val="2"/>
    </font>
    <font>
      <b/>
      <sz val="10"/>
      <color theme="1"/>
      <name val="Arial Narrow"/>
      <family val="2"/>
    </font>
    <font>
      <b/>
      <sz val="9"/>
      <color theme="0"/>
      <name val="Arial"/>
      <family val="2"/>
    </font>
    <font>
      <b/>
      <sz val="11"/>
      <color theme="1"/>
      <name val="Calibri"/>
      <family val="2"/>
      <scheme val="minor"/>
    </font>
    <font>
      <sz val="11"/>
      <color rgb="FF006100"/>
      <name val="Calibri"/>
      <family val="2"/>
      <scheme val="minor"/>
    </font>
    <font>
      <sz val="11"/>
      <color theme="1"/>
      <name val="Calibri"/>
      <family val="2"/>
      <scheme val="minor"/>
    </font>
    <font>
      <sz val="10"/>
      <color theme="0"/>
      <name val="Arial"/>
      <family val="2"/>
    </font>
    <font>
      <sz val="9"/>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8"/>
      <color theme="3"/>
      <name val="Calibri Light"/>
      <family val="2"/>
      <scheme val="major"/>
    </font>
    <font>
      <sz val="11"/>
      <color rgb="FF9C5700"/>
      <name val="Calibri"/>
      <family val="2"/>
      <scheme val="minor"/>
    </font>
    <font>
      <sz val="11"/>
      <name val="Calibri"/>
      <family val="2"/>
    </font>
    <font>
      <sz val="10"/>
      <name val="Arial"/>
      <family val="2"/>
    </font>
    <font>
      <sz val="10"/>
      <name val="MS Sans Serif"/>
      <family val="2"/>
    </font>
    <font>
      <sz val="11"/>
      <name val="Calibri"/>
      <family val="2"/>
      <scheme val="minor"/>
    </font>
    <font>
      <b/>
      <sz val="9"/>
      <color theme="1"/>
      <name val="Arial"/>
      <family val="2"/>
    </font>
    <font>
      <b/>
      <sz val="10"/>
      <color theme="0"/>
      <name val="Calibri"/>
      <family val="2"/>
      <scheme val="minor"/>
    </font>
    <font>
      <sz val="11"/>
      <name val="Calibri"/>
      <family val="2"/>
    </font>
    <font>
      <sz val="10"/>
      <color rgb="FFFF0000"/>
      <name val="Arial"/>
      <family val="2"/>
    </font>
    <font>
      <i/>
      <sz val="10"/>
      <name val="Arial"/>
      <family val="2"/>
    </font>
    <font>
      <sz val="11"/>
      <name val="Calibri"/>
      <family val="2"/>
    </font>
    <font>
      <sz val="11"/>
      <name val="Calibri"/>
      <family val="2"/>
    </font>
    <font>
      <b/>
      <sz val="18"/>
      <name val="Arial"/>
      <family val="2"/>
    </font>
    <font>
      <b/>
      <sz val="11"/>
      <name val="Calibri"/>
      <family val="2"/>
    </font>
  </fonts>
  <fills count="3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1A1D5D"/>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44">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1"/>
      </left>
      <right style="medium">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1"/>
      </left>
      <right style="medium">
        <color theme="1"/>
      </right>
      <top/>
      <bottom/>
      <diagonal/>
    </border>
    <border>
      <left style="medium">
        <color theme="1"/>
      </left>
      <right style="medium">
        <color theme="1"/>
      </right>
      <top/>
      <bottom style="thin">
        <color theme="1"/>
      </bottom>
      <diagonal/>
    </border>
    <border>
      <left style="medium">
        <color indexed="64"/>
      </left>
      <right style="medium">
        <color theme="1"/>
      </right>
      <top style="medium">
        <color indexed="64"/>
      </top>
      <bottom/>
      <diagonal/>
    </border>
    <border>
      <left style="medium">
        <color theme="1"/>
      </left>
      <right style="medium">
        <color theme="1"/>
      </right>
      <top style="medium">
        <color indexed="64"/>
      </top>
      <bottom/>
      <diagonal/>
    </border>
    <border>
      <left style="medium">
        <color theme="1"/>
      </left>
      <right style="medium">
        <color theme="1"/>
      </right>
      <top style="medium">
        <color indexed="64"/>
      </top>
      <bottom style="thin">
        <color theme="1"/>
      </bottom>
      <diagonal/>
    </border>
    <border>
      <left style="medium">
        <color theme="1"/>
      </left>
      <right style="medium">
        <color indexed="64"/>
      </right>
      <top style="medium">
        <color indexed="64"/>
      </top>
      <bottom style="thin">
        <color theme="1"/>
      </bottom>
      <diagonal/>
    </border>
    <border>
      <left style="medium">
        <color indexed="64"/>
      </left>
      <right style="medium">
        <color theme="1"/>
      </right>
      <top/>
      <bottom/>
      <diagonal/>
    </border>
    <border>
      <left style="medium">
        <color theme="1"/>
      </left>
      <right style="medium">
        <color indexed="64"/>
      </right>
      <top style="thin">
        <color theme="1"/>
      </top>
      <bottom style="thin">
        <color theme="1"/>
      </bottom>
      <diagonal/>
    </border>
    <border>
      <left style="medium">
        <color indexed="64"/>
      </left>
      <right style="medium">
        <color theme="1"/>
      </right>
      <top/>
      <bottom style="thin">
        <color theme="1"/>
      </bottom>
      <diagonal/>
    </border>
    <border>
      <left style="medium">
        <color indexed="64"/>
      </left>
      <right style="medium">
        <color theme="1"/>
      </right>
      <top style="thin">
        <color theme="1"/>
      </top>
      <bottom style="thin">
        <color theme="1"/>
      </bottom>
      <diagonal/>
    </border>
    <border>
      <left style="medium">
        <color indexed="64"/>
      </left>
      <right style="medium">
        <color theme="1"/>
      </right>
      <top style="thin">
        <color theme="1"/>
      </top>
      <bottom style="medium">
        <color indexed="64"/>
      </bottom>
      <diagonal/>
    </border>
    <border>
      <left style="medium">
        <color theme="1"/>
      </left>
      <right style="medium">
        <color theme="1"/>
      </right>
      <top style="thin">
        <color theme="1"/>
      </top>
      <bottom style="medium">
        <color indexed="64"/>
      </bottom>
      <diagonal/>
    </border>
    <border>
      <left style="medium">
        <color theme="1"/>
      </left>
      <right style="medium">
        <color indexed="64"/>
      </right>
      <top style="thin">
        <color theme="1"/>
      </top>
      <bottom style="medium">
        <color indexed="64"/>
      </bottom>
      <diagonal/>
    </border>
    <border>
      <left style="medium">
        <color indexed="64"/>
      </left>
      <right style="medium">
        <color theme="1"/>
      </right>
      <top style="medium">
        <color indexed="64"/>
      </top>
      <bottom style="thin">
        <color theme="1"/>
      </bottom>
      <diagonal/>
    </border>
    <border>
      <left style="medium">
        <color theme="1"/>
      </left>
      <right/>
      <top style="medium">
        <color indexed="64"/>
      </top>
      <bottom/>
      <diagonal/>
    </border>
    <border>
      <left/>
      <right/>
      <top style="medium">
        <color indexed="64"/>
      </top>
      <bottom/>
      <diagonal/>
    </border>
    <border>
      <left style="medium">
        <color theme="1"/>
      </left>
      <right/>
      <top/>
      <bottom/>
      <diagonal/>
    </border>
    <border>
      <left style="medium">
        <color theme="1"/>
      </left>
      <right/>
      <top/>
      <bottom style="thin">
        <color theme="1"/>
      </bottom>
      <diagonal/>
    </border>
    <border>
      <left/>
      <right/>
      <top/>
      <bottom style="thin">
        <color theme="1"/>
      </bottom>
      <diagonal/>
    </border>
    <border>
      <left/>
      <right style="medium">
        <color indexed="64"/>
      </right>
      <top style="medium">
        <color indexed="64"/>
      </top>
      <bottom/>
      <diagonal/>
    </border>
    <border>
      <left/>
      <right style="medium">
        <color indexed="64"/>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theme="1"/>
      </left>
      <right/>
      <top style="thin">
        <color theme="1"/>
      </top>
      <bottom style="thin">
        <color theme="1"/>
      </bottom>
      <diagonal/>
    </border>
    <border>
      <left/>
      <right style="medium">
        <color indexed="64"/>
      </right>
      <top style="thin">
        <color theme="1"/>
      </top>
      <bottom style="thin">
        <color theme="1"/>
      </bottom>
      <diagonal/>
    </border>
    <border>
      <left/>
      <right style="medium">
        <color indexed="64"/>
      </right>
      <top style="thin">
        <color theme="1"/>
      </top>
      <bottom style="medium">
        <color indexed="64"/>
      </bottom>
      <diagonal/>
    </border>
    <border>
      <left style="thin">
        <color indexed="64"/>
      </left>
      <right style="thin">
        <color indexed="64"/>
      </right>
      <top style="thin">
        <color indexed="64"/>
      </top>
      <bottom/>
      <diagonal/>
    </border>
    <border>
      <left/>
      <right/>
      <top style="thin">
        <color theme="4" tint="0.39997558519241921"/>
      </top>
      <bottom/>
      <diagonal/>
    </border>
    <border>
      <left style="thin">
        <color indexed="64"/>
      </left>
      <right/>
      <top style="thin">
        <color indexed="64"/>
      </top>
      <bottom/>
      <diagonal/>
    </border>
  </borders>
  <cellStyleXfs count="93">
    <xf numFmtId="0" fontId="0" fillId="0" borderId="0"/>
    <xf numFmtId="0" fontId="1" fillId="0" borderId="0"/>
    <xf numFmtId="0" fontId="9" fillId="3" borderId="0" applyNumberFormat="0" applyBorder="0" applyAlignment="0" applyProtection="0"/>
    <xf numFmtId="43" fontId="10" fillId="0" borderId="0" applyFon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5" borderId="0" applyNumberFormat="0" applyBorder="0" applyAlignment="0" applyProtection="0"/>
    <xf numFmtId="0" fontId="17" fillId="7" borderId="7" applyNumberFormat="0" applyAlignment="0" applyProtection="0"/>
    <xf numFmtId="0" fontId="18" fillId="8" borderId="8" applyNumberFormat="0" applyAlignment="0" applyProtection="0"/>
    <xf numFmtId="0" fontId="19" fillId="8" borderId="7" applyNumberFormat="0" applyAlignment="0" applyProtection="0"/>
    <xf numFmtId="0" fontId="20" fillId="0" borderId="9" applyNumberFormat="0" applyFill="0" applyAlignment="0" applyProtection="0"/>
    <xf numFmtId="0" fontId="21" fillId="9" borderId="10" applyNumberFormat="0" applyAlignment="0" applyProtection="0"/>
    <xf numFmtId="0" fontId="22" fillId="0" borderId="0" applyNumberFormat="0" applyFill="0" applyBorder="0" applyAlignment="0" applyProtection="0"/>
    <xf numFmtId="0" fontId="10" fillId="10" borderId="11" applyNumberFormat="0" applyFont="0" applyAlignment="0" applyProtection="0"/>
    <xf numFmtId="0" fontId="23" fillId="0" borderId="0" applyNumberFormat="0" applyFill="0" applyBorder="0" applyAlignment="0" applyProtection="0"/>
    <xf numFmtId="0" fontId="8" fillId="0" borderId="12" applyNumberFormat="0" applyFill="0" applyAlignment="0" applyProtection="0"/>
    <xf numFmtId="0" fontId="24"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24"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24"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24"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24"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24"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4" borderId="0" applyNumberFormat="0" applyBorder="0" applyAlignment="0" applyProtection="0"/>
    <xf numFmtId="0" fontId="27" fillId="0" borderId="0" applyNumberFormat="0" applyFill="0" applyBorder="0" applyAlignment="0" applyProtection="0"/>
    <xf numFmtId="0" fontId="28" fillId="6"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 fillId="0" borderId="0"/>
    <xf numFmtId="43" fontId="1" fillId="0" borderId="0" applyFont="0" applyFill="0" applyBorder="0" applyAlignment="0" applyProtection="0"/>
    <xf numFmtId="168" fontId="1" fillId="0" borderId="0"/>
    <xf numFmtId="168" fontId="1" fillId="0" borderId="0"/>
    <xf numFmtId="0" fontId="4" fillId="0" borderId="0"/>
    <xf numFmtId="0" fontId="1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29" fillId="0" borderId="0" applyFont="0" applyFill="0" applyBorder="0" applyAlignment="0" applyProtection="0"/>
    <xf numFmtId="0" fontId="1" fillId="0" borderId="0"/>
    <xf numFmtId="0" fontId="29" fillId="0" borderId="0"/>
    <xf numFmtId="167" fontId="30" fillId="0" borderId="0"/>
    <xf numFmtId="0" fontId="1" fillId="0" borderId="0"/>
    <xf numFmtId="168" fontId="1" fillId="0" borderId="0"/>
    <xf numFmtId="43" fontId="1" fillId="0" borderId="0" applyFont="0" applyFill="0" applyBorder="0" applyAlignment="0" applyProtection="0"/>
    <xf numFmtId="167" fontId="1" fillId="0" borderId="0"/>
    <xf numFmtId="167" fontId="1" fillId="0" borderId="0"/>
    <xf numFmtId="167" fontId="1" fillId="0" borderId="0"/>
    <xf numFmtId="168" fontId="1" fillId="0" borderId="0"/>
    <xf numFmtId="0" fontId="10" fillId="0" borderId="0"/>
    <xf numFmtId="43" fontId="10" fillId="0" borderId="0" applyFont="0" applyFill="0" applyBorder="0" applyAlignment="0" applyProtection="0"/>
    <xf numFmtId="43" fontId="29" fillId="0" borderId="0" applyFont="0" applyFill="0" applyBorder="0" applyAlignment="0" applyProtection="0"/>
    <xf numFmtId="0" fontId="10" fillId="10" borderId="11" applyNumberFormat="0" applyFont="0" applyAlignment="0" applyProtection="0"/>
    <xf numFmtId="0" fontId="29" fillId="0" borderId="0"/>
    <xf numFmtId="9" fontId="10" fillId="0" borderId="0" applyFont="0" applyFill="0" applyBorder="0" applyAlignment="0" applyProtection="0"/>
    <xf numFmtId="0" fontId="31" fillId="0" borderId="0"/>
    <xf numFmtId="43" fontId="31"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10" fillId="0" borderId="0"/>
    <xf numFmtId="0" fontId="10" fillId="0" borderId="0"/>
    <xf numFmtId="0" fontId="1" fillId="0" borderId="0">
      <alignment horizontal="left" wrapText="1"/>
    </xf>
    <xf numFmtId="0" fontId="35" fillId="0" borderId="0"/>
    <xf numFmtId="9" fontId="10" fillId="0" borderId="0" applyFont="0" applyFill="0" applyBorder="0" applyAlignment="0" applyProtection="0"/>
    <xf numFmtId="0" fontId="38" fillId="0" borderId="0"/>
    <xf numFmtId="0" fontId="39" fillId="0" borderId="0"/>
  </cellStyleXfs>
  <cellXfs count="106">
    <xf numFmtId="0" fontId="0" fillId="0" borderId="0" xfId="0"/>
    <xf numFmtId="0" fontId="2" fillId="2" borderId="2" xfId="1" applyFont="1" applyFill="1" applyBorder="1" applyAlignment="1">
      <alignment horizontal="center" vertical="center" wrapText="1"/>
    </xf>
    <xf numFmtId="0" fontId="4" fillId="2" borderId="0" xfId="0" applyFont="1" applyFill="1" applyAlignment="1">
      <alignment vertical="center"/>
    </xf>
    <xf numFmtId="0" fontId="5" fillId="2" borderId="1" xfId="0" applyFont="1" applyFill="1" applyBorder="1" applyAlignment="1">
      <alignment horizontal="right" vertical="center"/>
    </xf>
    <xf numFmtId="0" fontId="5" fillId="2" borderId="0" xfId="0" applyFont="1" applyFill="1" applyAlignment="1">
      <alignment horizontal="right" vertical="center"/>
    </xf>
    <xf numFmtId="0" fontId="6" fillId="2" borderId="2" xfId="0" applyFont="1" applyFill="1" applyBorder="1" applyAlignment="1">
      <alignment horizontal="center" vertical="center"/>
    </xf>
    <xf numFmtId="0" fontId="5" fillId="2" borderId="0" xfId="0" applyFont="1" applyFill="1" applyAlignment="1">
      <alignment horizontal="center" vertical="center"/>
    </xf>
    <xf numFmtId="165" fontId="6" fillId="2" borderId="2" xfId="0" applyNumberFormat="1" applyFont="1" applyFill="1" applyBorder="1" applyAlignment="1">
      <alignment horizontal="center" vertical="center"/>
    </xf>
    <xf numFmtId="0" fontId="11" fillId="2" borderId="0" xfId="0" applyFont="1" applyFill="1" applyAlignment="1">
      <alignment vertical="center"/>
    </xf>
    <xf numFmtId="0" fontId="0" fillId="2" borderId="0" xfId="0" applyFill="1"/>
    <xf numFmtId="14" fontId="0" fillId="0" borderId="0" xfId="0" applyNumberFormat="1"/>
    <xf numFmtId="0" fontId="24" fillId="2" borderId="0" xfId="0" applyFont="1" applyFill="1"/>
    <xf numFmtId="1" fontId="0" fillId="0" borderId="0" xfId="0" applyNumberFormat="1"/>
    <xf numFmtId="0" fontId="21" fillId="4" borderId="0" xfId="0" applyFont="1" applyFill="1"/>
    <xf numFmtId="3" fontId="3" fillId="2" borderId="3" xfId="0" applyNumberFormat="1" applyFont="1" applyFill="1" applyBorder="1" applyAlignment="1">
      <alignment horizontal="center" vertical="center"/>
    </xf>
    <xf numFmtId="0" fontId="0" fillId="35" borderId="0" xfId="0" applyFill="1"/>
    <xf numFmtId="0" fontId="32" fillId="2" borderId="0" xfId="0" applyFont="1" applyFill="1"/>
    <xf numFmtId="0" fontId="21" fillId="4" borderId="0" xfId="0" applyFont="1" applyFill="1" applyAlignment="1">
      <alignment horizontal="left" vertical="center"/>
    </xf>
    <xf numFmtId="0" fontId="0" fillId="35" borderId="0" xfId="0" quotePrefix="1" applyFill="1"/>
    <xf numFmtId="164" fontId="4" fillId="2" borderId="0" xfId="0" applyNumberFormat="1" applyFont="1" applyFill="1" applyAlignment="1">
      <alignment vertical="center"/>
    </xf>
    <xf numFmtId="172" fontId="4" fillId="2" borderId="0" xfId="3" applyNumberFormat="1" applyFont="1" applyFill="1" applyAlignment="1">
      <alignment vertical="center"/>
    </xf>
    <xf numFmtId="11" fontId="0" fillId="0" borderId="0" xfId="0" applyNumberFormat="1"/>
    <xf numFmtId="15" fontId="0" fillId="0" borderId="0" xfId="0" applyNumberFormat="1"/>
    <xf numFmtId="170" fontId="7" fillId="4" borderId="3" xfId="0" applyNumberFormat="1" applyFont="1" applyFill="1" applyBorder="1" applyAlignment="1">
      <alignment horizontal="center"/>
    </xf>
    <xf numFmtId="0" fontId="5" fillId="2" borderId="2" xfId="3" applyNumberFormat="1" applyFont="1" applyFill="1" applyBorder="1" applyAlignment="1">
      <alignment horizontal="center" vertical="center"/>
    </xf>
    <xf numFmtId="166" fontId="33" fillId="2" borderId="2" xfId="3" applyNumberFormat="1" applyFont="1" applyFill="1" applyBorder="1" applyAlignment="1">
      <alignment horizontal="center" vertical="center"/>
    </xf>
    <xf numFmtId="169" fontId="7" fillId="4" borderId="20" xfId="0" applyNumberFormat="1" applyFont="1" applyFill="1" applyBorder="1" applyAlignment="1">
      <alignment horizontal="center"/>
    </xf>
    <xf numFmtId="0" fontId="3" fillId="2" borderId="22" xfId="0" applyFont="1" applyFill="1" applyBorder="1" applyAlignment="1">
      <alignment horizontal="center" vertical="center"/>
    </xf>
    <xf numFmtId="164" fontId="3" fillId="2" borderId="20" xfId="0" applyNumberFormat="1" applyFont="1" applyFill="1" applyBorder="1" applyAlignment="1">
      <alignment horizontal="center" vertical="center"/>
    </xf>
    <xf numFmtId="0" fontId="3" fillId="2" borderId="23" xfId="0" applyFont="1" applyFill="1" applyBorder="1" applyAlignment="1">
      <alignment horizontal="center" vertical="center"/>
    </xf>
    <xf numFmtId="0" fontId="5" fillId="2" borderId="0" xfId="0" applyFont="1" applyFill="1" applyAlignment="1">
      <alignment horizontal="right"/>
    </xf>
    <xf numFmtId="169" fontId="7" fillId="4" borderId="36" xfId="0" applyNumberFormat="1" applyFont="1" applyFill="1" applyBorder="1" applyAlignment="1">
      <alignment horizontal="center"/>
    </xf>
    <xf numFmtId="164" fontId="3" fillId="2" borderId="36" xfId="0" applyNumberFormat="1" applyFont="1" applyFill="1" applyBorder="1" applyAlignment="1">
      <alignment horizontal="center" vertical="center"/>
    </xf>
    <xf numFmtId="164" fontId="3" fillId="2" borderId="37" xfId="0" applyNumberFormat="1" applyFont="1" applyFill="1" applyBorder="1" applyAlignment="1">
      <alignment horizontal="center" vertical="center"/>
    </xf>
    <xf numFmtId="0" fontId="39" fillId="0" borderId="0" xfId="92"/>
    <xf numFmtId="14" fontId="39" fillId="0" borderId="0" xfId="92" applyNumberFormat="1"/>
    <xf numFmtId="11" fontId="39" fillId="0" borderId="0" xfId="92" applyNumberFormat="1"/>
    <xf numFmtId="173" fontId="4" fillId="2" borderId="0" xfId="90" applyNumberFormat="1" applyFont="1" applyFill="1" applyAlignment="1">
      <alignment vertical="center"/>
    </xf>
    <xf numFmtId="0" fontId="4" fillId="2" borderId="0" xfId="0" quotePrefix="1" applyFont="1" applyFill="1" applyAlignment="1">
      <alignment vertical="center"/>
    </xf>
    <xf numFmtId="0" fontId="12" fillId="2" borderId="0" xfId="0" applyFont="1" applyFill="1" applyAlignment="1">
      <alignment horizontal="left" wrapText="1"/>
    </xf>
    <xf numFmtId="0" fontId="37" fillId="2" borderId="0" xfId="0" applyFont="1" applyFill="1" applyAlignment="1">
      <alignment horizontal="center" vertical="center"/>
    </xf>
    <xf numFmtId="0" fontId="4" fillId="2" borderId="0" xfId="0" applyFont="1" applyFill="1" applyAlignment="1">
      <alignment horizontal="center" vertical="center"/>
    </xf>
    <xf numFmtId="0" fontId="7" fillId="4" borderId="28" xfId="0" applyFont="1" applyFill="1" applyBorder="1" applyAlignment="1">
      <alignment horizontal="center"/>
    </xf>
    <xf numFmtId="0" fontId="7" fillId="4" borderId="0" xfId="0" applyFont="1" applyFill="1" applyAlignment="1">
      <alignment horizontal="center"/>
    </xf>
    <xf numFmtId="0" fontId="7" fillId="4" borderId="32" xfId="0" applyFont="1" applyFill="1" applyBorder="1" applyAlignment="1">
      <alignment horizontal="center"/>
    </xf>
    <xf numFmtId="0" fontId="7" fillId="4" borderId="1" xfId="0" applyFont="1" applyFill="1" applyBorder="1" applyAlignment="1">
      <alignment horizontal="center"/>
    </xf>
    <xf numFmtId="170" fontId="7" fillId="4" borderId="39" xfId="0" applyNumberFormat="1" applyFont="1" applyFill="1" applyBorder="1" applyAlignment="1">
      <alignment horizontal="center"/>
    </xf>
    <xf numFmtId="0" fontId="3" fillId="0" borderId="22" xfId="0" applyFont="1" applyBorder="1" applyAlignment="1">
      <alignment horizontal="center" vertical="center"/>
    </xf>
    <xf numFmtId="0" fontId="36" fillId="2" borderId="0" xfId="0" applyFont="1" applyFill="1" applyAlignment="1">
      <alignment vertical="center"/>
    </xf>
    <xf numFmtId="174" fontId="4" fillId="2" borderId="0" xfId="0" applyNumberFormat="1" applyFont="1" applyFill="1" applyAlignment="1">
      <alignment vertical="center"/>
    </xf>
    <xf numFmtId="164" fontId="36" fillId="2" borderId="0" xfId="0" applyNumberFormat="1" applyFont="1" applyFill="1" applyAlignment="1">
      <alignment vertical="center"/>
    </xf>
    <xf numFmtId="0" fontId="34" fillId="4" borderId="41" xfId="0" applyFont="1" applyFill="1" applyBorder="1" applyAlignment="1">
      <alignment horizontal="center" vertical="center" wrapText="1"/>
    </xf>
    <xf numFmtId="0" fontId="29" fillId="37" borderId="42" xfId="92" applyFont="1" applyFill="1" applyBorder="1"/>
    <xf numFmtId="15" fontId="29" fillId="37" borderId="42" xfId="92" applyNumberFormat="1" applyFont="1" applyFill="1" applyBorder="1"/>
    <xf numFmtId="1" fontId="29" fillId="37" borderId="42" xfId="92" applyNumberFormat="1" applyFont="1" applyFill="1" applyBorder="1"/>
    <xf numFmtId="14" fontId="29" fillId="37" borderId="42" xfId="92" applyNumberFormat="1" applyFont="1" applyFill="1" applyBorder="1"/>
    <xf numFmtId="166" fontId="29" fillId="37" borderId="42" xfId="3" applyNumberFormat="1" applyFont="1" applyFill="1" applyBorder="1"/>
    <xf numFmtId="11" fontId="29" fillId="37" borderId="42" xfId="92" applyNumberFormat="1" applyFont="1" applyFill="1" applyBorder="1"/>
    <xf numFmtId="11" fontId="0" fillId="37" borderId="42" xfId="0" applyNumberFormat="1" applyFill="1" applyBorder="1"/>
    <xf numFmtId="0" fontId="0" fillId="37" borderId="42" xfId="0" applyFill="1" applyBorder="1"/>
    <xf numFmtId="0" fontId="34" fillId="4" borderId="43" xfId="0" applyFont="1" applyFill="1" applyBorder="1" applyAlignment="1">
      <alignment horizontal="center" vertical="center" wrapText="1"/>
    </xf>
    <xf numFmtId="0" fontId="41" fillId="36" borderId="0" xfId="92" applyFont="1" applyFill="1"/>
    <xf numFmtId="0" fontId="21" fillId="36" borderId="0" xfId="0" applyFont="1" applyFill="1"/>
    <xf numFmtId="166" fontId="29" fillId="37" borderId="0" xfId="3" applyNumberFormat="1" applyFont="1" applyFill="1" applyBorder="1"/>
    <xf numFmtId="0" fontId="0" fillId="37" borderId="0" xfId="0" applyFill="1"/>
    <xf numFmtId="0" fontId="29" fillId="37" borderId="0" xfId="92" applyFont="1" applyFill="1"/>
    <xf numFmtId="14" fontId="29" fillId="37" borderId="0" xfId="92" applyNumberFormat="1" applyFont="1" applyFill="1"/>
    <xf numFmtId="11" fontId="29" fillId="37" borderId="0" xfId="92" applyNumberFormat="1" applyFont="1" applyFill="1"/>
    <xf numFmtId="11" fontId="0" fillId="37" borderId="0" xfId="0" applyNumberFormat="1" applyFill="1"/>
    <xf numFmtId="3" fontId="3" fillId="2" borderId="24" xfId="0" applyNumberFormat="1" applyFont="1" applyFill="1" applyBorder="1" applyAlignment="1">
      <alignment horizontal="center" vertical="center"/>
    </xf>
    <xf numFmtId="164" fontId="3" fillId="2" borderId="3" xfId="0" applyNumberFormat="1" applyFont="1" applyFill="1" applyBorder="1" applyAlignment="1">
      <alignment horizontal="center" vertical="center"/>
    </xf>
    <xf numFmtId="164" fontId="3" fillId="2" borderId="38" xfId="0" applyNumberFormat="1" applyFont="1" applyFill="1" applyBorder="1" applyAlignment="1">
      <alignment horizontal="center" vertical="center"/>
    </xf>
    <xf numFmtId="164" fontId="3" fillId="0" borderId="38" xfId="0" applyNumberFormat="1" applyFont="1" applyBorder="1" applyAlignment="1">
      <alignment horizontal="center" vertical="center"/>
    </xf>
    <xf numFmtId="164" fontId="3" fillId="2" borderId="39" xfId="0" applyNumberFormat="1" applyFont="1" applyFill="1" applyBorder="1" applyAlignment="1">
      <alignment horizontal="center" vertical="center"/>
    </xf>
    <xf numFmtId="164" fontId="3" fillId="2" borderId="24" xfId="0" applyNumberFormat="1" applyFont="1" applyFill="1" applyBorder="1" applyAlignment="1">
      <alignment horizontal="center" vertical="center"/>
    </xf>
    <xf numFmtId="164" fontId="3" fillId="2" borderId="25" xfId="0" applyNumberFormat="1" applyFont="1" applyFill="1" applyBorder="1" applyAlignment="1">
      <alignment horizontal="center" vertical="center"/>
    </xf>
    <xf numFmtId="164" fontId="3" fillId="2" borderId="40" xfId="0" applyNumberFormat="1" applyFont="1" applyFill="1" applyBorder="1" applyAlignment="1">
      <alignment horizontal="center" vertical="center"/>
    </xf>
    <xf numFmtId="171" fontId="7" fillId="4" borderId="34" xfId="0" applyNumberFormat="1" applyFont="1" applyFill="1" applyBorder="1" applyAlignment="1">
      <alignment horizontal="center"/>
    </xf>
    <xf numFmtId="171" fontId="7" fillId="4" borderId="35" xfId="0" applyNumberFormat="1" applyFont="1" applyFill="1" applyBorder="1" applyAlignment="1">
      <alignment horizontal="center"/>
    </xf>
    <xf numFmtId="0" fontId="7" fillId="4" borderId="17" xfId="0" applyFont="1" applyFill="1" applyBorder="1" applyAlignment="1">
      <alignment horizontal="center" wrapText="1"/>
    </xf>
    <xf numFmtId="0" fontId="7" fillId="4" borderId="3" xfId="0" applyFont="1" applyFill="1" applyBorder="1" applyAlignment="1">
      <alignment horizontal="center" wrapText="1"/>
    </xf>
    <xf numFmtId="0" fontId="12" fillId="2" borderId="0" xfId="0" applyFont="1" applyFill="1" applyAlignment="1">
      <alignment horizontal="left" wrapText="1"/>
    </xf>
    <xf numFmtId="0" fontId="7" fillId="4" borderId="17" xfId="0" applyFont="1" applyFill="1" applyBorder="1" applyAlignment="1">
      <alignment horizontal="center"/>
    </xf>
    <xf numFmtId="0" fontId="7" fillId="4" borderId="18" xfId="0" applyFont="1" applyFill="1" applyBorder="1" applyAlignment="1">
      <alignment horizontal="center"/>
    </xf>
    <xf numFmtId="0" fontId="7" fillId="4" borderId="3" xfId="0" applyFont="1" applyFill="1" applyBorder="1" applyAlignment="1">
      <alignment horizontal="center"/>
    </xf>
    <xf numFmtId="0" fontId="7" fillId="4" borderId="20" xfId="0" applyFont="1" applyFill="1" applyBorder="1" applyAlignment="1">
      <alignment horizontal="center"/>
    </xf>
    <xf numFmtId="0" fontId="7" fillId="4" borderId="26" xfId="0" applyFont="1" applyFill="1" applyBorder="1" applyAlignment="1">
      <alignment horizontal="center"/>
    </xf>
    <xf numFmtId="0" fontId="7" fillId="4" borderId="22" xfId="0" applyFont="1" applyFill="1" applyBorder="1" applyAlignment="1">
      <alignment horizontal="center"/>
    </xf>
    <xf numFmtId="0" fontId="40" fillId="2" borderId="0" xfId="0" applyFont="1" applyFill="1" applyAlignment="1">
      <alignment horizontal="center" vertical="center"/>
    </xf>
    <xf numFmtId="0" fontId="37" fillId="2" borderId="0" xfId="0" applyFont="1" applyFill="1" applyAlignment="1">
      <alignment horizontal="center" vertical="center"/>
    </xf>
    <xf numFmtId="0" fontId="4" fillId="2" borderId="0" xfId="0" applyFont="1" applyFill="1" applyAlignment="1">
      <alignment horizontal="center" vertical="center"/>
    </xf>
    <xf numFmtId="0" fontId="7" fillId="4" borderId="15" xfId="0" applyFont="1" applyFill="1" applyBorder="1" applyAlignment="1">
      <alignment horizontal="center" wrapText="1"/>
    </xf>
    <xf numFmtId="0" fontId="7" fillId="4" borderId="19" xfId="0" applyFont="1" applyFill="1" applyBorder="1" applyAlignment="1">
      <alignment horizontal="center" wrapText="1"/>
    </xf>
    <xf numFmtId="0" fontId="7" fillId="4" borderId="21" xfId="0" applyFont="1" applyFill="1" applyBorder="1" applyAlignment="1">
      <alignment horizontal="center" wrapText="1"/>
    </xf>
    <xf numFmtId="0" fontId="7" fillId="4" borderId="16" xfId="0" applyFont="1" applyFill="1" applyBorder="1" applyAlignment="1">
      <alignment horizontal="center" wrapText="1"/>
    </xf>
    <xf numFmtId="0" fontId="7" fillId="4" borderId="13" xfId="0" applyFont="1" applyFill="1" applyBorder="1" applyAlignment="1">
      <alignment horizontal="center" wrapText="1"/>
    </xf>
    <xf numFmtId="0" fontId="7" fillId="4" borderId="14" xfId="0" applyFont="1" applyFill="1" applyBorder="1" applyAlignment="1">
      <alignment horizontal="center" wrapText="1"/>
    </xf>
    <xf numFmtId="0" fontId="7" fillId="4" borderId="27" xfId="0" applyFont="1" applyFill="1" applyBorder="1" applyAlignment="1">
      <alignment horizontal="center"/>
    </xf>
    <xf numFmtId="0" fontId="7" fillId="4" borderId="28" xfId="0" applyFont="1" applyFill="1" applyBorder="1" applyAlignment="1">
      <alignment horizontal="center"/>
    </xf>
    <xf numFmtId="0" fontId="7" fillId="4" borderId="29" xfId="0" applyFont="1" applyFill="1" applyBorder="1" applyAlignment="1">
      <alignment horizontal="center"/>
    </xf>
    <xf numFmtId="0" fontId="7" fillId="4" borderId="0" xfId="0" applyFont="1" applyFill="1" applyAlignment="1">
      <alignment horizontal="center"/>
    </xf>
    <xf numFmtId="0" fontId="7" fillId="4" borderId="30" xfId="0" applyFont="1" applyFill="1" applyBorder="1" applyAlignment="1">
      <alignment horizontal="center"/>
    </xf>
    <xf numFmtId="0" fontId="7" fillId="4" borderId="31" xfId="0" applyFont="1" applyFill="1" applyBorder="1" applyAlignment="1">
      <alignment horizontal="center"/>
    </xf>
    <xf numFmtId="171" fontId="7" fillId="4" borderId="32" xfId="0" applyNumberFormat="1" applyFont="1" applyFill="1" applyBorder="1" applyAlignment="1">
      <alignment horizontal="center"/>
    </xf>
    <xf numFmtId="171" fontId="7" fillId="4" borderId="1" xfId="0" applyNumberFormat="1" applyFont="1" applyFill="1" applyBorder="1" applyAlignment="1">
      <alignment horizontal="center"/>
    </xf>
    <xf numFmtId="171" fontId="7" fillId="4" borderId="33" xfId="0" applyNumberFormat="1" applyFont="1" applyFill="1" applyBorder="1" applyAlignment="1">
      <alignment horizontal="center"/>
    </xf>
  </cellXfs>
  <cellStyles count="93">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xfId="46" builtinId="32" customBuiltin="1"/>
    <cellStyle name="60% - Accent1 2" xfId="38" xr:uid="{00000000-0005-0000-0000-00000D000000}"/>
    <cellStyle name="60% - Accent2" xfId="47" builtinId="36" customBuiltin="1"/>
    <cellStyle name="60% - Accent2 2" xfId="39" xr:uid="{00000000-0005-0000-0000-00000F000000}"/>
    <cellStyle name="60% - Accent3" xfId="48" builtinId="40" customBuiltin="1"/>
    <cellStyle name="60% - Accent3 2" xfId="40" xr:uid="{00000000-0005-0000-0000-000011000000}"/>
    <cellStyle name="60% - Accent4" xfId="49" builtinId="44" customBuiltin="1"/>
    <cellStyle name="60% - Accent4 2" xfId="41" xr:uid="{00000000-0005-0000-0000-000013000000}"/>
    <cellStyle name="60% - Accent5" xfId="50" builtinId="48" customBuiltin="1"/>
    <cellStyle name="60% - Accent5 2" xfId="42" xr:uid="{00000000-0005-0000-0000-000015000000}"/>
    <cellStyle name="60% - Accent6" xfId="51" builtinId="52" customBuiltin="1"/>
    <cellStyle name="60% - Accent6 2" xfId="43" xr:uid="{00000000-0005-0000-0000-000017000000}"/>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Comma" xfId="3" builtinId="3"/>
    <cellStyle name="Comma 10" xfId="69" xr:uid="{00000000-0005-0000-0000-000022000000}"/>
    <cellStyle name="Comma 2" xfId="62" xr:uid="{00000000-0005-0000-0000-000023000000}"/>
    <cellStyle name="Comma 3" xfId="53" xr:uid="{00000000-0005-0000-0000-000024000000}"/>
    <cellStyle name="Comma 4" xfId="58" xr:uid="{00000000-0005-0000-0000-000025000000}"/>
    <cellStyle name="Comma 5" xfId="63" xr:uid="{00000000-0005-0000-0000-000026000000}"/>
    <cellStyle name="Comma 6" xfId="75" xr:uid="{00000000-0005-0000-0000-000027000000}"/>
    <cellStyle name="Comma 7" xfId="76" xr:uid="{00000000-0005-0000-0000-000028000000}"/>
    <cellStyle name="Comma 8" xfId="81" xr:uid="{00000000-0005-0000-0000-000029000000}"/>
    <cellStyle name="Comma 9" xfId="85" xr:uid="{00000000-0005-0000-0000-00002A000000}"/>
    <cellStyle name="Explanatory Text" xfId="16" builtinId="53" customBuiltin="1"/>
    <cellStyle name="Good" xfId="2"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9" builtinId="20" customBuiltin="1"/>
    <cellStyle name="Linked Cell" xfId="12" builtinId="24" customBuiltin="1"/>
    <cellStyle name="Neutral" xfId="45" builtinId="28" customBuiltin="1"/>
    <cellStyle name="Neutral 2" xfId="37" xr:uid="{00000000-0005-0000-0000-000034000000}"/>
    <cellStyle name="Normal" xfId="0" builtinId="0"/>
    <cellStyle name="Normal 10" xfId="67" xr:uid="{00000000-0005-0000-0000-000036000000}"/>
    <cellStyle name="Normal 11" xfId="65" xr:uid="{00000000-0005-0000-0000-000037000000}"/>
    <cellStyle name="Normal 12" xfId="74" xr:uid="{00000000-0005-0000-0000-000038000000}"/>
    <cellStyle name="Normal 13" xfId="78" xr:uid="{00000000-0005-0000-0000-000039000000}"/>
    <cellStyle name="Normal 14" xfId="80" xr:uid="{00000000-0005-0000-0000-00003A000000}"/>
    <cellStyle name="Normal 15" xfId="83" xr:uid="{00000000-0005-0000-0000-00003B000000}"/>
    <cellStyle name="Normal 16" xfId="84" xr:uid="{00000000-0005-0000-0000-00003C000000}"/>
    <cellStyle name="Normal 17" xfId="86" xr:uid="{00000000-0005-0000-0000-00003D000000}"/>
    <cellStyle name="Normal 18" xfId="87" xr:uid="{00000000-0005-0000-0000-00003E000000}"/>
    <cellStyle name="Normal 19" xfId="66" xr:uid="{00000000-0005-0000-0000-00003F000000}"/>
    <cellStyle name="Normal 2" xfId="1" xr:uid="{00000000-0005-0000-0000-000040000000}"/>
    <cellStyle name="Normal 2 2" xfId="56" xr:uid="{00000000-0005-0000-0000-000041000000}"/>
    <cellStyle name="Normal 2 2 2" xfId="64" xr:uid="{00000000-0005-0000-0000-000042000000}"/>
    <cellStyle name="Normal 2 3" xfId="52" xr:uid="{00000000-0005-0000-0000-000043000000}"/>
    <cellStyle name="Normal 2 4" xfId="72" xr:uid="{00000000-0005-0000-0000-000044000000}"/>
    <cellStyle name="Normal 20" xfId="89" xr:uid="{DD0A3D2D-54EC-437D-BA40-F1BF8CB82C77}"/>
    <cellStyle name="Normal 21" xfId="91" xr:uid="{7CE5D216-98E6-4ABA-9081-6B82DD189403}"/>
    <cellStyle name="Normal 22" xfId="92" xr:uid="{15C6CB88-2763-4702-A0A1-9638149E192F}"/>
    <cellStyle name="Normal 23" xfId="88" xr:uid="{00000000-0005-0000-0000-000045000000}"/>
    <cellStyle name="Normal 3" xfId="70" xr:uid="{00000000-0005-0000-0000-000046000000}"/>
    <cellStyle name="Normal 3 2" xfId="71" xr:uid="{00000000-0005-0000-0000-000047000000}"/>
    <cellStyle name="Normal 4" xfId="73" xr:uid="{00000000-0005-0000-0000-000048000000}"/>
    <cellStyle name="Normal 5" xfId="61" xr:uid="{00000000-0005-0000-0000-000049000000}"/>
    <cellStyle name="Normal 6" xfId="57" xr:uid="{00000000-0005-0000-0000-00004A000000}"/>
    <cellStyle name="Normal 7" xfId="54" xr:uid="{00000000-0005-0000-0000-00004B000000}"/>
    <cellStyle name="Normal 8" xfId="68" xr:uid="{00000000-0005-0000-0000-00004C000000}"/>
    <cellStyle name="Normal 9" xfId="55" xr:uid="{00000000-0005-0000-0000-00004D000000}"/>
    <cellStyle name="Note" xfId="15" builtinId="10" customBuiltin="1"/>
    <cellStyle name="Note 2" xfId="77" xr:uid="{00000000-0005-0000-0000-00004F000000}"/>
    <cellStyle name="Output" xfId="10" builtinId="21" customBuiltin="1"/>
    <cellStyle name="Percent" xfId="90" builtinId="5"/>
    <cellStyle name="Percent 2" xfId="59" xr:uid="{00000000-0005-0000-0000-000051000000}"/>
    <cellStyle name="Percent 3" xfId="60" xr:uid="{00000000-0005-0000-0000-000052000000}"/>
    <cellStyle name="Percent 4" xfId="79" xr:uid="{00000000-0005-0000-0000-000053000000}"/>
    <cellStyle name="Percent 5" xfId="82" xr:uid="{00000000-0005-0000-0000-000054000000}"/>
    <cellStyle name="Title" xfId="44" builtinId="15" customBuiltin="1"/>
    <cellStyle name="Title 2" xfId="36" xr:uid="{00000000-0005-0000-0000-000056000000}"/>
    <cellStyle name="Total" xfId="17" builtinId="25" customBuiltin="1"/>
    <cellStyle name="Warning Text" xfId="14" builtinId="11" customBuiltin="1"/>
  </cellStyles>
  <dxfs count="159">
    <dxf>
      <font>
        <color rgb="FFFF0000"/>
      </font>
      <fill>
        <patternFill>
          <bgColor theme="7" tint="0.79998168889431442"/>
        </patternFill>
      </fill>
    </dxf>
    <dxf>
      <fill>
        <patternFill>
          <bgColor rgb="FFBFBFBF"/>
        </patternFill>
      </fill>
    </dxf>
    <dxf>
      <font>
        <color theme="7" tint="0.79998168889431442"/>
      </font>
      <fill>
        <patternFill>
          <bgColor theme="7" tint="0.79998168889431442"/>
        </patternFill>
      </fill>
    </dxf>
    <dxf>
      <font>
        <b val="0"/>
        <i/>
        <color theme="1"/>
      </font>
    </dxf>
    <dxf>
      <fill>
        <patternFill>
          <bgColor theme="4" tint="0.59996337778862885"/>
        </patternFill>
      </fill>
    </dxf>
    <dxf>
      <fill>
        <patternFill>
          <bgColor rgb="FFBFBFBF"/>
        </patternFill>
      </fill>
    </dxf>
    <dxf>
      <fill>
        <patternFill>
          <bgColor rgb="FFBFBFBF"/>
        </patternFill>
      </fill>
    </dxf>
    <dxf>
      <font>
        <color theme="0"/>
      </font>
    </dxf>
    <dxf>
      <fill>
        <patternFill>
          <bgColor rgb="FFBFBFBF"/>
        </patternFill>
      </fill>
    </dxf>
    <dxf>
      <fill>
        <patternFill>
          <bgColor theme="4" tint="0.59996337778862885"/>
        </patternFill>
      </fill>
    </dxf>
    <dxf>
      <fill>
        <patternFill>
          <bgColor theme="4" tint="0.59996337778862885"/>
        </patternFill>
      </fill>
    </dxf>
    <dxf>
      <font>
        <b/>
        <i val="0"/>
        <color rgb="FFC00000"/>
      </font>
      <fill>
        <patternFill>
          <bgColor rgb="FFFF9999"/>
        </patternFill>
      </fill>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15" formatCode="0.00E+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5" formatCode="0.00E+00"/>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66" formatCode="_(* #,##0_);_(* \(#,##0\);_(*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9" formatCode="m/d/yyyy"/>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19" formatCode="m/d/yyyy"/>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indexed="64"/>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colors>
    <mruColors>
      <color rgb="FF1A1D5D"/>
      <color rgb="FFBFBFB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10127826465313E-2"/>
          <c:y val="0.12200435729847495"/>
          <c:w val="0.89978039105420782"/>
          <c:h val="0.79535656082205397"/>
        </c:manualLayout>
      </c:layout>
      <c:scatterChart>
        <c:scatterStyle val="smoothMarker"/>
        <c:varyColors val="0"/>
        <c:ser>
          <c:idx val="0"/>
          <c:order val="0"/>
          <c:tx>
            <c:strRef>
              <c:f>Table!$F$11</c:f>
              <c:strCache>
                <c:ptCount val="1"/>
                <c:pt idx="0">
                  <c:v>Observed Event Day Load (MWh/hour)</c:v>
                </c:pt>
              </c:strCache>
            </c:strRef>
          </c:tx>
          <c:spPr>
            <a:ln w="28575" cap="rnd">
              <a:solidFill>
                <a:srgbClr val="4472C4">
                  <a:lumMod val="60000"/>
                  <a:lumOff val="40000"/>
                </a:srgbClr>
              </a:solidFill>
              <a:round/>
            </a:ln>
            <a:effectLst/>
          </c:spPr>
          <c:marker>
            <c:symbol val="none"/>
          </c:marker>
          <c:xVal>
            <c:numRef>
              <c:f>Table!$D$15:$D$38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Table!$F$15:$F$38</c:f>
              <c:numCache>
                <c:formatCode>#,##0.0</c:formatCode>
                <c:ptCount val="24"/>
                <c:pt idx="0">
                  <c:v>46.306479286332902</c:v>
                </c:pt>
                <c:pt idx="1">
                  <c:v>40.575888723742509</c:v>
                </c:pt>
                <c:pt idx="2">
                  <c:v>35.919819476660869</c:v>
                </c:pt>
                <c:pt idx="3">
                  <c:v>32.708114157253796</c:v>
                </c:pt>
                <c:pt idx="4">
                  <c:v>30.946691755637893</c:v>
                </c:pt>
                <c:pt idx="5">
                  <c:v>30.626255199599999</c:v>
                </c:pt>
                <c:pt idx="6">
                  <c:v>32.059751936167928</c:v>
                </c:pt>
                <c:pt idx="7">
                  <c:v>33.859323142183555</c:v>
                </c:pt>
                <c:pt idx="8">
                  <c:v>34.550608319040229</c:v>
                </c:pt>
                <c:pt idx="9">
                  <c:v>38.013867471247018</c:v>
                </c:pt>
                <c:pt idx="10">
                  <c:v>43.056977474456083</c:v>
                </c:pt>
                <c:pt idx="11">
                  <c:v>49.998483156851272</c:v>
                </c:pt>
                <c:pt idx="12">
                  <c:v>59.076190165718813</c:v>
                </c:pt>
                <c:pt idx="13">
                  <c:v>68.515530000519817</c:v>
                </c:pt>
                <c:pt idx="14">
                  <c:v>78.365838969959157</c:v>
                </c:pt>
                <c:pt idx="15">
                  <c:v>86.673388095914063</c:v>
                </c:pt>
                <c:pt idx="16">
                  <c:v>88.585644656332562</c:v>
                </c:pt>
                <c:pt idx="17">
                  <c:v>91.065105301699745</c:v>
                </c:pt>
                <c:pt idx="18">
                  <c:v>89.305080233161135</c:v>
                </c:pt>
                <c:pt idx="19">
                  <c:v>82.831842300179801</c:v>
                </c:pt>
                <c:pt idx="20">
                  <c:v>77.826070114077609</c:v>
                </c:pt>
                <c:pt idx="21">
                  <c:v>74.444907892384222</c:v>
                </c:pt>
                <c:pt idx="22">
                  <c:v>65.299078284567045</c:v>
                </c:pt>
                <c:pt idx="23">
                  <c:v>55.586334733511606</c:v>
                </c:pt>
              </c:numCache>
            </c:numRef>
          </c:yVal>
          <c:smooth val="1"/>
          <c:extLst>
            <c:ext xmlns:c16="http://schemas.microsoft.com/office/drawing/2014/chart" uri="{C3380CC4-5D6E-409C-BE32-E72D297353CC}">
              <c16:uniqueId val="{00000000-F894-42F4-B36B-1986F6160401}"/>
            </c:ext>
          </c:extLst>
        </c:ser>
        <c:ser>
          <c:idx val="2"/>
          <c:order val="1"/>
          <c:tx>
            <c:strRef>
              <c:f>Table!$E$11</c:f>
              <c:strCache>
                <c:ptCount val="1"/>
                <c:pt idx="0">
                  <c:v>Estimated Reference Load (MWh/hour)</c:v>
                </c:pt>
              </c:strCache>
            </c:strRef>
          </c:tx>
          <c:spPr>
            <a:ln w="38100" cap="rnd">
              <a:solidFill>
                <a:srgbClr val="1A1D5D"/>
              </a:solidFill>
              <a:prstDash val="sysDot"/>
              <a:round/>
            </a:ln>
            <a:effectLst/>
          </c:spPr>
          <c:marker>
            <c:symbol val="none"/>
          </c:marker>
          <c:xVal>
            <c:numRef>
              <c:f>Table!$D$15:$D$38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Table!$E$15:$E$38</c:f>
              <c:numCache>
                <c:formatCode>#,##0.0</c:formatCode>
                <c:ptCount val="24"/>
                <c:pt idx="0">
                  <c:v>47.288942650438791</c:v>
                </c:pt>
                <c:pt idx="1">
                  <c:v>41.277622945814834</c:v>
                </c:pt>
                <c:pt idx="2">
                  <c:v>36.685725260723643</c:v>
                </c:pt>
                <c:pt idx="3">
                  <c:v>33.204486998171845</c:v>
                </c:pt>
                <c:pt idx="4">
                  <c:v>31.026391425638376</c:v>
                </c:pt>
                <c:pt idx="5">
                  <c:v>30.541564290706557</c:v>
                </c:pt>
                <c:pt idx="6">
                  <c:v>32.005096071100141</c:v>
                </c:pt>
                <c:pt idx="7">
                  <c:v>34.273744623579937</c:v>
                </c:pt>
                <c:pt idx="8">
                  <c:v>35.408672797006226</c:v>
                </c:pt>
                <c:pt idx="9">
                  <c:v>38.714330473054595</c:v>
                </c:pt>
                <c:pt idx="10">
                  <c:v>43.290210487827807</c:v>
                </c:pt>
                <c:pt idx="11">
                  <c:v>50.173384068085916</c:v>
                </c:pt>
                <c:pt idx="12">
                  <c:v>58.737034009677842</c:v>
                </c:pt>
                <c:pt idx="13">
                  <c:v>68.627753453282494</c:v>
                </c:pt>
                <c:pt idx="14">
                  <c:v>78.915682745436698</c:v>
                </c:pt>
                <c:pt idx="15">
                  <c:v>87.42235983302119</c:v>
                </c:pt>
                <c:pt idx="16">
                  <c:v>92.328680462648848</c:v>
                </c:pt>
                <c:pt idx="17">
                  <c:v>95.784475775122743</c:v>
                </c:pt>
                <c:pt idx="18">
                  <c:v>94.154520783999914</c:v>
                </c:pt>
                <c:pt idx="19">
                  <c:v>87.360181063229234</c:v>
                </c:pt>
                <c:pt idx="20">
                  <c:v>80.617157579443557</c:v>
                </c:pt>
                <c:pt idx="21">
                  <c:v>74.596378361694292</c:v>
                </c:pt>
                <c:pt idx="22">
                  <c:v>65.125930487738614</c:v>
                </c:pt>
                <c:pt idx="23">
                  <c:v>55.587795752469468</c:v>
                </c:pt>
              </c:numCache>
            </c:numRef>
          </c:yVal>
          <c:smooth val="1"/>
          <c:extLst>
            <c:ext xmlns:c16="http://schemas.microsoft.com/office/drawing/2014/chart" uri="{C3380CC4-5D6E-409C-BE32-E72D297353CC}">
              <c16:uniqueId val="{00000001-F894-42F4-B36B-1986F6160401}"/>
            </c:ext>
          </c:extLst>
        </c:ser>
        <c:ser>
          <c:idx val="1"/>
          <c:order val="4"/>
          <c:tx>
            <c:strRef>
              <c:f>Table!$G$11</c:f>
              <c:strCache>
                <c:ptCount val="1"/>
                <c:pt idx="0">
                  <c:v>Estimated Load Impact (MWh/hour)</c:v>
                </c:pt>
              </c:strCache>
            </c:strRef>
          </c:tx>
          <c:spPr>
            <a:ln w="28575" cap="rnd">
              <a:solidFill>
                <a:srgbClr val="1A1D5D"/>
              </a:solidFill>
              <a:round/>
            </a:ln>
            <a:effectLst/>
          </c:spPr>
          <c:marker>
            <c:symbol val="none"/>
          </c:marker>
          <c:xVal>
            <c:numRef>
              <c:f>Table!$D$15:$D$38</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xVal>
          <c:yVal>
            <c:numRef>
              <c:f>Table!$G$15:$G$38</c:f>
              <c:numCache>
                <c:formatCode>#,##0.0</c:formatCode>
                <c:ptCount val="24"/>
                <c:pt idx="0">
                  <c:v>0.98246336410589286</c:v>
                </c:pt>
                <c:pt idx="1">
                  <c:v>0.70173422207232738</c:v>
                </c:pt>
                <c:pt idx="2">
                  <c:v>0.76590578406277265</c:v>
                </c:pt>
                <c:pt idx="3">
                  <c:v>0.49637284091804718</c:v>
                </c:pt>
                <c:pt idx="4">
                  <c:v>7.9699670000484349E-2</c:v>
                </c:pt>
                <c:pt idx="5">
                  <c:v>-8.4690908893443745E-2</c:v>
                </c:pt>
                <c:pt idx="6">
                  <c:v>-5.4655865067789557E-2</c:v>
                </c:pt>
                <c:pt idx="7">
                  <c:v>0.41442148139638252</c:v>
                </c:pt>
                <c:pt idx="8">
                  <c:v>0.85806447796599328</c:v>
                </c:pt>
                <c:pt idx="9">
                  <c:v>0.70046300180757681</c:v>
                </c:pt>
                <c:pt idx="10">
                  <c:v>0.23323301337172683</c:v>
                </c:pt>
                <c:pt idx="11">
                  <c:v>0.17490091123464735</c:v>
                </c:pt>
                <c:pt idx="12">
                  <c:v>-0.33915615604096999</c:v>
                </c:pt>
                <c:pt idx="13">
                  <c:v>0.11222345276267189</c:v>
                </c:pt>
                <c:pt idx="14">
                  <c:v>0.54984377547754737</c:v>
                </c:pt>
                <c:pt idx="15">
                  <c:v>0.74897173710713161</c:v>
                </c:pt>
                <c:pt idx="16">
                  <c:v>3.7430358063162816</c:v>
                </c:pt>
                <c:pt idx="17">
                  <c:v>4.7193704734230009</c:v>
                </c:pt>
                <c:pt idx="18">
                  <c:v>4.8494405508387848</c:v>
                </c:pt>
                <c:pt idx="19">
                  <c:v>4.5283387630494278</c:v>
                </c:pt>
                <c:pt idx="20">
                  <c:v>2.7910874653659534</c:v>
                </c:pt>
                <c:pt idx="21">
                  <c:v>0.15147046931006711</c:v>
                </c:pt>
                <c:pt idx="22">
                  <c:v>-0.17314779682843395</c:v>
                </c:pt>
                <c:pt idx="23">
                  <c:v>1.4610189578607661E-3</c:v>
                </c:pt>
              </c:numCache>
            </c:numRef>
          </c:yVal>
          <c:smooth val="1"/>
          <c:extLst>
            <c:ext xmlns:c16="http://schemas.microsoft.com/office/drawing/2014/chart" uri="{C3380CC4-5D6E-409C-BE32-E72D297353CC}">
              <c16:uniqueId val="{00000000-2E63-4D76-8C30-BA4E5F360C5E}"/>
            </c:ext>
          </c:extLst>
        </c:ser>
        <c:dLbls>
          <c:showLegendKey val="0"/>
          <c:showVal val="0"/>
          <c:showCatName val="0"/>
          <c:showSerName val="0"/>
          <c:showPercent val="0"/>
          <c:showBubbleSize val="0"/>
        </c:dLbls>
        <c:axId val="480612448"/>
        <c:axId val="486495584"/>
      </c:scatterChart>
      <c:scatterChart>
        <c:scatterStyle val="smoothMarker"/>
        <c:varyColors val="0"/>
        <c:ser>
          <c:idx val="3"/>
          <c:order val="2"/>
          <c:tx>
            <c:v>Hour Start</c:v>
          </c:tx>
          <c:spPr>
            <a:ln w="19050" cap="rnd">
              <a:solidFill>
                <a:schemeClr val="accent4"/>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Table!$F$8</c:f>
              <c:numCache>
                <c:formatCode>General</c:formatCode>
                <c:ptCount val="1"/>
                <c:pt idx="0">
                  <c:v>17</c:v>
                </c:pt>
              </c:numCache>
            </c:numRef>
          </c:xVal>
          <c:yVal>
            <c:numLit>
              <c:formatCode>General</c:formatCode>
              <c:ptCount val="1"/>
              <c:pt idx="0">
                <c:v>1</c:v>
              </c:pt>
            </c:numLit>
          </c:yVal>
          <c:smooth val="1"/>
          <c:extLst>
            <c:ext xmlns:c16="http://schemas.microsoft.com/office/drawing/2014/chart" uri="{C3380CC4-5D6E-409C-BE32-E72D297353CC}">
              <c16:uniqueId val="{00000003-F894-42F4-B36B-1986F6160401}"/>
            </c:ext>
          </c:extLst>
        </c:ser>
        <c:ser>
          <c:idx val="4"/>
          <c:order val="3"/>
          <c:tx>
            <c:v>Hour End</c:v>
          </c:tx>
          <c:spPr>
            <a:ln w="19050" cap="rnd">
              <a:solidFill>
                <a:schemeClr val="accent5"/>
              </a:solidFill>
              <a:round/>
            </a:ln>
            <a:effectLst/>
          </c:spPr>
          <c:marker>
            <c:symbol val="none"/>
          </c:marker>
          <c:errBars>
            <c:errDir val="y"/>
            <c:errBarType val="both"/>
            <c:errValType val="cust"/>
            <c:noEndCap val="1"/>
            <c:plus>
              <c:numLit>
                <c:formatCode>General</c:formatCode>
                <c:ptCount val="1"/>
                <c:pt idx="0">
                  <c:v>2.5</c:v>
                </c:pt>
              </c:numLit>
            </c:plus>
            <c:minus>
              <c:numLit>
                <c:formatCode>General</c:formatCode>
                <c:ptCount val="1"/>
                <c:pt idx="0">
                  <c:v>2.5</c:v>
                </c:pt>
              </c:numLit>
            </c:minus>
            <c:spPr>
              <a:noFill/>
              <a:ln w="12700" cap="flat" cmpd="sng" algn="ctr">
                <a:solidFill>
                  <a:schemeClr val="bg1">
                    <a:lumMod val="50000"/>
                  </a:schemeClr>
                </a:solidFill>
                <a:prstDash val="dash"/>
                <a:round/>
              </a:ln>
              <a:effectLst/>
            </c:spPr>
          </c:errBars>
          <c:errBars>
            <c:errDir val="x"/>
            <c:errBarType val="both"/>
            <c:errValType val="fixedVal"/>
            <c:noEndCap val="0"/>
            <c:val val="1"/>
            <c:spPr>
              <a:noFill/>
              <a:ln w="9525" cap="flat" cmpd="sng" algn="ctr">
                <a:noFill/>
                <a:round/>
              </a:ln>
              <a:effectLst/>
            </c:spPr>
          </c:errBars>
          <c:xVal>
            <c:numRef>
              <c:f>Table!$H$8</c:f>
              <c:numCache>
                <c:formatCode>General</c:formatCode>
                <c:ptCount val="1"/>
                <c:pt idx="0">
                  <c:v>21</c:v>
                </c:pt>
              </c:numCache>
            </c:numRef>
          </c:xVal>
          <c:yVal>
            <c:numLit>
              <c:formatCode>General</c:formatCode>
              <c:ptCount val="1"/>
              <c:pt idx="0">
                <c:v>1</c:v>
              </c:pt>
            </c:numLit>
          </c:yVal>
          <c:smooth val="1"/>
          <c:extLst>
            <c:ext xmlns:c16="http://schemas.microsoft.com/office/drawing/2014/chart" uri="{C3380CC4-5D6E-409C-BE32-E72D297353CC}">
              <c16:uniqueId val="{00000004-F894-42F4-B36B-1986F6160401}"/>
            </c:ext>
          </c:extLst>
        </c:ser>
        <c:dLbls>
          <c:showLegendKey val="0"/>
          <c:showVal val="0"/>
          <c:showCatName val="0"/>
          <c:showSerName val="0"/>
          <c:showPercent val="0"/>
          <c:showBubbleSize val="0"/>
        </c:dLbls>
        <c:axId val="421186880"/>
        <c:axId val="421186320"/>
      </c:scatterChart>
      <c:valAx>
        <c:axId val="480612448"/>
        <c:scaling>
          <c:orientation val="minMax"/>
          <c:max val="24"/>
          <c:min val="1"/>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Hour-Ending</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6495584"/>
        <c:crosses val="autoZero"/>
        <c:crossBetween val="midCat"/>
        <c:majorUnit val="1"/>
      </c:valAx>
      <c:valAx>
        <c:axId val="486495584"/>
        <c:scaling>
          <c:orientation val="minMax"/>
          <c:min val="0"/>
        </c:scaling>
        <c:delete val="0"/>
        <c:axPos val="l"/>
        <c:majorGridlines>
          <c:spPr>
            <a:ln w="9525" cap="flat" cmpd="sng" algn="ctr">
              <a:solidFill>
                <a:schemeClr val="bg1">
                  <a:lumMod val="6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0612448"/>
        <c:crosses val="autoZero"/>
        <c:crossBetween val="midCat"/>
      </c:valAx>
      <c:valAx>
        <c:axId val="421186320"/>
        <c:scaling>
          <c:orientation val="minMax"/>
          <c:max val="2.5"/>
          <c:min val="0"/>
        </c:scaling>
        <c:delete val="0"/>
        <c:axPos val="r"/>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421186880"/>
        <c:crosses val="max"/>
        <c:crossBetween val="midCat"/>
      </c:valAx>
      <c:valAx>
        <c:axId val="421186880"/>
        <c:scaling>
          <c:orientation val="minMax"/>
        </c:scaling>
        <c:delete val="1"/>
        <c:axPos val="b"/>
        <c:numFmt formatCode="General" sourceLinked="1"/>
        <c:majorTickMark val="out"/>
        <c:minorTickMark val="none"/>
        <c:tickLblPos val="nextTo"/>
        <c:crossAx val="421186320"/>
        <c:crosses val="autoZero"/>
        <c:crossBetween val="midCat"/>
      </c:valAx>
      <c:spPr>
        <a:solidFill>
          <a:schemeClr val="bg1"/>
        </a:solidFill>
        <a:ln>
          <a:noFill/>
        </a:ln>
        <a:effectLst/>
      </c:spPr>
    </c:plotArea>
    <c:legend>
      <c:legendPos val="b"/>
      <c:legendEntry>
        <c:idx val="3"/>
        <c:delete val="1"/>
      </c:legendEntry>
      <c:legendEntry>
        <c:idx val="4"/>
        <c:delete val="1"/>
      </c:legendEntry>
      <c:layout>
        <c:manualLayout>
          <c:xMode val="edge"/>
          <c:yMode val="edge"/>
          <c:x val="0.53900800869709597"/>
          <c:y val="1.1618776411118543E-2"/>
          <c:w val="0.46099192918707971"/>
          <c:h val="8.2920715156700422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baseline="0">
          <a:solidFill>
            <a:sysClr val="windowText" lastClr="000000"/>
          </a:solidFill>
        </a:defRPr>
      </a:pPr>
      <a:endParaRPr lang="en-US"/>
    </a:p>
  </c:txPr>
  <c:printSettings>
    <c:headerFooter/>
    <c:pageMargins b="0.7500000000000131" l="0.70000000000000062" r="0.70000000000000062" t="0.7500000000000131"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44823</xdr:rowOff>
    </xdr:from>
    <xdr:to>
      <xdr:col>2</xdr:col>
      <xdr:colOff>2247899</xdr:colOff>
      <xdr:row>46</xdr:row>
      <xdr:rowOff>44824</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5F0403-81EF-4E0D-9B45-1052CA9FA052}" name="TG_Data" displayName="TG_Data" ref="B2:EO522" totalsRowShown="0" headerRowDxfId="158" dataDxfId="157" tableBorderDxfId="156">
  <autoFilter ref="B2:EO522" xr:uid="{D35F0403-81EF-4E0D-9B45-1052CA9FA052}"/>
  <tableColumns count="144">
    <tableColumn id="1" xr3:uid="{0039CD16-26B8-4CE3-A5E9-AFA023207133}" name="LCA_care_fera_nem_sgip_rate_TOU_hftd_bill_protect" dataDxfId="155">
      <calculatedColumnFormula>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calculatedColumnFormula>
    </tableColumn>
    <tableColumn id="2" xr3:uid="{146EB1E3-1A83-4DEE-B1FE-831720BEA0B5}" name="ResultType" dataDxfId="154" dataCellStyle="Normal 22"/>
    <tableColumn id="3" xr3:uid="{9064B836-F057-4876-BA3A-106527ADFCD3}" name="r_segment" dataDxfId="153" dataCellStyle="Normal 22"/>
    <tableColumn id="4" xr3:uid="{684A24CD-0CB9-4069-92D0-92DECFE8301E}" name="LCA" dataDxfId="152" dataCellStyle="Normal 22"/>
    <tableColumn id="5" xr3:uid="{55B24F14-4CEA-4313-8461-96D7C4B82E12}" name="care" dataDxfId="151" dataCellStyle="Normal 22"/>
    <tableColumn id="6" xr3:uid="{AC1007BC-AEF8-452F-8448-93F016063D28}" name="fera" dataDxfId="150" dataCellStyle="Normal 22"/>
    <tableColumn id="7" xr3:uid="{4252D930-C87A-4EAF-BDA7-9B5FC0ED1570}" name="nem" dataDxfId="149" dataCellStyle="Normal 22"/>
    <tableColumn id="8" xr3:uid="{4F8DA879-7660-4DC7-9FE6-0DBA48EF950D}" name="sgip" dataDxfId="148" dataCellStyle="Normal 22"/>
    <tableColumn id="9" xr3:uid="{2A9DA6B4-CB47-4662-A962-378A2B9A85C7}" name="rate" dataDxfId="147" dataCellStyle="Normal 22"/>
    <tableColumn id="10" xr3:uid="{D2C2B21D-8307-4A1E-B0B8-B7BFB4E4570C}" name="TOU" dataDxfId="146" dataCellStyle="Normal 22"/>
    <tableColumn id="11" xr3:uid="{6AC6C882-A988-4EC9-AB8A-79E69E1D669F}" name="hftd" dataDxfId="145" dataCellStyle="Normal 22"/>
    <tableColumn id="12" xr3:uid="{41EA19DE-8140-4230-B528-63A7EBE08514}" name="bill_protect" dataDxfId="144" dataCellStyle="Normal 22"/>
    <tableColumn id="13" xr3:uid="{2AD57530-5C94-4908-B664-DC431EEA3DE4}" name="sublap_id" dataDxfId="143" dataCellStyle="Normal 22"/>
    <tableColumn id="14" xr3:uid="{AD68A700-BD24-4244-997A-CC80111C0CAB}" name="enrollment" dataDxfId="142" dataCellStyle="Normal 22"/>
    <tableColumn id="15" xr3:uid="{E1C0851F-BC08-495F-BFE7-4FA6C6788F74}" name="date" dataDxfId="141" dataCellStyle="Normal 22"/>
    <tableColumn id="16" xr3:uid="{59A4DBF5-58AC-4F46-862F-93D389E01CA8}" name="he_start" dataDxfId="140" dataCellStyle="Normal 22"/>
    <tableColumn id="17" xr3:uid="{1CBE4117-41AF-48EC-AA92-87D3F0B19977}" name="he_end" dataDxfId="139" dataCellStyle="Normal 22"/>
    <tableColumn id="18" xr3:uid="{128F51D0-0239-417F-BE4B-6EE1A817D6BC}" name="Pop_Ct" dataDxfId="138" dataCellStyle="Comma"/>
    <tableColumn id="19" xr3:uid="{D7C11819-8EE4-4450-8FEF-467081207614}" name="redact" dataDxfId="137" dataCellStyle="Normal 22"/>
    <tableColumn id="20" xr3:uid="{E0D3CE8B-2DCA-44CD-9C5C-8B6836D954E1}" name="redact_ct" dataDxfId="136" dataCellStyle="Normal 22"/>
    <tableColumn id="21" xr3:uid="{AE6B73BA-43A6-4D84-9A4D-5568A3D53C14}" name="redact_load" dataDxfId="135" dataCellStyle="Normal 22"/>
    <tableColumn id="22" xr3:uid="{E4FCDFB6-AAF3-445D-8D50-377991AB99A2}" name="redact_agg" dataDxfId="134" dataCellStyle="Normal 22"/>
    <tableColumn id="23" xr3:uid="{8B5BC478-463F-41EA-853C-7342C4C3D9F0}" name="kwh_1" dataDxfId="133" dataCellStyle="Normal 22"/>
    <tableColumn id="24" xr3:uid="{2205AF30-DF61-4EB2-9C83-ED5437D434B5}" name="kwh_2" dataDxfId="132" dataCellStyle="Normal 22"/>
    <tableColumn id="25" xr3:uid="{6007CEE8-6140-4EC5-9EED-AE0A684A3312}" name="kwh_3" dataDxfId="131" dataCellStyle="Normal 22"/>
    <tableColumn id="26" xr3:uid="{BECEC70B-9B84-40E8-94E5-733BCE091EB7}" name="kwh_4" dataDxfId="130" dataCellStyle="Normal 22"/>
    <tableColumn id="27" xr3:uid="{CE9A00C6-4CD7-4FCF-82E9-77FB1CB06A72}" name="kwh_5" dataDxfId="129" dataCellStyle="Normal 22"/>
    <tableColumn id="28" xr3:uid="{F0EB2919-274E-453F-B341-ED83C896E5A5}" name="kwh_6" dataDxfId="128" dataCellStyle="Normal 22"/>
    <tableColumn id="29" xr3:uid="{A8D07F71-C55B-44F3-A91F-26E6393EEF44}" name="kwh_7" dataDxfId="127" dataCellStyle="Normal 22"/>
    <tableColumn id="30" xr3:uid="{6229E2F1-563B-494E-BB41-476D1D1C87D9}" name="kwh_8" dataDxfId="126" dataCellStyle="Normal 22"/>
    <tableColumn id="31" xr3:uid="{98DC98DE-50FF-450C-9116-BEDDF4D0F420}" name="kwh_9" dataDxfId="125" dataCellStyle="Normal 22"/>
    <tableColumn id="32" xr3:uid="{419C55F4-DCFA-4C30-BBE0-5DE3CBEB008B}" name="kwh_10" dataDxfId="124" dataCellStyle="Normal 22"/>
    <tableColumn id="33" xr3:uid="{2C7AFE0E-9F6F-4388-AC62-04281000EDBE}" name="kwh_11" dataDxfId="123" dataCellStyle="Normal 22"/>
    <tableColumn id="34" xr3:uid="{B6A9596C-DA16-4BA7-ABF9-4C0A5DA05072}" name="kwh_12" dataDxfId="122" dataCellStyle="Normal 22"/>
    <tableColumn id="35" xr3:uid="{15CC37EA-EDE3-41BF-9329-13FDF5DBCE5F}" name="kwh_13" dataDxfId="121" dataCellStyle="Normal 22"/>
    <tableColumn id="36" xr3:uid="{4ED1AA4F-8AC1-43E4-A787-E84B08313A72}" name="kwh_14" dataDxfId="120" dataCellStyle="Normal 22"/>
    <tableColumn id="37" xr3:uid="{7D0523F2-2740-438B-96DD-C22A91A135D0}" name="kwh_15" dataDxfId="119" dataCellStyle="Normal 22"/>
    <tableColumn id="38" xr3:uid="{136B4C54-609B-44BF-BEAB-98FCDB358410}" name="kwh_16" dataDxfId="118" dataCellStyle="Normal 22"/>
    <tableColumn id="39" xr3:uid="{1D018D46-C95D-447D-A624-318DF3B52E6C}" name="kwh_17" dataDxfId="117" dataCellStyle="Normal 22"/>
    <tableColumn id="40" xr3:uid="{C3CD4C34-91F1-4834-B993-061555E16287}" name="kwh_18" dataDxfId="116" dataCellStyle="Normal 22"/>
    <tableColumn id="41" xr3:uid="{936CF2BD-49A9-439B-B43E-675A415D507B}" name="kwh_19" dataDxfId="115" dataCellStyle="Normal 22"/>
    <tableColumn id="42" xr3:uid="{8888FE24-B5C6-4F9D-B477-84F654B8D973}" name="kwh_20" dataDxfId="114" dataCellStyle="Normal 22"/>
    <tableColumn id="43" xr3:uid="{6E5DD828-B91E-4B95-8C21-BD2BC6A43339}" name="kwh_21" dataDxfId="113" dataCellStyle="Normal 22"/>
    <tableColumn id="44" xr3:uid="{1DACB7F4-B6BC-4EC9-83AE-8FB6A1A1D2A8}" name="kwh_22" dataDxfId="112" dataCellStyle="Normal 22"/>
    <tableColumn id="45" xr3:uid="{9B40AB2F-5A10-4097-A8EE-F7FDFB2EFAB4}" name="kwh_23" dataDxfId="111" dataCellStyle="Normal 22"/>
    <tableColumn id="46" xr3:uid="{299C890C-D842-4BAF-90B7-888DC6806478}" name="kwh_24" dataDxfId="110" dataCellStyle="Normal 22"/>
    <tableColumn id="47" xr3:uid="{C570D0CD-8654-407B-A16E-FB82C61F0BFD}" name="kwh_0" dataDxfId="109" dataCellStyle="Normal 22"/>
    <tableColumn id="48" xr3:uid="{014C75C6-DEBC-4B8B-8B96-F47B24994C29}" name="cfyhat_1" dataDxfId="108" dataCellStyle="Normal 22"/>
    <tableColumn id="49" xr3:uid="{7381542B-DE80-4276-AF24-25B99FAB3BDA}" name="cfyhat_2" dataDxfId="107" dataCellStyle="Normal 22"/>
    <tableColumn id="50" xr3:uid="{578C54C1-A8C2-401B-B05C-FD25BA4C1A98}" name="cfyhat_3" dataDxfId="106" dataCellStyle="Normal 22"/>
    <tableColumn id="51" xr3:uid="{830EDB2B-6820-47FE-9FBA-13F31D015417}" name="cfyhat_4" dataDxfId="105" dataCellStyle="Normal 22"/>
    <tableColumn id="52" xr3:uid="{A55DC2AC-2A4A-4954-9701-0F5EB41385AB}" name="cfyhat_5" dataDxfId="104" dataCellStyle="Normal 22"/>
    <tableColumn id="53" xr3:uid="{526BD41E-2A3C-454F-B691-79CFE51C8595}" name="cfyhat_6" dataDxfId="103" dataCellStyle="Normal 22"/>
    <tableColumn id="54" xr3:uid="{D8DCF8D7-2ECE-44E9-9308-D2FFFE5B2B73}" name="cfyhat_7" dataDxfId="102" dataCellStyle="Normal 22"/>
    <tableColumn id="55" xr3:uid="{B3156976-23F0-40EA-B2BF-99DB45B3D422}" name="cfyhat_8" dataDxfId="101" dataCellStyle="Normal 22"/>
    <tableColumn id="56" xr3:uid="{EE5872D4-4F66-4967-9B68-7FA4424BF149}" name="cfyhat_9" dataDxfId="100" dataCellStyle="Normal 22"/>
    <tableColumn id="57" xr3:uid="{FCCEC518-4F54-423B-A54E-0EA9A9E31C26}" name="cfyhat_10" dataDxfId="99" dataCellStyle="Normal 22"/>
    <tableColumn id="58" xr3:uid="{064D085D-68AD-4127-8D0C-871F63F54E80}" name="cfyhat_11" dataDxfId="98" dataCellStyle="Normal 22"/>
    <tableColumn id="59" xr3:uid="{7BC95BDA-9AB3-4199-8EE2-FD583C4FDE54}" name="cfyhat_12" dataDxfId="97" dataCellStyle="Normal 22"/>
    <tableColumn id="60" xr3:uid="{26C95500-42DC-441F-A05D-B3221FA65A58}" name="cfyhat_13" dataDxfId="96" dataCellStyle="Normal 22"/>
    <tableColumn id="61" xr3:uid="{E7F3D801-1611-435D-B194-91B43D82890D}" name="cfyhat_14" dataDxfId="95" dataCellStyle="Normal 22"/>
    <tableColumn id="62" xr3:uid="{D413EF32-7AC7-4224-96F5-9DC6B61856A6}" name="cfyhat_15" dataDxfId="94" dataCellStyle="Normal 22"/>
    <tableColumn id="63" xr3:uid="{C206F7ED-08DD-4398-84E4-7B558C43123E}" name="cfyhat_16" dataDxfId="93" dataCellStyle="Normal 22"/>
    <tableColumn id="64" xr3:uid="{101769C2-94F4-4FFE-83FE-B1548671C9AB}" name="cfyhat_17" dataDxfId="92" dataCellStyle="Normal 22"/>
    <tableColumn id="65" xr3:uid="{4A189872-46D9-42DB-BE5D-A0FFAEC4304D}" name="cfyhat_18" dataDxfId="91" dataCellStyle="Normal 22"/>
    <tableColumn id="66" xr3:uid="{CA32C53B-776B-4659-88A7-453FA583B7A1}" name="cfyhat_19" dataDxfId="90" dataCellStyle="Normal 22"/>
    <tableColumn id="67" xr3:uid="{9721E3D7-2FEE-46A9-B930-07DE502A13D9}" name="cfyhat_20" dataDxfId="89" dataCellStyle="Normal 22"/>
    <tableColumn id="68" xr3:uid="{E490AC14-4527-4E48-B886-0C8B0D572627}" name="cfyhat_21" dataDxfId="88" dataCellStyle="Normal 22"/>
    <tableColumn id="69" xr3:uid="{49A7F5A3-C16D-493C-9947-F802DDFDC3E2}" name="cfyhat_22" dataDxfId="87" dataCellStyle="Normal 22"/>
    <tableColumn id="70" xr3:uid="{6EC8DBEA-EA21-4F11-8631-51BC96CBDDC0}" name="cfyhat_23" dataDxfId="86" dataCellStyle="Normal 22"/>
    <tableColumn id="71" xr3:uid="{4ED43748-14C1-4FFF-84D2-7BFC87544646}" name="cfyhat_24" dataDxfId="85" dataCellStyle="Normal 22"/>
    <tableColumn id="72" xr3:uid="{3FE96943-4889-4B21-9A4F-F2B037F437C1}" name="temp_1" dataDxfId="84" dataCellStyle="Normal 22"/>
    <tableColumn id="73" xr3:uid="{FC00B517-5BE8-47FE-BA2F-149B1E1D19DF}" name="temp_2" dataDxfId="83" dataCellStyle="Normal 22"/>
    <tableColumn id="74" xr3:uid="{40A11C7B-267E-4C59-A679-7E61C0AB4E17}" name="temp_3" dataDxfId="82" dataCellStyle="Normal 22"/>
    <tableColumn id="75" xr3:uid="{9D82DAEF-2F90-460C-B486-BB4731DE7D38}" name="temp_4" dataDxfId="81" dataCellStyle="Normal 22"/>
    <tableColumn id="76" xr3:uid="{10ED7E2D-D4E2-4705-A736-49B891A600C7}" name="temp_5" dataDxfId="80" dataCellStyle="Normal 22"/>
    <tableColumn id="77" xr3:uid="{0C6AA97D-D148-4944-8B78-E181C04F5AE1}" name="temp_6" dataDxfId="79" dataCellStyle="Normal 22"/>
    <tableColumn id="78" xr3:uid="{0CEECB43-BF3A-42B5-8359-DFC0D98EF0CC}" name="temp_7" dataDxfId="78" dataCellStyle="Normal 22"/>
    <tableColumn id="79" xr3:uid="{A0A078EB-9E28-4757-BE5E-876A56F9276E}" name="temp_8" dataDxfId="77" dataCellStyle="Normal 22"/>
    <tableColumn id="80" xr3:uid="{01094E17-D472-480A-A1DF-890BDFC6D0C3}" name="temp_9" dataDxfId="76" dataCellStyle="Normal 22"/>
    <tableColumn id="81" xr3:uid="{380931D0-F323-4F84-98F8-DF0D48237B25}" name="temp_10" dataDxfId="75" dataCellStyle="Normal 22"/>
    <tableColumn id="82" xr3:uid="{19446D00-064B-4DA5-9D82-0A8232D1267B}" name="temp_11" dataDxfId="74" dataCellStyle="Normal 22"/>
    <tableColumn id="83" xr3:uid="{5B7E9935-441D-4B7D-93FC-77F95A5BE2A3}" name="temp_12" dataDxfId="73" dataCellStyle="Normal 22"/>
    <tableColumn id="84" xr3:uid="{CA3AD522-28EB-426C-904F-8766CA632801}" name="temp_13" dataDxfId="72" dataCellStyle="Normal 22"/>
    <tableColumn id="85" xr3:uid="{DC5D0D76-C7E5-4F87-A403-518D0E29D342}" name="temp_14" dataDxfId="71" dataCellStyle="Normal 22"/>
    <tableColumn id="86" xr3:uid="{BD7B12B0-0F73-495F-BCD2-9C01C4118097}" name="temp_15" dataDxfId="70" dataCellStyle="Normal 22"/>
    <tableColumn id="87" xr3:uid="{0DD4F777-9EB0-4A81-931F-9FBE96A738CF}" name="temp_16" dataDxfId="69" dataCellStyle="Normal 22"/>
    <tableColumn id="88" xr3:uid="{88C97197-CCD9-4FB4-B293-B776B08FB074}" name="temp_17" dataDxfId="68" dataCellStyle="Normal 22"/>
    <tableColumn id="89" xr3:uid="{604CFECC-FD66-4186-8B18-2A8D7E130B69}" name="temp_18" dataDxfId="67" dataCellStyle="Normal 22"/>
    <tableColumn id="90" xr3:uid="{C4E728B3-EB46-4DC8-9755-B4FEFB3A186B}" name="temp_19" dataDxfId="66" dataCellStyle="Normal 22"/>
    <tableColumn id="91" xr3:uid="{85508FF8-23C5-4B26-8F99-65FB21F2C5BC}" name="temp_20" dataDxfId="65" dataCellStyle="Normal 22"/>
    <tableColumn id="92" xr3:uid="{90AC5827-25E1-4BA4-B219-62555B77FB8F}" name="temp_21" dataDxfId="64" dataCellStyle="Normal 22"/>
    <tableColumn id="93" xr3:uid="{DBFC09E1-5A93-4E06-B96E-2F6592648075}" name="temp_22" dataDxfId="63" dataCellStyle="Normal 22"/>
    <tableColumn id="94" xr3:uid="{C7A70499-B919-4848-97EF-B32EC8A712AA}" name="temp_23" dataDxfId="62" dataCellStyle="Normal 22"/>
    <tableColumn id="95" xr3:uid="{F6FF1228-30CD-4AA2-8655-183C73DA2CBF}" name="temp_24" dataDxfId="61" dataCellStyle="Normal 22"/>
    <tableColumn id="96" xr3:uid="{0CF2819E-9309-4A79-92FC-C1CCC3321955}" name="temp_0" dataDxfId="60" dataCellStyle="Normal 22"/>
    <tableColumn id="97" xr3:uid="{A97C2591-763E-4E09-A6E9-C4F5697742FA}" name="impact_1" dataDxfId="59" dataCellStyle="Normal 22"/>
    <tableColumn id="98" xr3:uid="{130C86C9-C8FA-4655-AC58-8377A2EDB983}" name="impact_2" dataDxfId="58" dataCellStyle="Normal 22"/>
    <tableColumn id="99" xr3:uid="{4DA13A9F-0161-4F76-BD1F-EF70611BD5C3}" name="impact_3" dataDxfId="57" dataCellStyle="Normal 22"/>
    <tableColumn id="100" xr3:uid="{661FA3FE-0A05-4541-B248-326E36AFCCAE}" name="impact_4" dataDxfId="56" dataCellStyle="Normal 22"/>
    <tableColumn id="101" xr3:uid="{5D14C36E-12E9-4DA1-A935-BEADE7F752B6}" name="impact_5" dataDxfId="55" dataCellStyle="Normal 22"/>
    <tableColumn id="102" xr3:uid="{3583042A-8376-4311-939D-5E24FDBD7D81}" name="impact_6" dataDxfId="54" dataCellStyle="Normal 22"/>
    <tableColumn id="103" xr3:uid="{FF77AD9D-81B2-4E0F-9F52-3B4F5DE25D90}" name="impact_7" dataDxfId="53" dataCellStyle="Normal 22"/>
    <tableColumn id="104" xr3:uid="{0700F5EA-5277-41E5-BDA1-989431CBC184}" name="impact_8" dataDxfId="52" dataCellStyle="Normal 22"/>
    <tableColumn id="105" xr3:uid="{818E2860-296E-4C75-A554-E97FCFAF688B}" name="impact_9" dataDxfId="51" dataCellStyle="Normal 22"/>
    <tableColumn id="106" xr3:uid="{6F820EF0-9A08-4AB6-93B9-171F0E9C0114}" name="impact_10" dataDxfId="50" dataCellStyle="Normal 22"/>
    <tableColumn id="107" xr3:uid="{90095035-049D-4F22-9370-37D1787C26B7}" name="impact_11" dataDxfId="49" dataCellStyle="Normal 22"/>
    <tableColumn id="108" xr3:uid="{52D4B4EC-B8AB-4457-AED7-884F7D3F889C}" name="impact_12" dataDxfId="48" dataCellStyle="Normal 22"/>
    <tableColumn id="109" xr3:uid="{F050DA39-BE55-41E6-BEE7-7579EA46D942}" name="impact_13" dataDxfId="47" dataCellStyle="Normal 22"/>
    <tableColumn id="110" xr3:uid="{7B8C0481-4EC2-4C0C-BE21-22BE610F6CA4}" name="impact_14" dataDxfId="46" dataCellStyle="Normal 22"/>
    <tableColumn id="111" xr3:uid="{AB4D672F-3FA8-4B5A-BF92-0A46091424B1}" name="impact_15" dataDxfId="45" dataCellStyle="Normal 22"/>
    <tableColumn id="112" xr3:uid="{F25FA1EA-2509-462A-946A-BC9490A91BE6}" name="impact_16" dataDxfId="44" dataCellStyle="Normal 22"/>
    <tableColumn id="113" xr3:uid="{613DE601-621F-4ED0-8265-0F004DB8843F}" name="impact_17" dataDxfId="43" dataCellStyle="Normal 22"/>
    <tableColumn id="114" xr3:uid="{2E2F4445-C7CE-4ADC-9050-1B8FF396A295}" name="impact_18" dataDxfId="42" dataCellStyle="Normal 22"/>
    <tableColumn id="115" xr3:uid="{1ECEA7A9-FBBF-48E2-AFB5-CD34B4B41629}" name="impact_19" dataDxfId="41" dataCellStyle="Normal 22"/>
    <tableColumn id="116" xr3:uid="{FA20F992-BA52-4941-BCC3-BD735D04B8FB}" name="impact_20" dataDxfId="40" dataCellStyle="Normal 22"/>
    <tableColumn id="117" xr3:uid="{00E589EB-5BD6-424C-9AD2-E39DD07E4DD0}" name="impact_21" dataDxfId="39" dataCellStyle="Normal 22"/>
    <tableColumn id="118" xr3:uid="{DA5D64EF-9963-40AD-9AEF-8FBF9026DAAD}" name="impact_22" dataDxfId="38" dataCellStyle="Normal 22"/>
    <tableColumn id="119" xr3:uid="{A073A88E-1F53-405F-A405-216C4283843C}" name="impact_23" dataDxfId="37" dataCellStyle="Normal 22"/>
    <tableColumn id="120" xr3:uid="{C92906E1-C12A-45AF-8722-1F3E3A42A1F2}" name="impact_24" dataDxfId="36" dataCellStyle="Normal 22"/>
    <tableColumn id="121" xr3:uid="{8D5F7D8B-4F09-4D89-A709-E6D2119C998A}" name="v_impact_1" dataDxfId="35"/>
    <tableColumn id="122" xr3:uid="{2CF1F6D8-0696-43BF-A99E-95A2B7309720}" name="v_impact_2" dataDxfId="34"/>
    <tableColumn id="123" xr3:uid="{281E02C1-E957-449C-AD94-7300EC292215}" name="v_impact_3" dataDxfId="33"/>
    <tableColumn id="124" xr3:uid="{C88A0453-B3D3-4E5C-99EC-973D38944BD9}" name="v_impact_4" dataDxfId="32"/>
    <tableColumn id="125" xr3:uid="{214ADEBF-A086-4169-A533-C27A9585E12D}" name="v_impact_5" dataDxfId="31"/>
    <tableColumn id="126" xr3:uid="{B2F099F8-028F-4C1A-B488-BCDDAD1CC712}" name="v_impact_6" dataDxfId="30"/>
    <tableColumn id="127" xr3:uid="{A593D750-79EA-4E76-8594-DBCF1ED868C8}" name="v_impact_7" dataDxfId="29"/>
    <tableColumn id="128" xr3:uid="{E870180D-E1DF-47B2-8A65-E437DAB3E9B1}" name="v_impact_8" dataDxfId="28"/>
    <tableColumn id="129" xr3:uid="{5FA42A4F-DA18-45D2-AC29-33E1CBA93C52}" name="v_impact_9" dataDxfId="27"/>
    <tableColumn id="130" xr3:uid="{A64996A1-07E7-46A5-9396-4A6DD8273C03}" name="v_impact_10" dataDxfId="26"/>
    <tableColumn id="131" xr3:uid="{9AD20291-B4FE-44EB-85C5-515109FC3240}" name="v_impact_11" dataDxfId="25"/>
    <tableColumn id="132" xr3:uid="{5DAA11EE-4531-4373-B7F0-5D630E290751}" name="v_impact_12" dataDxfId="24"/>
    <tableColumn id="133" xr3:uid="{BCF3291A-2DEB-444C-AFD9-7B80B71FA4FF}" name="v_impact_13" dataDxfId="23"/>
    <tableColumn id="134" xr3:uid="{24AA6D5C-2A22-4F81-87E0-34D839138CEB}" name="v_impact_14" dataDxfId="22"/>
    <tableColumn id="135" xr3:uid="{8FEB5366-5331-4B99-B552-0CDC8289A082}" name="v_impact_15" dataDxfId="21"/>
    <tableColumn id="136" xr3:uid="{27EC4E74-D89F-4650-94D1-AE5D46BF41AB}" name="v_impact_16" dataDxfId="20"/>
    <tableColumn id="137" xr3:uid="{EB117D9F-BF9A-447F-9435-1BE59F1EDE12}" name="v_impact_17" dataDxfId="19"/>
    <tableColumn id="138" xr3:uid="{C4D3D4B9-8685-4B8F-A034-F9C57ED41EDD}" name="v_impact_18" dataDxfId="18"/>
    <tableColumn id="139" xr3:uid="{2B1D56CA-028F-49ED-86A0-5A60BD677C34}" name="v_impact_19" dataDxfId="17"/>
    <tableColumn id="140" xr3:uid="{445DC78C-3CF3-4C67-91F0-96302708BBD9}" name="v_impact_20" dataDxfId="16"/>
    <tableColumn id="141" xr3:uid="{213878CA-5638-4CEF-B005-201AA1FFF11A}" name="v_impact_21" dataDxfId="15"/>
    <tableColumn id="142" xr3:uid="{30F819F2-FEA9-4BA9-A967-24A85581C148}" name="v_impact_22" dataDxfId="14"/>
    <tableColumn id="143" xr3:uid="{804C1C98-6703-43DF-9D88-D8EC1CA8B90F}" name="v_impact_23" dataDxfId="13"/>
    <tableColumn id="144" xr3:uid="{16F8B635-DAAB-4500-BA95-78569F9097CA}" name="v_impact_24"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T51"/>
  <sheetViews>
    <sheetView tabSelected="1" zoomScale="85" zoomScaleNormal="85" zoomScaleSheetLayoutView="94" workbookViewId="0">
      <selection activeCell="C6" sqref="C6"/>
    </sheetView>
  </sheetViews>
  <sheetFormatPr defaultColWidth="9.140625" defaultRowHeight="15" customHeight="1" x14ac:dyDescent="0.25"/>
  <cols>
    <col min="1" max="1" width="29" style="2" customWidth="1"/>
    <col min="2" max="2" width="36.28515625" style="2" customWidth="1"/>
    <col min="3" max="3" width="34" style="2" customWidth="1"/>
    <col min="4" max="14" width="15.7109375" style="2" customWidth="1"/>
    <col min="15" max="15" width="12" style="2" customWidth="1"/>
    <col min="16" max="16" width="12.85546875" style="2" hidden="1" customWidth="1"/>
    <col min="17" max="17" width="12.7109375" style="2" hidden="1" customWidth="1"/>
    <col min="18" max="16384" width="9.140625" style="2"/>
  </cols>
  <sheetData>
    <row r="1" spans="1:20" ht="45" customHeight="1" x14ac:dyDescent="0.25">
      <c r="A1" s="88" t="s">
        <v>0</v>
      </c>
      <c r="B1" s="88"/>
      <c r="C1" s="88"/>
      <c r="D1" s="88"/>
      <c r="E1" s="88"/>
      <c r="F1" s="88"/>
      <c r="G1" s="88"/>
      <c r="H1" s="88"/>
      <c r="I1" s="88"/>
      <c r="J1" s="88"/>
      <c r="K1" s="88"/>
      <c r="L1" s="88"/>
      <c r="M1" s="88"/>
      <c r="N1" s="88"/>
      <c r="O1" s="88"/>
      <c r="T1" s="8" t="s">
        <v>1</v>
      </c>
    </row>
    <row r="2" spans="1:20" ht="15" customHeight="1" x14ac:dyDescent="0.25">
      <c r="A2" s="89" t="s">
        <v>293</v>
      </c>
      <c r="B2" s="89"/>
      <c r="C2" s="89"/>
      <c r="D2" s="89"/>
      <c r="E2" s="89"/>
      <c r="F2" s="89"/>
      <c r="G2" s="89"/>
      <c r="H2" s="89"/>
      <c r="I2" s="89"/>
      <c r="J2" s="89"/>
      <c r="K2" s="89"/>
      <c r="L2" s="89"/>
      <c r="M2" s="89"/>
      <c r="N2" s="89"/>
      <c r="O2" s="89"/>
    </row>
    <row r="3" spans="1:20" ht="15" customHeight="1" thickBot="1" x14ac:dyDescent="0.3">
      <c r="A3" s="40"/>
      <c r="B3" s="40"/>
      <c r="C3" s="40"/>
      <c r="D3" s="40"/>
      <c r="E3" s="40"/>
      <c r="F3" s="40"/>
      <c r="G3" s="40"/>
      <c r="H3" s="40"/>
      <c r="I3" s="40"/>
      <c r="J3" s="40"/>
      <c r="K3" s="40"/>
      <c r="L3" s="40"/>
      <c r="M3" s="40"/>
      <c r="N3" s="40"/>
      <c r="O3" s="40"/>
    </row>
    <row r="4" spans="1:20" ht="15" customHeight="1" thickBot="1" x14ac:dyDescent="0.3">
      <c r="A4" s="3" t="s">
        <v>2</v>
      </c>
      <c r="B4" s="5" t="s">
        <v>3</v>
      </c>
      <c r="F4" s="8" t="s">
        <v>4</v>
      </c>
      <c r="G4" s="8" t="s">
        <v>5</v>
      </c>
      <c r="H4" s="8" t="s">
        <v>6</v>
      </c>
    </row>
    <row r="5" spans="1:20" ht="15" customHeight="1" thickBot="1" x14ac:dyDescent="0.3">
      <c r="A5" s="3" t="s">
        <v>7</v>
      </c>
      <c r="B5" s="5" t="s">
        <v>8</v>
      </c>
      <c r="H5" s="8"/>
      <c r="I5" s="8"/>
      <c r="J5" s="11"/>
    </row>
    <row r="6" spans="1:20" ht="15" customHeight="1" thickBot="1" x14ac:dyDescent="0.3">
      <c r="A6" s="4" t="s">
        <v>9</v>
      </c>
      <c r="B6" s="5" t="s">
        <v>10</v>
      </c>
      <c r="D6" s="3" t="s">
        <v>11</v>
      </c>
      <c r="E6" s="25">
        <f>IFERROR(VLOOKUP(Names!B27,Data,MATCH("Pop_ct", Data!$B$1:$DP$1, 0),FALSE),0)</f>
        <v>45241.888888888803</v>
      </c>
      <c r="J6" s="11" t="s">
        <v>12</v>
      </c>
    </row>
    <row r="7" spans="1:20" ht="15" customHeight="1" x14ac:dyDescent="0.25">
      <c r="A7" s="4" t="s">
        <v>13</v>
      </c>
      <c r="B7" s="1" t="s">
        <v>58</v>
      </c>
      <c r="G7" s="11">
        <v>14</v>
      </c>
      <c r="J7" s="9"/>
    </row>
    <row r="8" spans="1:20" ht="15" customHeight="1" thickBot="1" x14ac:dyDescent="0.3">
      <c r="A8" s="4" t="s">
        <v>15</v>
      </c>
      <c r="B8" s="7" t="s">
        <v>16</v>
      </c>
      <c r="C8" s="19"/>
      <c r="E8" s="4" t="str">
        <f>"Event Hour in "&amp;B4&amp;":"</f>
        <v>Event Hour in HE (Prevailing Time):</v>
      </c>
      <c r="F8" s="24">
        <f>IF(B4="HE (UTC -8)",16,17)</f>
        <v>17</v>
      </c>
      <c r="G8" s="6" t="s">
        <v>17</v>
      </c>
      <c r="H8" s="24">
        <f>IF(B4="HE (UTC -8)",20,21)</f>
        <v>21</v>
      </c>
      <c r="I8" s="9"/>
      <c r="K8" s="9"/>
      <c r="L8" s="9"/>
      <c r="M8" s="9"/>
      <c r="N8" s="9"/>
    </row>
    <row r="9" spans="1:20" ht="15" customHeight="1" thickBot="1" x14ac:dyDescent="0.3">
      <c r="A9" s="4" t="s">
        <v>18</v>
      </c>
      <c r="B9" s="7" t="s">
        <v>19</v>
      </c>
      <c r="E9" s="4"/>
      <c r="F9" s="11" t="s">
        <v>20</v>
      </c>
      <c r="G9" s="11" t="s">
        <v>21</v>
      </c>
      <c r="H9" s="11" t="s">
        <v>22</v>
      </c>
      <c r="I9" s="8" t="s">
        <v>23</v>
      </c>
      <c r="J9" s="16"/>
      <c r="K9" s="16"/>
      <c r="L9" s="16"/>
      <c r="M9" s="16"/>
      <c r="N9" s="16"/>
    </row>
    <row r="10" spans="1:20" ht="26.25" customHeight="1" thickBot="1" x14ac:dyDescent="0.3">
      <c r="A10" s="4"/>
      <c r="D10" s="90" t="str">
        <f>IF(Names!$B$28=1,"Results are confidential for this combination.",IF(Table!$E$6=0,"Unable to Display: There is no data available for this combination.",""))</f>
        <v/>
      </c>
      <c r="E10" s="90"/>
      <c r="F10" s="90"/>
      <c r="G10" s="90"/>
      <c r="H10" s="90"/>
      <c r="I10" s="90"/>
      <c r="J10" s="90"/>
      <c r="K10" s="90"/>
      <c r="L10" s="90"/>
      <c r="M10" s="90"/>
      <c r="N10" s="41"/>
      <c r="O10" s="9"/>
    </row>
    <row r="11" spans="1:20" ht="14.25" customHeight="1" thickBot="1" x14ac:dyDescent="0.25">
      <c r="A11" s="30" t="s">
        <v>24</v>
      </c>
      <c r="B11" s="5" t="s">
        <v>25</v>
      </c>
      <c r="D11" s="91" t="str">
        <f>HE_View</f>
        <v>HE (Prevailing Time)</v>
      </c>
      <c r="E11" s="94" t="str">
        <f>"Estimated Reference Load ("&amp;IF(ResultType="Aggregate Impact","MWh","kWh")&amp;"/hour)"</f>
        <v>Estimated Reference Load (MWh/hour)</v>
      </c>
      <c r="F11" s="94" t="str">
        <f>"Observed Event Day Load ("&amp;IF(ResultType="Aggregate Impact","MWh","kWh")&amp;"/hour)"</f>
        <v>Observed Event Day Load (MWh/hour)</v>
      </c>
      <c r="G11" s="94" t="str">
        <f>"Estimated Load Impact ("&amp;IF(ResultType="Aggregate Impact","MWh","kWh")&amp;"/hour)"</f>
        <v>Estimated Load Impact (MWh/hour)</v>
      </c>
      <c r="H11" s="94" t="s">
        <v>26</v>
      </c>
      <c r="I11" s="97" t="str">
        <f>"Uncertainty Adjusted Impact ("&amp;IF(ResultType="Aggregate Impact","MWh/hr)- Percentiles","kWh/hr)- Percentiles")</f>
        <v>Uncertainty Adjusted Impact (MWh/hr)- Percentiles</v>
      </c>
      <c r="J11" s="98"/>
      <c r="K11" s="98"/>
      <c r="L11" s="98"/>
      <c r="M11" s="98"/>
      <c r="N11" s="42"/>
      <c r="O11" s="103">
        <v>95</v>
      </c>
    </row>
    <row r="12" spans="1:20" ht="13.5" thickBot="1" x14ac:dyDescent="0.25">
      <c r="A12" s="3" t="s">
        <v>27</v>
      </c>
      <c r="B12" s="5" t="s">
        <v>25</v>
      </c>
      <c r="C12" s="19"/>
      <c r="D12" s="92"/>
      <c r="E12" s="95"/>
      <c r="F12" s="95"/>
      <c r="G12" s="95"/>
      <c r="H12" s="95"/>
      <c r="I12" s="99"/>
      <c r="J12" s="100"/>
      <c r="K12" s="100"/>
      <c r="L12" s="100"/>
      <c r="M12" s="100"/>
      <c r="N12" s="43"/>
      <c r="O12" s="104"/>
    </row>
    <row r="13" spans="1:20" ht="15" customHeight="1" thickBot="1" x14ac:dyDescent="0.25">
      <c r="A13" s="3" t="s">
        <v>28</v>
      </c>
      <c r="B13" s="5" t="s">
        <v>25</v>
      </c>
      <c r="D13" s="92"/>
      <c r="E13" s="95"/>
      <c r="F13" s="95"/>
      <c r="G13" s="95"/>
      <c r="H13" s="95"/>
      <c r="I13" s="101"/>
      <c r="J13" s="102"/>
      <c r="K13" s="102"/>
      <c r="L13" s="102"/>
      <c r="M13" s="102"/>
      <c r="N13" s="26" t="s">
        <v>29</v>
      </c>
      <c r="O13" s="105"/>
      <c r="P13" s="2" t="s">
        <v>30</v>
      </c>
    </row>
    <row r="14" spans="1:20" ht="15" customHeight="1" thickBot="1" x14ac:dyDescent="0.25">
      <c r="A14" s="3" t="s">
        <v>31</v>
      </c>
      <c r="B14" s="5" t="s">
        <v>25</v>
      </c>
      <c r="D14" s="93"/>
      <c r="E14" s="96"/>
      <c r="F14" s="96"/>
      <c r="G14" s="96"/>
      <c r="H14" s="96"/>
      <c r="I14" s="23">
        <v>5</v>
      </c>
      <c r="J14" s="23">
        <v>25</v>
      </c>
      <c r="K14" s="23">
        <v>50</v>
      </c>
      <c r="L14" s="23">
        <v>75</v>
      </c>
      <c r="M14" s="23">
        <v>95</v>
      </c>
      <c r="N14" s="26" t="s">
        <v>32</v>
      </c>
      <c r="O14" s="26" t="s">
        <v>33</v>
      </c>
    </row>
    <row r="15" spans="1:20" ht="15" customHeight="1" thickBot="1" x14ac:dyDescent="0.3">
      <c r="A15" s="3" t="s">
        <v>34</v>
      </c>
      <c r="B15" s="5" t="s">
        <v>25</v>
      </c>
      <c r="D15" s="27">
        <v>1</v>
      </c>
      <c r="E15" s="70">
        <f>F15+G15</f>
        <v>47.288942650438791</v>
      </c>
      <c r="F15" s="70">
        <f xml:space="preserve">
IF(HE_View = "HE (UTC -8)",VLOOKUP(Selected_Segment,Data,MATCH(F$9&amp;($D15+1),TG_Data[#Headers],0),FALSE),
 VLOOKUP(Selected_Segment,Data,MATCH(F$9&amp;$D15,TG_Data[#Headers],0),FALSE))*IF(ResultType="Aggregate Impact",$E$6/1000,1)</f>
        <v>46.306479286332902</v>
      </c>
      <c r="G15" s="70">
        <f xml:space="preserve">
IF(HE_View = "HE (UTC -8)", VLOOKUP(Selected_Segment,Data,MATCH(G$9&amp;($D15+1),TG_Data[#Headers],0),FALSE)*IF(ResultType="Aggregate Impact",$E$6/1000,1),
VLOOKUP(Selected_Segment,Data,MATCH(G$9&amp;$D15,TG_Data[#Headers],0),FALSE)*IF(ResultType="Aggregate Impact",$E$6/1000,1))</f>
        <v>0.98246336410589286</v>
      </c>
      <c r="H15" s="14">
        <f xml:space="preserve">
IF(HE_View = "HE (UTC -8)", VLOOKUP(Selected_Segment,Data,MATCH(H$9&amp;($D15+1),TG_Data[#Headers],0),FALSE),
VLOOKUP(Selected_Segment,Data,MATCH(H$9&amp;$D15,TG_Data[#Headers],0),FALSE))</f>
        <v>76.881405325006099</v>
      </c>
      <c r="I15" s="70">
        <f t="shared" ref="I15:M24" si="0">IFERROR(
$G15+SQRT($P15)*IF(ResultType="Aggregate Impact",$E$6/1000,1)*_xlfn.NORM.S.INV(I$14/100), "")</f>
        <v>0.95310179717855925</v>
      </c>
      <c r="J15" s="70">
        <f t="shared" si="0"/>
        <v>0.97042334083714332</v>
      </c>
      <c r="K15" s="70">
        <f t="shared" si="0"/>
        <v>0.98246336410589286</v>
      </c>
      <c r="L15" s="70">
        <f t="shared" si="0"/>
        <v>0.99450338737464239</v>
      </c>
      <c r="M15" s="70">
        <f t="shared" si="0"/>
        <v>1.0118249310332266</v>
      </c>
      <c r="N15" s="71">
        <f>SQRT(P15)</f>
        <v>3.9455835393935459E-4</v>
      </c>
      <c r="O15" s="28" t="str">
        <f t="shared" ref="O15:O38" si="1">IFERROR(
IF(ABS(G15)&gt;(SQRT($P15)*IF(ResultType="Aggregate Impact",$E$6/1000,1)*_xlfn.NORM.S.INV(O$11/100)),"Yes","No"),"")</f>
        <v>Yes</v>
      </c>
      <c r="P15" s="20">
        <f>_xlfn.IFNA(
IF(HE_View = "HE (UTC -8)", VLOOKUP(Selected_Segment,Data,MATCH($I$9&amp;($D15+1),TG_Data[#Headers],0),FALSE),
VLOOKUP(Selected_Segment,Data,MATCH($I$9&amp;$D15,TG_Data[#Headers],0),FALSE)), "")</f>
        <v>1.55676294663333E-7</v>
      </c>
    </row>
    <row r="16" spans="1:20" ht="15" customHeight="1" thickBot="1" x14ac:dyDescent="0.3">
      <c r="A16" s="4" t="s">
        <v>35</v>
      </c>
      <c r="B16" s="5" t="s">
        <v>25</v>
      </c>
      <c r="D16" s="27">
        <v>2</v>
      </c>
      <c r="E16" s="70">
        <f t="shared" ref="E16:E37" si="2">F16+G16</f>
        <v>41.277622945814834</v>
      </c>
      <c r="F16" s="70">
        <f xml:space="preserve">
IF(HE_View = "HE (UTC -8)",VLOOKUP(Selected_Segment,Data,MATCH(F$9&amp;($D16+1),TG_Data[#Headers],0),FALSE),
 VLOOKUP(Selected_Segment,Data,MATCH(F$9&amp;$D16,TG_Data[#Headers],0),FALSE))*IF(ResultType="Aggregate Impact",$E$6/1000,1)</f>
        <v>40.575888723742509</v>
      </c>
      <c r="G16" s="70">
        <f xml:space="preserve">
IF(HE_View = "HE (UTC -8)", VLOOKUP(Selected_Segment,Data,MATCH(G$9&amp;($D16+1),TG_Data[#Headers],0),FALSE)*IF(ResultType="Aggregate Impact",$E$6/1000,1),
VLOOKUP(Selected_Segment,Data,MATCH(G$9&amp;$D16,TG_Data[#Headers],0),FALSE)*IF(ResultType="Aggregate Impact",$E$6/1000,1))</f>
        <v>0.70173422207232738</v>
      </c>
      <c r="H16" s="14">
        <f xml:space="preserve">
IF(HE_View = "HE (UTC -8)", VLOOKUP(Selected_Segment,Data,MATCH(H$9&amp;($D16+1),TG_Data[#Headers],0),FALSE),
VLOOKUP(Selected_Segment,Data,MATCH(H$9&amp;$D16,TG_Data[#Headers],0),FALSE))</f>
        <v>74.043928918904996</v>
      </c>
      <c r="I16" s="70">
        <f t="shared" si="0"/>
        <v>0.67501743067947173</v>
      </c>
      <c r="J16" s="70">
        <f t="shared" si="0"/>
        <v>0.69077871718280948</v>
      </c>
      <c r="K16" s="70">
        <f t="shared" si="0"/>
        <v>0.70173422207232738</v>
      </c>
      <c r="L16" s="70">
        <f t="shared" si="0"/>
        <v>0.71268972696184529</v>
      </c>
      <c r="M16" s="70">
        <f t="shared" si="0"/>
        <v>0.72845101346518304</v>
      </c>
      <c r="N16" s="71">
        <f t="shared" ref="N16:N37" si="3">SQRT(P16)</f>
        <v>3.5901807490706369E-4</v>
      </c>
      <c r="O16" s="28" t="str">
        <f t="shared" si="1"/>
        <v>Yes</v>
      </c>
      <c r="P16" s="20">
        <f>_xlfn.IFNA(
IF(HE_View = "HE (UTC -8)", VLOOKUP(Selected_Segment,Data,MATCH($I$9&amp;($D16+1),TG_Data[#Headers],0),FALSE),
VLOOKUP(Selected_Segment,Data,MATCH($I$9&amp;$D16,TG_Data[#Headers],0),FALSE)), "")</f>
        <v>1.2889397810997401E-7</v>
      </c>
    </row>
    <row r="17" spans="1:16" ht="15" customHeight="1" thickBot="1" x14ac:dyDescent="0.3">
      <c r="A17" s="4" t="s">
        <v>36</v>
      </c>
      <c r="B17" s="5" t="s">
        <v>25</v>
      </c>
      <c r="D17" s="27">
        <v>3</v>
      </c>
      <c r="E17" s="70">
        <f t="shared" si="2"/>
        <v>36.685725260723643</v>
      </c>
      <c r="F17" s="70">
        <f xml:space="preserve">
IF(HE_View = "HE (UTC -8)",VLOOKUP(Selected_Segment,Data,MATCH(F$9&amp;($D17+1),TG_Data[#Headers],0),FALSE),
 VLOOKUP(Selected_Segment,Data,MATCH(F$9&amp;$D17,TG_Data[#Headers],0),FALSE))*IF(ResultType="Aggregate Impact",$E$6/1000,1)</f>
        <v>35.919819476660869</v>
      </c>
      <c r="G17" s="70">
        <f xml:space="preserve">
IF(HE_View = "HE (UTC -8)", VLOOKUP(Selected_Segment,Data,MATCH(G$9&amp;($D17+1),TG_Data[#Headers],0),FALSE)*IF(ResultType="Aggregate Impact",$E$6/1000,1),
VLOOKUP(Selected_Segment,Data,MATCH(G$9&amp;$D17,TG_Data[#Headers],0),FALSE)*IF(ResultType="Aggregate Impact",$E$6/1000,1))</f>
        <v>0.76590578406277265</v>
      </c>
      <c r="H17" s="14">
        <f xml:space="preserve">
IF(HE_View = "HE (UTC -8)", VLOOKUP(Selected_Segment,Data,MATCH(H$9&amp;($D17+1),TG_Data[#Headers],0),FALSE),
VLOOKUP(Selected_Segment,Data,MATCH(H$9&amp;$D17,TG_Data[#Headers],0),FALSE))</f>
        <v>72.660557318744907</v>
      </c>
      <c r="I17" s="70">
        <f t="shared" si="0"/>
        <v>0.74313431510596384</v>
      </c>
      <c r="J17" s="70">
        <f t="shared" si="0"/>
        <v>0.75656810066249225</v>
      </c>
      <c r="K17" s="70">
        <f t="shared" si="0"/>
        <v>0.76590578406277265</v>
      </c>
      <c r="L17" s="70">
        <f t="shared" si="0"/>
        <v>0.77524346746305306</v>
      </c>
      <c r="M17" s="70">
        <f t="shared" si="0"/>
        <v>0.78867725301958147</v>
      </c>
      <c r="N17" s="71">
        <f t="shared" si="3"/>
        <v>3.0600115213931138E-4</v>
      </c>
      <c r="O17" s="28" t="str">
        <f t="shared" si="1"/>
        <v>Yes</v>
      </c>
      <c r="P17" s="20">
        <f>_xlfn.IFNA(
IF(HE_View = "HE (UTC -8)", VLOOKUP(Selected_Segment,Data,MATCH($I$9&amp;($D17+1),TG_Data[#Headers],0),FALSE),
VLOOKUP(Selected_Segment,Data,MATCH($I$9&amp;$D17,TG_Data[#Headers],0),FALSE)), "")</f>
        <v>9.3636705110585996E-8</v>
      </c>
    </row>
    <row r="18" spans="1:16" ht="15" customHeight="1" thickBot="1" x14ac:dyDescent="0.3">
      <c r="A18" s="4" t="s">
        <v>290</v>
      </c>
      <c r="B18" s="5" t="s">
        <v>25</v>
      </c>
      <c r="D18" s="27">
        <v>4</v>
      </c>
      <c r="E18" s="70">
        <f t="shared" si="2"/>
        <v>33.204486998171845</v>
      </c>
      <c r="F18" s="70">
        <f xml:space="preserve">
IF(HE_View = "HE (UTC -8)",VLOOKUP(Selected_Segment,Data,MATCH(F$9&amp;($D18+1),TG_Data[#Headers],0),FALSE),
 VLOOKUP(Selected_Segment,Data,MATCH(F$9&amp;$D18,TG_Data[#Headers],0),FALSE))*IF(ResultType="Aggregate Impact",$E$6/1000,1)</f>
        <v>32.708114157253796</v>
      </c>
      <c r="G18" s="70">
        <f xml:space="preserve">
IF(HE_View = "HE (UTC -8)", VLOOKUP(Selected_Segment,Data,MATCH(G$9&amp;($D18+1),TG_Data[#Headers],0),FALSE)*IF(ResultType="Aggregate Impact",$E$6/1000,1),
VLOOKUP(Selected_Segment,Data,MATCH(G$9&amp;$D18,TG_Data[#Headers],0),FALSE)*IF(ResultType="Aggregate Impact",$E$6/1000,1))</f>
        <v>0.49637284091804718</v>
      </c>
      <c r="H18" s="14">
        <f xml:space="preserve">
IF(HE_View = "HE (UTC -8)", VLOOKUP(Selected_Segment,Data,MATCH(H$9&amp;($D18+1),TG_Data[#Headers],0),FALSE),
VLOOKUP(Selected_Segment,Data,MATCH(H$9&amp;$D18,TG_Data[#Headers],0),FALSE))</f>
        <v>71.337770670557006</v>
      </c>
      <c r="I18" s="70">
        <f t="shared" si="0"/>
        <v>0.48015114327828157</v>
      </c>
      <c r="J18" s="70">
        <f t="shared" si="0"/>
        <v>0.4897209610124289</v>
      </c>
      <c r="K18" s="70">
        <f t="shared" si="0"/>
        <v>0.49637284091804718</v>
      </c>
      <c r="L18" s="70">
        <f t="shared" si="0"/>
        <v>0.50302472082366545</v>
      </c>
      <c r="M18" s="70">
        <f t="shared" si="0"/>
        <v>0.51259453855781278</v>
      </c>
      <c r="N18" s="71">
        <f t="shared" si="3"/>
        <v>2.1798585663660474E-4</v>
      </c>
      <c r="O18" s="28" t="str">
        <f t="shared" si="1"/>
        <v>Yes</v>
      </c>
      <c r="P18" s="20">
        <f>_xlfn.IFNA(
IF(HE_View = "HE (UTC -8)", VLOOKUP(Selected_Segment,Data,MATCH($I$9&amp;($D18+1),TG_Data[#Headers],0),FALSE),
VLOOKUP(Selected_Segment,Data,MATCH($I$9&amp;$D18,TG_Data[#Headers],0),FALSE)), "")</f>
        <v>4.7517833693594397E-8</v>
      </c>
    </row>
    <row r="19" spans="1:16" ht="15" customHeight="1" thickBot="1" x14ac:dyDescent="0.3">
      <c r="A19" s="4" t="s">
        <v>291</v>
      </c>
      <c r="B19" s="5" t="s">
        <v>25</v>
      </c>
      <c r="D19" s="27">
        <v>5</v>
      </c>
      <c r="E19" s="70">
        <f t="shared" si="2"/>
        <v>31.026391425638376</v>
      </c>
      <c r="F19" s="70">
        <f xml:space="preserve">
IF(HE_View = "HE (UTC -8)",VLOOKUP(Selected_Segment,Data,MATCH(F$9&amp;($D19+1),TG_Data[#Headers],0),FALSE),
 VLOOKUP(Selected_Segment,Data,MATCH(F$9&amp;$D19,TG_Data[#Headers],0),FALSE))*IF(ResultType="Aggregate Impact",$E$6/1000,1)</f>
        <v>30.946691755637893</v>
      </c>
      <c r="G19" s="70">
        <f xml:space="preserve">
IF(HE_View = "HE (UTC -8)", VLOOKUP(Selected_Segment,Data,MATCH(G$9&amp;($D19+1),TG_Data[#Headers],0),FALSE)*IF(ResultType="Aggregate Impact",$E$6/1000,1),
VLOOKUP(Selected_Segment,Data,MATCH(G$9&amp;$D19,TG_Data[#Headers],0),FALSE)*IF(ResultType="Aggregate Impact",$E$6/1000,1))</f>
        <v>7.9699670000484349E-2</v>
      </c>
      <c r="H19" s="14">
        <f xml:space="preserve">
IF(HE_View = "HE (UTC -8)", VLOOKUP(Selected_Segment,Data,MATCH(H$9&amp;($D19+1),TG_Data[#Headers],0),FALSE),
VLOOKUP(Selected_Segment,Data,MATCH(H$9&amp;$D19,TG_Data[#Headers],0),FALSE))</f>
        <v>69.911253831089695</v>
      </c>
      <c r="I19" s="70">
        <f t="shared" si="0"/>
        <v>6.9421551465898304E-2</v>
      </c>
      <c r="J19" s="70">
        <f t="shared" si="0"/>
        <v>7.5485018016084288E-2</v>
      </c>
      <c r="K19" s="70">
        <f t="shared" si="0"/>
        <v>7.9699670000484349E-2</v>
      </c>
      <c r="L19" s="70">
        <f t="shared" si="0"/>
        <v>8.391432198488441E-2</v>
      </c>
      <c r="M19" s="70">
        <f t="shared" si="0"/>
        <v>8.997778853507038E-2</v>
      </c>
      <c r="N19" s="71">
        <f t="shared" si="3"/>
        <v>1.3811652288981251E-4</v>
      </c>
      <c r="O19" s="28" t="str">
        <f t="shared" si="1"/>
        <v>Yes</v>
      </c>
      <c r="P19" s="20">
        <f>_xlfn.IFNA(
IF(HE_View = "HE (UTC -8)", VLOOKUP(Selected_Segment,Data,MATCH($I$9&amp;($D19+1),TG_Data[#Headers],0),FALSE),
VLOOKUP(Selected_Segment,Data,MATCH($I$9&amp;$D19,TG_Data[#Headers],0),FALSE)), "")</f>
        <v>1.90761738951721E-8</v>
      </c>
    </row>
    <row r="20" spans="1:16" ht="15" customHeight="1" thickBot="1" x14ac:dyDescent="0.3">
      <c r="A20" s="4" t="s">
        <v>38</v>
      </c>
      <c r="B20" s="5" t="s">
        <v>25</v>
      </c>
      <c r="D20" s="27">
        <v>6</v>
      </c>
      <c r="E20" s="70">
        <f t="shared" si="2"/>
        <v>30.541564290706557</v>
      </c>
      <c r="F20" s="70">
        <f xml:space="preserve">
IF(HE_View = "HE (UTC -8)",VLOOKUP(Selected_Segment,Data,MATCH(F$9&amp;($D20+1),TG_Data[#Headers],0),FALSE),
 VLOOKUP(Selected_Segment,Data,MATCH(F$9&amp;$D20,TG_Data[#Headers],0),FALSE))*IF(ResultType="Aggregate Impact",$E$6/1000,1)</f>
        <v>30.626255199599999</v>
      </c>
      <c r="G20" s="70">
        <f xml:space="preserve">
IF(HE_View = "HE (UTC -8)", VLOOKUP(Selected_Segment,Data,MATCH(G$9&amp;($D20+1),TG_Data[#Headers],0),FALSE)*IF(ResultType="Aggregate Impact",$E$6/1000,1),
VLOOKUP(Selected_Segment,Data,MATCH(G$9&amp;$D20,TG_Data[#Headers],0),FALSE)*IF(ResultType="Aggregate Impact",$E$6/1000,1))</f>
        <v>-8.4690908893443745E-2</v>
      </c>
      <c r="H20" s="14">
        <f xml:space="preserve">
IF(HE_View = "HE (UTC -8)", VLOOKUP(Selected_Segment,Data,MATCH(H$9&amp;($D20+1),TG_Data[#Headers],0),FALSE),
VLOOKUP(Selected_Segment,Data,MATCH(H$9&amp;$D20,TG_Data[#Headers],0),FALSE))</f>
        <v>68.8735673329804</v>
      </c>
      <c r="I20" s="70">
        <f t="shared" si="0"/>
        <v>-9.1341180438472253E-2</v>
      </c>
      <c r="J20" s="70">
        <f t="shared" si="0"/>
        <v>-8.7417923577088136E-2</v>
      </c>
      <c r="K20" s="70">
        <f t="shared" si="0"/>
        <v>-8.4690908893443745E-2</v>
      </c>
      <c r="L20" s="70">
        <f t="shared" si="0"/>
        <v>-8.1963894209799354E-2</v>
      </c>
      <c r="M20" s="70">
        <f t="shared" si="0"/>
        <v>-7.8040637348415237E-2</v>
      </c>
      <c r="N20" s="71">
        <f t="shared" si="3"/>
        <v>8.9365809411672936E-5</v>
      </c>
      <c r="O20" s="28" t="str">
        <f t="shared" si="1"/>
        <v>Yes</v>
      </c>
      <c r="P20" s="20">
        <f>_xlfn.IFNA(
IF(HE_View = "HE (UTC -8)", VLOOKUP(Selected_Segment,Data,MATCH($I$9&amp;($D20+1),TG_Data[#Headers],0),FALSE),
VLOOKUP(Selected_Segment,Data,MATCH($I$9&amp;$D20,TG_Data[#Headers],0),FALSE)), "")</f>
        <v>7.9862478918034499E-9</v>
      </c>
    </row>
    <row r="21" spans="1:16" ht="15" customHeight="1" thickBot="1" x14ac:dyDescent="0.3">
      <c r="A21" s="4" t="s">
        <v>292</v>
      </c>
      <c r="B21" s="5" t="s">
        <v>25</v>
      </c>
      <c r="D21" s="27">
        <v>7</v>
      </c>
      <c r="E21" s="70">
        <f t="shared" si="2"/>
        <v>32.005096071100141</v>
      </c>
      <c r="F21" s="70">
        <f xml:space="preserve">
IF(HE_View = "HE (UTC -8)",VLOOKUP(Selected_Segment,Data,MATCH(F$9&amp;($D21+1),TG_Data[#Headers],0),FALSE),
 VLOOKUP(Selected_Segment,Data,MATCH(F$9&amp;$D21,TG_Data[#Headers],0),FALSE))*IF(ResultType="Aggregate Impact",$E$6/1000,1)</f>
        <v>32.059751936167928</v>
      </c>
      <c r="G21" s="70">
        <f xml:space="preserve">
IF(HE_View = "HE (UTC -8)", VLOOKUP(Selected_Segment,Data,MATCH(G$9&amp;($D21+1),TG_Data[#Headers],0),FALSE)*IF(ResultType="Aggregate Impact",$E$6/1000,1),
VLOOKUP(Selected_Segment,Data,MATCH(G$9&amp;$D21,TG_Data[#Headers],0),FALSE)*IF(ResultType="Aggregate Impact",$E$6/1000,1))</f>
        <v>-5.4655865067789557E-2</v>
      </c>
      <c r="H21" s="14">
        <f xml:space="preserve">
IF(HE_View = "HE (UTC -8)", VLOOKUP(Selected_Segment,Data,MATCH(H$9&amp;($D21+1),TG_Data[#Headers],0),FALSE),
VLOOKUP(Selected_Segment,Data,MATCH(H$9&amp;$D21,TG_Data[#Headers],0),FALSE))</f>
        <v>67.961595857282404</v>
      </c>
      <c r="I21" s="70">
        <f t="shared" si="0"/>
        <v>-6.5824883092389722E-2</v>
      </c>
      <c r="J21" s="70">
        <f t="shared" si="0"/>
        <v>-5.9235839877651686E-2</v>
      </c>
      <c r="K21" s="70">
        <f t="shared" si="0"/>
        <v>-5.4655865067789557E-2</v>
      </c>
      <c r="L21" s="70">
        <f t="shared" si="0"/>
        <v>-5.0075890257927427E-2</v>
      </c>
      <c r="M21" s="70">
        <f t="shared" si="0"/>
        <v>-4.3486847043189399E-2</v>
      </c>
      <c r="N21" s="71">
        <f t="shared" si="3"/>
        <v>1.5008835794804806E-4</v>
      </c>
      <c r="O21" s="28" t="str">
        <f t="shared" si="1"/>
        <v>Yes</v>
      </c>
      <c r="P21" s="20">
        <f>_xlfn.IFNA(
IF(HE_View = "HE (UTC -8)", VLOOKUP(Selected_Segment,Data,MATCH($I$9&amp;($D21+1),TG_Data[#Headers],0),FALSE),
VLOOKUP(Selected_Segment,Data,MATCH($I$9&amp;$D21,TG_Data[#Headers],0),FALSE)), "")</f>
        <v>2.2526515191541401E-8</v>
      </c>
    </row>
    <row r="22" spans="1:16" ht="15" customHeight="1" x14ac:dyDescent="0.25">
      <c r="D22" s="27">
        <v>8</v>
      </c>
      <c r="E22" s="70">
        <f t="shared" si="2"/>
        <v>34.273744623579937</v>
      </c>
      <c r="F22" s="70">
        <f xml:space="preserve">
IF(HE_View = "HE (UTC -8)",VLOOKUP(Selected_Segment,Data,MATCH(F$9&amp;($D22+1),TG_Data[#Headers],0),FALSE),
 VLOOKUP(Selected_Segment,Data,MATCH(F$9&amp;$D22,TG_Data[#Headers],0),FALSE))*IF(ResultType="Aggregate Impact",$E$6/1000,1)</f>
        <v>33.859323142183555</v>
      </c>
      <c r="G22" s="70">
        <f xml:space="preserve">
IF(HE_View = "HE (UTC -8)", VLOOKUP(Selected_Segment,Data,MATCH(G$9&amp;($D22+1),TG_Data[#Headers],0),FALSE)*IF(ResultType="Aggregate Impact",$E$6/1000,1),
VLOOKUP(Selected_Segment,Data,MATCH(G$9&amp;$D22,TG_Data[#Headers],0),FALSE)*IF(ResultType="Aggregate Impact",$E$6/1000,1))</f>
        <v>0.41442148139638252</v>
      </c>
      <c r="H22" s="14">
        <f xml:space="preserve">
IF(HE_View = "HE (UTC -8)", VLOOKUP(Selected_Segment,Data,MATCH(H$9&amp;($D22+1),TG_Data[#Headers],0),FALSE),
VLOOKUP(Selected_Segment,Data,MATCH(H$9&amp;$D22,TG_Data[#Headers],0),FALSE))</f>
        <v>68.032659210985699</v>
      </c>
      <c r="I22" s="70">
        <f t="shared" si="0"/>
        <v>0.38853831136669809</v>
      </c>
      <c r="J22" s="70">
        <f t="shared" si="0"/>
        <v>0.40380781182630615</v>
      </c>
      <c r="K22" s="70">
        <f t="shared" si="0"/>
        <v>0.41442148139638252</v>
      </c>
      <c r="L22" s="70">
        <f t="shared" si="0"/>
        <v>0.42503515096645889</v>
      </c>
      <c r="M22" s="70">
        <f t="shared" si="0"/>
        <v>0.44030465142606695</v>
      </c>
      <c r="N22" s="71">
        <f t="shared" si="3"/>
        <v>3.4781593866973234E-4</v>
      </c>
      <c r="O22" s="28" t="str">
        <f t="shared" si="1"/>
        <v>Yes</v>
      </c>
      <c r="P22" s="20">
        <f>_xlfn.IFNA(
IF(HE_View = "HE (UTC -8)", VLOOKUP(Selected_Segment,Data,MATCH($I$9&amp;($D22+1),TG_Data[#Headers],0),FALSE),
VLOOKUP(Selected_Segment,Data,MATCH($I$9&amp;$D22,TG_Data[#Headers],0),FALSE)), "")</f>
        <v>1.2097592719270699E-7</v>
      </c>
    </row>
    <row r="23" spans="1:16" ht="15" customHeight="1" x14ac:dyDescent="0.25">
      <c r="D23" s="27">
        <v>9</v>
      </c>
      <c r="E23" s="70">
        <f t="shared" si="2"/>
        <v>35.408672797006226</v>
      </c>
      <c r="F23" s="70">
        <f xml:space="preserve">
IF(HE_View = "HE (UTC -8)",VLOOKUP(Selected_Segment,Data,MATCH(F$9&amp;($D23+1),TG_Data[#Headers],0),FALSE),
 VLOOKUP(Selected_Segment,Data,MATCH(F$9&amp;$D23,TG_Data[#Headers],0),FALSE))*IF(ResultType="Aggregate Impact",$E$6/1000,1)</f>
        <v>34.550608319040229</v>
      </c>
      <c r="G23" s="70">
        <f xml:space="preserve">
IF(HE_View = "HE (UTC -8)", VLOOKUP(Selected_Segment,Data,MATCH(G$9&amp;($D23+1),TG_Data[#Headers],0),FALSE)*IF(ResultType="Aggregate Impact",$E$6/1000,1),
VLOOKUP(Selected_Segment,Data,MATCH(G$9&amp;$D23,TG_Data[#Headers],0),FALSE)*IF(ResultType="Aggregate Impact",$E$6/1000,1))</f>
        <v>0.85806447796599328</v>
      </c>
      <c r="H23" s="14">
        <f xml:space="preserve">
IF(HE_View = "HE (UTC -8)", VLOOKUP(Selected_Segment,Data,MATCH(H$9&amp;($D23+1),TG_Data[#Headers],0),FALSE),
VLOOKUP(Selected_Segment,Data,MATCH(H$9&amp;$D23,TG_Data[#Headers],0),FALSE))</f>
        <v>71.1428575989232</v>
      </c>
      <c r="I23" s="70">
        <f t="shared" si="0"/>
        <v>0.84165058073675814</v>
      </c>
      <c r="J23" s="70">
        <f t="shared" si="0"/>
        <v>0.85133378457146325</v>
      </c>
      <c r="K23" s="70">
        <f t="shared" si="0"/>
        <v>0.85806447796599328</v>
      </c>
      <c r="L23" s="70">
        <f t="shared" si="0"/>
        <v>0.86479517136052331</v>
      </c>
      <c r="M23" s="70">
        <f t="shared" si="0"/>
        <v>0.87447837519522842</v>
      </c>
      <c r="N23" s="71">
        <f t="shared" si="3"/>
        <v>2.2056861912460893E-4</v>
      </c>
      <c r="O23" s="28" t="str">
        <f t="shared" si="1"/>
        <v>Yes</v>
      </c>
      <c r="P23" s="20">
        <f>_xlfn.IFNA(
IF(HE_View = "HE (UTC -8)", VLOOKUP(Selected_Segment,Data,MATCH($I$9&amp;($D23+1),TG_Data[#Headers],0),FALSE),
VLOOKUP(Selected_Segment,Data,MATCH($I$9&amp;$D23,TG_Data[#Headers],0),FALSE)), "")</f>
        <v>4.86505157425368E-8</v>
      </c>
    </row>
    <row r="24" spans="1:16" ht="15" customHeight="1" x14ac:dyDescent="0.25">
      <c r="D24" s="27">
        <v>10</v>
      </c>
      <c r="E24" s="70">
        <f t="shared" si="2"/>
        <v>38.714330473054595</v>
      </c>
      <c r="F24" s="70">
        <f xml:space="preserve">
IF(HE_View = "HE (UTC -8)",VLOOKUP(Selected_Segment,Data,MATCH(F$9&amp;($D24+1),TG_Data[#Headers],0),FALSE),
 VLOOKUP(Selected_Segment,Data,MATCH(F$9&amp;$D24,TG_Data[#Headers],0),FALSE))*IF(ResultType="Aggregate Impact",$E$6/1000,1)</f>
        <v>38.013867471247018</v>
      </c>
      <c r="G24" s="70">
        <f xml:space="preserve">
IF(HE_View = "HE (UTC -8)", VLOOKUP(Selected_Segment,Data,MATCH(G$9&amp;($D24+1),TG_Data[#Headers],0),FALSE)*IF(ResultType="Aggregate Impact",$E$6/1000,1),
VLOOKUP(Selected_Segment,Data,MATCH(G$9&amp;$D24,TG_Data[#Headers],0),FALSE)*IF(ResultType="Aggregate Impact",$E$6/1000,1))</f>
        <v>0.70046300180757681</v>
      </c>
      <c r="H24" s="14">
        <f xml:space="preserve">
IF(HE_View = "HE (UTC -8)", VLOOKUP(Selected_Segment,Data,MATCH(H$9&amp;($D24+1),TG_Data[#Headers],0),FALSE),
VLOOKUP(Selected_Segment,Data,MATCH(H$9&amp;$D24,TG_Data[#Headers],0),FALSE))</f>
        <v>75.935324501747701</v>
      </c>
      <c r="I24" s="70">
        <f t="shared" si="0"/>
        <v>0.68691562473651813</v>
      </c>
      <c r="J24" s="70">
        <f t="shared" si="0"/>
        <v>0.69490775553718021</v>
      </c>
      <c r="K24" s="70">
        <f t="shared" si="0"/>
        <v>0.70046300180757681</v>
      </c>
      <c r="L24" s="70">
        <f t="shared" si="0"/>
        <v>0.70601824807797342</v>
      </c>
      <c r="M24" s="70">
        <f t="shared" si="0"/>
        <v>0.7140103788786355</v>
      </c>
      <c r="N24" s="71">
        <f t="shared" si="3"/>
        <v>1.8204855383166301E-4</v>
      </c>
      <c r="O24" s="28" t="str">
        <f t="shared" si="1"/>
        <v>Yes</v>
      </c>
      <c r="P24" s="20">
        <f>_xlfn.IFNA(
IF(HE_View = "HE (UTC -8)", VLOOKUP(Selected_Segment,Data,MATCH($I$9&amp;($D24+1),TG_Data[#Headers],0),FALSE),
VLOOKUP(Selected_Segment,Data,MATCH($I$9&amp;$D24,TG_Data[#Headers],0),FALSE)), "")</f>
        <v>3.3141675952199902E-8</v>
      </c>
    </row>
    <row r="25" spans="1:16" ht="15" customHeight="1" x14ac:dyDescent="0.25">
      <c r="D25" s="27">
        <v>11</v>
      </c>
      <c r="E25" s="70">
        <f t="shared" si="2"/>
        <v>43.290210487827807</v>
      </c>
      <c r="F25" s="70">
        <f xml:space="preserve">
IF(HE_View = "HE (UTC -8)",VLOOKUP(Selected_Segment,Data,MATCH(F$9&amp;($D25+1),TG_Data[#Headers],0),FALSE),
 VLOOKUP(Selected_Segment,Data,MATCH(F$9&amp;$D25,TG_Data[#Headers],0),FALSE))*IF(ResultType="Aggregate Impact",$E$6/1000,1)</f>
        <v>43.056977474456083</v>
      </c>
      <c r="G25" s="70">
        <f xml:space="preserve">
IF(HE_View = "HE (UTC -8)", VLOOKUP(Selected_Segment,Data,MATCH(G$9&amp;($D25+1),TG_Data[#Headers],0),FALSE)*IF(ResultType="Aggregate Impact",$E$6/1000,1),
VLOOKUP(Selected_Segment,Data,MATCH(G$9&amp;$D25,TG_Data[#Headers],0),FALSE)*IF(ResultType="Aggregate Impact",$E$6/1000,1))</f>
        <v>0.23323301337172683</v>
      </c>
      <c r="H25" s="14">
        <f xml:space="preserve">
IF(HE_View = "HE (UTC -8)", VLOOKUP(Selected_Segment,Data,MATCH(H$9&amp;($D25+1),TG_Data[#Headers],0),FALSE),
VLOOKUP(Selected_Segment,Data,MATCH(H$9&amp;$D25,TG_Data[#Headers],0),FALSE))</f>
        <v>80.503534778618899</v>
      </c>
      <c r="I25" s="70">
        <f t="shared" ref="I25:M38" si="4">IFERROR(
$G25+SQRT($P25)*IF(ResultType="Aggregate Impact",$E$6/1000,1)*_xlfn.NORM.S.INV(I$14/100), "")</f>
        <v>0.22276588896111776</v>
      </c>
      <c r="J25" s="70">
        <f t="shared" si="4"/>
        <v>0.22894085751463225</v>
      </c>
      <c r="K25" s="70">
        <f t="shared" si="4"/>
        <v>0.23323301337172683</v>
      </c>
      <c r="L25" s="70">
        <f t="shared" si="4"/>
        <v>0.23752516922882141</v>
      </c>
      <c r="M25" s="70">
        <f t="shared" si="4"/>
        <v>0.24370013778233587</v>
      </c>
      <c r="N25" s="71">
        <f t="shared" si="3"/>
        <v>1.4065636851566302E-4</v>
      </c>
      <c r="O25" s="28" t="str">
        <f t="shared" si="1"/>
        <v>Yes</v>
      </c>
      <c r="P25" s="20">
        <f>_xlfn.IFNA(
IF(HE_View = "HE (UTC -8)", VLOOKUP(Selected_Segment,Data,MATCH($I$9&amp;($D25+1),TG_Data[#Headers],0),FALSE),
VLOOKUP(Selected_Segment,Data,MATCH($I$9&amp;$D25,TG_Data[#Headers],0),FALSE)), "")</f>
        <v>1.9784214004013999E-8</v>
      </c>
    </row>
    <row r="26" spans="1:16" ht="15" customHeight="1" x14ac:dyDescent="0.25">
      <c r="D26" s="27">
        <v>12</v>
      </c>
      <c r="E26" s="70">
        <f t="shared" si="2"/>
        <v>50.173384068085916</v>
      </c>
      <c r="F26" s="70">
        <f xml:space="preserve">
IF(HE_View = "HE (UTC -8)",VLOOKUP(Selected_Segment,Data,MATCH(F$9&amp;($D26+1),TG_Data[#Headers],0),FALSE),
 VLOOKUP(Selected_Segment,Data,MATCH(F$9&amp;$D26,TG_Data[#Headers],0),FALSE))*IF(ResultType="Aggregate Impact",$E$6/1000,1)</f>
        <v>49.998483156851272</v>
      </c>
      <c r="G26" s="70">
        <f xml:space="preserve">
IF(HE_View = "HE (UTC -8)", VLOOKUP(Selected_Segment,Data,MATCH(G$9&amp;($D26+1),TG_Data[#Headers],0),FALSE)*IF(ResultType="Aggregate Impact",$E$6/1000,1),
VLOOKUP(Selected_Segment,Data,MATCH(G$9&amp;$D26,TG_Data[#Headers],0),FALSE)*IF(ResultType="Aggregate Impact",$E$6/1000,1))</f>
        <v>0.17490091123464735</v>
      </c>
      <c r="H26" s="14">
        <f xml:space="preserve">
IF(HE_View = "HE (UTC -8)", VLOOKUP(Selected_Segment,Data,MATCH(H$9&amp;($D26+1),TG_Data[#Headers],0),FALSE),
VLOOKUP(Selected_Segment,Data,MATCH(H$9&amp;$D26,TG_Data[#Headers],0),FALSE))</f>
        <v>84.540330545246206</v>
      </c>
      <c r="I26" s="70">
        <f t="shared" si="4"/>
        <v>0.16327207897578117</v>
      </c>
      <c r="J26" s="70">
        <f t="shared" si="4"/>
        <v>0.17013238470022751</v>
      </c>
      <c r="K26" s="70">
        <f t="shared" si="4"/>
        <v>0.17490091123464735</v>
      </c>
      <c r="L26" s="70">
        <f t="shared" si="4"/>
        <v>0.17966943776906719</v>
      </c>
      <c r="M26" s="70">
        <f t="shared" si="4"/>
        <v>0.18652974349351353</v>
      </c>
      <c r="N26" s="71">
        <f t="shared" si="3"/>
        <v>1.5626730431827701E-4</v>
      </c>
      <c r="O26" s="28" t="str">
        <f t="shared" si="1"/>
        <v>Yes</v>
      </c>
      <c r="P26" s="20">
        <f>_xlfn.IFNA(
IF(HE_View = "HE (UTC -8)", VLOOKUP(Selected_Segment,Data,MATCH($I$9&amp;($D26+1),TG_Data[#Headers],0),FALSE),
VLOOKUP(Selected_Segment,Data,MATCH($I$9&amp;$D26,TG_Data[#Headers],0),FALSE)), "")</f>
        <v>2.4419470398901001E-8</v>
      </c>
    </row>
    <row r="27" spans="1:16" ht="15" customHeight="1" x14ac:dyDescent="0.25">
      <c r="D27" s="27">
        <v>13</v>
      </c>
      <c r="E27" s="70">
        <f t="shared" si="2"/>
        <v>58.737034009677842</v>
      </c>
      <c r="F27" s="70">
        <f xml:space="preserve">
IF(HE_View = "HE (UTC -8)",VLOOKUP(Selected_Segment,Data,MATCH(F$9&amp;($D27+1),TG_Data[#Headers],0),FALSE),
 VLOOKUP(Selected_Segment,Data,MATCH(F$9&amp;$D27,TG_Data[#Headers],0),FALSE))*IF(ResultType="Aggregate Impact",$E$6/1000,1)</f>
        <v>59.076190165718813</v>
      </c>
      <c r="G27" s="70">
        <f xml:space="preserve">
IF(HE_View = "HE (UTC -8)", VLOOKUP(Selected_Segment,Data,MATCH(G$9&amp;($D27+1),TG_Data[#Headers],0),FALSE)*IF(ResultType="Aggregate Impact",$E$6/1000,1),
VLOOKUP(Selected_Segment,Data,MATCH(G$9&amp;$D27,TG_Data[#Headers],0),FALSE)*IF(ResultType="Aggregate Impact",$E$6/1000,1))</f>
        <v>-0.33915615604096999</v>
      </c>
      <c r="H27" s="14">
        <f xml:space="preserve">
IF(HE_View = "HE (UTC -8)", VLOOKUP(Selected_Segment,Data,MATCH(H$9&amp;($D27+1),TG_Data[#Headers],0),FALSE),
VLOOKUP(Selected_Segment,Data,MATCH(H$9&amp;$D27,TG_Data[#Headers],0),FALSE))</f>
        <v>88.110735803111993</v>
      </c>
      <c r="I27" s="70">
        <f t="shared" si="4"/>
        <v>-0.35742240587889484</v>
      </c>
      <c r="J27" s="70">
        <f t="shared" si="4"/>
        <v>-0.34664642635337184</v>
      </c>
      <c r="K27" s="70">
        <f t="shared" si="4"/>
        <v>-0.33915615604096999</v>
      </c>
      <c r="L27" s="70">
        <f t="shared" si="4"/>
        <v>-0.33166588572856814</v>
      </c>
      <c r="M27" s="70">
        <f t="shared" si="4"/>
        <v>-0.32088990620304514</v>
      </c>
      <c r="N27" s="71">
        <f t="shared" si="3"/>
        <v>2.4546038317823244E-4</v>
      </c>
      <c r="O27" s="28" t="str">
        <f t="shared" si="1"/>
        <v>Yes</v>
      </c>
      <c r="P27" s="20">
        <f>_xlfn.IFNA(
IF(HE_View = "HE (UTC -8)", VLOOKUP(Selected_Segment,Data,MATCH($I$9&amp;($D27+1),TG_Data[#Headers],0),FALSE),
VLOOKUP(Selected_Segment,Data,MATCH($I$9&amp;$D27,TG_Data[#Headers],0),FALSE)), "")</f>
        <v>6.0250799710004695E-8</v>
      </c>
    </row>
    <row r="28" spans="1:16" ht="15" customHeight="1" x14ac:dyDescent="0.25">
      <c r="D28" s="27">
        <v>14</v>
      </c>
      <c r="E28" s="70">
        <f t="shared" si="2"/>
        <v>68.627753453282494</v>
      </c>
      <c r="F28" s="70">
        <f xml:space="preserve">
IF(HE_View = "HE (UTC -8)",VLOOKUP(Selected_Segment,Data,MATCH(F$9&amp;($D28+1),TG_Data[#Headers],0),FALSE),
 VLOOKUP(Selected_Segment,Data,MATCH(F$9&amp;$D28,TG_Data[#Headers],0),FALSE))*IF(ResultType="Aggregate Impact",$E$6/1000,1)</f>
        <v>68.515530000519817</v>
      </c>
      <c r="G28" s="70">
        <f xml:space="preserve">
IF(HE_View = "HE (UTC -8)", VLOOKUP(Selected_Segment,Data,MATCH(G$9&amp;($D28+1),TG_Data[#Headers],0),FALSE)*IF(ResultType="Aggregate Impact",$E$6/1000,1),
VLOOKUP(Selected_Segment,Data,MATCH(G$9&amp;$D28,TG_Data[#Headers],0),FALSE)*IF(ResultType="Aggregate Impact",$E$6/1000,1))</f>
        <v>0.11222345276267189</v>
      </c>
      <c r="H28" s="14">
        <f xml:space="preserve">
IF(HE_View = "HE (UTC -8)", VLOOKUP(Selected_Segment,Data,MATCH(H$9&amp;($D28+1),TG_Data[#Headers],0),FALSE),
VLOOKUP(Selected_Segment,Data,MATCH(H$9&amp;$D28,TG_Data[#Headers],0),FALSE))</f>
        <v>91.177045609562299</v>
      </c>
      <c r="I28" s="70">
        <f t="shared" si="4"/>
        <v>8.2428308747656082E-2</v>
      </c>
      <c r="J28" s="70">
        <f t="shared" si="4"/>
        <v>0.1000056365907912</v>
      </c>
      <c r="K28" s="70">
        <f t="shared" si="4"/>
        <v>0.11222345276267189</v>
      </c>
      <c r="L28" s="70">
        <f t="shared" si="4"/>
        <v>0.12444126893455257</v>
      </c>
      <c r="M28" s="70">
        <f t="shared" si="4"/>
        <v>0.14201859677768766</v>
      </c>
      <c r="N28" s="71">
        <f t="shared" si="3"/>
        <v>4.003847276627007E-4</v>
      </c>
      <c r="O28" s="28" t="str">
        <f t="shared" si="1"/>
        <v>Yes</v>
      </c>
      <c r="P28" s="20">
        <f>_xlfn.IFNA(
IF(HE_View = "HE (UTC -8)", VLOOKUP(Selected_Segment,Data,MATCH($I$9&amp;($D28+1),TG_Data[#Headers],0),FALSE),
VLOOKUP(Selected_Segment,Data,MATCH($I$9&amp;$D28,TG_Data[#Headers],0),FALSE)), "")</f>
        <v>1.60307930145535E-7</v>
      </c>
    </row>
    <row r="29" spans="1:16" ht="15" customHeight="1" x14ac:dyDescent="0.25">
      <c r="D29" s="27">
        <v>15</v>
      </c>
      <c r="E29" s="70">
        <f t="shared" si="2"/>
        <v>78.915682745436698</v>
      </c>
      <c r="F29" s="70">
        <f xml:space="preserve">
IF(HE_View = "HE (UTC -8)",VLOOKUP(Selected_Segment,Data,MATCH(F$9&amp;($D29+1),TG_Data[#Headers],0),FALSE),
 VLOOKUP(Selected_Segment,Data,MATCH(F$9&amp;$D29,TG_Data[#Headers],0),FALSE))*IF(ResultType="Aggregate Impact",$E$6/1000,1)</f>
        <v>78.365838969959157</v>
      </c>
      <c r="G29" s="70">
        <f xml:space="preserve">
IF(HE_View = "HE (UTC -8)", VLOOKUP(Selected_Segment,Data,MATCH(G$9&amp;($D29+1),TG_Data[#Headers],0),FALSE)*IF(ResultType="Aggregate Impact",$E$6/1000,1),
VLOOKUP(Selected_Segment,Data,MATCH(G$9&amp;$D29,TG_Data[#Headers],0),FALSE)*IF(ResultType="Aggregate Impact",$E$6/1000,1))</f>
        <v>0.54984377547754737</v>
      </c>
      <c r="H29" s="14">
        <f xml:space="preserve">
IF(HE_View = "HE (UTC -8)", VLOOKUP(Selected_Segment,Data,MATCH(H$9&amp;($D29+1),TG_Data[#Headers],0),FALSE),
VLOOKUP(Selected_Segment,Data,MATCH(H$9&amp;$D29,TG_Data[#Headers],0),FALSE))</f>
        <v>93.585270597181605</v>
      </c>
      <c r="I29" s="70">
        <f t="shared" si="4"/>
        <v>0.51405882841798545</v>
      </c>
      <c r="J29" s="70">
        <f t="shared" si="4"/>
        <v>0.53516977676574828</v>
      </c>
      <c r="K29" s="70">
        <f t="shared" si="4"/>
        <v>0.54984377547754737</v>
      </c>
      <c r="L29" s="70">
        <f t="shared" si="4"/>
        <v>0.56451777418934646</v>
      </c>
      <c r="M29" s="70">
        <f t="shared" si="4"/>
        <v>0.58562872253710929</v>
      </c>
      <c r="N29" s="71">
        <f t="shared" si="3"/>
        <v>4.8087521495603932E-4</v>
      </c>
      <c r="O29" s="28" t="str">
        <f t="shared" si="1"/>
        <v>Yes</v>
      </c>
      <c r="P29" s="20">
        <f>_xlfn.IFNA(
IF(HE_View = "HE (UTC -8)", VLOOKUP(Selected_Segment,Data,MATCH($I$9&amp;($D29+1),TG_Data[#Headers],0),FALSE),
VLOOKUP(Selected_Segment,Data,MATCH($I$9&amp;$D29,TG_Data[#Headers],0),FALSE)), "")</f>
        <v>2.3124097235901701E-7</v>
      </c>
    </row>
    <row r="30" spans="1:16" ht="15" customHeight="1" x14ac:dyDescent="0.25">
      <c r="D30" s="27">
        <v>16</v>
      </c>
      <c r="E30" s="70">
        <f t="shared" si="2"/>
        <v>87.42235983302119</v>
      </c>
      <c r="F30" s="70">
        <f xml:space="preserve">
IF(HE_View = "HE (UTC -8)",VLOOKUP(Selected_Segment,Data,MATCH(F$9&amp;($D30+1),TG_Data[#Headers],0),FALSE),
 VLOOKUP(Selected_Segment,Data,MATCH(F$9&amp;$D30,TG_Data[#Headers],0),FALSE))*IF(ResultType="Aggregate Impact",$E$6/1000,1)</f>
        <v>86.673388095914063</v>
      </c>
      <c r="G30" s="70">
        <f xml:space="preserve">
IF(HE_View = "HE (UTC -8)", VLOOKUP(Selected_Segment,Data,MATCH(G$9&amp;($D30+1),TG_Data[#Headers],0),FALSE)*IF(ResultType="Aggregate Impact",$E$6/1000,1),
VLOOKUP(Selected_Segment,Data,MATCH(G$9&amp;$D30,TG_Data[#Headers],0),FALSE)*IF(ResultType="Aggregate Impact",$E$6/1000,1))</f>
        <v>0.74897173710713161</v>
      </c>
      <c r="H30" s="14">
        <f xml:space="preserve">
IF(HE_View = "HE (UTC -8)", VLOOKUP(Selected_Segment,Data,MATCH(H$9&amp;($D30+1),TG_Data[#Headers],0),FALSE),
VLOOKUP(Selected_Segment,Data,MATCH(H$9&amp;$D30,TG_Data[#Headers],0),FALSE))</f>
        <v>95.484472211212093</v>
      </c>
      <c r="I30" s="70">
        <f t="shared" si="4"/>
        <v>0.70995842356035732</v>
      </c>
      <c r="J30" s="70">
        <f t="shared" si="4"/>
        <v>0.73297391232970444</v>
      </c>
      <c r="K30" s="70">
        <f t="shared" si="4"/>
        <v>0.74897173710713161</v>
      </c>
      <c r="L30" s="70">
        <f t="shared" si="4"/>
        <v>0.76496956188455878</v>
      </c>
      <c r="M30" s="70">
        <f t="shared" si="4"/>
        <v>0.78798505065390589</v>
      </c>
      <c r="N30" s="71">
        <f t="shared" si="3"/>
        <v>5.242577418579558E-4</v>
      </c>
      <c r="O30" s="28" t="str">
        <f t="shared" si="1"/>
        <v>Yes</v>
      </c>
      <c r="P30" s="20">
        <f>_xlfn.IFNA(
IF(HE_View = "HE (UTC -8)", VLOOKUP(Selected_Segment,Data,MATCH($I$9&amp;($D30+1),TG_Data[#Headers],0),FALSE),
VLOOKUP(Selected_Segment,Data,MATCH($I$9&amp;$D30,TG_Data[#Headers],0),FALSE)), "")</f>
        <v>2.7484617989800301E-7</v>
      </c>
    </row>
    <row r="31" spans="1:16" ht="15" customHeight="1" x14ac:dyDescent="0.25">
      <c r="D31" s="47">
        <v>17</v>
      </c>
      <c r="E31" s="70">
        <f t="shared" si="2"/>
        <v>92.328680462648848</v>
      </c>
      <c r="F31" s="70">
        <f xml:space="preserve">
IF(HE_View = "HE (UTC -8)",VLOOKUP(Selected_Segment,Data,MATCH(F$9&amp;($D31+1),TG_Data[#Headers],0),FALSE),
 VLOOKUP(Selected_Segment,Data,MATCH(F$9&amp;$D31,TG_Data[#Headers],0),FALSE))*IF(ResultType="Aggregate Impact",$E$6/1000,1)</f>
        <v>88.585644656332562</v>
      </c>
      <c r="G31" s="70">
        <f xml:space="preserve">
IF(HE_View = "HE (UTC -8)", VLOOKUP(Selected_Segment,Data,MATCH(G$9&amp;($D31+1),TG_Data[#Headers],0),FALSE)*IF(ResultType="Aggregate Impact",$E$6/1000,1),
VLOOKUP(Selected_Segment,Data,MATCH(G$9&amp;$D31,TG_Data[#Headers],0),FALSE)*IF(ResultType="Aggregate Impact",$E$6/1000,1))</f>
        <v>3.7430358063162816</v>
      </c>
      <c r="H31" s="14">
        <f xml:space="preserve">
IF(HE_View = "HE (UTC -8)", VLOOKUP(Selected_Segment,Data,MATCH(H$9&amp;($D31+1),TG_Data[#Headers],0),FALSE),
VLOOKUP(Selected_Segment,Data,MATCH(H$9&amp;$D31,TG_Data[#Headers],0),FALSE))</f>
        <v>96.301765725155093</v>
      </c>
      <c r="I31" s="70">
        <f t="shared" si="4"/>
        <v>3.7020725484643604</v>
      </c>
      <c r="J31" s="70">
        <f t="shared" si="4"/>
        <v>3.7262383861063344</v>
      </c>
      <c r="K31" s="70">
        <f t="shared" si="4"/>
        <v>3.7430358063162816</v>
      </c>
      <c r="L31" s="70">
        <f t="shared" si="4"/>
        <v>3.7598332265262289</v>
      </c>
      <c r="M31" s="70">
        <f t="shared" si="4"/>
        <v>3.7839990641682029</v>
      </c>
      <c r="N31" s="72">
        <f t="shared" si="3"/>
        <v>5.5046093520987114E-4</v>
      </c>
      <c r="O31" s="28" t="str">
        <f t="shared" si="1"/>
        <v>Yes</v>
      </c>
      <c r="P31" s="20">
        <f>_xlfn.IFNA(
IF(HE_View = "HE (UTC -8)", VLOOKUP(Selected_Segment,Data,MATCH($I$9&amp;($D31+1),TG_Data[#Headers],0),FALSE),
VLOOKUP(Selected_Segment,Data,MATCH($I$9&amp;$D31,TG_Data[#Headers],0),FALSE)), "")</f>
        <v>3.0300724119212598E-7</v>
      </c>
    </row>
    <row r="32" spans="1:16" ht="15" customHeight="1" x14ac:dyDescent="0.25">
      <c r="D32" s="47">
        <v>18</v>
      </c>
      <c r="E32" s="70">
        <f t="shared" si="2"/>
        <v>95.784475775122743</v>
      </c>
      <c r="F32" s="70">
        <f xml:space="preserve">
IF(HE_View = "HE (UTC -8)",VLOOKUP(Selected_Segment,Data,MATCH(F$9&amp;($D32+1),TG_Data[#Headers],0),FALSE),
 VLOOKUP(Selected_Segment,Data,MATCH(F$9&amp;$D32,TG_Data[#Headers],0),FALSE))*IF(ResultType="Aggregate Impact",$E$6/1000,1)</f>
        <v>91.065105301699745</v>
      </c>
      <c r="G32" s="70">
        <f xml:space="preserve">
IF(HE_View = "HE (UTC -8)", VLOOKUP(Selected_Segment,Data,MATCH(G$9&amp;($D32+1),TG_Data[#Headers],0),FALSE)*IF(ResultType="Aggregate Impact",$E$6/1000,1),
VLOOKUP(Selected_Segment,Data,MATCH(G$9&amp;$D32,TG_Data[#Headers],0),FALSE)*IF(ResultType="Aggregate Impact",$E$6/1000,1))</f>
        <v>4.7193704734230009</v>
      </c>
      <c r="H32" s="14">
        <f xml:space="preserve">
IF(HE_View = "HE (UTC -8)", VLOOKUP(Selected_Segment,Data,MATCH(H$9&amp;($D32+1),TG_Data[#Headers],0),FALSE),
VLOOKUP(Selected_Segment,Data,MATCH(H$9&amp;$D32,TG_Data[#Headers],0),FALSE))</f>
        <v>96.255750623150703</v>
      </c>
      <c r="I32" s="70">
        <f t="shared" si="4"/>
        <v>4.6767177141643721</v>
      </c>
      <c r="J32" s="70">
        <f t="shared" si="4"/>
        <v>4.7018802551651948</v>
      </c>
      <c r="K32" s="70">
        <f t="shared" si="4"/>
        <v>4.7193704734230009</v>
      </c>
      <c r="L32" s="70">
        <f t="shared" si="4"/>
        <v>4.7368606916808069</v>
      </c>
      <c r="M32" s="70">
        <f t="shared" si="4"/>
        <v>4.7620232326816296</v>
      </c>
      <c r="N32" s="72">
        <f t="shared" si="3"/>
        <v>5.731643180251838E-4</v>
      </c>
      <c r="O32" s="28" t="str">
        <f t="shared" si="1"/>
        <v>Yes</v>
      </c>
      <c r="P32" s="20">
        <f>_xlfn.IFNA(
IF(HE_View = "HE (UTC -8)", VLOOKUP(Selected_Segment,Data,MATCH($I$9&amp;($D32+1),TG_Data[#Headers],0),FALSE),
VLOOKUP(Selected_Segment,Data,MATCH($I$9&amp;$D32,TG_Data[#Headers],0),FALSE)), "")</f>
        <v>3.2851733545727402E-7</v>
      </c>
    </row>
    <row r="33" spans="4:17" ht="15" customHeight="1" x14ac:dyDescent="0.25">
      <c r="D33" s="47">
        <v>19</v>
      </c>
      <c r="E33" s="70">
        <f t="shared" si="2"/>
        <v>94.154520783999914</v>
      </c>
      <c r="F33" s="70">
        <f xml:space="preserve">
IF(HE_View = "HE (UTC -8)",VLOOKUP(Selected_Segment,Data,MATCH(F$9&amp;($D33+1),TG_Data[#Headers],0),FALSE),
 VLOOKUP(Selected_Segment,Data,MATCH(F$9&amp;$D33,TG_Data[#Headers],0),FALSE))*IF(ResultType="Aggregate Impact",$E$6/1000,1)</f>
        <v>89.305080233161135</v>
      </c>
      <c r="G33" s="70">
        <f xml:space="preserve">
IF(HE_View = "HE (UTC -8)", VLOOKUP(Selected_Segment,Data,MATCH(G$9&amp;($D33+1),TG_Data[#Headers],0),FALSE)*IF(ResultType="Aggregate Impact",$E$6/1000,1),
VLOOKUP(Selected_Segment,Data,MATCH(G$9&amp;$D33,TG_Data[#Headers],0),FALSE)*IF(ResultType="Aggregate Impact",$E$6/1000,1))</f>
        <v>4.8494405508387848</v>
      </c>
      <c r="H33" s="14">
        <f xml:space="preserve">
IF(HE_View = "HE (UTC -8)", VLOOKUP(Selected_Segment,Data,MATCH(H$9&amp;($D33+1),TG_Data[#Headers],0),FALSE),
VLOOKUP(Selected_Segment,Data,MATCH(H$9&amp;$D33,TG_Data[#Headers],0),FALSE))</f>
        <v>95.103785268022904</v>
      </c>
      <c r="I33" s="70">
        <f t="shared" si="4"/>
        <v>4.8072274651101825</v>
      </c>
      <c r="J33" s="70">
        <f t="shared" si="4"/>
        <v>4.8321306253952301</v>
      </c>
      <c r="K33" s="70">
        <f t="shared" si="4"/>
        <v>4.8494405508387848</v>
      </c>
      <c r="L33" s="70">
        <f t="shared" si="4"/>
        <v>4.8667504762823395</v>
      </c>
      <c r="M33" s="70">
        <f t="shared" si="4"/>
        <v>4.8916536365673862</v>
      </c>
      <c r="N33" s="72">
        <f t="shared" si="3"/>
        <v>5.6725602080428552E-4</v>
      </c>
      <c r="O33" s="28" t="str">
        <f t="shared" si="1"/>
        <v>Yes</v>
      </c>
      <c r="P33" s="20">
        <f>_xlfn.IFNA(
IF(HE_View = "HE (UTC -8)", VLOOKUP(Selected_Segment,Data,MATCH($I$9&amp;($D33+1),TG_Data[#Headers],0),FALSE),
VLOOKUP(Selected_Segment,Data,MATCH($I$9&amp;$D33,TG_Data[#Headers],0),FALSE)), "")</f>
        <v>3.21779393138712E-7</v>
      </c>
    </row>
    <row r="34" spans="4:17" ht="15" customHeight="1" x14ac:dyDescent="0.25">
      <c r="D34" s="47">
        <v>20</v>
      </c>
      <c r="E34" s="70">
        <f t="shared" si="2"/>
        <v>87.360181063229234</v>
      </c>
      <c r="F34" s="70">
        <f xml:space="preserve">
IF(HE_View = "HE (UTC -8)",VLOOKUP(Selected_Segment,Data,MATCH(F$9&amp;($D34+1),TG_Data[#Headers],0),FALSE),
 VLOOKUP(Selected_Segment,Data,MATCH(F$9&amp;$D34,TG_Data[#Headers],0),FALSE))*IF(ResultType="Aggregate Impact",$E$6/1000,1)</f>
        <v>82.831842300179801</v>
      </c>
      <c r="G34" s="70">
        <f xml:space="preserve">
IF(HE_View = "HE (UTC -8)", VLOOKUP(Selected_Segment,Data,MATCH(G$9&amp;($D34+1),TG_Data[#Headers],0),FALSE)*IF(ResultType="Aggregate Impact",$E$6/1000,1),
VLOOKUP(Selected_Segment,Data,MATCH(G$9&amp;$D34,TG_Data[#Headers],0),FALSE)*IF(ResultType="Aggregate Impact",$E$6/1000,1))</f>
        <v>4.5283387630494278</v>
      </c>
      <c r="H34" s="14">
        <f xml:space="preserve">
IF(HE_View = "HE (UTC -8)", VLOOKUP(Selected_Segment,Data,MATCH(H$9&amp;($D34+1),TG_Data[#Headers],0),FALSE),
VLOOKUP(Selected_Segment,Data,MATCH(H$9&amp;$D34,TG_Data[#Headers],0),FALSE))</f>
        <v>92.463035791809602</v>
      </c>
      <c r="I34" s="70">
        <f t="shared" si="4"/>
        <v>4.4873645378894604</v>
      </c>
      <c r="J34" s="70">
        <f t="shared" si="4"/>
        <v>4.5115368455779956</v>
      </c>
      <c r="K34" s="70">
        <f t="shared" si="4"/>
        <v>4.5283387630494278</v>
      </c>
      <c r="L34" s="70">
        <f t="shared" si="4"/>
        <v>4.5451406805208601</v>
      </c>
      <c r="M34" s="70">
        <f t="shared" si="4"/>
        <v>4.5693129882093952</v>
      </c>
      <c r="N34" s="72">
        <f t="shared" si="3"/>
        <v>5.5060831300550298E-4</v>
      </c>
      <c r="O34" s="28" t="str">
        <f t="shared" si="1"/>
        <v>Yes</v>
      </c>
      <c r="P34" s="20">
        <f>_xlfn.IFNA(
IF(HE_View = "HE (UTC -8)", VLOOKUP(Selected_Segment,Data,MATCH($I$9&amp;($D34+1),TG_Data[#Headers],0),FALSE),
VLOOKUP(Selected_Segment,Data,MATCH($I$9&amp;$D34,TG_Data[#Headers],0),FALSE)), "")</f>
        <v>3.03169514350766E-7</v>
      </c>
    </row>
    <row r="35" spans="4:17" ht="15" customHeight="1" x14ac:dyDescent="0.25">
      <c r="D35" s="47">
        <v>21</v>
      </c>
      <c r="E35" s="70">
        <f t="shared" si="2"/>
        <v>80.617157579443557</v>
      </c>
      <c r="F35" s="70">
        <f xml:space="preserve">
IF(HE_View = "HE (UTC -8)",VLOOKUP(Selected_Segment,Data,MATCH(F$9&amp;($D35+1),TG_Data[#Headers],0),FALSE),
 VLOOKUP(Selected_Segment,Data,MATCH(F$9&amp;$D35,TG_Data[#Headers],0),FALSE))*IF(ResultType="Aggregate Impact",$E$6/1000,1)</f>
        <v>77.826070114077609</v>
      </c>
      <c r="G35" s="70">
        <f xml:space="preserve">
IF(HE_View = "HE (UTC -8)", VLOOKUP(Selected_Segment,Data,MATCH(G$9&amp;($D35+1),TG_Data[#Headers],0),FALSE)*IF(ResultType="Aggregate Impact",$E$6/1000,1),
VLOOKUP(Selected_Segment,Data,MATCH(G$9&amp;$D35,TG_Data[#Headers],0),FALSE)*IF(ResultType="Aggregate Impact",$E$6/1000,1))</f>
        <v>2.7910874653659534</v>
      </c>
      <c r="H35" s="14">
        <f xml:space="preserve">
IF(HE_View = "HE (UTC -8)", VLOOKUP(Selected_Segment,Data,MATCH(H$9&amp;($D35+1),TG_Data[#Headers],0),FALSE),
VLOOKUP(Selected_Segment,Data,MATCH(H$9&amp;$D35,TG_Data[#Headers],0),FALSE))</f>
        <v>88.638535560927494</v>
      </c>
      <c r="I35" s="70">
        <f t="shared" si="4"/>
        <v>2.7468884122935227</v>
      </c>
      <c r="J35" s="70">
        <f t="shared" si="4"/>
        <v>2.7729631728591606</v>
      </c>
      <c r="K35" s="70">
        <f t="shared" si="4"/>
        <v>2.7910874653659534</v>
      </c>
      <c r="L35" s="70">
        <f t="shared" si="4"/>
        <v>2.8092117578727462</v>
      </c>
      <c r="M35" s="70">
        <f t="shared" si="4"/>
        <v>2.8352865184383842</v>
      </c>
      <c r="N35" s="72">
        <f t="shared" si="3"/>
        <v>5.9394328882706306E-4</v>
      </c>
      <c r="O35" s="28" t="str">
        <f t="shared" si="1"/>
        <v>Yes</v>
      </c>
      <c r="P35" s="20">
        <f>_xlfn.IFNA(
IF(HE_View = "HE (UTC -8)", VLOOKUP(Selected_Segment,Data,MATCH($I$9&amp;($D35+1),TG_Data[#Headers],0),FALSE),
VLOOKUP(Selected_Segment,Data,MATCH($I$9&amp;$D35,TG_Data[#Headers],0),FALSE)), "")</f>
        <v>3.52768630342708E-7</v>
      </c>
    </row>
    <row r="36" spans="4:17" ht="15" customHeight="1" x14ac:dyDescent="0.25">
      <c r="D36" s="47">
        <v>22</v>
      </c>
      <c r="E36" s="70">
        <f t="shared" si="2"/>
        <v>74.596378361694292</v>
      </c>
      <c r="F36" s="70">
        <f xml:space="preserve">
IF(HE_View = "HE (UTC -8)",VLOOKUP(Selected_Segment,Data,MATCH(F$9&amp;($D36+1),TG_Data[#Headers],0),FALSE),
 VLOOKUP(Selected_Segment,Data,MATCH(F$9&amp;$D36,TG_Data[#Headers],0),FALSE))*IF(ResultType="Aggregate Impact",$E$6/1000,1)</f>
        <v>74.444907892384222</v>
      </c>
      <c r="G36" s="70">
        <f xml:space="preserve">
IF(HE_View = "HE (UTC -8)", VLOOKUP(Selected_Segment,Data,MATCH(G$9&amp;($D36+1),TG_Data[#Headers],0),FALSE)*IF(ResultType="Aggregate Impact",$E$6/1000,1),
VLOOKUP(Selected_Segment,Data,MATCH(G$9&amp;$D36,TG_Data[#Headers],0),FALSE)*IF(ResultType="Aggregate Impact",$E$6/1000,1))</f>
        <v>0.15147046931006711</v>
      </c>
      <c r="H36" s="14">
        <f xml:space="preserve">
IF(HE_View = "HE (UTC -8)", VLOOKUP(Selected_Segment,Data,MATCH(H$9&amp;($D36+1),TG_Data[#Headers],0),FALSE),
VLOOKUP(Selected_Segment,Data,MATCH(H$9&amp;$D36,TG_Data[#Headers],0),FALSE))</f>
        <v>84.915155744873303</v>
      </c>
      <c r="I36" s="70">
        <f t="shared" si="4"/>
        <v>0.1170663786894309</v>
      </c>
      <c r="J36" s="70">
        <f t="shared" si="4"/>
        <v>0.13736270548949897</v>
      </c>
      <c r="K36" s="70">
        <f t="shared" si="4"/>
        <v>0.15147046931006711</v>
      </c>
      <c r="L36" s="70">
        <f t="shared" si="4"/>
        <v>0.16557823313063524</v>
      </c>
      <c r="M36" s="70">
        <f t="shared" si="4"/>
        <v>0.18587455993070329</v>
      </c>
      <c r="N36" s="72">
        <f t="shared" si="3"/>
        <v>4.6231937817398051E-4</v>
      </c>
      <c r="O36" s="28" t="str">
        <f t="shared" si="1"/>
        <v>Yes</v>
      </c>
      <c r="P36" s="20">
        <f>_xlfn.IFNA(
IF(HE_View = "HE (UTC -8)", VLOOKUP(Selected_Segment,Data,MATCH($I$9&amp;($D36+1),TG_Data[#Headers],0),FALSE),
VLOOKUP(Selected_Segment,Data,MATCH($I$9&amp;$D36,TG_Data[#Headers],0),FALSE)), "")</f>
        <v>2.13739207435176E-7</v>
      </c>
    </row>
    <row r="37" spans="4:17" ht="15" customHeight="1" x14ac:dyDescent="0.25">
      <c r="D37" s="47">
        <v>23</v>
      </c>
      <c r="E37" s="70">
        <f t="shared" si="2"/>
        <v>65.125930487738614</v>
      </c>
      <c r="F37" s="70">
        <f xml:space="preserve">
IF(HE_View = "HE (UTC -8)",VLOOKUP(Selected_Segment,Data,MATCH(F$9&amp;($D37+1),TG_Data[#Headers],0),FALSE),
 VLOOKUP(Selected_Segment,Data,MATCH(F$9&amp;$D37,TG_Data[#Headers],0),FALSE))*IF(ResultType="Aggregate Impact",$E$6/1000,1)</f>
        <v>65.299078284567045</v>
      </c>
      <c r="G37" s="70">
        <f xml:space="preserve">
IF(HE_View = "HE (UTC -8)", VLOOKUP(Selected_Segment,Data,MATCH(G$9&amp;($D37+1),TG_Data[#Headers],0),FALSE)*IF(ResultType="Aggregate Impact",$E$6/1000,1),
VLOOKUP(Selected_Segment,Data,MATCH(G$9&amp;$D37,TG_Data[#Headers],0),FALSE)*IF(ResultType="Aggregate Impact",$E$6/1000,1))</f>
        <v>-0.17314779682843395</v>
      </c>
      <c r="H37" s="14">
        <f xml:space="preserve">
IF(HE_View = "HE (UTC -8)", VLOOKUP(Selected_Segment,Data,MATCH(H$9&amp;($D37+1),TG_Data[#Headers],0),FALSE),
VLOOKUP(Selected_Segment,Data,MATCH(H$9&amp;$D37,TG_Data[#Headers],0),FALSE))</f>
        <v>82.021405104538005</v>
      </c>
      <c r="I37" s="70">
        <f t="shared" si="4"/>
        <v>-0.18642847145562158</v>
      </c>
      <c r="J37" s="70">
        <f t="shared" si="4"/>
        <v>-0.17859367892089051</v>
      </c>
      <c r="K37" s="70">
        <f t="shared" si="4"/>
        <v>-0.17314779682843395</v>
      </c>
      <c r="L37" s="70">
        <f t="shared" si="4"/>
        <v>-0.1677019147359774</v>
      </c>
      <c r="M37" s="70">
        <f t="shared" si="4"/>
        <v>-0.15986712220124635</v>
      </c>
      <c r="N37" s="72">
        <f t="shared" si="3"/>
        <v>1.7846462803145586E-4</v>
      </c>
      <c r="O37" s="28" t="str">
        <f t="shared" si="1"/>
        <v>Yes</v>
      </c>
      <c r="P37" s="20">
        <f>_xlfn.IFNA(
IF(HE_View = "HE (UTC -8)", VLOOKUP(Selected_Segment,Data,MATCH($I$9&amp;($D37+1),TG_Data[#Headers],0),FALSE),
VLOOKUP(Selected_Segment,Data,MATCH($I$9&amp;$D37,TG_Data[#Headers],0),FALSE)), "")</f>
        <v>3.1849623458405899E-8</v>
      </c>
    </row>
    <row r="38" spans="4:17" ht="15" customHeight="1" thickBot="1" x14ac:dyDescent="0.3">
      <c r="D38" s="27">
        <v>24</v>
      </c>
      <c r="E38" s="70">
        <f>F38+G38</f>
        <v>55.587795752469468</v>
      </c>
      <c r="F38" s="70">
        <f xml:space="preserve">
IF(HE_View = "HE (UTC -8)",VLOOKUP(Selected_Segment,Data,MATCH(F$9&amp;($D38+1),TG_Data[#Headers],0),FALSE),
 VLOOKUP(Selected_Segment,Data,MATCH(F$9&amp;$D38,TG_Data[#Headers],0),FALSE))*IF(ResultType="Aggregate Impact",$E$6/1000,1)</f>
        <v>55.586334733511606</v>
      </c>
      <c r="G38" s="70">
        <f xml:space="preserve">
IF(HE_View = "HE (UTC -8)", VLOOKUP(Selected_Segment,Data,MATCH(G$9&amp;($D38+1),TG_Data[#Headers],0),FALSE)*IF(ResultType="Aggregate Impact",$E$6/1000,1),
VLOOKUP(Selected_Segment,Data,MATCH(G$9&amp;$D38,TG_Data[#Headers],0),FALSE)*IF(ResultType="Aggregate Impact",$E$6/1000,1))</f>
        <v>1.4610189578607661E-3</v>
      </c>
      <c r="H38" s="14">
        <f xml:space="preserve">
IF(HE_View = "HE (UTC -8)", VLOOKUP(Selected_Segment,Data,MATCH(H$9&amp;($D38+1),TG_Data[#Headers],0),FALSE),
VLOOKUP(Selected_Segment,Data,MATCH(H$9&amp;$D38,TG_Data[#Headers],0),FALSE))</f>
        <v>79.653388333132</v>
      </c>
      <c r="I38" s="70">
        <f t="shared" si="4"/>
        <v>-1.1259017006116329E-2</v>
      </c>
      <c r="J38" s="70">
        <f t="shared" si="4"/>
        <v>-3.7549672789992071E-3</v>
      </c>
      <c r="K38" s="70">
        <f t="shared" si="4"/>
        <v>1.4610189578607661E-3</v>
      </c>
      <c r="L38" s="70">
        <f t="shared" si="4"/>
        <v>6.6770051947207393E-3</v>
      </c>
      <c r="M38" s="70">
        <f t="shared" si="4"/>
        <v>1.4181054921837853E-2</v>
      </c>
      <c r="N38" s="71">
        <f>IFERROR(SQRT(P38),"")</f>
        <v>1.7093081116607679E-4</v>
      </c>
      <c r="O38" s="28" t="str">
        <f t="shared" si="1"/>
        <v>No</v>
      </c>
      <c r="P38" s="20">
        <f>_xlfn.IFNA(
IF(HE_View = "HE (UTC -8)", VLOOKUP(Selected_Segment,Data,MATCH($I$9&amp;($D38+1),TG_Data[#Headers],0),FALSE),
VLOOKUP(Selected_Segment,Data,MATCH($I$9&amp;$D38,TG_Data[#Headers],0),FALSE)), "")</f>
        <v>2.9217342205893E-8</v>
      </c>
    </row>
    <row r="39" spans="4:17" ht="24.75" customHeight="1" x14ac:dyDescent="0.2">
      <c r="D39" s="86" t="s">
        <v>39</v>
      </c>
      <c r="E39" s="79" t="str">
        <f>"Estimated Reference Energy Use ("&amp;IF(ResultType="Aggregate Impact","MWh","kWh")&amp;"/hour)"</f>
        <v>Estimated Reference Energy Use (MWh/hour)</v>
      </c>
      <c r="F39" s="79" t="str">
        <f>"Observed Event Day Energy Use ("&amp;IF(ResultType="Aggregate Impact","MWh","kWh")&amp;"/hour)"</f>
        <v>Observed Event Day Energy Use (MWh/hour)</v>
      </c>
      <c r="G39" s="79" t="str">
        <f>"Estimated Change in Energy Use ("&amp;IF(ResultType="Aggregate Impact","MWh","kWh")&amp;"/hour)"</f>
        <v>Estimated Change in Energy Use (MWh/hour)</v>
      </c>
      <c r="H39" s="79" t="s">
        <v>26</v>
      </c>
      <c r="I39" s="82" t="str">
        <f>"Uncertainty Adjusted Impact ("&amp;IF(ResultType="Aggregate Impact","MWh/hr)- Percentiles","kWh/hr)- Percentiles")</f>
        <v>Uncertainty Adjusted Impact (MWh/hr)- Percentiles</v>
      </c>
      <c r="J39" s="82"/>
      <c r="K39" s="82"/>
      <c r="L39" s="82"/>
      <c r="M39" s="83"/>
      <c r="N39" s="44"/>
      <c r="O39" s="77">
        <v>95</v>
      </c>
    </row>
    <row r="40" spans="4:17" ht="15" customHeight="1" x14ac:dyDescent="0.2">
      <c r="D40" s="87"/>
      <c r="E40" s="80"/>
      <c r="F40" s="80"/>
      <c r="G40" s="80"/>
      <c r="H40" s="80"/>
      <c r="I40" s="84"/>
      <c r="J40" s="84"/>
      <c r="K40" s="84"/>
      <c r="L40" s="84"/>
      <c r="M40" s="85"/>
      <c r="N40" s="45"/>
      <c r="O40" s="78"/>
    </row>
    <row r="41" spans="4:17" ht="15" customHeight="1" x14ac:dyDescent="0.2">
      <c r="D41" s="87"/>
      <c r="E41" s="80"/>
      <c r="F41" s="80"/>
      <c r="G41" s="80"/>
      <c r="H41" s="80"/>
      <c r="I41" s="23">
        <v>5</v>
      </c>
      <c r="J41" s="23">
        <v>25</v>
      </c>
      <c r="K41" s="23">
        <v>50</v>
      </c>
      <c r="L41" s="23">
        <v>75</v>
      </c>
      <c r="M41" s="23">
        <v>95</v>
      </c>
      <c r="N41" s="46"/>
      <c r="O41" s="31" t="s">
        <v>33</v>
      </c>
    </row>
    <row r="42" spans="4:17" ht="15" customHeight="1" x14ac:dyDescent="0.25">
      <c r="D42" s="27" t="s">
        <v>40</v>
      </c>
      <c r="E42" s="70" cm="1">
        <f t="array" ref="E42">SUM(IF(ISNUMBER(E15:E38), E15:E38))</f>
        <v>1393.1481223999135</v>
      </c>
      <c r="F42" s="70" cm="1">
        <f t="array" ref="F42">SUM(IF(ISNUMBER(F15:F38), F15:F38))</f>
        <v>1366.1972708471994</v>
      </c>
      <c r="G42" s="70" cm="1">
        <f t="array" ref="G42">SUM(IF(ISNUMBER(G15:G38), G15:G38))</f>
        <v>26.950851552713942</v>
      </c>
      <c r="H42" s="14">
        <f>AVERAGE(H15:H38)</f>
        <v>81.897297177615187</v>
      </c>
      <c r="I42" s="70" t="s">
        <v>41</v>
      </c>
      <c r="J42" s="70" t="s">
        <v>41</v>
      </c>
      <c r="K42" s="70" t="s">
        <v>41</v>
      </c>
      <c r="L42" s="70" t="s">
        <v>41</v>
      </c>
      <c r="M42" s="28" t="s">
        <v>41</v>
      </c>
      <c r="N42" s="73"/>
      <c r="O42" s="32"/>
    </row>
    <row r="43" spans="4:17" ht="15" customHeight="1" thickBot="1" x14ac:dyDescent="0.3">
      <c r="D43" s="29" t="s">
        <v>42</v>
      </c>
      <c r="E43" s="74">
        <f ca="1">AVERAGE(INDIRECT(E45 &amp; HE_Start+Diff_between_HE_and_RowNum &amp; ":" &amp; E45 &amp; HE_End+Diff_between_HE_and_RowNum))</f>
        <v>90.049003132888856</v>
      </c>
      <c r="F43" s="74">
        <f ca="1">AVERAGE(INDIRECT(F45 &amp; HE_Start+Diff_between_HE_and_RowNum &amp; ":" &amp; F45 &amp; HE_End+Diff_between_HE_and_RowNum))</f>
        <v>85.922748521090156</v>
      </c>
      <c r="G43" s="74">
        <f ca="1">AVERAGE(INDIRECT(G45 &amp; HE_Start+Diff_between_HE_and_RowNum &amp; ":" &amp; G45 &amp; HE_End+Diff_between_HE_and_RowNum))</f>
        <v>4.1262546117986902</v>
      </c>
      <c r="H43" s="69">
        <f ca="1">AVERAGE(INDIRECT(H45 &amp; HE_Start+Diff_between_HE_and_RowNum &amp; ":" &amp; H45 &amp; HE_End+Diff_between_HE_and_RowNum))</f>
        <v>93.752574593813165</v>
      </c>
      <c r="I43" s="74">
        <f ca="1">$G43+SQRT($P43)*IF(ResultType="Aggregate Impact",$E$6/1000,1)*_xlfn.NORM.S.INV(I$14/100)</f>
        <v>4.0840369984296068</v>
      </c>
      <c r="J43" s="74">
        <f ca="1">$G43+SQRT($P43)*IF(ResultType="Aggregate Impact",$E$6/1000,1)*_xlfn.NORM.S.INV(J$14/100)</f>
        <v>4.1089428297479289</v>
      </c>
      <c r="K43" s="74">
        <f ca="1">$G43+SQRT($P43)*IF(ResultType="Aggregate Impact",$E$6/1000,1)*_xlfn.NORM.S.INV(K$14/100)</f>
        <v>4.1262546117986902</v>
      </c>
      <c r="L43" s="74">
        <f ca="1">$G43+SQRT($P43)*IF(ResultType="Aggregate Impact",$E$6/1000,1)*_xlfn.NORM.S.INV(L$14/100)</f>
        <v>4.1435663938494516</v>
      </c>
      <c r="M43" s="75">
        <f ca="1">$G43+SQRT($P43)*IF(ResultType="Aggregate Impact",$E$6/1000,1)*_xlfn.NORM.S.INV(M$14/100)</f>
        <v>4.1684722251677737</v>
      </c>
      <c r="N43" s="76"/>
      <c r="O43" s="33" t="str">
        <f t="shared" ref="O43" ca="1" si="5">IF(ABS(G43)&gt;(SQRT($P43)*IF(ResultType="Aggregate Impact",$E$6/1000,1)*_xlfn.NORM.S.INV(O$11/100)),"Yes","No")</f>
        <v>Yes</v>
      </c>
      <c r="P43" s="20">
        <f ca="1">AVERAGE(INDIRECT(P45 &amp; HE_Start+Diff_between_HE_and_RowNum &amp; ":" &amp; P45 &amp; HE_End+Diff_between_HE_and_RowNum))</f>
        <v>3.2184842289631717E-7</v>
      </c>
      <c r="Q43" s="37">
        <f ca="1">G43/E43</f>
        <v>4.5822324159540267E-2</v>
      </c>
    </row>
    <row r="44" spans="4:17" ht="24.95" customHeight="1" x14ac:dyDescent="0.2">
      <c r="D44" s="81" t="s">
        <v>43</v>
      </c>
      <c r="E44" s="81"/>
      <c r="F44" s="81"/>
      <c r="G44" s="81"/>
      <c r="H44" s="81"/>
      <c r="I44" s="81"/>
      <c r="J44" s="81"/>
      <c r="K44" s="81"/>
      <c r="L44" s="81"/>
      <c r="M44" s="81"/>
      <c r="N44" s="39"/>
      <c r="P44" s="49"/>
    </row>
    <row r="45" spans="4:17" ht="15" customHeight="1" x14ac:dyDescent="0.25">
      <c r="D45" s="8"/>
      <c r="E45" s="8" t="str">
        <f>CHAR(COLUMN()+64)</f>
        <v>E</v>
      </c>
      <c r="F45" s="8" t="str">
        <f t="shared" ref="F45:P45" si="6">CHAR(COLUMN()+64)</f>
        <v>F</v>
      </c>
      <c r="G45" s="8" t="str">
        <f t="shared" si="6"/>
        <v>G</v>
      </c>
      <c r="H45" s="8" t="str">
        <f t="shared" si="6"/>
        <v>H</v>
      </c>
      <c r="I45" s="8" t="str">
        <f t="shared" si="6"/>
        <v>I</v>
      </c>
      <c r="J45" s="8" t="str">
        <f t="shared" si="6"/>
        <v>J</v>
      </c>
      <c r="K45" s="8" t="str">
        <f t="shared" si="6"/>
        <v>K</v>
      </c>
      <c r="L45" s="8" t="str">
        <f t="shared" si="6"/>
        <v>L</v>
      </c>
      <c r="M45" s="8" t="str">
        <f t="shared" si="6"/>
        <v>M</v>
      </c>
      <c r="N45" s="8" t="str">
        <f t="shared" si="6"/>
        <v>N</v>
      </c>
      <c r="O45" s="8" t="str">
        <f t="shared" si="6"/>
        <v>O</v>
      </c>
      <c r="P45" s="48" t="str">
        <f t="shared" si="6"/>
        <v>P</v>
      </c>
    </row>
    <row r="46" spans="4:17" ht="31.5" customHeight="1" x14ac:dyDescent="0.25">
      <c r="D46" s="8" t="s">
        <v>44</v>
      </c>
      <c r="E46" s="8"/>
      <c r="F46" s="8"/>
      <c r="G46" s="8"/>
      <c r="H46" s="8"/>
      <c r="I46" s="8"/>
      <c r="J46" s="8"/>
      <c r="K46" s="8"/>
      <c r="L46" s="8"/>
      <c r="M46" s="8"/>
      <c r="N46" s="8"/>
    </row>
    <row r="47" spans="4:17" ht="15" customHeight="1" x14ac:dyDescent="0.25">
      <c r="D47" s="8"/>
    </row>
    <row r="48" spans="4:17" ht="15" customHeight="1" x14ac:dyDescent="0.25">
      <c r="D48" s="8"/>
      <c r="E48" s="8"/>
      <c r="F48" s="8"/>
      <c r="G48" s="8"/>
      <c r="H48" s="50"/>
      <c r="I48" s="8"/>
      <c r="J48" s="8"/>
      <c r="K48" s="8"/>
      <c r="L48" s="8"/>
      <c r="M48" s="8"/>
      <c r="N48" s="8"/>
    </row>
    <row r="49" spans="2:14" ht="15" customHeight="1" x14ac:dyDescent="0.25">
      <c r="D49" s="8"/>
      <c r="E49" s="48"/>
      <c r="F49" s="8"/>
      <c r="G49" s="8"/>
      <c r="H49" s="8"/>
      <c r="I49" s="8"/>
      <c r="J49" s="8"/>
      <c r="K49" s="8"/>
      <c r="L49" s="8"/>
      <c r="M49" s="8"/>
      <c r="N49" s="8"/>
    </row>
    <row r="50" spans="2:14" ht="15" customHeight="1" x14ac:dyDescent="0.25">
      <c r="B50" s="38"/>
      <c r="C50" s="37"/>
      <c r="D50" s="8"/>
      <c r="E50" s="8"/>
      <c r="F50" s="8"/>
      <c r="G50" s="8"/>
      <c r="H50" s="8"/>
      <c r="I50" s="8"/>
      <c r="J50" s="8"/>
      <c r="K50" s="8"/>
      <c r="L50" s="8"/>
      <c r="M50" s="8"/>
      <c r="N50" s="8"/>
    </row>
    <row r="51" spans="2:14" ht="15" customHeight="1" x14ac:dyDescent="0.25">
      <c r="E51" s="8"/>
      <c r="F51" s="8"/>
      <c r="G51" s="8"/>
      <c r="H51" s="8"/>
      <c r="I51" s="8"/>
      <c r="J51" s="8"/>
      <c r="K51" s="8"/>
      <c r="L51" s="8"/>
      <c r="M51" s="8"/>
      <c r="N51" s="8"/>
    </row>
  </sheetData>
  <mergeCells count="18">
    <mergeCell ref="A1:O1"/>
    <mergeCell ref="A2:O2"/>
    <mergeCell ref="D10:M10"/>
    <mergeCell ref="D11:D14"/>
    <mergeCell ref="E11:E14"/>
    <mergeCell ref="F11:F14"/>
    <mergeCell ref="G11:G14"/>
    <mergeCell ref="H11:H14"/>
    <mergeCell ref="I11:M13"/>
    <mergeCell ref="O11:O13"/>
    <mergeCell ref="O39:O40"/>
    <mergeCell ref="H39:H41"/>
    <mergeCell ref="D44:M44"/>
    <mergeCell ref="I39:M40"/>
    <mergeCell ref="D39:D41"/>
    <mergeCell ref="F39:F41"/>
    <mergeCell ref="E39:E41"/>
    <mergeCell ref="G39:G41"/>
  </mergeCells>
  <conditionalFormatting sqref="D10">
    <cfRule type="expression" dxfId="11" priority="39">
      <formula>D10&lt;&gt;""</formula>
    </cfRule>
  </conditionalFormatting>
  <conditionalFormatting sqref="D32">
    <cfRule type="expression" dxfId="10" priority="5">
      <formula>AND($D14&gt;=$F$7, $D14 &lt;=$H$7)</formula>
    </cfRule>
  </conditionalFormatting>
  <conditionalFormatting sqref="D15:O38">
    <cfRule type="expression" dxfId="9" priority="31">
      <formula>AND($D15&gt;=$F$8, $D15 &lt;=$H$8)</formula>
    </cfRule>
  </conditionalFormatting>
  <conditionalFormatting sqref="E6">
    <cfRule type="expression" dxfId="8" priority="15">
      <formula>$D$10="Results are confidential for this combination."</formula>
    </cfRule>
  </conditionalFormatting>
  <conditionalFormatting sqref="E38:H38">
    <cfRule type="expression" dxfId="7" priority="1">
      <formula>ISNA($E$38)</formula>
    </cfRule>
  </conditionalFormatting>
  <conditionalFormatting sqref="E15:N38">
    <cfRule type="expression" dxfId="6" priority="44">
      <formula>$D$10="Results are confidential for this combination."</formula>
    </cfRule>
  </conditionalFormatting>
  <conditionalFormatting sqref="E42:O43">
    <cfRule type="expression" dxfId="5" priority="6">
      <formula>$D$10="Results are confidential for this combination."</formula>
    </cfRule>
    <cfRule type="expression" dxfId="4" priority="7">
      <formula>AND($D42&gt;=$F$8, $D42 &lt;=$H$8)</formula>
    </cfRule>
  </conditionalFormatting>
  <conditionalFormatting sqref="E45:P45 D46:N46 D47 D48:N50 C50 E51:N51">
    <cfRule type="expression" dxfId="3" priority="18">
      <formula>$D$10="Results are confidential for this combination."</formula>
    </cfRule>
  </conditionalFormatting>
  <conditionalFormatting sqref="F8 H8">
    <cfRule type="containsErrors" dxfId="2" priority="46">
      <formula>ISERROR(F8)</formula>
    </cfRule>
  </conditionalFormatting>
  <conditionalFormatting sqref="O15:O38">
    <cfRule type="expression" dxfId="1" priority="13">
      <formula>$D$10="Results are confidential for this combination."</formula>
    </cfRule>
  </conditionalFormatting>
  <conditionalFormatting sqref="O8:P8">
    <cfRule type="notContainsBlanks" dxfId="0" priority="26">
      <formula>LEN(TRIM(O8))&gt;0</formula>
    </cfRule>
  </conditionalFormatting>
  <dataValidations count="13">
    <dataValidation type="list" allowBlank="1" showInputMessage="1" showErrorMessage="1" sqref="B13" xr:uid="{FD7B017E-9017-416F-BCB9-E48B309C5089}">
      <formula1>enrollments</formula1>
    </dataValidation>
    <dataValidation type="list" allowBlank="1" showInputMessage="1" showErrorMessage="1" sqref="B17" xr:uid="{00000000-0002-0000-0000-000006000000}">
      <formula1>sublaps</formula1>
    </dataValidation>
    <dataValidation type="list" allowBlank="1" showInputMessage="1" showErrorMessage="1" sqref="B12:B13" xr:uid="{0C13C572-DA32-469A-92B6-E346BE1B10A1}">
      <formula1>cares</formula1>
    </dataValidation>
    <dataValidation type="list" allowBlank="1" showInputMessage="1" showErrorMessage="1" sqref="B14" xr:uid="{CFD7CECB-BEDE-493B-BCB9-DE96EF119FD3}">
      <formula1>bill_protects</formula1>
    </dataValidation>
    <dataValidation type="list" allowBlank="1" showInputMessage="1" showErrorMessage="1" sqref="B11" xr:uid="{93A56BEB-5BF4-42EB-9DB9-70AB27E3D9D7}">
      <formula1>LCAs</formula1>
    </dataValidation>
    <dataValidation type="list" allowBlank="1" showInputMessage="1" showErrorMessage="1" sqref="B16" xr:uid="{0B855CAD-AF1C-47BF-A571-1D1C5B7D7317}">
      <formula1>hftds</formula1>
    </dataValidation>
    <dataValidation type="list" allowBlank="1" showInputMessage="1" showErrorMessage="1" sqref="B15" xr:uid="{2350037B-61D4-4EAC-B5FF-775CFB122C24}">
      <formula1>rates</formula1>
    </dataValidation>
    <dataValidation type="list" allowBlank="1" showInputMessage="1" showErrorMessage="1" sqref="B18" xr:uid="{9C145FCE-0617-424A-81C6-7400EEBC6368}">
      <formula1>TOUs</formula1>
    </dataValidation>
    <dataValidation type="list" allowBlank="1" showInputMessage="1" showErrorMessage="1" sqref="B8" xr:uid="{00000000-0002-0000-0000-000007000000}">
      <formula1>eventdates</formula1>
    </dataValidation>
    <dataValidation type="list" allowBlank="1" showInputMessage="1" showErrorMessage="1" sqref="B4" xr:uid="{6027973A-7065-4B8E-BC07-A2DD5AFBDB29}">
      <formula1>"HE (UTC -8), HE (Prevailing Time)"</formula1>
    </dataValidation>
    <dataValidation type="list" allowBlank="1" showInputMessage="1" showErrorMessage="1" sqref="B21" xr:uid="{85B7E605-8F9A-4E8F-9CB7-CF2C5221DF52}">
      <formula1>sgips</formula1>
    </dataValidation>
    <dataValidation type="list" allowBlank="1" showInputMessage="1" showErrorMessage="1" sqref="B20" xr:uid="{6D4A7EB1-7177-4C5F-A44D-20643CD37228}">
      <formula1>nems</formula1>
    </dataValidation>
    <dataValidation type="list" allowBlank="1" showInputMessage="1" showErrorMessage="1" sqref="B19" xr:uid="{1D4510B4-9DA1-482B-B6A6-407C0CD4170B}">
      <formula1>feras</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Names!$A$4:$A$5</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sheetPr>
  <dimension ref="A1:P42"/>
  <sheetViews>
    <sheetView zoomScale="85" zoomScaleNormal="85" workbookViewId="0">
      <selection activeCell="B16" sqref="B16"/>
    </sheetView>
  </sheetViews>
  <sheetFormatPr defaultRowHeight="15" x14ac:dyDescent="0.25"/>
  <cols>
    <col min="1" max="1" width="31.28515625" bestFit="1" customWidth="1"/>
    <col min="2" max="2" width="23" customWidth="1"/>
    <col min="3" max="3" width="27.5703125" bestFit="1" customWidth="1"/>
    <col min="4" max="4" width="24" customWidth="1"/>
    <col min="5" max="5" width="9.7109375" customWidth="1"/>
    <col min="6" max="6" width="8" customWidth="1"/>
    <col min="7" max="7" width="8.5703125" bestFit="1" customWidth="1"/>
    <col min="8" max="8" width="11.7109375" bestFit="1" customWidth="1"/>
    <col min="9" max="9" width="17" customWidth="1"/>
    <col min="10" max="13" width="18.42578125" customWidth="1"/>
    <col min="14" max="14" width="10.7109375" bestFit="1" customWidth="1"/>
    <col min="15" max="15" width="17.42578125" bestFit="1" customWidth="1"/>
    <col min="16" max="17" width="18" bestFit="1" customWidth="1"/>
    <col min="18" max="19" width="10.7109375" bestFit="1" customWidth="1"/>
    <col min="20" max="20" width="9.85546875" bestFit="1" customWidth="1"/>
    <col min="21" max="23" width="10.28515625" bestFit="1" customWidth="1"/>
  </cols>
  <sheetData>
    <row r="1" spans="1:16" x14ac:dyDescent="0.25">
      <c r="A1" s="13" t="s">
        <v>45</v>
      </c>
      <c r="B1" s="13" t="s">
        <v>46</v>
      </c>
      <c r="C1" s="13" t="s">
        <v>24</v>
      </c>
      <c r="D1" s="13" t="s">
        <v>47</v>
      </c>
      <c r="E1" s="13" t="s">
        <v>48</v>
      </c>
      <c r="F1" s="13" t="s">
        <v>37</v>
      </c>
      <c r="G1" s="13" t="s">
        <v>49</v>
      </c>
      <c r="H1" s="13" t="s">
        <v>50</v>
      </c>
      <c r="I1" s="13" t="s">
        <v>51</v>
      </c>
      <c r="J1" s="13" t="s">
        <v>52</v>
      </c>
      <c r="K1" s="13" t="s">
        <v>53</v>
      </c>
      <c r="L1" s="13" t="s">
        <v>54</v>
      </c>
      <c r="M1" s="13" t="s">
        <v>55</v>
      </c>
      <c r="N1" s="13" t="s">
        <v>56</v>
      </c>
      <c r="P1" s="13" t="s">
        <v>57</v>
      </c>
    </row>
    <row r="2" spans="1:16" x14ac:dyDescent="0.25">
      <c r="A2" s="17">
        <f>COUNTA(A4:A22)</f>
        <v>2</v>
      </c>
      <c r="B2" s="17">
        <f>COUNTA(B3:B22) -1</f>
        <v>10</v>
      </c>
      <c r="C2" s="17">
        <f>COUNTA(C3:C22) -1</f>
        <v>8</v>
      </c>
      <c r="D2" s="17">
        <f t="shared" ref="D2:J2" si="0">COUNTA(D3:D22) -1</f>
        <v>2</v>
      </c>
      <c r="E2" s="17">
        <f t="shared" si="0"/>
        <v>7</v>
      </c>
      <c r="F2" s="17">
        <f t="shared" si="0"/>
        <v>2</v>
      </c>
      <c r="G2" s="17">
        <f t="shared" si="0"/>
        <v>2</v>
      </c>
      <c r="H2" s="17">
        <f t="shared" si="0"/>
        <v>2</v>
      </c>
      <c r="I2" s="17">
        <f t="shared" si="0"/>
        <v>16</v>
      </c>
      <c r="J2" s="17">
        <f t="shared" si="0"/>
        <v>3</v>
      </c>
      <c r="K2" s="17">
        <f t="shared" ref="K2:L2" si="1">COUNTA(K3:K22) -1</f>
        <v>2</v>
      </c>
      <c r="L2" s="17">
        <f t="shared" si="1"/>
        <v>2</v>
      </c>
      <c r="M2" s="17">
        <f t="shared" ref="M2" si="2">COUNTA(M3:M22) -1</f>
        <v>2</v>
      </c>
      <c r="N2" s="17">
        <f>COUNTA(N3:N22) -1</f>
        <v>9</v>
      </c>
      <c r="O2" t="s">
        <v>16</v>
      </c>
    </row>
    <row r="3" spans="1:16" x14ac:dyDescent="0.25">
      <c r="B3" t="str" cm="1">
        <f t="array" ref="B3:B13">TRANSPOSE(_xlfn.UNIQUE(TG_Data[[#Headers],[LCA]:[enrollment]],, FALSE))</f>
        <v>LCA</v>
      </c>
      <c r="C3" t="str" cm="1">
        <f t="array" ref="C3:C11">_xlfn.UNIQUE(INDEX(TG_Data[], , MATCH(C1, TG_Data[#Headers], 0)), , FALSE)</f>
        <v>All</v>
      </c>
      <c r="D3" t="str" cm="1">
        <f t="array" ref="D3:D5">_xlfn.UNIQUE(INDEX(TG_Data[], , MATCH(D1, TG_Data[#Headers], 0)), , FALSE)</f>
        <v>All</v>
      </c>
      <c r="E3" t="str" cm="1">
        <f t="array" ref="E3:E10">_xlfn.UNIQUE(INDEX(TG_Data[], , MATCH(E1, TG_Data[#Headers], 0)), , FALSE)</f>
        <v>All</v>
      </c>
      <c r="F3" t="str" cm="1">
        <f t="array" ref="F3:F5">_xlfn.UNIQUE(INDEX(TG_Data[], , MATCH(F1, TG_Data[#Headers], 0)), , FALSE)</f>
        <v>All</v>
      </c>
      <c r="G3" t="str" cm="1">
        <f t="array" ref="G3:G5">_xlfn.UNIQUE(INDEX(TG_Data[], , MATCH(G1, TG_Data[#Headers], 0)), , FALSE)</f>
        <v>All</v>
      </c>
      <c r="H3" t="str" cm="1">
        <f t="array" ref="H3:H5">_xlfn.UNIQUE(INDEX(TG_Data[], , MATCH(H1, TG_Data[#Headers], 0)), , FALSE)</f>
        <v>All</v>
      </c>
      <c r="I3" t="str" cm="1">
        <f t="array" ref="I3:I19">_xlfn.UNIQUE(INDEX(TG_Data[], , MATCH(I1, TG_Data[#Headers], 0)), , FALSE)</f>
        <v>All</v>
      </c>
      <c r="J3" t="str" cm="1">
        <f t="array" ref="J3:J6">_xlfn.UNIQUE(INDEX(TG_Data[], , MATCH(J1, TG_Data[#Headers], 0)), , FALSE)</f>
        <v>All</v>
      </c>
      <c r="K3" t="str" cm="1">
        <f t="array" ref="K3:K5">_xlfn.UNIQUE(INDEX(TG_Data[], , MATCH(K1, TG_Data[#Headers], 0)), , FALSE)</f>
        <v>All</v>
      </c>
      <c r="L3" t="str" cm="1">
        <f t="array" ref="L3:L5">_xlfn.UNIQUE(INDEX(TG_Data[], , MATCH(L1, TG_Data[#Headers], 0)), , FALSE)</f>
        <v>All</v>
      </c>
      <c r="M3" t="str" cm="1">
        <f t="array" ref="M3:M5">_xlfn.UNIQUE(INDEX(TG_Data[], , MATCH(M1, TG_Data[#Headers], 0)), , FALSE)</f>
        <v>All</v>
      </c>
      <c r="N3" s="10" cm="1">
        <f t="array" ref="N3:N12">_xlfn.UNIQUE(INDEX(TG_Data[], , MATCH(N1, TG_Data[#Headers], 0)), , FALSE)</f>
        <v>45848</v>
      </c>
      <c r="O3" s="10">
        <f t="shared" ref="O3:O11" si="3">N3</f>
        <v>45848</v>
      </c>
    </row>
    <row r="4" spans="1:16" x14ac:dyDescent="0.25">
      <c r="A4" t="s">
        <v>58</v>
      </c>
      <c r="B4" t="str">
        <v>care</v>
      </c>
      <c r="C4" t="str">
        <v>Greater Bay Area</v>
      </c>
      <c r="D4" t="str">
        <v>No</v>
      </c>
      <c r="E4" t="str">
        <v>H3EELECN</v>
      </c>
      <c r="F4" t="str">
        <v>TOU</v>
      </c>
      <c r="G4" t="str">
        <v>No</v>
      </c>
      <c r="H4" t="str">
        <v>No</v>
      </c>
      <c r="I4" t="str">
        <v>SLAP_PGCC</v>
      </c>
      <c r="J4" t="str">
        <v>DE ELRPA6</v>
      </c>
      <c r="K4" t="str">
        <v>No</v>
      </c>
      <c r="L4" t="str">
        <v>No</v>
      </c>
      <c r="M4" t="str">
        <v>No</v>
      </c>
      <c r="N4" s="10">
        <v>45849</v>
      </c>
      <c r="O4" s="10">
        <f t="shared" si="3"/>
        <v>45849</v>
      </c>
      <c r="P4" t="s">
        <v>3</v>
      </c>
    </row>
    <row r="5" spans="1:16" x14ac:dyDescent="0.25">
      <c r="A5" t="s">
        <v>14</v>
      </c>
      <c r="B5" t="str">
        <v>fera</v>
      </c>
      <c r="C5" t="str">
        <v>Greater Fresno Area</v>
      </c>
      <c r="D5" t="str">
        <v>Yes</v>
      </c>
      <c r="E5" t="str">
        <v>HE1</v>
      </c>
      <c r="F5" t="str">
        <v>non-TOU</v>
      </c>
      <c r="G5" t="str">
        <v>Yes</v>
      </c>
      <c r="H5" t="str">
        <v>Yes</v>
      </c>
      <c r="I5" t="str">
        <v>SLAP_PGEB</v>
      </c>
      <c r="J5" t="str">
        <v>DE SmartAC</v>
      </c>
      <c r="K5" t="str">
        <v>Yes</v>
      </c>
      <c r="L5" t="str">
        <v>Yes</v>
      </c>
      <c r="M5" t="str">
        <v>Yes</v>
      </c>
      <c r="N5" s="10">
        <v>45877</v>
      </c>
      <c r="O5" s="10">
        <f t="shared" si="3"/>
        <v>45877</v>
      </c>
      <c r="P5" t="s">
        <v>59</v>
      </c>
    </row>
    <row r="6" spans="1:16" x14ac:dyDescent="0.25">
      <c r="B6" t="str">
        <v>nem</v>
      </c>
      <c r="C6" t="str">
        <v>Humboldt</v>
      </c>
      <c r="E6" t="str">
        <v>HEELEC</v>
      </c>
      <c r="I6" t="str">
        <v>SLAP_PGF1</v>
      </c>
      <c r="J6" t="str">
        <v>SmartRate Only</v>
      </c>
      <c r="N6" s="10">
        <v>45890</v>
      </c>
      <c r="O6" s="10">
        <f t="shared" si="3"/>
        <v>45890</v>
      </c>
    </row>
    <row r="7" spans="1:16" x14ac:dyDescent="0.25">
      <c r="B7" t="str">
        <v>sgip</v>
      </c>
      <c r="C7" t="str">
        <v>Kern</v>
      </c>
      <c r="E7" t="str">
        <v>HETOUB</v>
      </c>
      <c r="I7" t="str">
        <v>SLAP_PGFG</v>
      </c>
      <c r="N7" s="10">
        <v>45891</v>
      </c>
      <c r="O7" s="10">
        <f t="shared" si="3"/>
        <v>45891</v>
      </c>
    </row>
    <row r="8" spans="1:16" x14ac:dyDescent="0.25">
      <c r="B8" t="str">
        <v>rate</v>
      </c>
      <c r="C8" t="str">
        <v>North Coast and North Bay</v>
      </c>
      <c r="E8" t="str">
        <v>HETOUC</v>
      </c>
      <c r="I8" t="str">
        <v>SLAP_PGHB</v>
      </c>
      <c r="N8" s="10">
        <v>45904</v>
      </c>
      <c r="O8" s="10">
        <f t="shared" si="3"/>
        <v>45904</v>
      </c>
    </row>
    <row r="9" spans="1:16" x14ac:dyDescent="0.25">
      <c r="B9" t="str">
        <v>TOU</v>
      </c>
      <c r="C9" t="str">
        <v>Other</v>
      </c>
      <c r="E9" t="str">
        <v>HETOUD</v>
      </c>
      <c r="I9" t="str">
        <v>SLAP_PGKN</v>
      </c>
      <c r="N9" s="10">
        <v>45916</v>
      </c>
      <c r="O9" s="10">
        <f t="shared" si="3"/>
        <v>45916</v>
      </c>
    </row>
    <row r="10" spans="1:16" x14ac:dyDescent="0.25">
      <c r="B10" t="str">
        <v>hftd</v>
      </c>
      <c r="C10" t="str">
        <v>Sierra</v>
      </c>
      <c r="E10" t="str">
        <v>HEV2A</v>
      </c>
      <c r="I10" t="str">
        <v>SLAP_PGLP-APND</v>
      </c>
      <c r="N10" s="10">
        <v>45917</v>
      </c>
      <c r="O10" s="10">
        <f t="shared" si="3"/>
        <v>45917</v>
      </c>
    </row>
    <row r="11" spans="1:16" x14ac:dyDescent="0.25">
      <c r="B11" t="str">
        <v>bill_protect</v>
      </c>
      <c r="C11" t="str">
        <v>Stockton</v>
      </c>
      <c r="I11" t="str">
        <v>SLAP_PGNB</v>
      </c>
      <c r="N11" s="10">
        <v>45923</v>
      </c>
      <c r="O11" s="10">
        <f t="shared" si="3"/>
        <v>45923</v>
      </c>
    </row>
    <row r="12" spans="1:16" x14ac:dyDescent="0.25">
      <c r="B12" t="str">
        <v>sublap_id</v>
      </c>
      <c r="I12" t="str">
        <v>SLAP_PGNC</v>
      </c>
      <c r="N12" s="10">
        <v>73050</v>
      </c>
    </row>
    <row r="13" spans="1:16" x14ac:dyDescent="0.25">
      <c r="B13" t="str">
        <v>enrollment</v>
      </c>
      <c r="I13" t="str">
        <v>SLAP_PGNP</v>
      </c>
      <c r="N13" s="10"/>
      <c r="O13" s="10"/>
    </row>
    <row r="14" spans="1:16" x14ac:dyDescent="0.25">
      <c r="I14" t="str">
        <v>SLAP_PGP2</v>
      </c>
      <c r="N14" s="10"/>
      <c r="O14" s="10"/>
    </row>
    <row r="15" spans="1:16" x14ac:dyDescent="0.25">
      <c r="I15" t="str">
        <v>SLAP_PGSB</v>
      </c>
      <c r="O15" s="10"/>
    </row>
    <row r="16" spans="1:16" x14ac:dyDescent="0.25">
      <c r="I16" t="str">
        <v>SLAP_PGSF</v>
      </c>
    </row>
    <row r="17" spans="1:16" x14ac:dyDescent="0.25">
      <c r="I17" t="str">
        <v>SLAP_PGSI</v>
      </c>
      <c r="O17" s="10"/>
    </row>
    <row r="18" spans="1:16" x14ac:dyDescent="0.25">
      <c r="I18" t="str">
        <v>SLAP_PGST</v>
      </c>
      <c r="O18" s="10"/>
      <c r="P18" s="10"/>
    </row>
    <row r="19" spans="1:16" x14ac:dyDescent="0.25">
      <c r="I19" t="str">
        <v>SLAP_PGZP</v>
      </c>
      <c r="O19" s="10"/>
    </row>
    <row r="20" spans="1:16" x14ac:dyDescent="0.25">
      <c r="O20" s="10"/>
    </row>
    <row r="21" spans="1:16" x14ac:dyDescent="0.25">
      <c r="O21" s="10"/>
    </row>
    <row r="22" spans="1:16" x14ac:dyDescent="0.25">
      <c r="O22" s="10"/>
    </row>
    <row r="23" spans="1:16" x14ac:dyDescent="0.25">
      <c r="B23" t="s">
        <v>60</v>
      </c>
      <c r="O23" s="10"/>
    </row>
    <row r="24" spans="1:16" x14ac:dyDescent="0.25">
      <c r="B24" t="s">
        <v>61</v>
      </c>
      <c r="O24" s="10"/>
    </row>
    <row r="25" spans="1:16" x14ac:dyDescent="0.25">
      <c r="A25" t="s">
        <v>56</v>
      </c>
      <c r="B25" s="10">
        <f>IF(Date="Average Event Day",DATE(2099,12,31),Date)</f>
        <v>73050</v>
      </c>
      <c r="C25" s="10"/>
      <c r="O25" s="10"/>
    </row>
    <row r="26" spans="1:16" x14ac:dyDescent="0.25">
      <c r="A26" s="13" t="s">
        <v>62</v>
      </c>
      <c r="B26" t="s">
        <v>63</v>
      </c>
    </row>
    <row r="27" spans="1:16" x14ac:dyDescent="0.25">
      <c r="A27" t="s">
        <v>64</v>
      </c>
      <c r="B27" t="str">
        <f>LCA&amp;"_"&amp;care&amp;"_"&amp;fera&amp;"_"&amp;nem&amp;"_"&amp;sgip&amp;"_"&amp;rate&amp;"_"&amp;TOU&amp;"_"&amp;hftd&amp;"_"&amp;bill_protect&amp;"_"&amp;sublap&amp;"_"&amp;enrollment&amp;"_"&amp;B25</f>
        <v>All_All_All_All_All_All_All_All_All_All_All_73050</v>
      </c>
      <c r="C27" s="2"/>
    </row>
    <row r="28" spans="1:16" x14ac:dyDescent="0.25">
      <c r="A28" t="s">
        <v>65</v>
      </c>
      <c r="B28">
        <f>IFERROR(VLOOKUP(B29,Data,MATCH("redact",Data!$B$1:$DK$1,0),FALSE),9999999)</f>
        <v>0</v>
      </c>
    </row>
    <row r="29" spans="1:16" x14ac:dyDescent="0.25">
      <c r="A29" t="s">
        <v>66</v>
      </c>
      <c r="B29" s="15" t="str">
        <f>B27</f>
        <v>All_All_All_All_All_All_All_All_All_All_All_73050</v>
      </c>
      <c r="C29" s="15"/>
    </row>
    <row r="30" spans="1:16" x14ac:dyDescent="0.25">
      <c r="A30" t="s">
        <v>67</v>
      </c>
      <c r="B30" s="18" t="s">
        <v>68</v>
      </c>
      <c r="C30" s="18"/>
    </row>
    <row r="33" spans="2:8" x14ac:dyDescent="0.25">
      <c r="H33" s="22"/>
    </row>
    <row r="34" spans="2:8" x14ac:dyDescent="0.25">
      <c r="H34" s="22"/>
    </row>
    <row r="35" spans="2:8" x14ac:dyDescent="0.25">
      <c r="B35" t="s">
        <v>69</v>
      </c>
      <c r="H35" s="22"/>
    </row>
    <row r="36" spans="2:8" x14ac:dyDescent="0.25">
      <c r="H36" s="22"/>
    </row>
    <row r="37" spans="2:8" x14ac:dyDescent="0.25">
      <c r="H37" s="22"/>
    </row>
    <row r="38" spans="2:8" x14ac:dyDescent="0.25">
      <c r="H38" s="22"/>
    </row>
    <row r="39" spans="2:8" x14ac:dyDescent="0.25">
      <c r="H39" s="22"/>
    </row>
    <row r="40" spans="2:8" x14ac:dyDescent="0.25">
      <c r="H40" s="22"/>
    </row>
    <row r="41" spans="2:8" x14ac:dyDescent="0.25">
      <c r="H41" s="22"/>
    </row>
    <row r="42" spans="2:8" x14ac:dyDescent="0.25">
      <c r="H42" s="2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9198-35CD-4383-A967-F48CCCB0D53F}">
  <dimension ref="A1:EO1529"/>
  <sheetViews>
    <sheetView topLeftCell="G1" zoomScaleNormal="100" workbookViewId="0">
      <selection activeCell="P146" sqref="P146"/>
    </sheetView>
  </sheetViews>
  <sheetFormatPr defaultRowHeight="15" x14ac:dyDescent="0.25"/>
  <cols>
    <col min="2" max="2" width="81" bestFit="1" customWidth="1"/>
    <col min="3" max="4" width="16.140625" customWidth="1"/>
    <col min="5" max="5" width="27.85546875" customWidth="1"/>
    <col min="6" max="6" width="22" bestFit="1" customWidth="1"/>
    <col min="7" max="7" width="35.7109375" bestFit="1" customWidth="1"/>
    <col min="8" max="8" width="12.42578125" bestFit="1" customWidth="1"/>
    <col min="9" max="9" width="10.7109375" bestFit="1" customWidth="1"/>
    <col min="10" max="10" width="12" bestFit="1" customWidth="1"/>
    <col min="11" max="11" width="12" customWidth="1"/>
    <col min="12" max="12" width="17.42578125" bestFit="1" customWidth="1"/>
    <col min="13" max="13" width="13.42578125" style="10" customWidth="1"/>
    <col min="14" max="14" width="13.5703125" bestFit="1" customWidth="1"/>
    <col min="15" max="15" width="22.28515625" customWidth="1"/>
    <col min="16" max="16" width="23.5703125" customWidth="1"/>
    <col min="17" max="17" width="12.28515625" style="10" bestFit="1" customWidth="1"/>
    <col min="18" max="18" width="14.7109375" style="12" bestFit="1" customWidth="1"/>
    <col min="19" max="19" width="16.7109375" bestFit="1" customWidth="1"/>
    <col min="20" max="20" width="16.140625" bestFit="1" customWidth="1"/>
    <col min="21" max="21" width="13.28515625" bestFit="1" customWidth="1"/>
    <col min="22" max="22" width="13.5703125" customWidth="1"/>
    <col min="23" max="53" width="13.28515625" bestFit="1" customWidth="1"/>
    <col min="54" max="68" width="13.42578125" bestFit="1" customWidth="1"/>
    <col min="69" max="77" width="13.85546875" bestFit="1" customWidth="1"/>
    <col min="78" max="92" width="14.7109375" bestFit="1" customWidth="1"/>
    <col min="93" max="101" width="15.7109375" bestFit="1" customWidth="1"/>
    <col min="102" max="116" width="16.7109375" bestFit="1" customWidth="1"/>
    <col min="117" max="119" width="13.28515625" bestFit="1" customWidth="1"/>
    <col min="120" max="121" width="13" bestFit="1" customWidth="1"/>
    <col min="122" max="130" width="13.140625" customWidth="1"/>
    <col min="131" max="145" width="14.140625" customWidth="1"/>
  </cols>
  <sheetData>
    <row r="1" spans="1:145" x14ac:dyDescent="0.25">
      <c r="B1" s="60" t="s">
        <v>70</v>
      </c>
      <c r="C1" s="60" t="s">
        <v>71</v>
      </c>
      <c r="D1" s="60" t="s">
        <v>72</v>
      </c>
      <c r="E1" s="60" t="s">
        <v>24</v>
      </c>
      <c r="F1" s="60" t="s">
        <v>47</v>
      </c>
      <c r="G1" s="60" t="s">
        <v>55</v>
      </c>
      <c r="H1" s="60" t="s">
        <v>53</v>
      </c>
      <c r="I1" s="60" t="s">
        <v>54</v>
      </c>
      <c r="J1" s="60" t="s">
        <v>48</v>
      </c>
      <c r="K1" s="60" t="s">
        <v>37</v>
      </c>
      <c r="L1" s="60" t="s">
        <v>49</v>
      </c>
      <c r="M1" s="60" t="s">
        <v>50</v>
      </c>
      <c r="N1" s="60" t="s">
        <v>51</v>
      </c>
      <c r="O1" s="60" t="s">
        <v>52</v>
      </c>
      <c r="P1" s="60" t="s">
        <v>56</v>
      </c>
      <c r="Q1" s="60" t="s">
        <v>73</v>
      </c>
      <c r="R1" s="60" t="s">
        <v>74</v>
      </c>
      <c r="S1" s="60" t="s">
        <v>75</v>
      </c>
      <c r="T1" s="60" t="s">
        <v>76</v>
      </c>
      <c r="U1" s="60" t="s">
        <v>77</v>
      </c>
      <c r="V1" s="60" t="s">
        <v>78</v>
      </c>
      <c r="W1" s="60" t="s">
        <v>79</v>
      </c>
      <c r="X1" s="60" t="s">
        <v>80</v>
      </c>
      <c r="Y1" s="60" t="s">
        <v>81</v>
      </c>
      <c r="Z1" s="60" t="s">
        <v>82</v>
      </c>
      <c r="AA1" s="60" t="s">
        <v>83</v>
      </c>
      <c r="AB1" s="60" t="s">
        <v>84</v>
      </c>
      <c r="AC1" s="60" t="s">
        <v>85</v>
      </c>
      <c r="AD1" s="60" t="s">
        <v>86</v>
      </c>
      <c r="AE1" s="60" t="s">
        <v>87</v>
      </c>
      <c r="AF1" s="60" t="s">
        <v>88</v>
      </c>
      <c r="AG1" s="60" t="s">
        <v>89</v>
      </c>
      <c r="AH1" s="60" t="s">
        <v>90</v>
      </c>
      <c r="AI1" s="60" t="s">
        <v>91</v>
      </c>
      <c r="AJ1" s="60" t="s">
        <v>92</v>
      </c>
      <c r="AK1" s="60" t="s">
        <v>93</v>
      </c>
      <c r="AL1" s="60" t="s">
        <v>94</v>
      </c>
      <c r="AM1" s="60" t="s">
        <v>95</v>
      </c>
      <c r="AN1" s="60" t="s">
        <v>96</v>
      </c>
      <c r="AO1" s="60" t="s">
        <v>97</v>
      </c>
      <c r="AP1" s="60" t="s">
        <v>98</v>
      </c>
      <c r="AQ1" s="60" t="s">
        <v>99</v>
      </c>
      <c r="AR1" s="60" t="s">
        <v>100</v>
      </c>
      <c r="AS1" s="60" t="s">
        <v>101</v>
      </c>
      <c r="AT1" s="60" t="s">
        <v>102</v>
      </c>
      <c r="AU1" s="60" t="s">
        <v>103</v>
      </c>
      <c r="AV1" s="60" t="s">
        <v>104</v>
      </c>
      <c r="AW1" s="60" t="s">
        <v>105</v>
      </c>
      <c r="AX1" s="60" t="s">
        <v>106</v>
      </c>
      <c r="AY1" s="60" t="s">
        <v>107</v>
      </c>
      <c r="AZ1" s="60" t="s">
        <v>108</v>
      </c>
      <c r="BA1" s="60" t="s">
        <v>109</v>
      </c>
      <c r="BB1" s="60" t="s">
        <v>110</v>
      </c>
      <c r="BC1" s="60" t="s">
        <v>111</v>
      </c>
      <c r="BD1" s="60" t="s">
        <v>112</v>
      </c>
      <c r="BE1" s="60" t="s">
        <v>113</v>
      </c>
      <c r="BF1" s="60" t="s">
        <v>114</v>
      </c>
      <c r="BG1" s="60" t="s">
        <v>115</v>
      </c>
      <c r="BH1" s="60" t="s">
        <v>116</v>
      </c>
      <c r="BI1" s="60" t="s">
        <v>117</v>
      </c>
      <c r="BJ1" s="60" t="s">
        <v>118</v>
      </c>
      <c r="BK1" s="60" t="s">
        <v>119</v>
      </c>
      <c r="BL1" s="60" t="s">
        <v>120</v>
      </c>
      <c r="BM1" s="60" t="s">
        <v>121</v>
      </c>
      <c r="BN1" s="60" t="s">
        <v>122</v>
      </c>
      <c r="BO1" s="60" t="s">
        <v>123</v>
      </c>
      <c r="BP1" s="60" t="s">
        <v>124</v>
      </c>
      <c r="BQ1" s="60" t="s">
        <v>125</v>
      </c>
      <c r="BR1" s="60" t="s">
        <v>126</v>
      </c>
      <c r="BS1" s="60" t="s">
        <v>127</v>
      </c>
      <c r="BT1" s="60" t="s">
        <v>128</v>
      </c>
      <c r="BU1" s="60" t="s">
        <v>129</v>
      </c>
      <c r="BV1" s="60" t="s">
        <v>130</v>
      </c>
      <c r="BW1" s="60" t="s">
        <v>131</v>
      </c>
      <c r="BX1" s="60" t="s">
        <v>132</v>
      </c>
      <c r="BY1" s="60" t="s">
        <v>133</v>
      </c>
      <c r="BZ1" s="60" t="s">
        <v>134</v>
      </c>
      <c r="CA1" s="60" t="s">
        <v>135</v>
      </c>
      <c r="CB1" s="60" t="s">
        <v>136</v>
      </c>
      <c r="CC1" s="60" t="s">
        <v>137</v>
      </c>
      <c r="CD1" s="60" t="s">
        <v>138</v>
      </c>
      <c r="CE1" s="60" t="s">
        <v>139</v>
      </c>
      <c r="CF1" s="60" t="s">
        <v>140</v>
      </c>
      <c r="CG1" s="60" t="s">
        <v>141</v>
      </c>
      <c r="CH1" s="60" t="s">
        <v>142</v>
      </c>
      <c r="CI1" s="60" t="s">
        <v>143</v>
      </c>
      <c r="CJ1" s="60" t="s">
        <v>144</v>
      </c>
      <c r="CK1" s="60" t="s">
        <v>145</v>
      </c>
      <c r="CL1" s="60" t="s">
        <v>146</v>
      </c>
      <c r="CM1" s="60" t="s">
        <v>147</v>
      </c>
      <c r="CN1" s="60" t="s">
        <v>148</v>
      </c>
      <c r="CO1" s="60" t="s">
        <v>149</v>
      </c>
      <c r="CP1" s="60" t="s">
        <v>150</v>
      </c>
      <c r="CQ1" s="60" t="s">
        <v>151</v>
      </c>
      <c r="CR1" s="60" t="s">
        <v>152</v>
      </c>
      <c r="CS1" s="60" t="s">
        <v>153</v>
      </c>
      <c r="CT1" s="60" t="s">
        <v>154</v>
      </c>
      <c r="CU1" s="60" t="s">
        <v>155</v>
      </c>
      <c r="CV1" s="60" t="s">
        <v>156</v>
      </c>
      <c r="CW1" s="60" t="s">
        <v>157</v>
      </c>
      <c r="CX1" s="60" t="s">
        <v>158</v>
      </c>
      <c r="CY1" s="60" t="s">
        <v>159</v>
      </c>
      <c r="CZ1" s="60" t="s">
        <v>160</v>
      </c>
      <c r="DA1" s="60" t="s">
        <v>161</v>
      </c>
      <c r="DB1" s="60" t="s">
        <v>162</v>
      </c>
      <c r="DC1" s="60" t="s">
        <v>163</v>
      </c>
      <c r="DD1" s="60" t="s">
        <v>164</v>
      </c>
      <c r="DE1" s="60" t="s">
        <v>165</v>
      </c>
      <c r="DF1" s="60" t="s">
        <v>166</v>
      </c>
      <c r="DG1" s="60" t="s">
        <v>167</v>
      </c>
      <c r="DH1" s="60" t="s">
        <v>168</v>
      </c>
      <c r="DI1" s="60" t="s">
        <v>169</v>
      </c>
      <c r="DJ1" s="60" t="s">
        <v>170</v>
      </c>
      <c r="DK1" s="60" t="s">
        <v>171</v>
      </c>
      <c r="DL1" s="60" t="s">
        <v>172</v>
      </c>
      <c r="DM1" s="60" t="s">
        <v>173</v>
      </c>
      <c r="DN1" s="60" t="s">
        <v>174</v>
      </c>
      <c r="DO1" s="60" t="s">
        <v>175</v>
      </c>
      <c r="DP1" s="60" t="s">
        <v>176</v>
      </c>
      <c r="DQ1" s="60" t="s">
        <v>177</v>
      </c>
      <c r="DR1" s="60" t="s">
        <v>178</v>
      </c>
      <c r="DS1" s="60" t="s">
        <v>179</v>
      </c>
      <c r="DT1" s="60" t="s">
        <v>180</v>
      </c>
      <c r="DU1" s="60" t="s">
        <v>181</v>
      </c>
      <c r="DV1" s="60" t="s">
        <v>182</v>
      </c>
      <c r="DW1" s="60" t="s">
        <v>183</v>
      </c>
      <c r="DX1" s="60" t="s">
        <v>184</v>
      </c>
      <c r="DY1" s="60" t="s">
        <v>185</v>
      </c>
      <c r="DZ1" s="60" t="s">
        <v>186</v>
      </c>
      <c r="EA1" s="60" t="s">
        <v>187</v>
      </c>
      <c r="EB1" s="60" t="s">
        <v>188</v>
      </c>
      <c r="EC1" s="60" t="s">
        <v>189</v>
      </c>
      <c r="ED1" s="60" t="s">
        <v>190</v>
      </c>
      <c r="EE1" s="60" t="s">
        <v>191</v>
      </c>
      <c r="EF1" s="60" t="s">
        <v>192</v>
      </c>
      <c r="EG1" s="60" t="s">
        <v>193</v>
      </c>
      <c r="EH1" s="60" t="s">
        <v>194</v>
      </c>
      <c r="EI1" s="60" t="s">
        <v>195</v>
      </c>
      <c r="EJ1" s="60" t="s">
        <v>196</v>
      </c>
      <c r="EK1" s="60" t="s">
        <v>197</v>
      </c>
      <c r="EL1" s="60" t="s">
        <v>198</v>
      </c>
      <c r="EM1" s="60" t="s">
        <v>199</v>
      </c>
      <c r="EN1" s="60" t="s">
        <v>200</v>
      </c>
      <c r="EO1" s="51" t="s">
        <v>201</v>
      </c>
    </row>
    <row r="2" spans="1:145" x14ac:dyDescent="0.25">
      <c r="A2" t="str">
        <f>TG_Data[[#Headers],[LCA]]&amp;"_"&amp;TG_Data[[#Headers],[care]]&amp;"_"&amp;TG_Data[[#Headers],[fera]]&amp;"_"&amp;H2&amp;"_"&amp;TG_Data[[#Headers],[sgip]]&amp;"_"&amp;TG_Data[[#Headers],[rate]]&amp;"_"&amp;TG_Data[[#Headers],[TOU]]&amp;"_"&amp;TG_Data[[#Headers],[hftd]]&amp;"_"&amp;TG_Data[[#Headers],[bill_protect]]&amp;"_"&amp;TG_Data[[#Headers],[sublap_id]]&amp;"_"&amp;TG_Data[[#Headers],[enrollment]]&amp;"_"&amp;TG_Data[[#Headers],[date]]</f>
        <v>LCA_care_fera_nem_sgip_rate_TOU_hftd_bill_protect_sublap_id_enrollment_date</v>
      </c>
      <c r="B2" s="61" t="s">
        <v>202</v>
      </c>
      <c r="C2" s="61" t="s">
        <v>71</v>
      </c>
      <c r="D2" s="61" t="s">
        <v>72</v>
      </c>
      <c r="E2" s="61" t="s">
        <v>24</v>
      </c>
      <c r="F2" s="61" t="s">
        <v>47</v>
      </c>
      <c r="G2" s="61" t="s">
        <v>55</v>
      </c>
      <c r="H2" s="61" t="s">
        <v>53</v>
      </c>
      <c r="I2" s="61" t="s">
        <v>54</v>
      </c>
      <c r="J2" s="61" t="s">
        <v>48</v>
      </c>
      <c r="K2" s="61" t="s">
        <v>37</v>
      </c>
      <c r="L2" s="61" t="s">
        <v>49</v>
      </c>
      <c r="M2" s="61" t="s">
        <v>50</v>
      </c>
      <c r="N2" s="61" t="s">
        <v>51</v>
      </c>
      <c r="O2" s="61" t="s">
        <v>52</v>
      </c>
      <c r="P2" s="61" t="s">
        <v>56</v>
      </c>
      <c r="Q2" s="61" t="s">
        <v>73</v>
      </c>
      <c r="R2" s="61" t="s">
        <v>74</v>
      </c>
      <c r="S2" s="61" t="s">
        <v>75</v>
      </c>
      <c r="T2" s="61" t="s">
        <v>76</v>
      </c>
      <c r="U2" s="61" t="s">
        <v>77</v>
      </c>
      <c r="V2" s="61" t="s">
        <v>78</v>
      </c>
      <c r="W2" s="61" t="s">
        <v>79</v>
      </c>
      <c r="X2" s="61" t="s">
        <v>80</v>
      </c>
      <c r="Y2" s="61" t="s">
        <v>81</v>
      </c>
      <c r="Z2" s="61" t="s">
        <v>82</v>
      </c>
      <c r="AA2" s="61" t="s">
        <v>83</v>
      </c>
      <c r="AB2" s="61" t="s">
        <v>84</v>
      </c>
      <c r="AC2" s="61" t="s">
        <v>85</v>
      </c>
      <c r="AD2" s="61" t="s">
        <v>86</v>
      </c>
      <c r="AE2" s="61" t="s">
        <v>87</v>
      </c>
      <c r="AF2" s="61" t="s">
        <v>88</v>
      </c>
      <c r="AG2" s="61" t="s">
        <v>89</v>
      </c>
      <c r="AH2" s="61" t="s">
        <v>90</v>
      </c>
      <c r="AI2" s="61" t="s">
        <v>91</v>
      </c>
      <c r="AJ2" s="61" t="s">
        <v>92</v>
      </c>
      <c r="AK2" s="61" t="s">
        <v>93</v>
      </c>
      <c r="AL2" s="61" t="s">
        <v>94</v>
      </c>
      <c r="AM2" s="61" t="s">
        <v>95</v>
      </c>
      <c r="AN2" s="61" t="s">
        <v>96</v>
      </c>
      <c r="AO2" s="61" t="s">
        <v>97</v>
      </c>
      <c r="AP2" s="61" t="s">
        <v>98</v>
      </c>
      <c r="AQ2" s="61" t="s">
        <v>99</v>
      </c>
      <c r="AR2" s="61" t="s">
        <v>100</v>
      </c>
      <c r="AS2" s="61" t="s">
        <v>101</v>
      </c>
      <c r="AT2" s="61" t="s">
        <v>102</v>
      </c>
      <c r="AU2" s="61" t="s">
        <v>103</v>
      </c>
      <c r="AV2" s="61" t="s">
        <v>104</v>
      </c>
      <c r="AW2" s="61" t="s">
        <v>105</v>
      </c>
      <c r="AX2" s="61" t="s">
        <v>106</v>
      </c>
      <c r="AY2" s="61" t="s">
        <v>107</v>
      </c>
      <c r="AZ2" s="61" t="s">
        <v>108</v>
      </c>
      <c r="BA2" s="61" t="s">
        <v>109</v>
      </c>
      <c r="BB2" s="61" t="s">
        <v>110</v>
      </c>
      <c r="BC2" s="61" t="s">
        <v>111</v>
      </c>
      <c r="BD2" s="61" t="s">
        <v>112</v>
      </c>
      <c r="BE2" s="61" t="s">
        <v>113</v>
      </c>
      <c r="BF2" s="61" t="s">
        <v>114</v>
      </c>
      <c r="BG2" s="61" t="s">
        <v>115</v>
      </c>
      <c r="BH2" s="61" t="s">
        <v>116</v>
      </c>
      <c r="BI2" s="61" t="s">
        <v>117</v>
      </c>
      <c r="BJ2" s="61" t="s">
        <v>118</v>
      </c>
      <c r="BK2" s="61" t="s">
        <v>119</v>
      </c>
      <c r="BL2" s="61" t="s">
        <v>120</v>
      </c>
      <c r="BM2" s="61" t="s">
        <v>121</v>
      </c>
      <c r="BN2" s="61" t="s">
        <v>122</v>
      </c>
      <c r="BO2" s="61" t="s">
        <v>123</v>
      </c>
      <c r="BP2" s="61" t="s">
        <v>124</v>
      </c>
      <c r="BQ2" s="61" t="s">
        <v>125</v>
      </c>
      <c r="BR2" s="61" t="s">
        <v>126</v>
      </c>
      <c r="BS2" s="61" t="s">
        <v>127</v>
      </c>
      <c r="BT2" s="61" t="s">
        <v>128</v>
      </c>
      <c r="BU2" s="61" t="s">
        <v>129</v>
      </c>
      <c r="BV2" s="61" t="s">
        <v>130</v>
      </c>
      <c r="BW2" s="61" t="s">
        <v>131</v>
      </c>
      <c r="BX2" s="61" t="s">
        <v>132</v>
      </c>
      <c r="BY2" s="61" t="s">
        <v>133</v>
      </c>
      <c r="BZ2" s="61" t="s">
        <v>134</v>
      </c>
      <c r="CA2" s="61" t="s">
        <v>135</v>
      </c>
      <c r="CB2" s="61" t="s">
        <v>136</v>
      </c>
      <c r="CC2" s="61" t="s">
        <v>137</v>
      </c>
      <c r="CD2" s="61" t="s">
        <v>138</v>
      </c>
      <c r="CE2" s="61" t="s">
        <v>139</v>
      </c>
      <c r="CF2" s="61" t="s">
        <v>140</v>
      </c>
      <c r="CG2" s="61" t="s">
        <v>141</v>
      </c>
      <c r="CH2" s="61" t="s">
        <v>142</v>
      </c>
      <c r="CI2" s="61" t="s">
        <v>143</v>
      </c>
      <c r="CJ2" s="61" t="s">
        <v>144</v>
      </c>
      <c r="CK2" s="61" t="s">
        <v>145</v>
      </c>
      <c r="CL2" s="61" t="s">
        <v>146</v>
      </c>
      <c r="CM2" s="61" t="s">
        <v>147</v>
      </c>
      <c r="CN2" s="61" t="s">
        <v>148</v>
      </c>
      <c r="CO2" s="61" t="s">
        <v>149</v>
      </c>
      <c r="CP2" s="61" t="s">
        <v>150</v>
      </c>
      <c r="CQ2" s="61" t="s">
        <v>151</v>
      </c>
      <c r="CR2" s="61" t="s">
        <v>152</v>
      </c>
      <c r="CS2" s="61" t="s">
        <v>153</v>
      </c>
      <c r="CT2" s="61" t="s">
        <v>154</v>
      </c>
      <c r="CU2" s="61" t="s">
        <v>155</v>
      </c>
      <c r="CV2" s="61" t="s">
        <v>156</v>
      </c>
      <c r="CW2" s="61" t="s">
        <v>157</v>
      </c>
      <c r="CX2" s="61" t="s">
        <v>158</v>
      </c>
      <c r="CY2" s="61" t="s">
        <v>159</v>
      </c>
      <c r="CZ2" s="61" t="s">
        <v>160</v>
      </c>
      <c r="DA2" s="61" t="s">
        <v>161</v>
      </c>
      <c r="DB2" s="61" t="s">
        <v>162</v>
      </c>
      <c r="DC2" s="61" t="s">
        <v>163</v>
      </c>
      <c r="DD2" s="61" t="s">
        <v>164</v>
      </c>
      <c r="DE2" s="61" t="s">
        <v>165</v>
      </c>
      <c r="DF2" s="61" t="s">
        <v>166</v>
      </c>
      <c r="DG2" s="61" t="s">
        <v>167</v>
      </c>
      <c r="DH2" s="61" t="s">
        <v>168</v>
      </c>
      <c r="DI2" s="61" t="s">
        <v>169</v>
      </c>
      <c r="DJ2" s="61" t="s">
        <v>170</v>
      </c>
      <c r="DK2" s="61" t="s">
        <v>171</v>
      </c>
      <c r="DL2" s="61" t="s">
        <v>172</v>
      </c>
      <c r="DM2" s="61" t="s">
        <v>173</v>
      </c>
      <c r="DN2" s="61" t="s">
        <v>174</v>
      </c>
      <c r="DO2" s="61" t="s">
        <v>175</v>
      </c>
      <c r="DP2" s="61" t="s">
        <v>176</v>
      </c>
      <c r="DQ2" s="61" t="s">
        <v>177</v>
      </c>
      <c r="DR2" s="62" t="s">
        <v>178</v>
      </c>
      <c r="DS2" s="62" t="s">
        <v>179</v>
      </c>
      <c r="DT2" s="62" t="s">
        <v>180</v>
      </c>
      <c r="DU2" s="62" t="s">
        <v>181</v>
      </c>
      <c r="DV2" s="62" t="s">
        <v>182</v>
      </c>
      <c r="DW2" s="62" t="s">
        <v>183</v>
      </c>
      <c r="DX2" s="62" t="s">
        <v>184</v>
      </c>
      <c r="DY2" s="62" t="s">
        <v>185</v>
      </c>
      <c r="DZ2" s="62" t="s">
        <v>186</v>
      </c>
      <c r="EA2" s="62" t="s">
        <v>187</v>
      </c>
      <c r="EB2" s="62" t="s">
        <v>188</v>
      </c>
      <c r="EC2" s="62" t="s">
        <v>189</v>
      </c>
      <c r="ED2" s="62" t="s">
        <v>190</v>
      </c>
      <c r="EE2" s="62" t="s">
        <v>191</v>
      </c>
      <c r="EF2" s="62" t="s">
        <v>192</v>
      </c>
      <c r="EG2" s="62" t="s">
        <v>193</v>
      </c>
      <c r="EH2" s="62" t="s">
        <v>194</v>
      </c>
      <c r="EI2" s="62" t="s">
        <v>195</v>
      </c>
      <c r="EJ2" s="62" t="s">
        <v>196</v>
      </c>
      <c r="EK2" s="62" t="s">
        <v>197</v>
      </c>
      <c r="EL2" s="62" t="s">
        <v>198</v>
      </c>
      <c r="EM2" s="62" t="s">
        <v>199</v>
      </c>
      <c r="EN2" s="62" t="s">
        <v>200</v>
      </c>
      <c r="EO2" s="62" t="s">
        <v>201</v>
      </c>
    </row>
    <row r="3" spans="1:145" x14ac:dyDescent="0.25">
      <c r="B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All_All_All_All_All_All_All_All_All_All_All_45848</v>
      </c>
      <c r="C3" s="52" t="s">
        <v>264</v>
      </c>
      <c r="D3" s="52" t="s">
        <v>25</v>
      </c>
      <c r="E3" s="52" t="s">
        <v>25</v>
      </c>
      <c r="F3" s="52" t="s">
        <v>25</v>
      </c>
      <c r="G3" s="52" t="s">
        <v>25</v>
      </c>
      <c r="H3" s="52" t="s">
        <v>25</v>
      </c>
      <c r="I3" s="52" t="s">
        <v>25</v>
      </c>
      <c r="J3" s="52" t="s">
        <v>25</v>
      </c>
      <c r="K3" s="52" t="s">
        <v>25</v>
      </c>
      <c r="L3" s="53" t="s">
        <v>25</v>
      </c>
      <c r="M3" s="53" t="s">
        <v>25</v>
      </c>
      <c r="N3" s="54" t="s">
        <v>25</v>
      </c>
      <c r="O3" s="52" t="s">
        <v>25</v>
      </c>
      <c r="P3" s="55">
        <v>45848</v>
      </c>
      <c r="Q3" s="52">
        <v>17</v>
      </c>
      <c r="R3" s="52">
        <v>21</v>
      </c>
      <c r="S3" s="56">
        <v>43037</v>
      </c>
      <c r="T3" s="52">
        <v>0</v>
      </c>
      <c r="U3" s="52">
        <v>0</v>
      </c>
      <c r="V3" s="52">
        <v>0</v>
      </c>
      <c r="W3" s="52">
        <v>0</v>
      </c>
      <c r="X3" s="52">
        <v>0.95761626446691195</v>
      </c>
      <c r="Y3" s="52">
        <v>0.84107452914579095</v>
      </c>
      <c r="Z3" s="52">
        <v>0.73930133697210598</v>
      </c>
      <c r="AA3" s="52">
        <v>0.678285640326723</v>
      </c>
      <c r="AB3" s="52">
        <v>0.64369259596680395</v>
      </c>
      <c r="AC3" s="52">
        <v>0.63181253700636797</v>
      </c>
      <c r="AD3" s="52">
        <v>0.66333513803063004</v>
      </c>
      <c r="AE3" s="52">
        <v>0.71390845494702104</v>
      </c>
      <c r="AF3" s="52">
        <v>0.75620889781093903</v>
      </c>
      <c r="AG3" s="52">
        <v>0.81846883382818103</v>
      </c>
      <c r="AH3" s="52">
        <v>0.93429376826508104</v>
      </c>
      <c r="AI3" s="52">
        <v>1.08268201455135</v>
      </c>
      <c r="AJ3" s="52">
        <v>1.2859727807874399</v>
      </c>
      <c r="AK3" s="52">
        <v>1.4799595670574199</v>
      </c>
      <c r="AL3" s="52">
        <v>1.70433931495736</v>
      </c>
      <c r="AM3" s="52">
        <v>1.8706823735334801</v>
      </c>
      <c r="AN3" s="52">
        <v>1.8974163271592099</v>
      </c>
      <c r="AO3" s="52">
        <v>1.99627944656467</v>
      </c>
      <c r="AP3" s="52">
        <v>2.0021403445741499</v>
      </c>
      <c r="AQ3" s="52">
        <v>1.87187756493657</v>
      </c>
      <c r="AR3" s="52">
        <v>1.7453541854888299</v>
      </c>
      <c r="AS3" s="52">
        <v>1.7059099667476001</v>
      </c>
      <c r="AT3" s="52">
        <v>1.4736716865695401</v>
      </c>
      <c r="AU3" s="52">
        <v>1.2433974849446501</v>
      </c>
      <c r="AV3" s="52">
        <v>1.0375913323613899</v>
      </c>
      <c r="AW3" s="52">
        <v>0.97674895153960895</v>
      </c>
      <c r="AX3" s="52">
        <v>0.84940921705398997</v>
      </c>
      <c r="AY3" s="52">
        <v>0.75963394301992404</v>
      </c>
      <c r="AZ3" s="52">
        <v>0.68950169193437805</v>
      </c>
      <c r="BA3" s="52">
        <v>0.64632156399544205</v>
      </c>
      <c r="BB3" s="52">
        <v>0.63159437188899603</v>
      </c>
      <c r="BC3" s="52">
        <v>0.65433471501088203</v>
      </c>
      <c r="BD3" s="52">
        <v>0.71088681916958996</v>
      </c>
      <c r="BE3" s="52">
        <v>0.75645137850450395</v>
      </c>
      <c r="BF3" s="52">
        <v>0.833105827274644</v>
      </c>
      <c r="BG3" s="52">
        <v>0.93350385662612601</v>
      </c>
      <c r="BH3" s="52">
        <v>1.08537691720401</v>
      </c>
      <c r="BI3" s="52">
        <v>1.27535632872007</v>
      </c>
      <c r="BJ3" s="52">
        <v>1.4951573613481699</v>
      </c>
      <c r="BK3" s="52">
        <v>1.7496315413471999</v>
      </c>
      <c r="BL3" s="52">
        <v>1.9447953444955199</v>
      </c>
      <c r="BM3" s="52">
        <v>2.05287540716775</v>
      </c>
      <c r="BN3" s="52">
        <v>2.1372442702707999</v>
      </c>
      <c r="BO3" s="52">
        <v>2.1342812255147798</v>
      </c>
      <c r="BP3" s="52">
        <v>2.0095916203459399</v>
      </c>
      <c r="BQ3" s="52">
        <v>1.84790765845975</v>
      </c>
      <c r="BR3" s="52">
        <v>1.7114206497678199</v>
      </c>
      <c r="BS3" s="52">
        <v>1.4696053572696399</v>
      </c>
      <c r="BT3" s="52">
        <v>1.2381666112718199</v>
      </c>
      <c r="BU3" s="52">
        <v>77.762898674094103</v>
      </c>
      <c r="BV3" s="52">
        <v>70.606757081261506</v>
      </c>
      <c r="BW3" s="52">
        <v>69.523322780070103</v>
      </c>
      <c r="BX3" s="52">
        <v>68.738801066974702</v>
      </c>
      <c r="BY3" s="52">
        <v>67.233855827365502</v>
      </c>
      <c r="BZ3" s="52">
        <v>65.660383484480207</v>
      </c>
      <c r="CA3" s="52">
        <v>65.160951687595301</v>
      </c>
      <c r="CB3" s="52">
        <v>66.961507954997401</v>
      </c>
      <c r="CC3" s="52">
        <v>70.715108863096802</v>
      </c>
      <c r="CD3" s="52">
        <v>75.158912400333506</v>
      </c>
      <c r="CE3" s="52">
        <v>79.267858167002004</v>
      </c>
      <c r="CF3" s="52">
        <v>83.321310243616594</v>
      </c>
      <c r="CG3" s="52">
        <v>86.874366661680796</v>
      </c>
      <c r="CH3" s="52">
        <v>89.687363812788703</v>
      </c>
      <c r="CI3" s="52">
        <v>92.429821693858202</v>
      </c>
      <c r="CJ3" s="52">
        <v>94.646106155009605</v>
      </c>
      <c r="CK3" s="52">
        <v>95.620120877882698</v>
      </c>
      <c r="CL3" s="52">
        <v>95.723313221028903</v>
      </c>
      <c r="CM3" s="52">
        <v>95.423314241097998</v>
      </c>
      <c r="CN3" s="52">
        <v>93.801915021108698</v>
      </c>
      <c r="CO3" s="52">
        <v>91.163218783407402</v>
      </c>
      <c r="CP3" s="57">
        <v>86.288382159022902</v>
      </c>
      <c r="CQ3" s="57">
        <v>82.338906202051703</v>
      </c>
      <c r="CR3" s="57">
        <v>80.190134711359093</v>
      </c>
      <c r="CS3" s="57">
        <v>74.924294417446504</v>
      </c>
      <c r="CT3" s="57">
        <v>2.45889830917413E-2</v>
      </c>
      <c r="CU3" s="57">
        <v>3.5144097062170302E-3</v>
      </c>
      <c r="CV3" s="57">
        <v>1.0353863187707899E-2</v>
      </c>
      <c r="CW3" s="57">
        <v>7.68799910034027E-3</v>
      </c>
      <c r="CX3" s="57">
        <v>1.3652775465972801E-3</v>
      </c>
      <c r="CY3" s="57">
        <v>-2.6998411963927299E-3</v>
      </c>
      <c r="CZ3" s="57">
        <v>7.4638963098240898E-4</v>
      </c>
      <c r="DA3" s="57">
        <v>8.5214767960233497E-3</v>
      </c>
      <c r="DB3" s="57">
        <v>1.90432108098843E-2</v>
      </c>
      <c r="DC3" s="57">
        <v>1.5543084447158099E-2</v>
      </c>
      <c r="DD3" s="57">
        <v>5.9080201999007903E-3</v>
      </c>
      <c r="DE3" s="57">
        <v>3.8602846919722298E-3</v>
      </c>
      <c r="DF3" s="57">
        <v>-1.0047658951357201E-2</v>
      </c>
      <c r="DG3" s="57">
        <v>-6.3518158730154197E-3</v>
      </c>
      <c r="DH3" s="57">
        <v>6.7040182842652597E-3</v>
      </c>
      <c r="DI3" s="57">
        <v>1.3433215803022701E-2</v>
      </c>
      <c r="DJ3" s="57">
        <v>8.2531631637611194E-2</v>
      </c>
      <c r="DK3" s="57">
        <v>0.10191439721469001</v>
      </c>
      <c r="DL3" s="57">
        <v>0.108856593640257</v>
      </c>
      <c r="DM3" s="57">
        <v>0.10411838175851799</v>
      </c>
      <c r="DN3" s="57">
        <v>6.8817096970990796E-2</v>
      </c>
      <c r="DO3" s="57">
        <v>3.7082778353700698E-4</v>
      </c>
      <c r="DP3" s="52">
        <v>-4.6133297342640803E-3</v>
      </c>
      <c r="DQ3" s="52">
        <v>-2.8531555777126701E-4</v>
      </c>
      <c r="DR3" s="58">
        <v>1.5419230439751899E-6</v>
      </c>
      <c r="DS3" s="58">
        <v>1.2301861349284E-6</v>
      </c>
      <c r="DT3" s="58">
        <v>9.1818119410166304E-7</v>
      </c>
      <c r="DU3" s="58">
        <v>4.4861540732853498E-7</v>
      </c>
      <c r="DV3" s="58">
        <v>1.72530747118022E-7</v>
      </c>
      <c r="DW3" s="58">
        <v>6.3083752278109502E-8</v>
      </c>
      <c r="DX3" s="58">
        <v>1.81042957845053E-7</v>
      </c>
      <c r="DY3" s="58">
        <v>1.11134854752638E-6</v>
      </c>
      <c r="DZ3" s="58">
        <v>4.0510529713290603E-7</v>
      </c>
      <c r="EA3" s="58">
        <v>2.6872883992692702E-7</v>
      </c>
      <c r="EB3" s="58">
        <v>1.5569481410358599E-7</v>
      </c>
      <c r="EC3" s="58">
        <v>1.53564026142716E-7</v>
      </c>
      <c r="ED3" s="58">
        <v>4.19054042444309E-7</v>
      </c>
      <c r="EE3" s="58">
        <v>1.2792938171181099E-6</v>
      </c>
      <c r="EF3" s="58">
        <v>1.8674367485726999E-6</v>
      </c>
      <c r="EG3" s="58">
        <v>2.0205980445359498E-6</v>
      </c>
      <c r="EH3" s="58">
        <v>2.19062042779912E-6</v>
      </c>
      <c r="EI3" s="58">
        <v>2.41632181561048E-6</v>
      </c>
      <c r="EJ3" s="58">
        <v>2.5777362353448099E-6</v>
      </c>
      <c r="EK3" s="58">
        <v>2.6134557320355E-6</v>
      </c>
      <c r="EL3" s="58">
        <v>3.3187832423447901E-6</v>
      </c>
      <c r="EM3" s="58">
        <v>1.9310341460189898E-6</v>
      </c>
      <c r="EN3" s="58">
        <v>2.10373536034445E-7</v>
      </c>
      <c r="EO3" s="58">
        <v>1.7349787797833E-7</v>
      </c>
    </row>
    <row r="4" spans="1:145" x14ac:dyDescent="0.25">
      <c r="B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All_All_All_All_All_All_All_All_All_All_All_45849</v>
      </c>
      <c r="C4" s="52" t="s">
        <v>264</v>
      </c>
      <c r="D4" s="52" t="s">
        <v>25</v>
      </c>
      <c r="E4" s="52" t="s">
        <v>25</v>
      </c>
      <c r="F4" s="52" t="s">
        <v>25</v>
      </c>
      <c r="G4" s="52" t="s">
        <v>25</v>
      </c>
      <c r="H4" s="52" t="s">
        <v>25</v>
      </c>
      <c r="I4" s="52" t="s">
        <v>25</v>
      </c>
      <c r="J4" s="52" t="s">
        <v>25</v>
      </c>
      <c r="K4" s="52" t="s">
        <v>25</v>
      </c>
      <c r="L4" s="53" t="s">
        <v>25</v>
      </c>
      <c r="M4" s="53" t="s">
        <v>25</v>
      </c>
      <c r="N4" s="54" t="s">
        <v>25</v>
      </c>
      <c r="O4" s="52" t="s">
        <v>25</v>
      </c>
      <c r="P4" s="55">
        <v>45849</v>
      </c>
      <c r="Q4" s="52">
        <v>17</v>
      </c>
      <c r="R4" s="52">
        <v>21</v>
      </c>
      <c r="S4" s="56">
        <v>43062</v>
      </c>
      <c r="T4" s="52">
        <v>0</v>
      </c>
      <c r="U4" s="52">
        <v>0</v>
      </c>
      <c r="V4" s="52">
        <v>0</v>
      </c>
      <c r="W4" s="52">
        <v>0</v>
      </c>
      <c r="X4" s="52">
        <v>1.1187660589331601</v>
      </c>
      <c r="Y4" s="52">
        <v>0.96832331250949299</v>
      </c>
      <c r="Z4" s="52">
        <v>0.83897569926159099</v>
      </c>
      <c r="AA4" s="52">
        <v>0.76051338373191502</v>
      </c>
      <c r="AB4" s="52">
        <v>0.71316992149678704</v>
      </c>
      <c r="AC4" s="52">
        <v>0.69777799785089101</v>
      </c>
      <c r="AD4" s="52">
        <v>0.72492547431670895</v>
      </c>
      <c r="AE4" s="52">
        <v>0.76510560742230604</v>
      </c>
      <c r="AF4" s="52">
        <v>0.84580385767525501</v>
      </c>
      <c r="AG4" s="52">
        <v>0.971311036792737</v>
      </c>
      <c r="AH4" s="52">
        <v>1.1281348629955199</v>
      </c>
      <c r="AI4" s="52">
        <v>1.3361647368590399</v>
      </c>
      <c r="AJ4" s="52">
        <v>1.5644753266899301</v>
      </c>
      <c r="AK4" s="52">
        <v>1.80800548121072</v>
      </c>
      <c r="AL4" s="52">
        <v>2.0201694126540199</v>
      </c>
      <c r="AM4" s="52">
        <v>2.19449746696688</v>
      </c>
      <c r="AN4" s="52">
        <v>2.2180974791543902</v>
      </c>
      <c r="AO4" s="52">
        <v>2.2554576123391499</v>
      </c>
      <c r="AP4" s="52">
        <v>2.23053979120058</v>
      </c>
      <c r="AQ4" s="52">
        <v>2.0942547096404298</v>
      </c>
      <c r="AR4" s="52">
        <v>1.9148664250570999</v>
      </c>
      <c r="AS4" s="52">
        <v>1.85382125026304</v>
      </c>
      <c r="AT4" s="52">
        <v>1.6478972151582301</v>
      </c>
      <c r="AU4" s="52">
        <v>1.4249646463101899</v>
      </c>
      <c r="AV4" s="52">
        <v>1.24410157571916</v>
      </c>
      <c r="AW4" s="52">
        <v>1.1339931872518301</v>
      </c>
      <c r="AX4" s="52">
        <v>0.99275428603078897</v>
      </c>
      <c r="AY4" s="52">
        <v>0.87401432359173103</v>
      </c>
      <c r="AZ4" s="52">
        <v>0.78065009612651803</v>
      </c>
      <c r="BA4" s="52">
        <v>0.71955934820870704</v>
      </c>
      <c r="BB4" s="52">
        <v>0.69490477095025005</v>
      </c>
      <c r="BC4" s="52">
        <v>0.71193160393400401</v>
      </c>
      <c r="BD4" s="52">
        <v>0.78487596085007705</v>
      </c>
      <c r="BE4" s="52">
        <v>0.85739819370098103</v>
      </c>
      <c r="BF4" s="52">
        <v>0.98138335170547597</v>
      </c>
      <c r="BG4" s="52">
        <v>1.1327239179750801</v>
      </c>
      <c r="BH4" s="52">
        <v>1.32988863994675</v>
      </c>
      <c r="BI4" s="52">
        <v>1.5586578515075</v>
      </c>
      <c r="BJ4" s="52">
        <v>1.7818890703522501</v>
      </c>
      <c r="BK4" s="52">
        <v>2.0050101506420099</v>
      </c>
      <c r="BL4" s="52">
        <v>2.1941869320926899</v>
      </c>
      <c r="BM4" s="52">
        <v>2.3325147865005502</v>
      </c>
      <c r="BN4" s="52">
        <v>2.4200729563704901</v>
      </c>
      <c r="BO4" s="52">
        <v>2.3888033151614101</v>
      </c>
      <c r="BP4" s="52">
        <v>2.2218263169068702</v>
      </c>
      <c r="BQ4" s="52">
        <v>2.0292777773317199</v>
      </c>
      <c r="BR4" s="52">
        <v>1.87451295599173</v>
      </c>
      <c r="BS4" s="52">
        <v>1.65226857405732</v>
      </c>
      <c r="BT4" s="52">
        <v>1.4090285552764801</v>
      </c>
      <c r="BU4" s="52">
        <v>80.117520395843798</v>
      </c>
      <c r="BV4" s="52">
        <v>76.413538166060803</v>
      </c>
      <c r="BW4" s="52">
        <v>74.9707319588194</v>
      </c>
      <c r="BX4" s="52">
        <v>73.354635450520902</v>
      </c>
      <c r="BY4" s="52">
        <v>71.795296983447102</v>
      </c>
      <c r="BZ4" s="52">
        <v>71.162426310597098</v>
      </c>
      <c r="CA4" s="52">
        <v>70.197374256571806</v>
      </c>
      <c r="CB4" s="52">
        <v>71.037536163835497</v>
      </c>
      <c r="CC4" s="52">
        <v>73.686579865292501</v>
      </c>
      <c r="CD4" s="52">
        <v>78.864254047499699</v>
      </c>
      <c r="CE4" s="52">
        <v>82.906234746075498</v>
      </c>
      <c r="CF4" s="52">
        <v>86.931849613793901</v>
      </c>
      <c r="CG4" s="52">
        <v>90.5596620919586</v>
      </c>
      <c r="CH4" s="52">
        <v>93.248826682536006</v>
      </c>
      <c r="CI4" s="52">
        <v>95.465018164319105</v>
      </c>
      <c r="CJ4" s="52">
        <v>97.374889455843999</v>
      </c>
      <c r="CK4" s="52">
        <v>98.399134995795094</v>
      </c>
      <c r="CL4" s="52">
        <v>98.622561790203093</v>
      </c>
      <c r="CM4" s="52">
        <v>97.396221912503094</v>
      </c>
      <c r="CN4" s="52">
        <v>95.589773138661897</v>
      </c>
      <c r="CO4" s="52">
        <v>91.913320939905503</v>
      </c>
      <c r="CP4" s="57">
        <v>87.487301610383994</v>
      </c>
      <c r="CQ4" s="57">
        <v>84.612891312394495</v>
      </c>
      <c r="CR4" s="57">
        <v>82.398194062191394</v>
      </c>
      <c r="CS4" s="57">
        <v>80.192241404468803</v>
      </c>
      <c r="CT4" s="57">
        <v>3.0140831965762699E-2</v>
      </c>
      <c r="CU4" s="57">
        <v>2.6669146421703802E-2</v>
      </c>
      <c r="CV4" s="57">
        <v>2.4082470108581899E-2</v>
      </c>
      <c r="CW4" s="57">
        <v>1.50214448339747E-2</v>
      </c>
      <c r="CX4" s="57">
        <v>2.23477400968358E-3</v>
      </c>
      <c r="CY4" s="57">
        <v>-1.32170858018469E-3</v>
      </c>
      <c r="CZ4" s="57">
        <v>-2.99414220104487E-3</v>
      </c>
      <c r="DA4" s="57">
        <v>1.10108532119386E-2</v>
      </c>
      <c r="DB4" s="57">
        <v>1.7111167280903301E-2</v>
      </c>
      <c r="DC4" s="57">
        <v>1.3739390883866401E-2</v>
      </c>
      <c r="DD4" s="57">
        <v>4.1240004847383997E-3</v>
      </c>
      <c r="DE4" s="57">
        <v>4.1788550756067001E-3</v>
      </c>
      <c r="DF4" s="57">
        <v>-4.9399651245451998E-3</v>
      </c>
      <c r="DG4" s="57">
        <v>1.27619722216183E-2</v>
      </c>
      <c r="DH4" s="57">
        <v>2.0110496255099301E-2</v>
      </c>
      <c r="DI4" s="57">
        <v>2.1337741456141101E-2</v>
      </c>
      <c r="DJ4" s="57">
        <v>8.4594773893376399E-2</v>
      </c>
      <c r="DK4" s="57">
        <v>0.11183526146893701</v>
      </c>
      <c r="DL4" s="57">
        <v>0.10984123710371201</v>
      </c>
      <c r="DM4" s="57">
        <v>9.9325992840454097E-2</v>
      </c>
      <c r="DN4" s="57">
        <v>7.6712255602015805E-2</v>
      </c>
      <c r="DO4" s="57">
        <v>9.6969271833002701E-3</v>
      </c>
      <c r="DP4" s="52">
        <v>-3.5670917055065799E-3</v>
      </c>
      <c r="DQ4" s="52">
        <v>-3.8379587723702299E-5</v>
      </c>
      <c r="DR4" s="58">
        <v>1.82286188672059E-6</v>
      </c>
      <c r="DS4" s="58">
        <v>1.5240479124691299E-6</v>
      </c>
      <c r="DT4" s="58">
        <v>1.10835111233912E-6</v>
      </c>
      <c r="DU4" s="58">
        <v>5.5549403963659798E-7</v>
      </c>
      <c r="DV4" s="58">
        <v>2.1907342701860601E-7</v>
      </c>
      <c r="DW4" s="58">
        <v>9.1119696684887303E-8</v>
      </c>
      <c r="DX4" s="58">
        <v>2.7216980718753899E-7</v>
      </c>
      <c r="DY4" s="58">
        <v>1.46061743007654E-6</v>
      </c>
      <c r="DZ4" s="58">
        <v>6.6378424742700596E-7</v>
      </c>
      <c r="EA4" s="58">
        <v>4.6846146883189401E-7</v>
      </c>
      <c r="EB4" s="58">
        <v>2.6298196469966702E-7</v>
      </c>
      <c r="EC4" s="58">
        <v>4.0994297339807702E-7</v>
      </c>
      <c r="ED4" s="58">
        <v>1.0909348984302E-6</v>
      </c>
      <c r="EE4" s="58">
        <v>2.40346824978073E-6</v>
      </c>
      <c r="EF4" s="58">
        <v>3.1296486245216298E-6</v>
      </c>
      <c r="EG4" s="58">
        <v>3.7884984153345002E-6</v>
      </c>
      <c r="EH4" s="58">
        <v>4.2212648659462701E-6</v>
      </c>
      <c r="EI4" s="58">
        <v>4.96160794063959E-6</v>
      </c>
      <c r="EJ4" s="58">
        <v>4.5497834976956298E-6</v>
      </c>
      <c r="EK4" s="58">
        <v>4.6855885722377098E-6</v>
      </c>
      <c r="EL4" s="59">
        <v>4.9678543069764303E-6</v>
      </c>
      <c r="EM4" s="58">
        <v>2.9239729235449899E-6</v>
      </c>
      <c r="EN4" s="58">
        <v>4.50442603739289E-7</v>
      </c>
      <c r="EO4" s="58">
        <v>3.24575131987989E-7</v>
      </c>
    </row>
    <row r="5" spans="1:145" x14ac:dyDescent="0.25">
      <c r="B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All_All_All_All_All_All_All_All_All_All_All_45877</v>
      </c>
      <c r="C5" s="52" t="s">
        <v>264</v>
      </c>
      <c r="D5" s="52" t="s">
        <v>25</v>
      </c>
      <c r="E5" s="52" t="s">
        <v>25</v>
      </c>
      <c r="F5" s="52" t="s">
        <v>25</v>
      </c>
      <c r="G5" s="52" t="s">
        <v>25</v>
      </c>
      <c r="H5" s="52" t="s">
        <v>25</v>
      </c>
      <c r="I5" s="52" t="s">
        <v>25</v>
      </c>
      <c r="J5" s="52" t="s">
        <v>25</v>
      </c>
      <c r="K5" s="52" t="s">
        <v>25</v>
      </c>
      <c r="L5" s="53" t="s">
        <v>25</v>
      </c>
      <c r="M5" s="53" t="s">
        <v>25</v>
      </c>
      <c r="N5" s="54" t="s">
        <v>25</v>
      </c>
      <c r="O5" s="52" t="s">
        <v>25</v>
      </c>
      <c r="P5" s="55">
        <v>45877</v>
      </c>
      <c r="Q5" s="52">
        <v>17</v>
      </c>
      <c r="R5" s="52">
        <v>21</v>
      </c>
      <c r="S5" s="56">
        <v>44677</v>
      </c>
      <c r="T5" s="52">
        <v>0</v>
      </c>
      <c r="U5" s="52">
        <v>0</v>
      </c>
      <c r="V5" s="52">
        <v>0</v>
      </c>
      <c r="W5" s="52">
        <v>0</v>
      </c>
      <c r="X5" s="52">
        <v>1.10379787877531</v>
      </c>
      <c r="Y5" s="52">
        <v>0.96133446623619401</v>
      </c>
      <c r="Z5" s="52">
        <v>0.84560936561532796</v>
      </c>
      <c r="AA5" s="52">
        <v>0.76072105045968896</v>
      </c>
      <c r="AB5" s="52">
        <v>0.70629078411775503</v>
      </c>
      <c r="AC5" s="52">
        <v>0.69230779055377401</v>
      </c>
      <c r="AD5" s="52">
        <v>0.71016931871118905</v>
      </c>
      <c r="AE5" s="52">
        <v>0.78197414491740502</v>
      </c>
      <c r="AF5" s="52">
        <v>0.83993405963766798</v>
      </c>
      <c r="AG5" s="52">
        <v>0.93306620359371994</v>
      </c>
      <c r="AH5" s="52">
        <v>1.06830189887768</v>
      </c>
      <c r="AI5" s="52">
        <v>1.2267491399728501</v>
      </c>
      <c r="AJ5" s="52">
        <v>1.4505752294324901</v>
      </c>
      <c r="AK5" s="52">
        <v>1.67998765845999</v>
      </c>
      <c r="AL5" s="52">
        <v>1.92341208367099</v>
      </c>
      <c r="AM5" s="52">
        <v>2.10075458325178</v>
      </c>
      <c r="AN5" s="52">
        <v>2.1399345281703801</v>
      </c>
      <c r="AO5" s="52">
        <v>2.2166054487023201</v>
      </c>
      <c r="AP5" s="52">
        <v>2.1860525016724299</v>
      </c>
      <c r="AQ5" s="52">
        <v>2.02021013067588</v>
      </c>
      <c r="AR5" s="52">
        <v>1.86036164835568</v>
      </c>
      <c r="AS5" s="52">
        <v>1.8092768059489599</v>
      </c>
      <c r="AT5" s="52">
        <v>1.6211524155183601</v>
      </c>
      <c r="AU5" s="52">
        <v>1.3738801403290599</v>
      </c>
      <c r="AV5" s="52">
        <v>1.2488310667104501</v>
      </c>
      <c r="AW5" s="52">
        <v>1.0827267259115201</v>
      </c>
      <c r="AX5" s="52">
        <v>0.95162725256427805</v>
      </c>
      <c r="AY5" s="52">
        <v>0.84486968019104902</v>
      </c>
      <c r="AZ5" s="52">
        <v>0.75953879034486904</v>
      </c>
      <c r="BA5" s="52">
        <v>0.70329591578824502</v>
      </c>
      <c r="BB5" s="52">
        <v>0.68664003185459799</v>
      </c>
      <c r="BC5" s="52">
        <v>0.710325328668585</v>
      </c>
      <c r="BD5" s="52">
        <v>0.76800987161965195</v>
      </c>
      <c r="BE5" s="52">
        <v>0.81618246102087799</v>
      </c>
      <c r="BF5" s="52">
        <v>0.92420449910648494</v>
      </c>
      <c r="BG5" s="52">
        <v>1.0622671127721901</v>
      </c>
      <c r="BH5" s="52">
        <v>1.24258034449706</v>
      </c>
      <c r="BI5" s="52">
        <v>1.4580970276265099</v>
      </c>
      <c r="BJ5" s="52">
        <v>1.6987003636170399</v>
      </c>
      <c r="BK5" s="52">
        <v>1.9375042126483499</v>
      </c>
      <c r="BL5" s="52">
        <v>2.1409352762849201</v>
      </c>
      <c r="BM5" s="52">
        <v>2.2713922839076801</v>
      </c>
      <c r="BN5" s="52">
        <v>2.36804637016313</v>
      </c>
      <c r="BO5" s="52">
        <v>2.33675937951018</v>
      </c>
      <c r="BP5" s="52">
        <v>2.1705254560284399</v>
      </c>
      <c r="BQ5" s="52">
        <v>2.0069924617039301</v>
      </c>
      <c r="BR5" s="52">
        <v>1.85495104705377</v>
      </c>
      <c r="BS5" s="52">
        <v>1.6104046900653199</v>
      </c>
      <c r="BT5" s="52">
        <v>1.3730382271402299</v>
      </c>
      <c r="BU5" s="52">
        <v>80.768750281126202</v>
      </c>
      <c r="BV5" s="52">
        <v>75.035558243564793</v>
      </c>
      <c r="BW5" s="52">
        <v>73.820032815246705</v>
      </c>
      <c r="BX5" s="52">
        <v>72.388034005294998</v>
      </c>
      <c r="BY5" s="52">
        <v>70.855233768585606</v>
      </c>
      <c r="BZ5" s="52">
        <v>69.898149066684496</v>
      </c>
      <c r="CA5" s="52">
        <v>68.852937705037604</v>
      </c>
      <c r="CB5" s="52">
        <v>69.194376617566405</v>
      </c>
      <c r="CC5" s="52">
        <v>71.845724476355599</v>
      </c>
      <c r="CD5" s="52">
        <v>77.183758349687295</v>
      </c>
      <c r="CE5" s="52">
        <v>81.314090139044097</v>
      </c>
      <c r="CF5" s="52">
        <v>85.506252348419395</v>
      </c>
      <c r="CG5" s="52">
        <v>89.192373444078598</v>
      </c>
      <c r="CH5" s="52">
        <v>92.547648551944206</v>
      </c>
      <c r="CI5" s="52">
        <v>95.268553818771096</v>
      </c>
      <c r="CJ5" s="52">
        <v>97.301537541642404</v>
      </c>
      <c r="CK5" s="52">
        <v>98.380181121445901</v>
      </c>
      <c r="CL5" s="52">
        <v>98.774527844394498</v>
      </c>
      <c r="CM5" s="52">
        <v>98.104589837190503</v>
      </c>
      <c r="CN5" s="52">
        <v>96.119845614302605</v>
      </c>
      <c r="CO5" s="52">
        <v>92.643179355650602</v>
      </c>
      <c r="CP5" s="57">
        <v>87.789900891157203</v>
      </c>
      <c r="CQ5" s="57">
        <v>85.181147822776794</v>
      </c>
      <c r="CR5" s="57">
        <v>82.711881017076195</v>
      </c>
      <c r="CS5" s="57">
        <v>78.886144145133301</v>
      </c>
      <c r="CT5" s="57">
        <v>2.9941878458836599E-2</v>
      </c>
      <c r="CU5" s="57">
        <v>2.0163825441358901E-2</v>
      </c>
      <c r="CV5" s="57">
        <v>2.0431305338385199E-2</v>
      </c>
      <c r="CW5" s="57">
        <v>1.2923419739534699E-2</v>
      </c>
      <c r="CX5" s="57">
        <v>2.05641867951387E-3</v>
      </c>
      <c r="CY5" s="57">
        <v>-1.6563780196904201E-3</v>
      </c>
      <c r="CZ5" s="57">
        <v>-1.84747534762374E-3</v>
      </c>
      <c r="DA5" s="57">
        <v>9.9108383980630599E-3</v>
      </c>
      <c r="DB5" s="57">
        <v>1.8627929805770001E-2</v>
      </c>
      <c r="DC5" s="57">
        <v>1.4806373901230701E-2</v>
      </c>
      <c r="DD5" s="57">
        <v>4.5553527107581497E-3</v>
      </c>
      <c r="DE5" s="57">
        <v>3.8871442830489102E-3</v>
      </c>
      <c r="DF5" s="57">
        <v>-7.4617359775162899E-3</v>
      </c>
      <c r="DG5" s="57">
        <v>7.5929018192277204E-3</v>
      </c>
      <c r="DH5" s="57">
        <v>1.7788233516424699E-2</v>
      </c>
      <c r="DI5" s="57">
        <v>2.0658638885456299E-2</v>
      </c>
      <c r="DJ5" s="57">
        <v>8.54389429857694E-2</v>
      </c>
      <c r="DK5" s="57">
        <v>0.111401869205442</v>
      </c>
      <c r="DL5" s="57">
        <v>0.11304216181049399</v>
      </c>
      <c r="DM5" s="57">
        <v>0.103397581417859</v>
      </c>
      <c r="DN5" s="57">
        <v>7.8007507357521794E-2</v>
      </c>
      <c r="DO5" s="57">
        <v>8.6520678772094902E-3</v>
      </c>
      <c r="DP5" s="52">
        <v>-3.7420899859161201E-3</v>
      </c>
      <c r="DQ5" s="52">
        <v>-6.8756410803233096E-5</v>
      </c>
      <c r="DR5" s="58">
        <v>1.6620536122172599E-6</v>
      </c>
      <c r="DS5" s="58">
        <v>1.19091897397364E-6</v>
      </c>
      <c r="DT5" s="58">
        <v>8.5021491301029698E-7</v>
      </c>
      <c r="DU5" s="58">
        <v>4.5490339469700902E-7</v>
      </c>
      <c r="DV5" s="58">
        <v>1.7953092754297199E-7</v>
      </c>
      <c r="DW5" s="58">
        <v>6.9223781718362195E-8</v>
      </c>
      <c r="DX5" s="58">
        <v>1.9896602192675501E-7</v>
      </c>
      <c r="DY5" s="58">
        <v>1.09838425203139E-6</v>
      </c>
      <c r="DZ5" s="58">
        <v>4.6401020303263399E-7</v>
      </c>
      <c r="EA5" s="58">
        <v>3.2662153275698402E-7</v>
      </c>
      <c r="EB5" s="58">
        <v>1.7935989260749901E-7</v>
      </c>
      <c r="EC5" s="58">
        <v>1.7249978223536901E-7</v>
      </c>
      <c r="ED5" s="58">
        <v>4.5853633894979502E-7</v>
      </c>
      <c r="EE5" s="58">
        <v>1.49264183975631E-6</v>
      </c>
      <c r="EF5" s="58">
        <v>2.2373133684601298E-6</v>
      </c>
      <c r="EG5" s="58">
        <v>2.9262630777066699E-6</v>
      </c>
      <c r="EH5" s="58">
        <v>3.3320739729116801E-6</v>
      </c>
      <c r="EI5" s="58">
        <v>3.71380244084459E-6</v>
      </c>
      <c r="EJ5" s="58">
        <v>3.8396250219837996E-6</v>
      </c>
      <c r="EK5" s="58">
        <v>3.5406327160817299E-6</v>
      </c>
      <c r="EL5" s="58">
        <v>3.7561178365994501E-6</v>
      </c>
      <c r="EM5" s="58">
        <v>2.2420321991647698E-6</v>
      </c>
      <c r="EN5" s="58">
        <v>4.1202304084005501E-7</v>
      </c>
      <c r="EO5" s="58">
        <v>3.9556413295816402E-7</v>
      </c>
    </row>
    <row r="6" spans="1:145" x14ac:dyDescent="0.25">
      <c r="B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All_All_All_All_All_All_All_All_All_All_All_45890</v>
      </c>
      <c r="C6" s="52" t="s">
        <v>264</v>
      </c>
      <c r="D6" s="52" t="s">
        <v>25</v>
      </c>
      <c r="E6" s="52" t="s">
        <v>25</v>
      </c>
      <c r="F6" s="52" t="s">
        <v>25</v>
      </c>
      <c r="G6" s="52" t="s">
        <v>25</v>
      </c>
      <c r="H6" s="52" t="s">
        <v>25</v>
      </c>
      <c r="I6" s="52" t="s">
        <v>25</v>
      </c>
      <c r="J6" s="52" t="s">
        <v>25</v>
      </c>
      <c r="K6" s="52" t="s">
        <v>25</v>
      </c>
      <c r="L6" s="53" t="s">
        <v>25</v>
      </c>
      <c r="M6" s="53" t="s">
        <v>25</v>
      </c>
      <c r="N6" s="54" t="s">
        <v>25</v>
      </c>
      <c r="O6" s="52" t="s">
        <v>25</v>
      </c>
      <c r="P6" s="55">
        <v>45890</v>
      </c>
      <c r="Q6" s="52">
        <v>17</v>
      </c>
      <c r="R6" s="52">
        <v>21</v>
      </c>
      <c r="S6" s="56">
        <v>45308</v>
      </c>
      <c r="T6" s="52">
        <v>0</v>
      </c>
      <c r="U6" s="52">
        <v>0</v>
      </c>
      <c r="V6" s="52">
        <v>0</v>
      </c>
      <c r="W6" s="52">
        <v>0</v>
      </c>
      <c r="X6" s="52">
        <v>1.0044949516549999</v>
      </c>
      <c r="Y6" s="52">
        <v>0.87237874303937102</v>
      </c>
      <c r="Z6" s="52">
        <v>0.78450625406520602</v>
      </c>
      <c r="AA6" s="52">
        <v>0.713989028337495</v>
      </c>
      <c r="AB6" s="52">
        <v>0.68470424406810304</v>
      </c>
      <c r="AC6" s="52">
        <v>0.67963854424277204</v>
      </c>
      <c r="AD6" s="52">
        <v>0.71228602082519099</v>
      </c>
      <c r="AE6" s="52">
        <v>0.74690393830636703</v>
      </c>
      <c r="AF6" s="52">
        <v>0.75211356629283699</v>
      </c>
      <c r="AG6" s="52">
        <v>0.83379251666954501</v>
      </c>
      <c r="AH6" s="52">
        <v>0.96421849172121599</v>
      </c>
      <c r="AI6" s="52">
        <v>1.12224850482608</v>
      </c>
      <c r="AJ6" s="52">
        <v>1.3349930034731701</v>
      </c>
      <c r="AK6" s="52">
        <v>1.5795041242288701</v>
      </c>
      <c r="AL6" s="52">
        <v>1.8054292932668601</v>
      </c>
      <c r="AM6" s="52">
        <v>2.0041138223800301</v>
      </c>
      <c r="AN6" s="52">
        <v>2.0444010782404902</v>
      </c>
      <c r="AO6" s="52">
        <v>2.1202476243909598</v>
      </c>
      <c r="AP6" s="52">
        <v>2.0980862557531599</v>
      </c>
      <c r="AQ6" s="52">
        <v>1.9287847762082599</v>
      </c>
      <c r="AR6" s="52">
        <v>1.8226739143444299</v>
      </c>
      <c r="AS6" s="52">
        <v>1.7389709232705599</v>
      </c>
      <c r="AT6" s="52">
        <v>1.52062623894649</v>
      </c>
      <c r="AU6" s="52">
        <v>1.2732922294214299</v>
      </c>
      <c r="AV6" s="52">
        <v>1.12475165774924</v>
      </c>
      <c r="AW6" s="52">
        <v>1.0717808609778801</v>
      </c>
      <c r="AX6" s="52">
        <v>0.92630068159665302</v>
      </c>
      <c r="AY6" s="52">
        <v>0.81969351553027303</v>
      </c>
      <c r="AZ6" s="52">
        <v>0.74145548098684499</v>
      </c>
      <c r="BA6" s="52">
        <v>0.68960061800540196</v>
      </c>
      <c r="BB6" s="52">
        <v>0.67591800154769899</v>
      </c>
      <c r="BC6" s="52">
        <v>0.69900459352810995</v>
      </c>
      <c r="BD6" s="52">
        <v>0.74417315559055297</v>
      </c>
      <c r="BE6" s="52">
        <v>0.77090304883081295</v>
      </c>
      <c r="BF6" s="52">
        <v>0.84594161806571599</v>
      </c>
      <c r="BG6" s="52">
        <v>0.95491387825670304</v>
      </c>
      <c r="BH6" s="52">
        <v>1.1249961128736199</v>
      </c>
      <c r="BI6" s="52">
        <v>1.34967619659461</v>
      </c>
      <c r="BJ6" s="52">
        <v>1.6359097348104601</v>
      </c>
      <c r="BK6" s="52">
        <v>1.8537587458168301</v>
      </c>
      <c r="BL6" s="52">
        <v>2.0936655310000098</v>
      </c>
      <c r="BM6" s="52">
        <v>2.19466479030813</v>
      </c>
      <c r="BN6" s="52">
        <v>2.2565465162861602</v>
      </c>
      <c r="BO6" s="52">
        <v>2.2216277535078301</v>
      </c>
      <c r="BP6" s="52">
        <v>2.05372819924251</v>
      </c>
      <c r="BQ6" s="52">
        <v>1.8811468360369199</v>
      </c>
      <c r="BR6" s="52">
        <v>1.7210587490104301</v>
      </c>
      <c r="BS6" s="52">
        <v>1.5025787435184501</v>
      </c>
      <c r="BT6" s="52">
        <v>1.2731941995504801</v>
      </c>
      <c r="BU6" s="52">
        <v>75.927558589256506</v>
      </c>
      <c r="BV6" s="52">
        <v>74.557374054461505</v>
      </c>
      <c r="BW6" s="52">
        <v>73.540539729222203</v>
      </c>
      <c r="BX6" s="52">
        <v>71.826900593625496</v>
      </c>
      <c r="BY6" s="52">
        <v>70.623262749556901</v>
      </c>
      <c r="BZ6" s="52">
        <v>69.647021138605893</v>
      </c>
      <c r="CA6" s="52">
        <v>68.591624873357304</v>
      </c>
      <c r="CB6" s="52">
        <v>68.571524029682195</v>
      </c>
      <c r="CC6" s="52">
        <v>72.291519734685394</v>
      </c>
      <c r="CD6" s="52">
        <v>77.466900690891293</v>
      </c>
      <c r="CE6" s="52">
        <v>82.575665638439204</v>
      </c>
      <c r="CF6" s="52">
        <v>86.953830230664096</v>
      </c>
      <c r="CG6" s="52">
        <v>90.478780146912001</v>
      </c>
      <c r="CH6" s="52">
        <v>93.568306016754505</v>
      </c>
      <c r="CI6" s="52">
        <v>95.545051122101697</v>
      </c>
      <c r="CJ6" s="52">
        <v>97.733089528417494</v>
      </c>
      <c r="CK6" s="52">
        <v>98.313051974886704</v>
      </c>
      <c r="CL6" s="52">
        <v>97.818622318469394</v>
      </c>
      <c r="CM6" s="52">
        <v>96.964834970076097</v>
      </c>
      <c r="CN6" s="52">
        <v>94.556200811258904</v>
      </c>
      <c r="CO6" s="52">
        <v>90.066920585020995</v>
      </c>
      <c r="CP6" s="57">
        <v>86.019738133025697</v>
      </c>
      <c r="CQ6" s="57">
        <v>82.882566470533206</v>
      </c>
      <c r="CR6" s="57">
        <v>80.475635143073504</v>
      </c>
      <c r="CS6" s="57">
        <v>78.861041808625004</v>
      </c>
      <c r="CT6" s="57">
        <v>1.9177077141931901E-2</v>
      </c>
      <c r="CU6" s="57">
        <v>1.6616663642946301E-2</v>
      </c>
      <c r="CV6" s="57">
        <v>1.8717449788019501E-2</v>
      </c>
      <c r="CW6" s="57">
        <v>1.13603865035598E-2</v>
      </c>
      <c r="CX6" s="57">
        <v>1.87806297171447E-3</v>
      </c>
      <c r="CY6" s="57">
        <v>-1.76123607707765E-3</v>
      </c>
      <c r="CZ6" s="57">
        <v>-1.5716502707859401E-3</v>
      </c>
      <c r="DA6" s="57">
        <v>9.3337673366304403E-3</v>
      </c>
      <c r="DB6" s="57">
        <v>1.8668239513203101E-2</v>
      </c>
      <c r="DC6" s="57">
        <v>1.4797288355606401E-2</v>
      </c>
      <c r="DD6" s="57">
        <v>3.8133560279515299E-3</v>
      </c>
      <c r="DE6" s="57">
        <v>3.9539687507034703E-3</v>
      </c>
      <c r="DF6" s="57">
        <v>-8.4360411852957493E-3</v>
      </c>
      <c r="DG6" s="57">
        <v>8.5262228895695794E-3</v>
      </c>
      <c r="DH6" s="57">
        <v>1.6110119185381699E-2</v>
      </c>
      <c r="DI6" s="57">
        <v>2.0532480904228399E-2</v>
      </c>
      <c r="DJ6" s="57">
        <v>8.5477990723016303E-2</v>
      </c>
      <c r="DK6" s="57">
        <v>0.108243396352945</v>
      </c>
      <c r="DL6" s="57">
        <v>0.11155711698113201</v>
      </c>
      <c r="DM6" s="57">
        <v>0.1034841807421</v>
      </c>
      <c r="DN6" s="57">
        <v>6.3572769763427101E-2</v>
      </c>
      <c r="DO6" s="57">
        <v>3.7552408049788999E-3</v>
      </c>
      <c r="DP6" s="52">
        <v>-4.7033288946807198E-3</v>
      </c>
      <c r="DQ6" s="52">
        <v>-3.3897218581387502E-4</v>
      </c>
      <c r="DR6" s="58">
        <v>1.2990473164193301E-6</v>
      </c>
      <c r="DS6" s="58">
        <v>1.07322130751235E-6</v>
      </c>
      <c r="DT6" s="58">
        <v>8.0591062221029295E-7</v>
      </c>
      <c r="DU6" s="58">
        <v>4.2607015828985001E-7</v>
      </c>
      <c r="DV6" s="58">
        <v>1.7039726438927E-7</v>
      </c>
      <c r="DW6" s="58">
        <v>6.8730241629019407E-8</v>
      </c>
      <c r="DX6" s="58">
        <v>1.96825145529174E-7</v>
      </c>
      <c r="DY6" s="58">
        <v>1.0969716119346499E-6</v>
      </c>
      <c r="DZ6" s="58">
        <v>3.9343994604005298E-7</v>
      </c>
      <c r="EA6" s="58">
        <v>2.7260346527516698E-7</v>
      </c>
      <c r="EB6" s="58">
        <v>1.6314177676465201E-7</v>
      </c>
      <c r="EC6" s="58">
        <v>1.82066737929164E-7</v>
      </c>
      <c r="ED6" s="58">
        <v>4.7379644655565699E-7</v>
      </c>
      <c r="EE6" s="58">
        <v>1.28650694901006E-6</v>
      </c>
      <c r="EF6" s="58">
        <v>1.75238594198501E-6</v>
      </c>
      <c r="EG6" s="58">
        <v>2.4821968321093499E-6</v>
      </c>
      <c r="EH6" s="58">
        <v>2.7661510141344799E-6</v>
      </c>
      <c r="EI6" s="58">
        <v>2.8172483501922999E-6</v>
      </c>
      <c r="EJ6" s="58">
        <v>2.9122394702045598E-6</v>
      </c>
      <c r="EK6" s="58">
        <v>2.51825503820111E-6</v>
      </c>
      <c r="EL6" s="58">
        <v>3.1330835408283001E-6</v>
      </c>
      <c r="EM6" s="58">
        <v>1.6232748954257599E-6</v>
      </c>
      <c r="EN6" s="58">
        <v>2.3407424525781599E-7</v>
      </c>
      <c r="EO6" s="58">
        <v>1.7689322851767501E-7</v>
      </c>
    </row>
    <row r="7" spans="1:145" x14ac:dyDescent="0.25">
      <c r="B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All_All_All_All_All_All_All_All_All_All_All_45891</v>
      </c>
      <c r="C7" s="52" t="s">
        <v>264</v>
      </c>
      <c r="D7" s="52" t="s">
        <v>25</v>
      </c>
      <c r="E7" s="52" t="s">
        <v>25</v>
      </c>
      <c r="F7" s="52" t="s">
        <v>25</v>
      </c>
      <c r="G7" s="52" t="s">
        <v>25</v>
      </c>
      <c r="H7" s="52" t="s">
        <v>25</v>
      </c>
      <c r="I7" s="52" t="s">
        <v>25</v>
      </c>
      <c r="J7" s="52" t="s">
        <v>25</v>
      </c>
      <c r="K7" s="52" t="s">
        <v>25</v>
      </c>
      <c r="L7" s="53" t="s">
        <v>25</v>
      </c>
      <c r="M7" s="53" t="s">
        <v>25</v>
      </c>
      <c r="N7" s="54" t="s">
        <v>25</v>
      </c>
      <c r="O7" s="52" t="s">
        <v>25</v>
      </c>
      <c r="P7" s="55">
        <v>45891</v>
      </c>
      <c r="Q7" s="52">
        <v>17</v>
      </c>
      <c r="R7" s="52">
        <v>21</v>
      </c>
      <c r="S7" s="56">
        <v>45391</v>
      </c>
      <c r="T7" s="52">
        <v>0</v>
      </c>
      <c r="U7" s="52">
        <v>0</v>
      </c>
      <c r="V7" s="52">
        <v>0</v>
      </c>
      <c r="W7" s="52">
        <v>0</v>
      </c>
      <c r="X7" s="52">
        <v>1.1647322292592099</v>
      </c>
      <c r="Y7" s="52">
        <v>1.0229345313428699</v>
      </c>
      <c r="Z7" s="52">
        <v>0.90463538742621596</v>
      </c>
      <c r="AA7" s="52">
        <v>0.83130026836198001</v>
      </c>
      <c r="AB7" s="52">
        <v>0.75902026574666404</v>
      </c>
      <c r="AC7" s="52">
        <v>0.73832885913464197</v>
      </c>
      <c r="AD7" s="52">
        <v>0.77162991064062103</v>
      </c>
      <c r="AE7" s="52">
        <v>0.82119123807278604</v>
      </c>
      <c r="AF7" s="52">
        <v>0.83492862204853102</v>
      </c>
      <c r="AG7" s="52">
        <v>0.93567362995680403</v>
      </c>
      <c r="AH7" s="52">
        <v>1.0639865450763</v>
      </c>
      <c r="AI7" s="52">
        <v>1.2518397765600899</v>
      </c>
      <c r="AJ7" s="52">
        <v>1.48597024243094</v>
      </c>
      <c r="AK7" s="52">
        <v>1.72173881135589</v>
      </c>
      <c r="AL7" s="52">
        <v>1.95479210014322</v>
      </c>
      <c r="AM7" s="52">
        <v>2.16137621793803</v>
      </c>
      <c r="AN7" s="52">
        <v>2.1853421398088999</v>
      </c>
      <c r="AO7" s="52">
        <v>2.2231220278857902</v>
      </c>
      <c r="AP7" s="52">
        <v>2.18201469011876</v>
      </c>
      <c r="AQ7" s="52">
        <v>2.0229191949624701</v>
      </c>
      <c r="AR7" s="52">
        <v>1.89893862304729</v>
      </c>
      <c r="AS7" s="52">
        <v>1.8343509163518501</v>
      </c>
      <c r="AT7" s="52">
        <v>1.61431471899806</v>
      </c>
      <c r="AU7" s="52">
        <v>1.3931908723187101</v>
      </c>
      <c r="AV7" s="52">
        <v>1.2728074539733301</v>
      </c>
      <c r="AW7" s="52">
        <v>1.15105755254519</v>
      </c>
      <c r="AX7" s="52">
        <v>1.02708568161309</v>
      </c>
      <c r="AY7" s="52">
        <v>0.90598948494672304</v>
      </c>
      <c r="AZ7" s="52">
        <v>0.813653890856739</v>
      </c>
      <c r="BA7" s="52">
        <v>0.75882513498314597</v>
      </c>
      <c r="BB7" s="52">
        <v>0.73993534410031103</v>
      </c>
      <c r="BC7" s="52">
        <v>0.75693750450811603</v>
      </c>
      <c r="BD7" s="52">
        <v>0.79938767777060205</v>
      </c>
      <c r="BE7" s="52">
        <v>0.83320975529936403</v>
      </c>
      <c r="BF7" s="52">
        <v>0.93758083766020595</v>
      </c>
      <c r="BG7" s="52">
        <v>1.07454314681361</v>
      </c>
      <c r="BH7" s="52">
        <v>1.2558427540545301</v>
      </c>
      <c r="BI7" s="52">
        <v>1.46966579957778</v>
      </c>
      <c r="BJ7" s="52">
        <v>1.71525331639542</v>
      </c>
      <c r="BK7" s="52">
        <v>1.97210539439253</v>
      </c>
      <c r="BL7" s="52">
        <v>2.1624199005469702</v>
      </c>
      <c r="BM7" s="52">
        <v>2.31070070835831</v>
      </c>
      <c r="BN7" s="52">
        <v>2.4069015435280701</v>
      </c>
      <c r="BO7" s="52">
        <v>2.3615125969109099</v>
      </c>
      <c r="BP7" s="52">
        <v>2.17688363499061</v>
      </c>
      <c r="BQ7" s="52">
        <v>2.0112541430620099</v>
      </c>
      <c r="BR7" s="52">
        <v>1.84836031548295</v>
      </c>
      <c r="BS7" s="52">
        <v>1.6136710664852301</v>
      </c>
      <c r="BT7" s="52">
        <v>1.38186908129541</v>
      </c>
      <c r="BU7" s="52">
        <v>78.469376913527199</v>
      </c>
      <c r="BV7" s="52">
        <v>77.555771399028401</v>
      </c>
      <c r="BW7" s="52">
        <v>75.307536249406894</v>
      </c>
      <c r="BX7" s="52">
        <v>73.554891158002704</v>
      </c>
      <c r="BY7" s="52">
        <v>72.199818429645305</v>
      </c>
      <c r="BZ7" s="52">
        <v>71.3427023663684</v>
      </c>
      <c r="CA7" s="52">
        <v>69.849943600863099</v>
      </c>
      <c r="CB7" s="52">
        <v>69.534854311982102</v>
      </c>
      <c r="CC7" s="52">
        <v>73.081277351668305</v>
      </c>
      <c r="CD7" s="52">
        <v>77.652718175902095</v>
      </c>
      <c r="CE7" s="52">
        <v>82.162208458127495</v>
      </c>
      <c r="CF7" s="52">
        <v>86.2025224583045</v>
      </c>
      <c r="CG7" s="52">
        <v>90.0898139116984</v>
      </c>
      <c r="CH7" s="52">
        <v>93.250819590597203</v>
      </c>
      <c r="CI7" s="52">
        <v>96.216281333216102</v>
      </c>
      <c r="CJ7" s="52">
        <v>97.951258064586895</v>
      </c>
      <c r="CK7" s="52">
        <v>98.964493323407893</v>
      </c>
      <c r="CL7" s="52">
        <v>99.012446471418798</v>
      </c>
      <c r="CM7" s="52">
        <v>97.772337214976204</v>
      </c>
      <c r="CN7" s="52">
        <v>95.696547657881695</v>
      </c>
      <c r="CO7" s="52">
        <v>91.661549195683506</v>
      </c>
      <c r="CP7" s="57">
        <v>88.091336125716396</v>
      </c>
      <c r="CQ7" s="57">
        <v>84.646750816079205</v>
      </c>
      <c r="CR7" s="57">
        <v>81.599200009931394</v>
      </c>
      <c r="CS7" s="57">
        <v>80.472047365580707</v>
      </c>
      <c r="CT7" s="57">
        <v>2.48916222783566E-2</v>
      </c>
      <c r="CU7" s="57">
        <v>3.0353583833500401E-2</v>
      </c>
      <c r="CV7" s="57">
        <v>2.4693496190532301E-2</v>
      </c>
      <c r="CW7" s="57">
        <v>1.49559648326391E-2</v>
      </c>
      <c r="CX7" s="57">
        <v>2.4353339427316402E-3</v>
      </c>
      <c r="CY7" s="57">
        <v>-1.24738209754065E-3</v>
      </c>
      <c r="CZ7" s="57">
        <v>-3.0649659408596599E-3</v>
      </c>
      <c r="DA7" s="57">
        <v>1.05363348452283E-2</v>
      </c>
      <c r="DB7" s="57">
        <v>1.78960022418863E-2</v>
      </c>
      <c r="DC7" s="57">
        <v>1.44808112366012E-2</v>
      </c>
      <c r="DD7" s="57">
        <v>5.4055261305016502E-3</v>
      </c>
      <c r="DE7" s="57">
        <v>4.0300543467747902E-3</v>
      </c>
      <c r="DF7" s="57">
        <v>-1.50618311520687E-3</v>
      </c>
      <c r="DG7" s="57">
        <v>1.7979264292003399E-2</v>
      </c>
      <c r="DH7" s="57">
        <v>2.5417088277244999E-2</v>
      </c>
      <c r="DI7" s="57">
        <v>2.4555077312369899E-2</v>
      </c>
      <c r="DJ7" s="57">
        <v>8.6310017269752001E-2</v>
      </c>
      <c r="DK7" s="57">
        <v>0.113728096846657</v>
      </c>
      <c r="DL7" s="57">
        <v>0.111559555203325</v>
      </c>
      <c r="DM7" s="57">
        <v>0.100199250952667</v>
      </c>
      <c r="DN7" s="57">
        <v>7.6344566117739904E-2</v>
      </c>
      <c r="DO7" s="57">
        <v>1.5734598755461199E-2</v>
      </c>
      <c r="DP7" s="52">
        <v>-2.4910556310047799E-3</v>
      </c>
      <c r="DQ7" s="52">
        <v>2.7216779950150599E-4</v>
      </c>
      <c r="DR7" s="58">
        <v>1.49946460820909E-6</v>
      </c>
      <c r="DS7" s="58">
        <v>1.4766712232881101E-6</v>
      </c>
      <c r="DT7" s="58">
        <v>1.00763502964535E-6</v>
      </c>
      <c r="DU7" s="58">
        <v>5.20143622481018E-7</v>
      </c>
      <c r="DV7" s="58">
        <v>2.20933033796383E-7</v>
      </c>
      <c r="DW7" s="58">
        <v>1.15339299663307E-7</v>
      </c>
      <c r="DX7" s="58">
        <v>2.8171740742075502E-7</v>
      </c>
      <c r="DY7" s="58">
        <v>1.33901685035417E-6</v>
      </c>
      <c r="DZ7" s="58">
        <v>6.3853073877822901E-7</v>
      </c>
      <c r="EA7" s="58">
        <v>4.4185316456027401E-7</v>
      </c>
      <c r="EB7" s="58">
        <v>3.2440554688153998E-7</v>
      </c>
      <c r="EC7" s="58">
        <v>5.16480870249197E-7</v>
      </c>
      <c r="ED7" s="58">
        <v>1.0828297798177201E-6</v>
      </c>
      <c r="EE7" s="58">
        <v>2.40931721382866E-6</v>
      </c>
      <c r="EF7" s="58">
        <v>3.8019319290989098E-6</v>
      </c>
      <c r="EG7" s="58">
        <v>3.8351267588047201E-6</v>
      </c>
      <c r="EH7" s="58">
        <v>4.3292007926330202E-6</v>
      </c>
      <c r="EI7" s="58">
        <v>4.7704003092553697E-6</v>
      </c>
      <c r="EJ7" s="58">
        <v>4.5653892776511501E-6</v>
      </c>
      <c r="EK7" s="58">
        <v>4.1039418065180996E-6</v>
      </c>
      <c r="EL7" s="58">
        <v>4.8764868090220497E-6</v>
      </c>
      <c r="EM7" s="58">
        <v>3.5709695865230498E-6</v>
      </c>
      <c r="EN7" s="58">
        <v>6.3162948717348404E-7</v>
      </c>
      <c r="EO7" s="58">
        <v>7.4910234775637903E-7</v>
      </c>
    </row>
    <row r="8" spans="1:145" x14ac:dyDescent="0.25">
      <c r="B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All_All_All_All_All_All_All_All_All_All_All_45904</v>
      </c>
      <c r="C8" s="52" t="s">
        <v>264</v>
      </c>
      <c r="D8" s="52" t="s">
        <v>25</v>
      </c>
      <c r="E8" s="52" t="s">
        <v>25</v>
      </c>
      <c r="F8" s="52" t="s">
        <v>25</v>
      </c>
      <c r="G8" s="52" t="s">
        <v>25</v>
      </c>
      <c r="H8" s="52" t="s">
        <v>25</v>
      </c>
      <c r="I8" s="52" t="s">
        <v>25</v>
      </c>
      <c r="J8" s="52" t="s">
        <v>25</v>
      </c>
      <c r="K8" s="52" t="s">
        <v>25</v>
      </c>
      <c r="L8" s="53" t="s">
        <v>25</v>
      </c>
      <c r="M8" s="53" t="s">
        <v>25</v>
      </c>
      <c r="N8" s="54" t="s">
        <v>25</v>
      </c>
      <c r="O8" s="52" t="s">
        <v>25</v>
      </c>
      <c r="P8" s="55">
        <v>45904</v>
      </c>
      <c r="Q8" s="52">
        <v>17</v>
      </c>
      <c r="R8" s="52">
        <v>21</v>
      </c>
      <c r="S8" s="56">
        <v>45986</v>
      </c>
      <c r="T8" s="52">
        <v>0</v>
      </c>
      <c r="U8" s="52">
        <v>0</v>
      </c>
      <c r="V8" s="52">
        <v>0</v>
      </c>
      <c r="W8" s="52">
        <v>0</v>
      </c>
      <c r="X8" s="52">
        <v>1.0866574802467299</v>
      </c>
      <c r="Y8" s="52">
        <v>0.95624937734569604</v>
      </c>
      <c r="Z8" s="52">
        <v>0.84469831119838401</v>
      </c>
      <c r="AA8" s="52">
        <v>0.76308364970018205</v>
      </c>
      <c r="AB8" s="52">
        <v>0.72397484525483302</v>
      </c>
      <c r="AC8" s="52">
        <v>0.71306751926353196</v>
      </c>
      <c r="AD8" s="52">
        <v>0.73945167324458105</v>
      </c>
      <c r="AE8" s="52">
        <v>0.76308244589842</v>
      </c>
      <c r="AF8" s="52">
        <v>0.74655479729041696</v>
      </c>
      <c r="AG8" s="52">
        <v>0.80923160723625498</v>
      </c>
      <c r="AH8" s="52">
        <v>0.89427711187338199</v>
      </c>
      <c r="AI8" s="52">
        <v>1.02993165450235</v>
      </c>
      <c r="AJ8" s="52">
        <v>1.2086191393757399</v>
      </c>
      <c r="AK8" s="52">
        <v>1.38734915816939</v>
      </c>
      <c r="AL8" s="52">
        <v>1.54863968068086</v>
      </c>
      <c r="AM8" s="52">
        <v>1.7196655574035999</v>
      </c>
      <c r="AN8" s="52">
        <v>1.7544623687699401</v>
      </c>
      <c r="AO8" s="52">
        <v>1.7872629592488301</v>
      </c>
      <c r="AP8" s="52">
        <v>1.7142702699402801</v>
      </c>
      <c r="AQ8" s="52">
        <v>1.57891215736917</v>
      </c>
      <c r="AR8" s="52">
        <v>1.5127194654865299</v>
      </c>
      <c r="AS8" s="52">
        <v>1.4324951654467999</v>
      </c>
      <c r="AT8" s="52">
        <v>1.23871370021968</v>
      </c>
      <c r="AU8" s="52">
        <v>1.04617994783746</v>
      </c>
      <c r="AV8" s="52">
        <v>1.2104858885645899</v>
      </c>
      <c r="AW8" s="52">
        <v>1.0019919043776599</v>
      </c>
      <c r="AX8" s="52">
        <v>0.88479197011527499</v>
      </c>
      <c r="AY8" s="52">
        <v>0.80383480012527597</v>
      </c>
      <c r="AZ8" s="52">
        <v>0.74390170225746399</v>
      </c>
      <c r="BA8" s="52">
        <v>0.71565002675562595</v>
      </c>
      <c r="BB8" s="52">
        <v>0.71221612695499903</v>
      </c>
      <c r="BC8" s="52">
        <v>0.74196916098657295</v>
      </c>
      <c r="BD8" s="52">
        <v>0.75937372601371</v>
      </c>
      <c r="BE8" s="52">
        <v>0.75738503579765604</v>
      </c>
      <c r="BF8" s="52">
        <v>0.82224154534395999</v>
      </c>
      <c r="BG8" s="52">
        <v>0.91001863561539098</v>
      </c>
      <c r="BH8" s="52">
        <v>1.0323184440283999</v>
      </c>
      <c r="BI8" s="52">
        <v>1.1741678062249801</v>
      </c>
      <c r="BJ8" s="52">
        <v>1.31101950099091</v>
      </c>
      <c r="BK8" s="52">
        <v>1.50113683982785</v>
      </c>
      <c r="BL8" s="52">
        <v>1.63099987257259</v>
      </c>
      <c r="BM8" s="52">
        <v>1.7369296139838899</v>
      </c>
      <c r="BN8" s="52">
        <v>1.7637654418355</v>
      </c>
      <c r="BO8" s="52">
        <v>1.6968093584286901</v>
      </c>
      <c r="BP8" s="52">
        <v>1.56052194580514</v>
      </c>
      <c r="BQ8" s="52">
        <v>1.46883990408967</v>
      </c>
      <c r="BR8" s="52">
        <v>1.36302229576112</v>
      </c>
      <c r="BS8" s="52">
        <v>1.22082906187992</v>
      </c>
      <c r="BT8" s="52">
        <v>1.0539837708108499</v>
      </c>
      <c r="BU8" s="52">
        <v>74.770113467242496</v>
      </c>
      <c r="BV8" s="52">
        <v>73.153989648420094</v>
      </c>
      <c r="BW8" s="52">
        <v>72.152104468051505</v>
      </c>
      <c r="BX8" s="52">
        <v>71.013726655719495</v>
      </c>
      <c r="BY8" s="52">
        <v>69.745167460820895</v>
      </c>
      <c r="BZ8" s="52">
        <v>68.523737723229104</v>
      </c>
      <c r="CA8" s="52">
        <v>68.1974395784368</v>
      </c>
      <c r="CB8" s="52">
        <v>67.501755270013604</v>
      </c>
      <c r="CC8" s="52">
        <v>70.229730608719194</v>
      </c>
      <c r="CD8" s="52">
        <v>73.449308580743093</v>
      </c>
      <c r="CE8" s="52">
        <v>76.954312333255501</v>
      </c>
      <c r="CF8" s="52">
        <v>79.982156145534901</v>
      </c>
      <c r="CG8" s="52">
        <v>82.769757441259301</v>
      </c>
      <c r="CH8" s="52">
        <v>85.751589836208694</v>
      </c>
      <c r="CI8" s="52">
        <v>88.342583661276805</v>
      </c>
      <c r="CJ8" s="52">
        <v>89.6830601073803</v>
      </c>
      <c r="CK8" s="52">
        <v>90.025010057720493</v>
      </c>
      <c r="CL8" s="52">
        <v>89.568324580320805</v>
      </c>
      <c r="CM8" s="52">
        <v>87.776410327353901</v>
      </c>
      <c r="CN8" s="52">
        <v>83.857462023295994</v>
      </c>
      <c r="CO8" s="52">
        <v>80.308593753897199</v>
      </c>
      <c r="CP8" s="57">
        <v>77.430303956146204</v>
      </c>
      <c r="CQ8" s="57">
        <v>74.780122709423196</v>
      </c>
      <c r="CR8" s="57">
        <v>72.906011211164696</v>
      </c>
      <c r="CS8" s="57">
        <v>77.107129284636699</v>
      </c>
      <c r="CT8" s="57">
        <v>1.7190653648521199E-2</v>
      </c>
      <c r="CU8" s="57">
        <v>1.2314633917089301E-2</v>
      </c>
      <c r="CV8" s="57">
        <v>1.60762809642487E-2</v>
      </c>
      <c r="CW8" s="57">
        <v>1.0688933563067E-2</v>
      </c>
      <c r="CX8" s="57">
        <v>1.7832831730307799E-3</v>
      </c>
      <c r="CY8" s="57">
        <v>-1.90195926208053E-3</v>
      </c>
      <c r="CZ8" s="57">
        <v>-1.7662890293672301E-3</v>
      </c>
      <c r="DA8" s="57">
        <v>9.1812802981211805E-3</v>
      </c>
      <c r="DB8" s="57">
        <v>1.92315895723001E-2</v>
      </c>
      <c r="DC8" s="57">
        <v>1.6555487724095999E-2</v>
      </c>
      <c r="DD8" s="57">
        <v>6.7138858581953396E-3</v>
      </c>
      <c r="DE8" s="57">
        <v>3.6118903280535101E-3</v>
      </c>
      <c r="DF8" s="57">
        <v>-5.4967111913997802E-3</v>
      </c>
      <c r="DG8" s="57">
        <v>-4.2433929292321699E-3</v>
      </c>
      <c r="DH8" s="57">
        <v>5.2067143693786799E-3</v>
      </c>
      <c r="DI8" s="57">
        <v>1.06684294381614E-2</v>
      </c>
      <c r="DJ8" s="57">
        <v>7.4568196829721503E-2</v>
      </c>
      <c r="DK8" s="57">
        <v>8.9134531680753595E-2</v>
      </c>
      <c r="DL8" s="57">
        <v>8.7061200958191295E-2</v>
      </c>
      <c r="DM8" s="57">
        <v>7.4925386664554297E-2</v>
      </c>
      <c r="DN8" s="57">
        <v>4.5919857430203902E-2</v>
      </c>
      <c r="DO8" s="57">
        <v>1.7745272178869499E-3</v>
      </c>
      <c r="DP8" s="52">
        <v>-2.1050811772637202E-3</v>
      </c>
      <c r="DQ8" s="52">
        <v>8.9297276157553095E-4</v>
      </c>
      <c r="DR8" s="58">
        <v>1.2677880113559899E-6</v>
      </c>
      <c r="DS8" s="58">
        <v>1.0657457688501799E-6</v>
      </c>
      <c r="DT8" s="58">
        <v>7.8633568882551997E-7</v>
      </c>
      <c r="DU8" s="58">
        <v>3.9105820303646498E-7</v>
      </c>
      <c r="DV8" s="58">
        <v>1.6516102885088401E-7</v>
      </c>
      <c r="DW8" s="58">
        <v>7.11017333335171E-8</v>
      </c>
      <c r="DX8" s="58">
        <v>2.1145299023681101E-7</v>
      </c>
      <c r="DY8" s="58">
        <v>1.1492836330139301E-6</v>
      </c>
      <c r="DZ8" s="58">
        <v>4.2527466347691102E-7</v>
      </c>
      <c r="EA8" s="58">
        <v>2.85622258450645E-7</v>
      </c>
      <c r="EB8" s="58">
        <v>1.55238689071695E-7</v>
      </c>
      <c r="EC8" s="58">
        <v>1.5455940503907701E-7</v>
      </c>
      <c r="ED8" s="58">
        <v>3.62723661003917E-7</v>
      </c>
      <c r="EE8" s="58">
        <v>1.0639169894135399E-6</v>
      </c>
      <c r="EF8" s="58">
        <v>1.6087794522212299E-6</v>
      </c>
      <c r="EG8" s="58">
        <v>1.9099467241130499E-6</v>
      </c>
      <c r="EH8" s="58">
        <v>2.0421526830387002E-6</v>
      </c>
      <c r="EI8" s="58">
        <v>2.1581260304020602E-6</v>
      </c>
      <c r="EJ8" s="58">
        <v>1.96167861044386E-6</v>
      </c>
      <c r="EK8" s="58">
        <v>1.8830613036118701E-6</v>
      </c>
      <c r="EL8" s="58">
        <v>2.2976847290625602E-6</v>
      </c>
      <c r="EM8" s="58">
        <v>1.27082503941125E-6</v>
      </c>
      <c r="EN8" s="58">
        <v>1.6589881142036299E-7</v>
      </c>
      <c r="EO8" s="58">
        <v>1.45206030453821E-7</v>
      </c>
    </row>
    <row r="9" spans="1:145" x14ac:dyDescent="0.25">
      <c r="B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All_All_All_All_All_All_All_All_All_All_All_45916</v>
      </c>
      <c r="C9" s="52" t="s">
        <v>264</v>
      </c>
      <c r="D9" s="52" t="s">
        <v>25</v>
      </c>
      <c r="E9" s="52" t="s">
        <v>25</v>
      </c>
      <c r="F9" s="52" t="s">
        <v>25</v>
      </c>
      <c r="G9" s="52" t="s">
        <v>25</v>
      </c>
      <c r="H9" s="52" t="s">
        <v>25</v>
      </c>
      <c r="I9" s="52" t="s">
        <v>25</v>
      </c>
      <c r="J9" s="52" t="s">
        <v>25</v>
      </c>
      <c r="K9" s="52" t="s">
        <v>25</v>
      </c>
      <c r="L9" s="53" t="s">
        <v>25</v>
      </c>
      <c r="M9" s="53" t="s">
        <v>25</v>
      </c>
      <c r="N9" s="54" t="s">
        <v>25</v>
      </c>
      <c r="O9" s="52" t="s">
        <v>25</v>
      </c>
      <c r="P9" s="55">
        <v>45916</v>
      </c>
      <c r="Q9" s="52">
        <v>17</v>
      </c>
      <c r="R9" s="52">
        <v>21</v>
      </c>
      <c r="S9" s="56">
        <v>46450</v>
      </c>
      <c r="T9" s="52">
        <v>0</v>
      </c>
      <c r="U9" s="52">
        <v>0</v>
      </c>
      <c r="V9" s="52">
        <v>0</v>
      </c>
      <c r="W9" s="52">
        <v>0</v>
      </c>
      <c r="X9" s="52">
        <v>0.88176466593136404</v>
      </c>
      <c r="Y9" s="52">
        <v>0.77685964563591003</v>
      </c>
      <c r="Z9" s="52">
        <v>0.69675531966832704</v>
      </c>
      <c r="AA9" s="52">
        <v>0.64236878995311597</v>
      </c>
      <c r="AB9" s="52">
        <v>0.61762404749433397</v>
      </c>
      <c r="AC9" s="52">
        <v>0.62243137632532697</v>
      </c>
      <c r="AD9" s="52">
        <v>0.66765030495892896</v>
      </c>
      <c r="AE9" s="52">
        <v>0.69081544888789603</v>
      </c>
      <c r="AF9" s="52">
        <v>0.67988711554526704</v>
      </c>
      <c r="AG9" s="52">
        <v>0.73852592731208</v>
      </c>
      <c r="AH9" s="52">
        <v>0.80813880994891896</v>
      </c>
      <c r="AI9" s="52">
        <v>0.92028088473024405</v>
      </c>
      <c r="AJ9" s="52">
        <v>1.1123776384958499</v>
      </c>
      <c r="AK9" s="52">
        <v>1.2954940928360901</v>
      </c>
      <c r="AL9" s="52">
        <v>1.50678311795103</v>
      </c>
      <c r="AM9" s="52">
        <v>1.7056415216476499</v>
      </c>
      <c r="AN9" s="52">
        <v>1.7714636370602399</v>
      </c>
      <c r="AO9" s="52">
        <v>1.8092111968129401</v>
      </c>
      <c r="AP9" s="52">
        <v>1.7587596786711399</v>
      </c>
      <c r="AQ9" s="52">
        <v>1.6209535962686601</v>
      </c>
      <c r="AR9" s="52">
        <v>1.52884692138641</v>
      </c>
      <c r="AS9" s="52">
        <v>1.4277937367525799</v>
      </c>
      <c r="AT9" s="52">
        <v>1.2500193441691301</v>
      </c>
      <c r="AU9" s="52">
        <v>1.0560763683757901</v>
      </c>
      <c r="AV9" s="52">
        <v>0.96480777020757102</v>
      </c>
      <c r="AW9" s="52">
        <v>0.92080396022972399</v>
      </c>
      <c r="AX9" s="52">
        <v>0.80901609037484501</v>
      </c>
      <c r="AY9" s="52">
        <v>0.72227808889871703</v>
      </c>
      <c r="AZ9" s="52">
        <v>0.65214289428046601</v>
      </c>
      <c r="BA9" s="52">
        <v>0.62033679206069603</v>
      </c>
      <c r="BB9" s="52">
        <v>0.62003250385678899</v>
      </c>
      <c r="BC9" s="52">
        <v>0.65826458826372303</v>
      </c>
      <c r="BD9" s="52">
        <v>0.69576472658034405</v>
      </c>
      <c r="BE9" s="52">
        <v>0.70055283729849105</v>
      </c>
      <c r="BF9" s="52">
        <v>0.74864369242248496</v>
      </c>
      <c r="BG9" s="52">
        <v>0.81292827463918904</v>
      </c>
      <c r="BH9" s="52">
        <v>0.93950951221282897</v>
      </c>
      <c r="BI9" s="52">
        <v>1.1138013390982899</v>
      </c>
      <c r="BJ9" s="52">
        <v>1.34947491431779</v>
      </c>
      <c r="BK9" s="52">
        <v>1.5655596996040999</v>
      </c>
      <c r="BL9" s="52">
        <v>1.7587176070459301</v>
      </c>
      <c r="BM9" s="52">
        <v>1.85362269223153</v>
      </c>
      <c r="BN9" s="52">
        <v>1.91340709796474</v>
      </c>
      <c r="BO9" s="52">
        <v>1.86148972305145</v>
      </c>
      <c r="BP9" s="52">
        <v>1.72440185827783</v>
      </c>
      <c r="BQ9" s="52">
        <v>1.57749082433202</v>
      </c>
      <c r="BR9" s="52">
        <v>1.4351480400693799</v>
      </c>
      <c r="BS9" s="52">
        <v>1.2379206148114901</v>
      </c>
      <c r="BT9" s="52">
        <v>1.0570356501753799</v>
      </c>
      <c r="BU9" s="52">
        <v>74.105265403339203</v>
      </c>
      <c r="BV9" s="52">
        <v>72.790435861714798</v>
      </c>
      <c r="BW9" s="52">
        <v>70.649669934465095</v>
      </c>
      <c r="BX9" s="52">
        <v>69.904297269346799</v>
      </c>
      <c r="BY9" s="52">
        <v>68.230062627540306</v>
      </c>
      <c r="BZ9" s="52">
        <v>67.040210098673697</v>
      </c>
      <c r="CA9" s="52">
        <v>66.2612221528302</v>
      </c>
      <c r="CB9" s="52">
        <v>65.464012725187203</v>
      </c>
      <c r="CC9" s="52">
        <v>68.379335533743998</v>
      </c>
      <c r="CD9" s="52">
        <v>73.292857717563294</v>
      </c>
      <c r="CE9" s="52">
        <v>79.316308122225905</v>
      </c>
      <c r="CF9" s="52">
        <v>84.0866204664256</v>
      </c>
      <c r="CG9" s="52">
        <v>87.409113652227504</v>
      </c>
      <c r="CH9" s="52">
        <v>90.726735572441399</v>
      </c>
      <c r="CI9" s="52">
        <v>92.629129365459804</v>
      </c>
      <c r="CJ9" s="52">
        <v>94.350098372549695</v>
      </c>
      <c r="CK9" s="52">
        <v>94.972658447445596</v>
      </c>
      <c r="CL9" s="52">
        <v>94.897290133359206</v>
      </c>
      <c r="CM9" s="52">
        <v>93.397106815580599</v>
      </c>
      <c r="CN9" s="52">
        <v>90.153306564055001</v>
      </c>
      <c r="CO9" s="52">
        <v>85.909303753162604</v>
      </c>
      <c r="CP9" s="57">
        <v>82.597798091678598</v>
      </c>
      <c r="CQ9" s="57">
        <v>79.9571919181395</v>
      </c>
      <c r="CR9" s="57">
        <v>77.920273546687994</v>
      </c>
      <c r="CS9" s="57">
        <v>76.009783679532802</v>
      </c>
      <c r="CT9" s="57">
        <v>1.52252357131956E-2</v>
      </c>
      <c r="CU9" s="57">
        <v>8.7887827065674592E-3</v>
      </c>
      <c r="CV9" s="57">
        <v>9.8863092176795994E-3</v>
      </c>
      <c r="CW9" s="57">
        <v>7.8412537310205699E-3</v>
      </c>
      <c r="CX9" s="57">
        <v>1.1442878818481699E-3</v>
      </c>
      <c r="CY9" s="57">
        <v>-2.2111373197015801E-3</v>
      </c>
      <c r="CZ9" s="57">
        <v>3.4828550489611801E-4</v>
      </c>
      <c r="DA9" s="57">
        <v>7.2908874414610502E-3</v>
      </c>
      <c r="DB9" s="57">
        <v>2.0568300480458102E-2</v>
      </c>
      <c r="DC9" s="57">
        <v>1.7223552141250299E-2</v>
      </c>
      <c r="DD9" s="57">
        <v>5.5739020726623904E-3</v>
      </c>
      <c r="DE9" s="57">
        <v>3.7546416874434298E-3</v>
      </c>
      <c r="DF9" s="57">
        <v>-9.8546617706232308E-3</v>
      </c>
      <c r="DG9" s="57">
        <v>-3.8518109360748702E-3</v>
      </c>
      <c r="DH9" s="57">
        <v>5.8430310506854804E-3</v>
      </c>
      <c r="DI9" s="57">
        <v>1.233495223067E-2</v>
      </c>
      <c r="DJ9" s="57">
        <v>8.11439819439876E-2</v>
      </c>
      <c r="DK9" s="57">
        <v>9.9440175932786895E-2</v>
      </c>
      <c r="DL9" s="57">
        <v>0.105435497264976</v>
      </c>
      <c r="DM9" s="57">
        <v>0.102077216152302</v>
      </c>
      <c r="DN9" s="57">
        <v>5.0044349096113903E-2</v>
      </c>
      <c r="DO9" s="57">
        <v>-1.9846705023131698E-3</v>
      </c>
      <c r="DP9" s="52">
        <v>-3.9563995376343001E-3</v>
      </c>
      <c r="DQ9" s="52">
        <v>9.3157279743879106E-5</v>
      </c>
      <c r="DR9" s="58">
        <v>1.2074953411031699E-6</v>
      </c>
      <c r="DS9" s="58">
        <v>1.0333396553690299E-6</v>
      </c>
      <c r="DT9" s="58">
        <v>7.4461867022243096E-7</v>
      </c>
      <c r="DU9" s="58">
        <v>3.5983103238477303E-7</v>
      </c>
      <c r="DV9" s="58">
        <v>1.3744893731252899E-7</v>
      </c>
      <c r="DW9" s="58">
        <v>5.3011274469815598E-8</v>
      </c>
      <c r="DX9" s="58">
        <v>1.54268149782975E-7</v>
      </c>
      <c r="DY9" s="58">
        <v>8.6306518145769695E-7</v>
      </c>
      <c r="DZ9" s="58">
        <v>2.9709800527531699E-7</v>
      </c>
      <c r="EA9" s="58">
        <v>1.8399480352230701E-7</v>
      </c>
      <c r="EB9" s="58">
        <v>1.1940178307872701E-7</v>
      </c>
      <c r="EC9" s="58">
        <v>1.38557368195985E-7</v>
      </c>
      <c r="ED9" s="58">
        <v>3.3479940209518899E-7</v>
      </c>
      <c r="EE9" s="58">
        <v>1.1749549368433299E-6</v>
      </c>
      <c r="EF9" s="58">
        <v>1.5407791485157301E-6</v>
      </c>
      <c r="EG9" s="58">
        <v>1.7870769484446599E-6</v>
      </c>
      <c r="EH9" s="58">
        <v>2.1130519315975999E-6</v>
      </c>
      <c r="EI9" s="58">
        <v>2.1061964062763201E-6</v>
      </c>
      <c r="EJ9" s="58">
        <v>2.01081591007243E-6</v>
      </c>
      <c r="EK9" s="58">
        <v>1.7861966948095001E-6</v>
      </c>
      <c r="EL9" s="58">
        <v>2.1168565181987398E-6</v>
      </c>
      <c r="EM9" s="58">
        <v>1.2366190070486999E-6</v>
      </c>
      <c r="EN9" s="58">
        <v>1.4827833103957E-7</v>
      </c>
      <c r="EO9" s="58">
        <v>1.34707670214091E-7</v>
      </c>
    </row>
    <row r="10" spans="1:145" x14ac:dyDescent="0.25">
      <c r="B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All_All_All_All_All_All_All_All_All_All_All_45917</v>
      </c>
      <c r="C10" s="52" t="s">
        <v>264</v>
      </c>
      <c r="D10" s="52" t="s">
        <v>25</v>
      </c>
      <c r="E10" s="52" t="s">
        <v>25</v>
      </c>
      <c r="F10" s="52" t="s">
        <v>25</v>
      </c>
      <c r="G10" s="52" t="s">
        <v>25</v>
      </c>
      <c r="H10" s="52" t="s">
        <v>25</v>
      </c>
      <c r="I10" s="52" t="s">
        <v>25</v>
      </c>
      <c r="J10" s="52" t="s">
        <v>25</v>
      </c>
      <c r="K10" s="52" t="s">
        <v>25</v>
      </c>
      <c r="L10" s="53" t="s">
        <v>25</v>
      </c>
      <c r="M10" s="53" t="s">
        <v>25</v>
      </c>
      <c r="N10" s="54" t="s">
        <v>25</v>
      </c>
      <c r="O10" s="52" t="s">
        <v>25</v>
      </c>
      <c r="P10" s="55">
        <v>45917</v>
      </c>
      <c r="Q10" s="52">
        <v>17</v>
      </c>
      <c r="R10" s="52">
        <v>21</v>
      </c>
      <c r="S10" s="56">
        <v>46531</v>
      </c>
      <c r="T10" s="52">
        <v>0</v>
      </c>
      <c r="U10" s="52">
        <v>0</v>
      </c>
      <c r="V10" s="52">
        <v>0</v>
      </c>
      <c r="W10" s="52">
        <v>0</v>
      </c>
      <c r="X10" s="52">
        <v>0.95796780724264397</v>
      </c>
      <c r="Y10" s="52">
        <v>0.84660088848641402</v>
      </c>
      <c r="Z10" s="52">
        <v>0.74872808381633404</v>
      </c>
      <c r="AA10" s="52">
        <v>0.68007020090319004</v>
      </c>
      <c r="AB10" s="52">
        <v>0.65550036139171797</v>
      </c>
      <c r="AC10" s="52">
        <v>0.65998984906119695</v>
      </c>
      <c r="AD10" s="52">
        <v>0.68763657042986004</v>
      </c>
      <c r="AE10" s="52">
        <v>0.71392112648743</v>
      </c>
      <c r="AF10" s="52">
        <v>0.70682038064243202</v>
      </c>
      <c r="AG10" s="52">
        <v>0.758172340178352</v>
      </c>
      <c r="AH10" s="52">
        <v>0.83995892284025697</v>
      </c>
      <c r="AI10" s="52">
        <v>0.96849773291156804</v>
      </c>
      <c r="AJ10" s="52">
        <v>1.1207565721492301</v>
      </c>
      <c r="AK10" s="52">
        <v>1.30139168464916</v>
      </c>
      <c r="AL10" s="52">
        <v>1.5532544789178</v>
      </c>
      <c r="AM10" s="52">
        <v>1.7146522561775901</v>
      </c>
      <c r="AN10" s="52">
        <v>1.7640302631045</v>
      </c>
      <c r="AO10" s="52">
        <v>1.81942583316637</v>
      </c>
      <c r="AP10" s="52">
        <v>1.7656896365678501</v>
      </c>
      <c r="AQ10" s="52">
        <v>1.64426270581159</v>
      </c>
      <c r="AR10" s="52">
        <v>1.5736014299944601</v>
      </c>
      <c r="AS10" s="52">
        <v>1.48040431386814</v>
      </c>
      <c r="AT10" s="52">
        <v>1.2999610685624401</v>
      </c>
      <c r="AU10" s="52">
        <v>1.0987530011470199</v>
      </c>
      <c r="AV10" s="52">
        <v>1.0567047297057399</v>
      </c>
      <c r="AW10" s="52">
        <v>0.97868341259351299</v>
      </c>
      <c r="AX10" s="52">
        <v>0.84911853319179598</v>
      </c>
      <c r="AY10" s="52">
        <v>0.76087103366489295</v>
      </c>
      <c r="AZ10" s="52">
        <v>0.69172358279694501</v>
      </c>
      <c r="BA10" s="52">
        <v>0.65487608819373799</v>
      </c>
      <c r="BB10" s="52">
        <v>0.65214092391696399</v>
      </c>
      <c r="BC10" s="52">
        <v>0.68651130179125797</v>
      </c>
      <c r="BD10" s="52">
        <v>0.71879502838756304</v>
      </c>
      <c r="BE10" s="52">
        <v>0.71962937451960696</v>
      </c>
      <c r="BF10" s="52">
        <v>0.76372424004934203</v>
      </c>
      <c r="BG10" s="52">
        <v>0.83840984457363399</v>
      </c>
      <c r="BH10" s="52">
        <v>0.96590824271692599</v>
      </c>
      <c r="BI10" s="52">
        <v>1.13762474562105</v>
      </c>
      <c r="BJ10" s="52">
        <v>1.35740027927859</v>
      </c>
      <c r="BK10" s="52">
        <v>1.6021178681813699</v>
      </c>
      <c r="BL10" s="52">
        <v>1.8032985596339299</v>
      </c>
      <c r="BM10" s="52">
        <v>1.8923699756173999</v>
      </c>
      <c r="BN10" s="52">
        <v>1.9562395571778799</v>
      </c>
      <c r="BO10" s="52">
        <v>1.90123446683256</v>
      </c>
      <c r="BP10" s="52">
        <v>1.7581159152207899</v>
      </c>
      <c r="BQ10" s="52">
        <v>1.6155340821364299</v>
      </c>
      <c r="BR10" s="52">
        <v>1.4776119485336301</v>
      </c>
      <c r="BS10" s="52">
        <v>1.2864643826344</v>
      </c>
      <c r="BT10" s="52">
        <v>1.0979949157173099</v>
      </c>
      <c r="BU10" s="52">
        <v>75.199140917216099</v>
      </c>
      <c r="BV10" s="52">
        <v>73.625597189482207</v>
      </c>
      <c r="BW10" s="52">
        <v>72.185016728003106</v>
      </c>
      <c r="BX10" s="52">
        <v>70.714146197046901</v>
      </c>
      <c r="BY10" s="52">
        <v>69.221351193546099</v>
      </c>
      <c r="BZ10" s="52">
        <v>68.133171372769098</v>
      </c>
      <c r="CA10" s="52">
        <v>67.042584472002304</v>
      </c>
      <c r="CB10" s="52">
        <v>66.608950438835294</v>
      </c>
      <c r="CC10" s="52">
        <v>69.452248202218698</v>
      </c>
      <c r="CD10" s="52">
        <v>74.527459617304004</v>
      </c>
      <c r="CE10" s="52">
        <v>79.376083002719696</v>
      </c>
      <c r="CF10" s="52">
        <v>83.320350800203798</v>
      </c>
      <c r="CG10" s="52">
        <v>87.225533810848106</v>
      </c>
      <c r="CH10" s="52">
        <v>90.356855480925205</v>
      </c>
      <c r="CI10" s="52">
        <v>92.904254701008497</v>
      </c>
      <c r="CJ10" s="52">
        <v>94.842166840947698</v>
      </c>
      <c r="CK10" s="52">
        <v>95.415711427839597</v>
      </c>
      <c r="CL10" s="52">
        <v>95.471453954643906</v>
      </c>
      <c r="CM10" s="52">
        <v>93.719968353131605</v>
      </c>
      <c r="CN10" s="52">
        <v>90.710183352654099</v>
      </c>
      <c r="CO10" s="52">
        <v>86.461085558164598</v>
      </c>
      <c r="CP10" s="57">
        <v>83.736604478132605</v>
      </c>
      <c r="CQ10" s="57">
        <v>82.021351114343702</v>
      </c>
      <c r="CR10" s="57">
        <v>79.824031172922503</v>
      </c>
      <c r="CS10" s="57">
        <v>77.914076920367194</v>
      </c>
      <c r="CT10" s="57">
        <v>1.77022123345686E-2</v>
      </c>
      <c r="CU10" s="57">
        <v>1.32233026406131E-2</v>
      </c>
      <c r="CV10" s="57">
        <v>1.49777318645141E-2</v>
      </c>
      <c r="CW10" s="57">
        <v>9.5601713153020303E-3</v>
      </c>
      <c r="CX10" s="57">
        <v>1.4878735027580999E-3</v>
      </c>
      <c r="CY10" s="57">
        <v>-1.9736032893317998E-3</v>
      </c>
      <c r="CZ10" s="57">
        <v>-3.9418184149979998E-4</v>
      </c>
      <c r="DA10" s="57">
        <v>8.2726819461868394E-3</v>
      </c>
      <c r="DB10" s="57">
        <v>1.9932461631214499E-2</v>
      </c>
      <c r="DC10" s="57">
        <v>1.6398677383905401E-2</v>
      </c>
      <c r="DD10" s="57">
        <v>5.5211328425418902E-3</v>
      </c>
      <c r="DE10" s="57">
        <v>3.7317589535070298E-3</v>
      </c>
      <c r="DF10" s="57">
        <v>-9.4685647725162494E-3</v>
      </c>
      <c r="DG10" s="57">
        <v>-5.9604092230405303E-3</v>
      </c>
      <c r="DH10" s="57">
        <v>6.1069881044570704E-3</v>
      </c>
      <c r="DI10" s="57">
        <v>1.29933448567416E-2</v>
      </c>
      <c r="DJ10" s="57">
        <v>8.1712344941766504E-2</v>
      </c>
      <c r="DK10" s="57">
        <v>0.100774862802017</v>
      </c>
      <c r="DL10" s="57">
        <v>0.106989181330127</v>
      </c>
      <c r="DM10" s="57">
        <v>0.10559529941488199</v>
      </c>
      <c r="DN10" s="57">
        <v>4.7563133475351002E-2</v>
      </c>
      <c r="DO10" s="57">
        <v>-3.6067249737850499E-3</v>
      </c>
      <c r="DP10" s="52">
        <v>-4.6540354666062501E-3</v>
      </c>
      <c r="DQ10" s="52">
        <v>-2.0618510330092801E-4</v>
      </c>
      <c r="DR10" s="58">
        <v>1.1681822637503501E-6</v>
      </c>
      <c r="DS10" s="58">
        <v>9.2831441956388695E-7</v>
      </c>
      <c r="DT10" s="58">
        <v>6.7709177298797198E-7</v>
      </c>
      <c r="DU10" s="58">
        <v>3.3763260078583502E-7</v>
      </c>
      <c r="DV10" s="58">
        <v>1.3708779671584101E-7</v>
      </c>
      <c r="DW10" s="58">
        <v>5.8636515943362899E-8</v>
      </c>
      <c r="DX10" s="58">
        <v>1.60991732436517E-7</v>
      </c>
      <c r="DY10" s="58">
        <v>8.0726053003868098E-7</v>
      </c>
      <c r="DZ10" s="58">
        <v>3.0810177470479599E-7</v>
      </c>
      <c r="EA10" s="58">
        <v>2.1428812777662E-7</v>
      </c>
      <c r="EB10" s="58">
        <v>1.2311259619040601E-7</v>
      </c>
      <c r="EC10" s="58">
        <v>1.2690895846981E-7</v>
      </c>
      <c r="ED10" s="58">
        <v>3.2103462831170899E-7</v>
      </c>
      <c r="EE10" s="58">
        <v>8.95160533597073E-7</v>
      </c>
      <c r="EF10" s="58">
        <v>1.28855407403803E-6</v>
      </c>
      <c r="EG10" s="58">
        <v>1.80540017056005E-6</v>
      </c>
      <c r="EH10" s="58">
        <v>1.7146271969455499E-6</v>
      </c>
      <c r="EI10" s="58">
        <v>1.84002728804329E-6</v>
      </c>
      <c r="EJ10" s="58">
        <v>1.82328169554617E-6</v>
      </c>
      <c r="EK10" s="58">
        <v>1.66044106689457E-6</v>
      </c>
      <c r="EL10" s="58">
        <v>1.9648388878863098E-6</v>
      </c>
      <c r="EM10" s="58">
        <v>1.2061712031315999E-6</v>
      </c>
      <c r="EN10" s="58">
        <v>1.6710252775013901E-7</v>
      </c>
      <c r="EO10" s="58">
        <v>1.40491858506993E-7</v>
      </c>
    </row>
    <row r="11" spans="1:145" x14ac:dyDescent="0.25">
      <c r="B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All_All_All_All_All_All_All_All_All_All_All_45923</v>
      </c>
      <c r="C11" s="52" t="s">
        <v>264</v>
      </c>
      <c r="D11" s="52" t="s">
        <v>25</v>
      </c>
      <c r="E11" s="52" t="s">
        <v>25</v>
      </c>
      <c r="F11" s="52" t="s">
        <v>25</v>
      </c>
      <c r="G11" s="52" t="s">
        <v>25</v>
      </c>
      <c r="H11" s="52" t="s">
        <v>25</v>
      </c>
      <c r="I11" s="52" t="s">
        <v>25</v>
      </c>
      <c r="J11" s="52" t="s">
        <v>25</v>
      </c>
      <c r="K11" s="52" t="s">
        <v>25</v>
      </c>
      <c r="L11" s="53" t="s">
        <v>25</v>
      </c>
      <c r="M11" s="53" t="s">
        <v>25</v>
      </c>
      <c r="N11" s="54" t="s">
        <v>25</v>
      </c>
      <c r="O11" s="52" t="s">
        <v>25</v>
      </c>
      <c r="P11" s="55">
        <v>45923</v>
      </c>
      <c r="Q11" s="52">
        <v>17</v>
      </c>
      <c r="R11" s="52">
        <v>21</v>
      </c>
      <c r="S11" s="56">
        <v>46735</v>
      </c>
      <c r="T11" s="52">
        <v>0</v>
      </c>
      <c r="U11" s="52">
        <v>0</v>
      </c>
      <c r="V11" s="52">
        <v>0</v>
      </c>
      <c r="W11" s="52">
        <v>0</v>
      </c>
      <c r="X11" s="52">
        <v>0.93598236173635896</v>
      </c>
      <c r="Y11" s="52">
        <v>0.82603389176664999</v>
      </c>
      <c r="Z11" s="52">
        <v>0.74234457733812098</v>
      </c>
      <c r="AA11" s="52">
        <v>0.67631558064267805</v>
      </c>
      <c r="AB11" s="52">
        <v>0.65226955990273505</v>
      </c>
      <c r="AC11" s="52">
        <v>0.65714748803673495</v>
      </c>
      <c r="AD11" s="52">
        <v>0.70058403973614203</v>
      </c>
      <c r="AE11" s="52">
        <v>0.73875598076701299</v>
      </c>
      <c r="AF11" s="52">
        <v>0.71092492333005797</v>
      </c>
      <c r="AG11" s="52">
        <v>0.76388264421628904</v>
      </c>
      <c r="AH11" s="52">
        <v>0.86404366152203604</v>
      </c>
      <c r="AI11" s="52">
        <v>1.0078381166136401</v>
      </c>
      <c r="AJ11" s="52">
        <v>1.18832711275773</v>
      </c>
      <c r="AK11" s="52">
        <v>1.37641081789255</v>
      </c>
      <c r="AL11" s="52">
        <v>1.5725506358310899</v>
      </c>
      <c r="AM11" s="52">
        <v>1.7706127667374401</v>
      </c>
      <c r="AN11" s="52">
        <v>1.8472552542531699</v>
      </c>
      <c r="AO11" s="52">
        <v>1.88803173410849</v>
      </c>
      <c r="AP11" s="52">
        <v>1.82796772017187</v>
      </c>
      <c r="AQ11" s="52">
        <v>1.6956203890894701</v>
      </c>
      <c r="AR11" s="52">
        <v>1.62463091604231</v>
      </c>
      <c r="AS11" s="52">
        <v>1.52635352976188</v>
      </c>
      <c r="AT11" s="52">
        <v>1.32363406085185</v>
      </c>
      <c r="AU11" s="52">
        <v>1.14809301916782</v>
      </c>
      <c r="AV11" s="52">
        <v>1.00839053656813</v>
      </c>
      <c r="AW11" s="52">
        <v>0.96730076374377005</v>
      </c>
      <c r="AX11" s="52">
        <v>0.84076749469885204</v>
      </c>
      <c r="AY11" s="52">
        <v>0.75696678515409999</v>
      </c>
      <c r="AZ11" s="52">
        <v>0.69279337189310397</v>
      </c>
      <c r="BA11" s="52">
        <v>0.65709392088497198</v>
      </c>
      <c r="BB11" s="52">
        <v>0.65492587426921001</v>
      </c>
      <c r="BC11" s="52">
        <v>0.69040813452405803</v>
      </c>
      <c r="BD11" s="52">
        <v>0.72638025631257397</v>
      </c>
      <c r="BE11" s="52">
        <v>0.73165023545122299</v>
      </c>
      <c r="BF11" s="52">
        <v>0.78444454968470301</v>
      </c>
      <c r="BG11" s="52">
        <v>0.86761987854385603</v>
      </c>
      <c r="BH11" s="52">
        <v>1.00587085655458</v>
      </c>
      <c r="BI11" s="52">
        <v>1.18773258430301</v>
      </c>
      <c r="BJ11" s="52">
        <v>1.42109597216698</v>
      </c>
      <c r="BK11" s="52">
        <v>1.64182702019671</v>
      </c>
      <c r="BL11" s="52">
        <v>1.8439534902125401</v>
      </c>
      <c r="BM11" s="52">
        <v>1.9675050092587401</v>
      </c>
      <c r="BN11" s="52">
        <v>2.0124190553597101</v>
      </c>
      <c r="BO11" s="52">
        <v>1.97074540205801</v>
      </c>
      <c r="BP11" s="52">
        <v>1.83331154216683</v>
      </c>
      <c r="BQ11" s="52">
        <v>1.6681170507804699</v>
      </c>
      <c r="BR11" s="52">
        <v>1.5232938723346301</v>
      </c>
      <c r="BS11" s="52">
        <v>1.3277870775909699</v>
      </c>
      <c r="BT11" s="52">
        <v>1.13148975752083</v>
      </c>
      <c r="BU11" s="52">
        <v>74.812023283409502</v>
      </c>
      <c r="BV11" s="52">
        <v>72.6563386261506</v>
      </c>
      <c r="BW11" s="52">
        <v>71.796061205419093</v>
      </c>
      <c r="BX11" s="52">
        <v>70.544503638480904</v>
      </c>
      <c r="BY11" s="52">
        <v>69.297235439299897</v>
      </c>
      <c r="BZ11" s="52">
        <v>68.454304435415196</v>
      </c>
      <c r="CA11" s="52">
        <v>67.500284388847305</v>
      </c>
      <c r="CB11" s="52">
        <v>67.419415386771206</v>
      </c>
      <c r="CC11" s="52">
        <v>70.604193754527998</v>
      </c>
      <c r="CD11" s="52">
        <v>75.821750935804602</v>
      </c>
      <c r="CE11" s="52">
        <v>80.659052400680807</v>
      </c>
      <c r="CF11" s="52">
        <v>84.558082600253101</v>
      </c>
      <c r="CG11" s="52">
        <v>88.397221067344901</v>
      </c>
      <c r="CH11" s="52">
        <v>91.455264941864698</v>
      </c>
      <c r="CI11" s="52">
        <v>93.466741514623607</v>
      </c>
      <c r="CJ11" s="52">
        <v>95.478043834531107</v>
      </c>
      <c r="CK11" s="52">
        <v>96.625529299972399</v>
      </c>
      <c r="CL11" s="52">
        <v>96.413215294517101</v>
      </c>
      <c r="CM11" s="52">
        <v>95.379283740296302</v>
      </c>
      <c r="CN11" s="52">
        <v>91.682087943067799</v>
      </c>
      <c r="CO11" s="52">
        <v>87.619648123454894</v>
      </c>
      <c r="CP11" s="57">
        <v>84.795036258596099</v>
      </c>
      <c r="CQ11" s="57">
        <v>81.771717575100595</v>
      </c>
      <c r="CR11" s="57">
        <v>78.855134123781298</v>
      </c>
      <c r="CS11" s="57">
        <v>76.675026744512195</v>
      </c>
      <c r="CT11" s="57">
        <v>1.6583616519182401E-2</v>
      </c>
      <c r="CU11" s="57">
        <v>7.9521219912696995E-3</v>
      </c>
      <c r="CV11" s="57">
        <v>1.3143256500540599E-2</v>
      </c>
      <c r="CW11" s="57">
        <v>8.7042162173204592E-3</v>
      </c>
      <c r="CX11" s="57">
        <v>1.4693983323238601E-3</v>
      </c>
      <c r="CY11" s="57">
        <v>-2.0743747759841302E-3</v>
      </c>
      <c r="CZ11" s="57">
        <v>-3.2869924549301497E-4</v>
      </c>
      <c r="DA11" s="57">
        <v>8.3830293814284099E-3</v>
      </c>
      <c r="DB11" s="57">
        <v>1.9616454038691201E-2</v>
      </c>
      <c r="DC11" s="57">
        <v>1.5798919508019399E-2</v>
      </c>
      <c r="DD11" s="57">
        <v>4.7820270587709598E-3</v>
      </c>
      <c r="DE11" s="57">
        <v>3.7845601654217598E-3</v>
      </c>
      <c r="DF11" s="57">
        <v>-1.0257044749348399E-2</v>
      </c>
      <c r="DG11" s="57">
        <v>-4.1282437993393796E-3</v>
      </c>
      <c r="DH11" s="57">
        <v>6.0941104955476201E-3</v>
      </c>
      <c r="DI11" s="57">
        <v>1.24795806930074E-2</v>
      </c>
      <c r="DJ11" s="57">
        <v>8.2826801060090202E-2</v>
      </c>
      <c r="DK11" s="57">
        <v>0.102355015033628</v>
      </c>
      <c r="DL11" s="57">
        <v>0.110359991995299</v>
      </c>
      <c r="DM11" s="57">
        <v>0.107702247370913</v>
      </c>
      <c r="DN11" s="57">
        <v>4.8251408814261501E-2</v>
      </c>
      <c r="DO11" s="57">
        <v>-4.2606697529147999E-3</v>
      </c>
      <c r="DP11" s="52">
        <v>-4.6119978979041196E-3</v>
      </c>
      <c r="DQ11" s="52">
        <v>-3.00474916227678E-5</v>
      </c>
      <c r="DR11" s="58">
        <v>1.1409637839790301E-6</v>
      </c>
      <c r="DS11" s="58">
        <v>9.1796683095320302E-7</v>
      </c>
      <c r="DT11" s="58">
        <v>6.8623411061479997E-7</v>
      </c>
      <c r="DU11" s="58">
        <v>3.5519607054106298E-7</v>
      </c>
      <c r="DV11" s="58">
        <v>1.4300692276443499E-7</v>
      </c>
      <c r="DW11" s="58">
        <v>5.66397835156981E-8</v>
      </c>
      <c r="DX11" s="58">
        <v>1.6721351814927201E-7</v>
      </c>
      <c r="DY11" s="58">
        <v>8.7310206617585699E-7</v>
      </c>
      <c r="DZ11" s="58">
        <v>3.4534689927762302E-7</v>
      </c>
      <c r="EA11" s="58">
        <v>2.2230209102737501E-7</v>
      </c>
      <c r="EB11" s="58">
        <v>1.19184270927358E-7</v>
      </c>
      <c r="EC11" s="58">
        <v>1.2339698065158601E-7</v>
      </c>
      <c r="ED11" s="58">
        <v>3.3660557890187398E-7</v>
      </c>
      <c r="EE11" s="58">
        <v>9.7968181244057805E-7</v>
      </c>
      <c r="EF11" s="58">
        <v>1.50368947366702E-6</v>
      </c>
      <c r="EG11" s="58">
        <v>1.7074336001292399E-6</v>
      </c>
      <c r="EH11" s="58">
        <v>1.8344436515558201E-6</v>
      </c>
      <c r="EI11" s="58">
        <v>1.82617359077521E-6</v>
      </c>
      <c r="EJ11" s="58">
        <v>1.8235811252932799E-6</v>
      </c>
      <c r="EK11" s="58">
        <v>1.76515773202196E-6</v>
      </c>
      <c r="EL11" s="58">
        <v>2.1425531868406902E-6</v>
      </c>
      <c r="EM11" s="58">
        <v>1.30797680198014E-6</v>
      </c>
      <c r="EN11" s="58">
        <v>1.5999691687571601E-7</v>
      </c>
      <c r="EO11" s="58">
        <v>1.2656644030389099E-7</v>
      </c>
    </row>
    <row r="12" spans="1:145" x14ac:dyDescent="0.25">
      <c r="B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Area_All_All_All_All_All_All_All_All_All_All_45848</v>
      </c>
      <c r="C12" s="52" t="s">
        <v>264</v>
      </c>
      <c r="D12" s="52" t="s">
        <v>204</v>
      </c>
      <c r="E12" s="52" t="s">
        <v>205</v>
      </c>
      <c r="F12" s="52" t="s">
        <v>25</v>
      </c>
      <c r="G12" s="52" t="s">
        <v>25</v>
      </c>
      <c r="H12" s="52" t="s">
        <v>25</v>
      </c>
      <c r="I12" s="52" t="s">
        <v>25</v>
      </c>
      <c r="J12" s="52" t="s">
        <v>25</v>
      </c>
      <c r="K12" s="52" t="s">
        <v>25</v>
      </c>
      <c r="L12" s="53" t="s">
        <v>25</v>
      </c>
      <c r="M12" s="53" t="s">
        <v>25</v>
      </c>
      <c r="N12" s="54" t="s">
        <v>25</v>
      </c>
      <c r="O12" s="52" t="s">
        <v>25</v>
      </c>
      <c r="P12" s="55">
        <v>45848</v>
      </c>
      <c r="Q12" s="52">
        <v>17</v>
      </c>
      <c r="R12" s="52">
        <v>21</v>
      </c>
      <c r="S12" s="56">
        <v>6133</v>
      </c>
      <c r="T12" s="52">
        <v>0</v>
      </c>
      <c r="U12" s="52">
        <v>0</v>
      </c>
      <c r="V12" s="52">
        <v>0</v>
      </c>
      <c r="W12" s="52">
        <v>0</v>
      </c>
      <c r="X12" s="52">
        <v>0.91135300389913199</v>
      </c>
      <c r="Y12" s="52">
        <v>0.82851551698375903</v>
      </c>
      <c r="Z12" s="52">
        <v>0.71520205814550297</v>
      </c>
      <c r="AA12" s="52">
        <v>0.60405703733981098</v>
      </c>
      <c r="AB12" s="52">
        <v>0.51370718757210698</v>
      </c>
      <c r="AC12" s="52">
        <v>0.50801839277910799</v>
      </c>
      <c r="AD12" s="52">
        <v>0.54362403073800802</v>
      </c>
      <c r="AE12" s="52">
        <v>0.59905561711648103</v>
      </c>
      <c r="AF12" s="52">
        <v>0.644932385883486</v>
      </c>
      <c r="AG12" s="52">
        <v>0.64608807539630397</v>
      </c>
      <c r="AH12" s="52">
        <v>0.71762471843777997</v>
      </c>
      <c r="AI12" s="52">
        <v>0.87055569594545601</v>
      </c>
      <c r="AJ12" s="52">
        <v>0.94291745867788601</v>
      </c>
      <c r="AK12" s="52">
        <v>1.0591213266105599</v>
      </c>
      <c r="AL12" s="52">
        <v>1.21138531473885</v>
      </c>
      <c r="AM12" s="52">
        <v>1.3473195383112899</v>
      </c>
      <c r="AN12" s="52">
        <v>1.3717595710506201</v>
      </c>
      <c r="AO12" s="52">
        <v>1.44531915182793</v>
      </c>
      <c r="AP12" s="52">
        <v>1.5034641323276099</v>
      </c>
      <c r="AQ12" s="52">
        <v>1.42437919157713</v>
      </c>
      <c r="AR12" s="52">
        <v>1.34260991539912</v>
      </c>
      <c r="AS12" s="52">
        <v>1.39957647526829</v>
      </c>
      <c r="AT12" s="52">
        <v>1.2765238820726901</v>
      </c>
      <c r="AU12" s="52">
        <v>1.0887300362113099</v>
      </c>
      <c r="AV12" s="52">
        <v>0.80972522475373798</v>
      </c>
      <c r="AW12" s="52">
        <v>0.75325881936276795</v>
      </c>
      <c r="AX12" s="52">
        <v>0.66264990079262898</v>
      </c>
      <c r="AY12" s="52">
        <v>0.59250079874801498</v>
      </c>
      <c r="AZ12" s="52">
        <v>0.54324354521824503</v>
      </c>
      <c r="BA12" s="52">
        <v>0.51239044276339296</v>
      </c>
      <c r="BB12" s="52">
        <v>0.50919431446221197</v>
      </c>
      <c r="BC12" s="52">
        <v>0.539502895404532</v>
      </c>
      <c r="BD12" s="52">
        <v>0.60385539343456995</v>
      </c>
      <c r="BE12" s="52">
        <v>0.64277562477331096</v>
      </c>
      <c r="BF12" s="52">
        <v>0.68237686066812497</v>
      </c>
      <c r="BG12" s="52">
        <v>0.73395246049445695</v>
      </c>
      <c r="BH12" s="52">
        <v>0.82173963945259298</v>
      </c>
      <c r="BI12" s="52">
        <v>0.95158963346953696</v>
      </c>
      <c r="BJ12" s="52">
        <v>1.1271689254653801</v>
      </c>
      <c r="BK12" s="52">
        <v>1.3599849251592</v>
      </c>
      <c r="BL12" s="52">
        <v>1.5432663686090899</v>
      </c>
      <c r="BM12" s="52">
        <v>1.6962349229262399</v>
      </c>
      <c r="BN12" s="52">
        <v>1.7144841574315799</v>
      </c>
      <c r="BO12" s="52">
        <v>1.6935839532746499</v>
      </c>
      <c r="BP12" s="52">
        <v>1.5613474774065199</v>
      </c>
      <c r="BQ12" s="52">
        <v>1.4399013974266901</v>
      </c>
      <c r="BR12" s="52">
        <v>1.3866133562347001</v>
      </c>
      <c r="BS12" s="52">
        <v>1.2756350937989001</v>
      </c>
      <c r="BT12" s="52">
        <v>1.0824931432943501</v>
      </c>
      <c r="BU12" s="52">
        <v>67.143937437962904</v>
      </c>
      <c r="BV12" s="52">
        <v>60.756914994883701</v>
      </c>
      <c r="BW12" s="52">
        <v>59.6877276942406</v>
      </c>
      <c r="BX12" s="52">
        <v>59.352717779258001</v>
      </c>
      <c r="BY12" s="52">
        <v>58.537268116293397</v>
      </c>
      <c r="BZ12" s="52">
        <v>58.073041987792898</v>
      </c>
      <c r="CA12" s="52">
        <v>57.984159196994803</v>
      </c>
      <c r="CB12" s="52">
        <v>58.853220376419003</v>
      </c>
      <c r="CC12" s="52">
        <v>62.6236211727769</v>
      </c>
      <c r="CD12" s="52">
        <v>66.364030793752207</v>
      </c>
      <c r="CE12" s="52">
        <v>70.5090355194518</v>
      </c>
      <c r="CF12" s="52">
        <v>75.698131541856696</v>
      </c>
      <c r="CG12" s="52">
        <v>79.0872324198304</v>
      </c>
      <c r="CH12" s="52">
        <v>82.235788134559598</v>
      </c>
      <c r="CI12" s="52">
        <v>85.292207583240895</v>
      </c>
      <c r="CJ12" s="52">
        <v>87.490633850927395</v>
      </c>
      <c r="CK12" s="52">
        <v>89.342268049618795</v>
      </c>
      <c r="CL12" s="52">
        <v>87.671701227199804</v>
      </c>
      <c r="CM12" s="52">
        <v>86.249299121338495</v>
      </c>
      <c r="CN12" s="52">
        <v>83.688149866318398</v>
      </c>
      <c r="CO12" s="52">
        <v>80.548547716929406</v>
      </c>
      <c r="CP12" s="57">
        <v>76.866036280496402</v>
      </c>
      <c r="CQ12" s="57">
        <v>73.578208281009694</v>
      </c>
      <c r="CR12" s="57">
        <v>70.811376918791296</v>
      </c>
      <c r="CS12" s="57">
        <v>64.032720936775306</v>
      </c>
      <c r="CT12" s="57">
        <v>4.5366902141237304E-3</v>
      </c>
      <c r="CU12" s="57">
        <v>-2.3911919804672201E-2</v>
      </c>
      <c r="CV12" s="57">
        <v>-6.48844003231941E-3</v>
      </c>
      <c r="CW12" s="57">
        <v>-1.61338350290197E-3</v>
      </c>
      <c r="CX12" s="57">
        <v>4.1048323372511002E-4</v>
      </c>
      <c r="CY12" s="57">
        <v>-3.4220863966058302E-3</v>
      </c>
      <c r="CZ12" s="57">
        <v>2.7119826487144501E-3</v>
      </c>
      <c r="DA12" s="57">
        <v>5.9147111681400301E-3</v>
      </c>
      <c r="DB12" s="57">
        <v>2.28422959628986E-2</v>
      </c>
      <c r="DC12" s="57">
        <v>1.9317774408837501E-2</v>
      </c>
      <c r="DD12" s="57">
        <v>1.08135229720465E-2</v>
      </c>
      <c r="DE12" s="57">
        <v>2.9939041677329399E-3</v>
      </c>
      <c r="DF12" s="57">
        <v>-4.3951072419534396E-3</v>
      </c>
      <c r="DG12" s="57">
        <v>-7.0708435604585002E-3</v>
      </c>
      <c r="DH12" s="57">
        <v>4.4372021762806597E-3</v>
      </c>
      <c r="DI12" s="57">
        <v>1.1548480083663199E-2</v>
      </c>
      <c r="DJ12" s="57">
        <v>7.7119784809153297E-2</v>
      </c>
      <c r="DK12" s="57">
        <v>8.9046300728266997E-2</v>
      </c>
      <c r="DL12" s="57">
        <v>8.7850562680543601E-2</v>
      </c>
      <c r="DM12" s="57">
        <v>8.3244565474505705E-2</v>
      </c>
      <c r="DN12" s="57">
        <v>4.7344005486422099E-2</v>
      </c>
      <c r="DO12" s="57">
        <v>3.5693264107685899E-4</v>
      </c>
      <c r="DP12" s="52">
        <v>-1.90846081202785E-3</v>
      </c>
      <c r="DQ12" s="52">
        <v>1.02555188989429E-3</v>
      </c>
      <c r="DR12" s="58">
        <v>5.3919452659605601E-6</v>
      </c>
      <c r="DS12" s="58">
        <v>5.5537412351731696E-6</v>
      </c>
      <c r="DT12" s="58">
        <v>4.1876064244766999E-6</v>
      </c>
      <c r="DU12" s="58">
        <v>2.07666379532223E-6</v>
      </c>
      <c r="DV12" s="58">
        <v>8.0044868631689704E-7</v>
      </c>
      <c r="DW12" s="58">
        <v>2.5152778335623001E-7</v>
      </c>
      <c r="DX12" s="58">
        <v>7.9534283069198798E-7</v>
      </c>
      <c r="DY12" s="58">
        <v>4.5535384308638698E-6</v>
      </c>
      <c r="DZ12" s="58">
        <v>1.62403525769567E-6</v>
      </c>
      <c r="EA12" s="58">
        <v>1.0057281864684401E-6</v>
      </c>
      <c r="EB12" s="58">
        <v>5.6447071541053805E-7</v>
      </c>
      <c r="EC12" s="58">
        <v>5.0579043096360597E-7</v>
      </c>
      <c r="ED12" s="58">
        <v>1.08639828191045E-6</v>
      </c>
      <c r="EE12" s="58">
        <v>3.34502799533969E-6</v>
      </c>
      <c r="EF12" s="58">
        <v>4.8431961532378396E-6</v>
      </c>
      <c r="EG12" s="58">
        <v>5.4443231038225098E-6</v>
      </c>
      <c r="EH12" s="58">
        <v>6.37611841614604E-6</v>
      </c>
      <c r="EI12" s="58">
        <v>7.1602882816428498E-6</v>
      </c>
      <c r="EJ12" s="58">
        <v>6.7002386056084399E-6</v>
      </c>
      <c r="EK12" s="58">
        <v>5.8308469563947197E-6</v>
      </c>
      <c r="EL12" s="58">
        <v>8.13122484921269E-6</v>
      </c>
      <c r="EM12" s="58">
        <v>4.7765653818563798E-6</v>
      </c>
      <c r="EN12" s="58">
        <v>5.3128802656077295E-7</v>
      </c>
      <c r="EO12" s="58">
        <v>4.9328745590502201E-7</v>
      </c>
    </row>
    <row r="13" spans="1:145" x14ac:dyDescent="0.25">
      <c r="B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Area_All_All_All_All_All_All_All_All_All_All_45849</v>
      </c>
      <c r="C13" s="52" t="s">
        <v>264</v>
      </c>
      <c r="D13" s="52" t="s">
        <v>204</v>
      </c>
      <c r="E13" s="52" t="s">
        <v>205</v>
      </c>
      <c r="F13" s="52" t="s">
        <v>25</v>
      </c>
      <c r="G13" s="52" t="s">
        <v>25</v>
      </c>
      <c r="H13" s="52" t="s">
        <v>25</v>
      </c>
      <c r="I13" s="52" t="s">
        <v>25</v>
      </c>
      <c r="J13" s="52" t="s">
        <v>25</v>
      </c>
      <c r="K13" s="52" t="s">
        <v>25</v>
      </c>
      <c r="L13" s="53" t="s">
        <v>25</v>
      </c>
      <c r="M13" s="53" t="s">
        <v>25</v>
      </c>
      <c r="N13" s="54" t="s">
        <v>25</v>
      </c>
      <c r="O13" s="52" t="s">
        <v>25</v>
      </c>
      <c r="P13" s="55">
        <v>45849</v>
      </c>
      <c r="Q13" s="52">
        <v>17</v>
      </c>
      <c r="R13" s="52">
        <v>21</v>
      </c>
      <c r="S13" s="56">
        <v>6135</v>
      </c>
      <c r="T13" s="52">
        <v>0</v>
      </c>
      <c r="U13" s="52">
        <v>0</v>
      </c>
      <c r="V13" s="52">
        <v>0</v>
      </c>
      <c r="W13" s="52">
        <v>0</v>
      </c>
      <c r="X13" s="52">
        <v>1.0860095540819801</v>
      </c>
      <c r="Y13" s="52">
        <v>0.94658113346135897</v>
      </c>
      <c r="Z13" s="52">
        <v>0.78331468613325395</v>
      </c>
      <c r="AA13" s="52">
        <v>0.66226072076578602</v>
      </c>
      <c r="AB13" s="52">
        <v>0.58955313754660399</v>
      </c>
      <c r="AC13" s="52">
        <v>0.56041170141937102</v>
      </c>
      <c r="AD13" s="52">
        <v>0.56330163061898297</v>
      </c>
      <c r="AE13" s="52">
        <v>0.60929566163728899</v>
      </c>
      <c r="AF13" s="52">
        <v>0.692562297894317</v>
      </c>
      <c r="AG13" s="52">
        <v>0.76351670225794599</v>
      </c>
      <c r="AH13" s="52">
        <v>0.82872248425568895</v>
      </c>
      <c r="AI13" s="52">
        <v>0.93442336643046597</v>
      </c>
      <c r="AJ13" s="52">
        <v>1.0713917456745901</v>
      </c>
      <c r="AK13" s="52">
        <v>1.2533787350096599</v>
      </c>
      <c r="AL13" s="52">
        <v>1.40801517747649</v>
      </c>
      <c r="AM13" s="52">
        <v>1.5440471741269299</v>
      </c>
      <c r="AN13" s="52">
        <v>1.5045287943869201</v>
      </c>
      <c r="AO13" s="52">
        <v>1.5844251043375599</v>
      </c>
      <c r="AP13" s="52">
        <v>1.58130200097169</v>
      </c>
      <c r="AQ13" s="52">
        <v>1.45619920826855</v>
      </c>
      <c r="AR13" s="52">
        <v>1.31705252248006</v>
      </c>
      <c r="AS13" s="52">
        <v>1.3470764796213699</v>
      </c>
      <c r="AT13" s="52">
        <v>1.2276550906538799</v>
      </c>
      <c r="AU13" s="52">
        <v>1.10406892435521</v>
      </c>
      <c r="AV13" s="52">
        <v>1.0882684789230901</v>
      </c>
      <c r="AW13" s="52">
        <v>0.88305168366811004</v>
      </c>
      <c r="AX13" s="52">
        <v>0.730632470588229</v>
      </c>
      <c r="AY13" s="52">
        <v>0.64945134627644097</v>
      </c>
      <c r="AZ13" s="52">
        <v>0.590684929107541</v>
      </c>
      <c r="BA13" s="52">
        <v>0.56241581311241395</v>
      </c>
      <c r="BB13" s="52">
        <v>0.55949429600167799</v>
      </c>
      <c r="BC13" s="52">
        <v>0.58794818650126501</v>
      </c>
      <c r="BD13" s="52">
        <v>0.64490191502695404</v>
      </c>
      <c r="BE13" s="52">
        <v>0.69196821298759903</v>
      </c>
      <c r="BF13" s="52">
        <v>0.76348420720070698</v>
      </c>
      <c r="BG13" s="52">
        <v>0.83765247177257496</v>
      </c>
      <c r="BH13" s="52">
        <v>0.93612912512889901</v>
      </c>
      <c r="BI13" s="52">
        <v>1.0577193739552599</v>
      </c>
      <c r="BJ13" s="52">
        <v>1.20839122249164</v>
      </c>
      <c r="BK13" s="52">
        <v>1.42832534199854</v>
      </c>
      <c r="BL13" s="52">
        <v>1.5522591946128901</v>
      </c>
      <c r="BM13" s="52">
        <v>1.74354393175623</v>
      </c>
      <c r="BN13" s="52">
        <v>1.7292007796861</v>
      </c>
      <c r="BO13" s="52">
        <v>1.71670336898692</v>
      </c>
      <c r="BP13" s="52">
        <v>1.58560193375833</v>
      </c>
      <c r="BQ13" s="52">
        <v>1.39535936107213</v>
      </c>
      <c r="BR13" s="52">
        <v>1.3344423002286301</v>
      </c>
      <c r="BS13" s="52">
        <v>1.2515290309101901</v>
      </c>
      <c r="BT13" s="52">
        <v>1.07025543121042</v>
      </c>
      <c r="BU13" s="52">
        <v>67.7487394500222</v>
      </c>
      <c r="BV13" s="52">
        <v>65.139886440238797</v>
      </c>
      <c r="BW13" s="52">
        <v>63.199496127740602</v>
      </c>
      <c r="BX13" s="52">
        <v>62.075410684642002</v>
      </c>
      <c r="BY13" s="52">
        <v>61.242905021838901</v>
      </c>
      <c r="BZ13" s="52">
        <v>60.697449185198003</v>
      </c>
      <c r="CA13" s="52">
        <v>59.9200646727585</v>
      </c>
      <c r="CB13" s="52">
        <v>60.716260649878798</v>
      </c>
      <c r="CC13" s="52">
        <v>62.578722361546397</v>
      </c>
      <c r="CD13" s="52">
        <v>66.812014187542104</v>
      </c>
      <c r="CE13" s="52">
        <v>70.361075962076796</v>
      </c>
      <c r="CF13" s="52">
        <v>74.159366675621996</v>
      </c>
      <c r="CG13" s="52">
        <v>78.861858791785707</v>
      </c>
      <c r="CH13" s="52">
        <v>82.039068289360401</v>
      </c>
      <c r="CI13" s="52">
        <v>84.180445797195603</v>
      </c>
      <c r="CJ13" s="52">
        <v>85.372429242373698</v>
      </c>
      <c r="CK13" s="52">
        <v>87.228853895245294</v>
      </c>
      <c r="CL13" s="52">
        <v>86.023648171490805</v>
      </c>
      <c r="CM13" s="52">
        <v>84.725432045048905</v>
      </c>
      <c r="CN13" s="52">
        <v>81.277863683896996</v>
      </c>
      <c r="CO13" s="52">
        <v>76.935967994143098</v>
      </c>
      <c r="CP13" s="57">
        <v>73.076843314096806</v>
      </c>
      <c r="CQ13" s="57">
        <v>70.831859021581494</v>
      </c>
      <c r="CR13" s="57">
        <v>69.352305312158606</v>
      </c>
      <c r="CS13" s="57">
        <v>70.814966366750298</v>
      </c>
      <c r="CT13" s="57">
        <v>6.5152070327937402E-3</v>
      </c>
      <c r="CU13" s="57">
        <v>-1.4044252005041301E-2</v>
      </c>
      <c r="CV13" s="57">
        <v>-4.2121162504479897E-3</v>
      </c>
      <c r="CW13" s="57">
        <v>-1.1871683129417599E-3</v>
      </c>
      <c r="CX13" s="57">
        <v>4.4404615624561001E-4</v>
      </c>
      <c r="CY13" s="57">
        <v>-3.3517864646195302E-3</v>
      </c>
      <c r="CZ13" s="57">
        <v>2.5969364057226601E-3</v>
      </c>
      <c r="DA13" s="57">
        <v>5.97979470798267E-3</v>
      </c>
      <c r="DB13" s="57">
        <v>2.2786635591116398E-2</v>
      </c>
      <c r="DC13" s="57">
        <v>1.93705008830495E-2</v>
      </c>
      <c r="DD13" s="57">
        <v>1.10158244644322E-2</v>
      </c>
      <c r="DE13" s="57">
        <v>2.9957911281870298E-3</v>
      </c>
      <c r="DF13" s="57">
        <v>-4.1427899159251196E-3</v>
      </c>
      <c r="DG13" s="57">
        <v>-6.2550021617839499E-3</v>
      </c>
      <c r="DH13" s="57">
        <v>6.7301779774798596E-3</v>
      </c>
      <c r="DI13" s="57">
        <v>1.3740287800930499E-2</v>
      </c>
      <c r="DJ13" s="57">
        <v>7.4926284454101003E-2</v>
      </c>
      <c r="DK13" s="57">
        <v>8.9916165912039603E-2</v>
      </c>
      <c r="DL13" s="57">
        <v>8.15682278865585E-2</v>
      </c>
      <c r="DM13" s="57">
        <v>7.66423227896985E-2</v>
      </c>
      <c r="DN13" s="57">
        <v>4.2063033975472501E-2</v>
      </c>
      <c r="DO13" s="57">
        <v>2.2336073006015899E-3</v>
      </c>
      <c r="DP13" s="52">
        <v>-1.0494430106267501E-3</v>
      </c>
      <c r="DQ13" s="52">
        <v>1.22373405350435E-3</v>
      </c>
      <c r="DR13" s="58">
        <v>4.9706125981075101E-6</v>
      </c>
      <c r="DS13" s="58">
        <v>4.53766363726314E-6</v>
      </c>
      <c r="DT13" s="58">
        <v>3.7445882779716601E-6</v>
      </c>
      <c r="DU13" s="58">
        <v>1.87405836675231E-6</v>
      </c>
      <c r="DV13" s="58">
        <v>5.9820870339538097E-7</v>
      </c>
      <c r="DW13" s="58">
        <v>2.25059928368519E-7</v>
      </c>
      <c r="DX13" s="58">
        <v>6.5249504139909303E-7</v>
      </c>
      <c r="DY13" s="58">
        <v>4.6959017462600599E-6</v>
      </c>
      <c r="DZ13" s="58">
        <v>1.56238052322209E-6</v>
      </c>
      <c r="EA13" s="58">
        <v>9.8783409679690692E-7</v>
      </c>
      <c r="EB13" s="58">
        <v>5.85480319843828E-7</v>
      </c>
      <c r="EC13" s="58">
        <v>5.2277095284355903E-7</v>
      </c>
      <c r="ED13" s="58">
        <v>1.1030150262601199E-6</v>
      </c>
      <c r="EE13" s="58">
        <v>3.4398351901176699E-6</v>
      </c>
      <c r="EF13" s="58">
        <v>4.7723506082149403E-6</v>
      </c>
      <c r="EG13" s="58">
        <v>5.2537076817867001E-6</v>
      </c>
      <c r="EH13" s="58">
        <v>7.6384552522830408E-6</v>
      </c>
      <c r="EI13" s="58">
        <v>6.2836506690977402E-6</v>
      </c>
      <c r="EJ13" s="58">
        <v>5.6356922626733499E-6</v>
      </c>
      <c r="EK13" s="58">
        <v>6.2209226137257503E-6</v>
      </c>
      <c r="EL13" s="59">
        <v>7.9193357818063108E-6</v>
      </c>
      <c r="EM13" s="58">
        <v>4.3341293726909798E-6</v>
      </c>
      <c r="EN13" s="58">
        <v>4.692161408037E-7</v>
      </c>
      <c r="EO13" s="58">
        <v>4.3875508879509401E-7</v>
      </c>
    </row>
    <row r="14" spans="1:145" x14ac:dyDescent="0.25">
      <c r="B1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Area_All_All_All_All_All_All_All_All_All_All_45877</v>
      </c>
      <c r="C14" s="52" t="s">
        <v>264</v>
      </c>
      <c r="D14" s="52" t="s">
        <v>204</v>
      </c>
      <c r="E14" s="52" t="s">
        <v>205</v>
      </c>
      <c r="F14" s="52" t="s">
        <v>25</v>
      </c>
      <c r="G14" s="52" t="s">
        <v>25</v>
      </c>
      <c r="H14" s="52" t="s">
        <v>25</v>
      </c>
      <c r="I14" s="52" t="s">
        <v>25</v>
      </c>
      <c r="J14" s="52" t="s">
        <v>25</v>
      </c>
      <c r="K14" s="52" t="s">
        <v>25</v>
      </c>
      <c r="L14" s="53" t="s">
        <v>25</v>
      </c>
      <c r="M14" s="53" t="s">
        <v>25</v>
      </c>
      <c r="N14" s="54" t="s">
        <v>25</v>
      </c>
      <c r="O14" s="52" t="s">
        <v>25</v>
      </c>
      <c r="P14" s="55">
        <v>45877</v>
      </c>
      <c r="Q14" s="52">
        <v>17</v>
      </c>
      <c r="R14" s="52">
        <v>21</v>
      </c>
      <c r="S14" s="56">
        <v>6285</v>
      </c>
      <c r="T14" s="52">
        <v>0</v>
      </c>
      <c r="U14" s="52">
        <v>0</v>
      </c>
      <c r="V14" s="52">
        <v>0</v>
      </c>
      <c r="W14" s="52">
        <v>0</v>
      </c>
      <c r="X14" s="52">
        <v>0.95655379830121701</v>
      </c>
      <c r="Y14" s="52">
        <v>0.83351995159772696</v>
      </c>
      <c r="Z14" s="52">
        <v>0.74443397251999799</v>
      </c>
      <c r="AA14" s="52">
        <v>0.65351450290442104</v>
      </c>
      <c r="AB14" s="52">
        <v>0.57955086070829098</v>
      </c>
      <c r="AC14" s="52">
        <v>0.566494957282484</v>
      </c>
      <c r="AD14" s="52">
        <v>0.57234133657555097</v>
      </c>
      <c r="AE14" s="52">
        <v>0.62739134473087599</v>
      </c>
      <c r="AF14" s="52">
        <v>0.65232566721482899</v>
      </c>
      <c r="AG14" s="52">
        <v>0.71489787204347999</v>
      </c>
      <c r="AH14" s="52">
        <v>0.82722871086945804</v>
      </c>
      <c r="AI14" s="52">
        <v>0.93620881712248605</v>
      </c>
      <c r="AJ14" s="52">
        <v>0.97398298254974303</v>
      </c>
      <c r="AK14" s="52">
        <v>1.1954598256582201</v>
      </c>
      <c r="AL14" s="52">
        <v>1.3939055262561699</v>
      </c>
      <c r="AM14" s="52">
        <v>1.5547313057571499</v>
      </c>
      <c r="AN14" s="52">
        <v>1.5430737857014001</v>
      </c>
      <c r="AO14" s="52">
        <v>1.6243425020601301</v>
      </c>
      <c r="AP14" s="52">
        <v>1.67559635995795</v>
      </c>
      <c r="AQ14" s="52">
        <v>1.5376030283196001</v>
      </c>
      <c r="AR14" s="52">
        <v>1.3912019260863999</v>
      </c>
      <c r="AS14" s="52">
        <v>1.3978028887218801</v>
      </c>
      <c r="AT14" s="52">
        <v>1.3291645045326299</v>
      </c>
      <c r="AU14" s="52">
        <v>1.1846755109818901</v>
      </c>
      <c r="AV14" s="52">
        <v>1.01783586569554</v>
      </c>
      <c r="AW14" s="52">
        <v>0.77645977341237205</v>
      </c>
      <c r="AX14" s="52">
        <v>0.72332838666088095</v>
      </c>
      <c r="AY14" s="52">
        <v>0.64629920146819897</v>
      </c>
      <c r="AZ14" s="52">
        <v>0.58874477363097399</v>
      </c>
      <c r="BA14" s="52">
        <v>0.55695439315828499</v>
      </c>
      <c r="BB14" s="52">
        <v>0.55914878619089403</v>
      </c>
      <c r="BC14" s="52">
        <v>0.59333976272585398</v>
      </c>
      <c r="BD14" s="52">
        <v>0.64351308958911602</v>
      </c>
      <c r="BE14" s="52">
        <v>0.67104730999649898</v>
      </c>
      <c r="BF14" s="52">
        <v>0.73253360570822501</v>
      </c>
      <c r="BG14" s="52">
        <v>0.80143768746500599</v>
      </c>
      <c r="BH14" s="52">
        <v>0.89943634879196699</v>
      </c>
      <c r="BI14" s="52">
        <v>1.0351926853829101</v>
      </c>
      <c r="BJ14" s="52">
        <v>1.2115525035041901</v>
      </c>
      <c r="BK14" s="52">
        <v>1.4416578102498201</v>
      </c>
      <c r="BL14" s="52">
        <v>1.62630819377438</v>
      </c>
      <c r="BM14" s="52">
        <v>1.7711288853045299</v>
      </c>
      <c r="BN14" s="52">
        <v>1.86136383392456</v>
      </c>
      <c r="BO14" s="52">
        <v>1.8373453822464001</v>
      </c>
      <c r="BP14" s="52">
        <v>1.6702644091873</v>
      </c>
      <c r="BQ14" s="52">
        <v>1.46082233885212</v>
      </c>
      <c r="BR14" s="52">
        <v>1.4122403309709399</v>
      </c>
      <c r="BS14" s="52">
        <v>1.34774292097171</v>
      </c>
      <c r="BT14" s="52">
        <v>1.1553613094235</v>
      </c>
      <c r="BU14" s="52">
        <v>70.664765834692304</v>
      </c>
      <c r="BV14" s="52">
        <v>65.007553215951404</v>
      </c>
      <c r="BW14" s="52">
        <v>63.564137550786903</v>
      </c>
      <c r="BX14" s="52">
        <v>62.131355509114698</v>
      </c>
      <c r="BY14" s="52">
        <v>61.342356012009503</v>
      </c>
      <c r="BZ14" s="52">
        <v>60.906487146229502</v>
      </c>
      <c r="CA14" s="52">
        <v>60.464939501497199</v>
      </c>
      <c r="CB14" s="52">
        <v>60.889015664270303</v>
      </c>
      <c r="CC14" s="52">
        <v>62.540180409769697</v>
      </c>
      <c r="CD14" s="52">
        <v>66.970082420842303</v>
      </c>
      <c r="CE14" s="52">
        <v>71.030037626864996</v>
      </c>
      <c r="CF14" s="52">
        <v>76.441352483639903</v>
      </c>
      <c r="CG14" s="52">
        <v>80.692248992773798</v>
      </c>
      <c r="CH14" s="52">
        <v>83.592557771061294</v>
      </c>
      <c r="CI14" s="52">
        <v>86.572547408899993</v>
      </c>
      <c r="CJ14" s="52">
        <v>88.387103229170904</v>
      </c>
      <c r="CK14" s="52">
        <v>89.718389098938005</v>
      </c>
      <c r="CL14" s="52">
        <v>90.254343672827204</v>
      </c>
      <c r="CM14" s="52">
        <v>89.191538084709407</v>
      </c>
      <c r="CN14" s="52">
        <v>84.360514497290595</v>
      </c>
      <c r="CO14" s="52">
        <v>78.905949586178394</v>
      </c>
      <c r="CP14" s="57">
        <v>75.448712975420406</v>
      </c>
      <c r="CQ14" s="57">
        <v>74.084479316198596</v>
      </c>
      <c r="CR14" s="57">
        <v>72.076362519056204</v>
      </c>
      <c r="CS14" s="57">
        <v>65.3881497394338</v>
      </c>
      <c r="CT14" s="57">
        <v>1.0059512438965299E-2</v>
      </c>
      <c r="CU14" s="57">
        <v>-1.50720242354959E-2</v>
      </c>
      <c r="CV14" s="57">
        <v>-4.1152535500775401E-3</v>
      </c>
      <c r="CW14" s="57">
        <v>-1.5480414921934199E-3</v>
      </c>
      <c r="CX14" s="57">
        <v>2.5245853476637501E-4</v>
      </c>
      <c r="CY14" s="57">
        <v>-3.1496600628191001E-3</v>
      </c>
      <c r="CZ14" s="57">
        <v>2.5535450239309002E-3</v>
      </c>
      <c r="DA14" s="57">
        <v>5.8589701491868103E-3</v>
      </c>
      <c r="DB14" s="57">
        <v>2.26953182160534E-2</v>
      </c>
      <c r="DC14" s="57">
        <v>1.9808593918639698E-2</v>
      </c>
      <c r="DD14" s="57">
        <v>1.05329971106358E-2</v>
      </c>
      <c r="DE14" s="57">
        <v>3.2900719450783501E-3</v>
      </c>
      <c r="DF14" s="57">
        <v>-4.9833784452783898E-3</v>
      </c>
      <c r="DG14" s="57">
        <v>-7.6074196744920202E-3</v>
      </c>
      <c r="DH14" s="57">
        <v>4.1321889359762099E-3</v>
      </c>
      <c r="DI14" s="57">
        <v>1.12884897338604E-2</v>
      </c>
      <c r="DJ14" s="57">
        <v>7.6967659668497501E-2</v>
      </c>
      <c r="DK14" s="57">
        <v>9.5855752579636605E-2</v>
      </c>
      <c r="DL14" s="57">
        <v>9.2857047026071504E-2</v>
      </c>
      <c r="DM14" s="57">
        <v>8.6525770428374796E-2</v>
      </c>
      <c r="DN14" s="57">
        <v>4.2106404674721702E-2</v>
      </c>
      <c r="DO14" s="57">
        <v>1.3587731654832E-3</v>
      </c>
      <c r="DP14" s="52">
        <v>-1.8889309479073299E-3</v>
      </c>
      <c r="DQ14" s="52">
        <v>1.03369769777798E-3</v>
      </c>
      <c r="DR14" s="58">
        <v>5.1917892665251103E-6</v>
      </c>
      <c r="DS14" s="58">
        <v>4.7013872505309098E-6</v>
      </c>
      <c r="DT14" s="58">
        <v>3.6423890707595099E-6</v>
      </c>
      <c r="DU14" s="58">
        <v>1.9364617059612701E-6</v>
      </c>
      <c r="DV14" s="58">
        <v>6.8901345198500305E-7</v>
      </c>
      <c r="DW14" s="58">
        <v>2.43140117416877E-7</v>
      </c>
      <c r="DX14" s="58">
        <v>7.1545264036971401E-7</v>
      </c>
      <c r="DY14" s="58">
        <v>4.71832923788151E-6</v>
      </c>
      <c r="DZ14" s="58">
        <v>1.6132311526205101E-6</v>
      </c>
      <c r="EA14" s="58">
        <v>1.0425437324117899E-6</v>
      </c>
      <c r="EB14" s="58">
        <v>5.7275265451687902E-7</v>
      </c>
      <c r="EC14" s="58">
        <v>4.7961914382514203E-7</v>
      </c>
      <c r="ED14" s="58">
        <v>1.0494601551342201E-6</v>
      </c>
      <c r="EE14" s="58">
        <v>3.41343511486007E-6</v>
      </c>
      <c r="EF14" s="58">
        <v>4.9505711486790998E-6</v>
      </c>
      <c r="EG14" s="58">
        <v>5.4882873360259398E-6</v>
      </c>
      <c r="EH14" s="58">
        <v>6.3336797551684896E-6</v>
      </c>
      <c r="EI14" s="58">
        <v>6.3966151428228603E-6</v>
      </c>
      <c r="EJ14" s="58">
        <v>6.4209844289954804E-6</v>
      </c>
      <c r="EK14" s="58">
        <v>8.6295477097635192E-6</v>
      </c>
      <c r="EL14" s="58">
        <v>8.8029271993813208E-6</v>
      </c>
      <c r="EM14" s="58">
        <v>5.0727285803344498E-6</v>
      </c>
      <c r="EN14" s="58">
        <v>5.4879064210275196E-7</v>
      </c>
      <c r="EO14" s="58">
        <v>5.16427811348893E-7</v>
      </c>
    </row>
    <row r="15" spans="1:145" x14ac:dyDescent="0.25">
      <c r="B1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Area_All_All_All_All_All_All_All_All_All_All_45890</v>
      </c>
      <c r="C15" s="52" t="s">
        <v>264</v>
      </c>
      <c r="D15" s="52" t="s">
        <v>204</v>
      </c>
      <c r="E15" s="52" t="s">
        <v>205</v>
      </c>
      <c r="F15" s="52" t="s">
        <v>25</v>
      </c>
      <c r="G15" s="52" t="s">
        <v>25</v>
      </c>
      <c r="H15" s="52" t="s">
        <v>25</v>
      </c>
      <c r="I15" s="52" t="s">
        <v>25</v>
      </c>
      <c r="J15" s="52" t="s">
        <v>25</v>
      </c>
      <c r="K15" s="52" t="s">
        <v>25</v>
      </c>
      <c r="L15" s="53" t="s">
        <v>25</v>
      </c>
      <c r="M15" s="53" t="s">
        <v>25</v>
      </c>
      <c r="N15" s="54" t="s">
        <v>25</v>
      </c>
      <c r="O15" s="52" t="s">
        <v>25</v>
      </c>
      <c r="P15" s="55">
        <v>45890</v>
      </c>
      <c r="Q15" s="52">
        <v>17</v>
      </c>
      <c r="R15" s="52">
        <v>21</v>
      </c>
      <c r="S15" s="56">
        <v>6379</v>
      </c>
      <c r="T15" s="52">
        <v>0</v>
      </c>
      <c r="U15" s="52">
        <v>0</v>
      </c>
      <c r="V15" s="52">
        <v>0</v>
      </c>
      <c r="W15" s="52">
        <v>0</v>
      </c>
      <c r="X15" s="52">
        <v>0.99429838800829595</v>
      </c>
      <c r="Y15" s="52">
        <v>0.86196704151411996</v>
      </c>
      <c r="Z15" s="52">
        <v>0.75393706882614597</v>
      </c>
      <c r="AA15" s="52">
        <v>0.644792624388006</v>
      </c>
      <c r="AB15" s="52">
        <v>0.57356516991305095</v>
      </c>
      <c r="AC15" s="52">
        <v>0.57362187819375599</v>
      </c>
      <c r="AD15" s="52">
        <v>0.58364582198613701</v>
      </c>
      <c r="AE15" s="52">
        <v>0.65075753168884498</v>
      </c>
      <c r="AF15" s="52">
        <v>0.66043758957152998</v>
      </c>
      <c r="AG15" s="52">
        <v>0.74985342696609003</v>
      </c>
      <c r="AH15" s="52">
        <v>0.84933323835005703</v>
      </c>
      <c r="AI15" s="52">
        <v>0.995833995053232</v>
      </c>
      <c r="AJ15" s="52">
        <v>1.1523654328497399</v>
      </c>
      <c r="AK15" s="52">
        <v>1.29518308157706</v>
      </c>
      <c r="AL15" s="52">
        <v>1.4620360108564401</v>
      </c>
      <c r="AM15" s="52">
        <v>1.59304321647688</v>
      </c>
      <c r="AN15" s="52">
        <v>1.60316264007757</v>
      </c>
      <c r="AO15" s="52">
        <v>1.67322810960382</v>
      </c>
      <c r="AP15" s="52">
        <v>1.65625339388402</v>
      </c>
      <c r="AQ15" s="52">
        <v>1.51145808862075</v>
      </c>
      <c r="AR15" s="52">
        <v>1.4633059001292701</v>
      </c>
      <c r="AS15" s="52">
        <v>1.4428350108649699</v>
      </c>
      <c r="AT15" s="52">
        <v>1.3182578141785499</v>
      </c>
      <c r="AU15" s="52">
        <v>1.11554625992824</v>
      </c>
      <c r="AV15" s="52">
        <v>1.0465228146203001</v>
      </c>
      <c r="AW15" s="52">
        <v>0.87495983740643901</v>
      </c>
      <c r="AX15" s="52">
        <v>0.75699180511541297</v>
      </c>
      <c r="AY15" s="52">
        <v>0.66807182877204596</v>
      </c>
      <c r="AZ15" s="52">
        <v>0.60353366766655803</v>
      </c>
      <c r="BA15" s="52">
        <v>0.56158616760493596</v>
      </c>
      <c r="BB15" s="52">
        <v>0.56010675029678703</v>
      </c>
      <c r="BC15" s="52">
        <v>0.59525496639377795</v>
      </c>
      <c r="BD15" s="52">
        <v>0.65260644082104302</v>
      </c>
      <c r="BE15" s="52">
        <v>0.69082951885131905</v>
      </c>
      <c r="BF15" s="52">
        <v>0.77012104090980005</v>
      </c>
      <c r="BG15" s="52">
        <v>0.85000089606318896</v>
      </c>
      <c r="BH15" s="52">
        <v>0.98477113230828695</v>
      </c>
      <c r="BI15" s="52">
        <v>1.1618186508672199</v>
      </c>
      <c r="BJ15" s="52">
        <v>1.43109395602226</v>
      </c>
      <c r="BK15" s="52">
        <v>1.6456870895021001</v>
      </c>
      <c r="BL15" s="52">
        <v>1.8382788331617601</v>
      </c>
      <c r="BM15" s="52">
        <v>1.90442516409336</v>
      </c>
      <c r="BN15" s="52">
        <v>1.89417763749789</v>
      </c>
      <c r="BO15" s="52">
        <v>1.82432152321765</v>
      </c>
      <c r="BP15" s="52">
        <v>1.6221719422012699</v>
      </c>
      <c r="BQ15" s="52">
        <v>1.44390218630071</v>
      </c>
      <c r="BR15" s="52">
        <v>1.3847033344553701</v>
      </c>
      <c r="BS15" s="52">
        <v>1.2986135769189799</v>
      </c>
      <c r="BT15" s="52">
        <v>1.1114317267090099</v>
      </c>
      <c r="BU15" s="52">
        <v>69.735884320153303</v>
      </c>
      <c r="BV15" s="52">
        <v>68.282916426519805</v>
      </c>
      <c r="BW15" s="52">
        <v>66.964233965158698</v>
      </c>
      <c r="BX15" s="52">
        <v>65.350203856106205</v>
      </c>
      <c r="BY15" s="52">
        <v>64.367002126998599</v>
      </c>
      <c r="BZ15" s="52">
        <v>63.262659328503403</v>
      </c>
      <c r="CA15" s="52">
        <v>62.405803942808802</v>
      </c>
      <c r="CB15" s="52">
        <v>62.717257313932897</v>
      </c>
      <c r="CC15" s="52">
        <v>66.358944579124696</v>
      </c>
      <c r="CD15" s="52">
        <v>71.066800662907596</v>
      </c>
      <c r="CE15" s="52">
        <v>77.461457231390298</v>
      </c>
      <c r="CF15" s="52">
        <v>81.209991698542495</v>
      </c>
      <c r="CG15" s="52">
        <v>86.038584026441001</v>
      </c>
      <c r="CH15" s="52">
        <v>89.932204889266401</v>
      </c>
      <c r="CI15" s="52">
        <v>91.697608810502302</v>
      </c>
      <c r="CJ15" s="52">
        <v>93.087267976583206</v>
      </c>
      <c r="CK15" s="52">
        <v>92.514169743345505</v>
      </c>
      <c r="CL15" s="52">
        <v>90.559815317929903</v>
      </c>
      <c r="CM15" s="52">
        <v>88.352097243388997</v>
      </c>
      <c r="CN15" s="52">
        <v>83.672433966835598</v>
      </c>
      <c r="CO15" s="52">
        <v>78.747363336039697</v>
      </c>
      <c r="CP15" s="57">
        <v>75.215709987724793</v>
      </c>
      <c r="CQ15" s="57">
        <v>72.622017290410994</v>
      </c>
      <c r="CR15" s="57">
        <v>70.343895227073503</v>
      </c>
      <c r="CS15" s="57">
        <v>71.472345541698999</v>
      </c>
      <c r="CT15" s="57">
        <v>7.5916952910820004E-3</v>
      </c>
      <c r="CU15" s="57">
        <v>-6.2099324230261996E-3</v>
      </c>
      <c r="CV15" s="57">
        <v>2.3191960162596901E-3</v>
      </c>
      <c r="CW15" s="57">
        <v>1.23286840024395E-3</v>
      </c>
      <c r="CX15" s="57">
        <v>4.66855624261873E-4</v>
      </c>
      <c r="CY15" s="57">
        <v>-3.0438017536831099E-3</v>
      </c>
      <c r="CZ15" s="57">
        <v>2.5445190226250098E-3</v>
      </c>
      <c r="DA15" s="57">
        <v>5.7969534791043002E-3</v>
      </c>
      <c r="DB15" s="57">
        <v>2.1617519254307799E-2</v>
      </c>
      <c r="DC15" s="57">
        <v>1.8155009490015101E-2</v>
      </c>
      <c r="DD15" s="57">
        <v>6.8797371691727699E-3</v>
      </c>
      <c r="DE15" s="57">
        <v>3.5164079756660601E-3</v>
      </c>
      <c r="DF15" s="57">
        <v>-7.5664802993583302E-3</v>
      </c>
      <c r="DG15" s="57">
        <v>2.19680301469201E-3</v>
      </c>
      <c r="DH15" s="57">
        <v>1.17975330443944E-2</v>
      </c>
      <c r="DI15" s="57">
        <v>1.7842491361604401E-2</v>
      </c>
      <c r="DJ15" s="57">
        <v>8.0288035870135596E-2</v>
      </c>
      <c r="DK15" s="57">
        <v>9.5766115372439495E-2</v>
      </c>
      <c r="DL15" s="57">
        <v>9.1115880404254598E-2</v>
      </c>
      <c r="DM15" s="57">
        <v>8.3029382732066198E-2</v>
      </c>
      <c r="DN15" s="57">
        <v>4.15996892269987E-2</v>
      </c>
      <c r="DO15" s="57">
        <v>1.4392601995993301E-3</v>
      </c>
      <c r="DP15" s="52">
        <v>-1.5214557027939701E-3</v>
      </c>
      <c r="DQ15" s="52">
        <v>1.27985318691886E-3</v>
      </c>
      <c r="DR15" s="58">
        <v>5.2550500040665304E-6</v>
      </c>
      <c r="DS15" s="58">
        <v>4.3925295012623304E-6</v>
      </c>
      <c r="DT15" s="58">
        <v>3.2971545312739401E-6</v>
      </c>
      <c r="DU15" s="58">
        <v>1.7743830234701099E-6</v>
      </c>
      <c r="DV15" s="58">
        <v>7.2674179209945495E-7</v>
      </c>
      <c r="DW15" s="58">
        <v>2.5202633254996499E-7</v>
      </c>
      <c r="DX15" s="58">
        <v>7.8136572344638097E-7</v>
      </c>
      <c r="DY15" s="58">
        <v>4.9204220478290203E-6</v>
      </c>
      <c r="DZ15" s="58">
        <v>1.32051669375144E-6</v>
      </c>
      <c r="EA15" s="58">
        <v>7.5952706218008197E-7</v>
      </c>
      <c r="EB15" s="58">
        <v>4.1307613078999198E-7</v>
      </c>
      <c r="EC15" s="58">
        <v>3.7755340441589201E-7</v>
      </c>
      <c r="ED15" s="58">
        <v>9.4306179472728602E-7</v>
      </c>
      <c r="EE15" s="58">
        <v>3.7651419500454002E-6</v>
      </c>
      <c r="EF15" s="58">
        <v>5.18949346877639E-6</v>
      </c>
      <c r="EG15" s="58">
        <v>6.6945328697766002E-6</v>
      </c>
      <c r="EH15" s="58">
        <v>7.17004835554491E-6</v>
      </c>
      <c r="EI15" s="58">
        <v>7.2619830235670301E-6</v>
      </c>
      <c r="EJ15" s="58">
        <v>6.5792470684653096E-6</v>
      </c>
      <c r="EK15" s="58">
        <v>7.2364661345864198E-6</v>
      </c>
      <c r="EL15" s="58">
        <v>8.11603935923155E-6</v>
      </c>
      <c r="EM15" s="58">
        <v>4.4413830398259202E-6</v>
      </c>
      <c r="EN15" s="58">
        <v>4.7774028560344598E-7</v>
      </c>
      <c r="EO15" s="58">
        <v>4.6216942391442002E-7</v>
      </c>
    </row>
    <row r="16" spans="1:145" x14ac:dyDescent="0.25">
      <c r="B1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Area_All_All_All_All_All_All_All_All_All_All_45891</v>
      </c>
      <c r="C16" s="52" t="s">
        <v>264</v>
      </c>
      <c r="D16" s="52" t="s">
        <v>204</v>
      </c>
      <c r="E16" s="52" t="s">
        <v>205</v>
      </c>
      <c r="F16" s="52" t="s">
        <v>25</v>
      </c>
      <c r="G16" s="52" t="s">
        <v>25</v>
      </c>
      <c r="H16" s="52" t="s">
        <v>25</v>
      </c>
      <c r="I16" s="52" t="s">
        <v>25</v>
      </c>
      <c r="J16" s="52" t="s">
        <v>25</v>
      </c>
      <c r="K16" s="52" t="s">
        <v>25</v>
      </c>
      <c r="L16" s="53" t="s">
        <v>25</v>
      </c>
      <c r="M16" s="53" t="s">
        <v>25</v>
      </c>
      <c r="N16" s="54" t="s">
        <v>25</v>
      </c>
      <c r="O16" s="52" t="s">
        <v>25</v>
      </c>
      <c r="P16" s="55">
        <v>45891</v>
      </c>
      <c r="Q16" s="52">
        <v>17</v>
      </c>
      <c r="R16" s="52">
        <v>21</v>
      </c>
      <c r="S16" s="56">
        <v>6382</v>
      </c>
      <c r="T16" s="52">
        <v>0</v>
      </c>
      <c r="U16" s="52">
        <v>0</v>
      </c>
      <c r="V16" s="52">
        <v>0</v>
      </c>
      <c r="W16" s="52">
        <v>0</v>
      </c>
      <c r="X16" s="52">
        <v>1.1221118825506</v>
      </c>
      <c r="Y16" s="52">
        <v>0.98932447983626004</v>
      </c>
      <c r="Z16" s="52">
        <v>0.83914144235130494</v>
      </c>
      <c r="AA16" s="52">
        <v>0.74255257849199396</v>
      </c>
      <c r="AB16" s="52">
        <v>0.64100655153330299</v>
      </c>
      <c r="AC16" s="52">
        <v>0.60030188414198904</v>
      </c>
      <c r="AD16" s="52">
        <v>0.60756480802067303</v>
      </c>
      <c r="AE16" s="52">
        <v>0.63426446741834097</v>
      </c>
      <c r="AF16" s="52">
        <v>0.67145925725625299</v>
      </c>
      <c r="AG16" s="52">
        <v>0.73723342813249704</v>
      </c>
      <c r="AH16" s="52">
        <v>0.75726078496369398</v>
      </c>
      <c r="AI16" s="52">
        <v>0.85228069126341199</v>
      </c>
      <c r="AJ16" s="52">
        <v>1.0237574472167901</v>
      </c>
      <c r="AK16" s="52">
        <v>1.1626322793111099</v>
      </c>
      <c r="AL16" s="52">
        <v>1.31721435729105</v>
      </c>
      <c r="AM16" s="52">
        <v>1.4449444211849001</v>
      </c>
      <c r="AN16" s="52">
        <v>1.4498629636965901</v>
      </c>
      <c r="AO16" s="52">
        <v>1.4877480886293299</v>
      </c>
      <c r="AP16" s="52">
        <v>1.5246151202565901</v>
      </c>
      <c r="AQ16" s="52">
        <v>1.4053283791063</v>
      </c>
      <c r="AR16" s="52">
        <v>1.3219430391292499</v>
      </c>
      <c r="AS16" s="52">
        <v>1.3178601426821499</v>
      </c>
      <c r="AT16" s="52">
        <v>1.23368604216105</v>
      </c>
      <c r="AU16" s="52">
        <v>1.06673028385899</v>
      </c>
      <c r="AV16" s="52">
        <v>1.1144937818024701</v>
      </c>
      <c r="AW16" s="52">
        <v>0.87065357484906403</v>
      </c>
      <c r="AX16" s="52">
        <v>0.76496569010502302</v>
      </c>
      <c r="AY16" s="52">
        <v>0.68522950516098902</v>
      </c>
      <c r="AZ16" s="52">
        <v>0.63146505371758799</v>
      </c>
      <c r="BA16" s="52">
        <v>0.60241523647779505</v>
      </c>
      <c r="BB16" s="52">
        <v>0.60313832334092998</v>
      </c>
      <c r="BC16" s="52">
        <v>0.63110040450910498</v>
      </c>
      <c r="BD16" s="52">
        <v>0.65941841431506099</v>
      </c>
      <c r="BE16" s="52">
        <v>0.67129660221952003</v>
      </c>
      <c r="BF16" s="52">
        <v>0.72302023271511395</v>
      </c>
      <c r="BG16" s="52">
        <v>0.781964136933746</v>
      </c>
      <c r="BH16" s="52">
        <v>0.86557659792720298</v>
      </c>
      <c r="BI16" s="52">
        <v>0.97205232944636</v>
      </c>
      <c r="BJ16" s="52">
        <v>1.11748049353422</v>
      </c>
      <c r="BK16" s="52">
        <v>1.2506672950634801</v>
      </c>
      <c r="BL16" s="52">
        <v>1.4795222968291799</v>
      </c>
      <c r="BM16" s="52">
        <v>1.640519561326</v>
      </c>
      <c r="BN16" s="52">
        <v>1.67496597237793</v>
      </c>
      <c r="BO16" s="52">
        <v>1.6373245362875299</v>
      </c>
      <c r="BP16" s="52">
        <v>1.5107871739748899</v>
      </c>
      <c r="BQ16" s="52">
        <v>1.39424219926447</v>
      </c>
      <c r="BR16" s="52">
        <v>1.30817807296046</v>
      </c>
      <c r="BS16" s="52">
        <v>1.23042369375909</v>
      </c>
      <c r="BT16" s="52">
        <v>1.0589868776320399</v>
      </c>
      <c r="BU16" s="52">
        <v>68.183711919628806</v>
      </c>
      <c r="BV16" s="52">
        <v>66.892464416163705</v>
      </c>
      <c r="BW16" s="52">
        <v>65.575096702999303</v>
      </c>
      <c r="BX16" s="52">
        <v>63.728046612205297</v>
      </c>
      <c r="BY16" s="52">
        <v>62.374085878744602</v>
      </c>
      <c r="BZ16" s="52">
        <v>61.1967703576735</v>
      </c>
      <c r="CA16" s="52">
        <v>60.360360257609301</v>
      </c>
      <c r="CB16" s="52">
        <v>59.818948770717398</v>
      </c>
      <c r="CC16" s="52">
        <v>62.514773367235399</v>
      </c>
      <c r="CD16" s="52">
        <v>65.116696597140802</v>
      </c>
      <c r="CE16" s="52">
        <v>68.808146822747105</v>
      </c>
      <c r="CF16" s="52">
        <v>71.863862250860294</v>
      </c>
      <c r="CG16" s="52">
        <v>76.744520719648904</v>
      </c>
      <c r="CH16" s="52">
        <v>79.589944539413906</v>
      </c>
      <c r="CI16" s="52">
        <v>81.995661522971801</v>
      </c>
      <c r="CJ16" s="52">
        <v>85.115921939865601</v>
      </c>
      <c r="CK16" s="52">
        <v>86.579192791434096</v>
      </c>
      <c r="CL16" s="52">
        <v>85.570773392971503</v>
      </c>
      <c r="CM16" s="52">
        <v>84.176627334416196</v>
      </c>
      <c r="CN16" s="52">
        <v>81.9931994169429</v>
      </c>
      <c r="CO16" s="52">
        <v>76.081882341641005</v>
      </c>
      <c r="CP16" s="57">
        <v>71.928275465970401</v>
      </c>
      <c r="CQ16" s="57">
        <v>69.794118194466904</v>
      </c>
      <c r="CR16" s="57">
        <v>68.374201619275297</v>
      </c>
      <c r="CS16" s="57">
        <v>70.336761649421405</v>
      </c>
      <c r="CT16" s="57">
        <v>5.4332292608803498E-3</v>
      </c>
      <c r="CU16" s="57">
        <v>-9.3439295427858397E-3</v>
      </c>
      <c r="CV16" s="57">
        <v>4.7728634929440302E-4</v>
      </c>
      <c r="CW16" s="57">
        <v>2.0134625200500899E-4</v>
      </c>
      <c r="CX16" s="57">
        <v>1.68146454832457E-4</v>
      </c>
      <c r="CY16" s="57">
        <v>-3.0209485219350601E-3</v>
      </c>
      <c r="CZ16" s="57">
        <v>2.5055258201075801E-3</v>
      </c>
      <c r="DA16" s="57">
        <v>5.8203439309738297E-3</v>
      </c>
      <c r="DB16" s="57">
        <v>2.2582115239482101E-2</v>
      </c>
      <c r="DC16" s="57">
        <v>2.0307161760335798E-2</v>
      </c>
      <c r="DD16" s="57">
        <v>1.10894088405302E-2</v>
      </c>
      <c r="DE16" s="57">
        <v>3.1658511834627401E-3</v>
      </c>
      <c r="DF16" s="57">
        <v>-1.59531897515442E-3</v>
      </c>
      <c r="DG16" s="57">
        <v>-3.7926108401294301E-3</v>
      </c>
      <c r="DH16" s="57">
        <v>1.2180732588091901E-3</v>
      </c>
      <c r="DI16" s="57">
        <v>9.6357825581528302E-3</v>
      </c>
      <c r="DJ16" s="57">
        <v>7.2991645208783706E-2</v>
      </c>
      <c r="DK16" s="57">
        <v>8.7284734250235696E-2</v>
      </c>
      <c r="DL16" s="57">
        <v>8.0288765045768401E-2</v>
      </c>
      <c r="DM16" s="57">
        <v>7.3021994292968295E-2</v>
      </c>
      <c r="DN16" s="57">
        <v>4.1072523961528301E-2</v>
      </c>
      <c r="DO16" s="57">
        <v>2.9734753143074101E-3</v>
      </c>
      <c r="DP16" s="52">
        <v>-7.2415250141725704E-4</v>
      </c>
      <c r="DQ16" s="52">
        <v>1.5796468887463099E-3</v>
      </c>
      <c r="DR16" s="58">
        <v>4.94335527505799E-6</v>
      </c>
      <c r="DS16" s="58">
        <v>4.1778763136340196E-6</v>
      </c>
      <c r="DT16" s="58">
        <v>3.1417176768396101E-6</v>
      </c>
      <c r="DU16" s="58">
        <v>1.75930693316147E-6</v>
      </c>
      <c r="DV16" s="58">
        <v>7.7693659497874498E-7</v>
      </c>
      <c r="DW16" s="58">
        <v>2.4882435247797798E-7</v>
      </c>
      <c r="DX16" s="58">
        <v>7.4799795439667905E-7</v>
      </c>
      <c r="DY16" s="58">
        <v>4.5670452384592999E-6</v>
      </c>
      <c r="DZ16" s="58">
        <v>1.56179570818763E-6</v>
      </c>
      <c r="EA16" s="58">
        <v>1.0957670921974999E-6</v>
      </c>
      <c r="EB16" s="58">
        <v>6.4932350750239198E-7</v>
      </c>
      <c r="EC16" s="58">
        <v>6.14841301579373E-7</v>
      </c>
      <c r="ED16" s="58">
        <v>1.18293225315213E-6</v>
      </c>
      <c r="EE16" s="58">
        <v>3.0071122478646801E-6</v>
      </c>
      <c r="EF16" s="58">
        <v>5.1686822539812403E-6</v>
      </c>
      <c r="EG16" s="58">
        <v>6.2588098564222903E-6</v>
      </c>
      <c r="EH16" s="58">
        <v>6.7572079137155197E-6</v>
      </c>
      <c r="EI16" s="58">
        <v>6.1386460489409098E-6</v>
      </c>
      <c r="EJ16" s="58">
        <v>5.9509101229021402E-6</v>
      </c>
      <c r="EK16" s="58">
        <v>4.9341187977084696E-6</v>
      </c>
      <c r="EL16" s="58">
        <v>7.7776297930651892E-6</v>
      </c>
      <c r="EM16" s="58">
        <v>4.4280178598846102E-6</v>
      </c>
      <c r="EN16" s="58">
        <v>5.0636389930701995E-7</v>
      </c>
      <c r="EO16" s="58">
        <v>4.8839919072885902E-7</v>
      </c>
    </row>
    <row r="17" spans="2:145" x14ac:dyDescent="0.25">
      <c r="B1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Area_All_All_All_All_All_All_All_All_All_All_45904</v>
      </c>
      <c r="C17" s="52" t="s">
        <v>264</v>
      </c>
      <c r="D17" s="52" t="s">
        <v>204</v>
      </c>
      <c r="E17" s="52" t="s">
        <v>205</v>
      </c>
      <c r="F17" s="52" t="s">
        <v>25</v>
      </c>
      <c r="G17" s="52" t="s">
        <v>25</v>
      </c>
      <c r="H17" s="52" t="s">
        <v>25</v>
      </c>
      <c r="I17" s="52" t="s">
        <v>25</v>
      </c>
      <c r="J17" s="52" t="s">
        <v>25</v>
      </c>
      <c r="K17" s="52" t="s">
        <v>25</v>
      </c>
      <c r="L17" s="53" t="s">
        <v>25</v>
      </c>
      <c r="M17" s="53" t="s">
        <v>25</v>
      </c>
      <c r="N17" s="54" t="s">
        <v>25</v>
      </c>
      <c r="O17" s="52" t="s">
        <v>25</v>
      </c>
      <c r="P17" s="55">
        <v>45904</v>
      </c>
      <c r="Q17" s="52">
        <v>17</v>
      </c>
      <c r="R17" s="52">
        <v>21</v>
      </c>
      <c r="S17" s="56">
        <v>6423</v>
      </c>
      <c r="T17" s="52">
        <v>0</v>
      </c>
      <c r="U17" s="52">
        <v>0</v>
      </c>
      <c r="V17" s="52">
        <v>0</v>
      </c>
      <c r="W17" s="52">
        <v>0</v>
      </c>
      <c r="X17" s="52">
        <v>0.92051291906634103</v>
      </c>
      <c r="Y17" s="52">
        <v>0.83982084988169303</v>
      </c>
      <c r="Z17" s="52">
        <v>0.70644855265911899</v>
      </c>
      <c r="AA17" s="52">
        <v>0.60172244900692096</v>
      </c>
      <c r="AB17" s="52">
        <v>0.55070948728318503</v>
      </c>
      <c r="AC17" s="52">
        <v>0.53216168446844103</v>
      </c>
      <c r="AD17" s="52">
        <v>0.56480088955940899</v>
      </c>
      <c r="AE17" s="52">
        <v>0.61580475641891197</v>
      </c>
      <c r="AF17" s="52">
        <v>0.58517366773312196</v>
      </c>
      <c r="AG17" s="52">
        <v>0.62259836067999796</v>
      </c>
      <c r="AH17" s="52">
        <v>0.64754572257927301</v>
      </c>
      <c r="AI17" s="52">
        <v>0.72947551342040495</v>
      </c>
      <c r="AJ17" s="52">
        <v>0.74281080795631405</v>
      </c>
      <c r="AK17" s="52">
        <v>0.79589970017335099</v>
      </c>
      <c r="AL17" s="52">
        <v>0.84007284321146503</v>
      </c>
      <c r="AM17" s="52">
        <v>0.87779878233029396</v>
      </c>
      <c r="AN17" s="52">
        <v>0.89771577315686102</v>
      </c>
      <c r="AO17" s="52">
        <v>0.92996282073009295</v>
      </c>
      <c r="AP17" s="52">
        <v>0.89165509316176805</v>
      </c>
      <c r="AQ17" s="52">
        <v>0.82158832936126802</v>
      </c>
      <c r="AR17" s="52">
        <v>0.86364314163937195</v>
      </c>
      <c r="AS17" s="52">
        <v>0.88945363838293001</v>
      </c>
      <c r="AT17" s="52">
        <v>0.80615589765925399</v>
      </c>
      <c r="AU17" s="52">
        <v>0.76284182912126597</v>
      </c>
      <c r="AV17" s="52">
        <v>0.84278693548239703</v>
      </c>
      <c r="AW17" s="52">
        <v>0.65960936115600199</v>
      </c>
      <c r="AX17" s="52">
        <v>0.61012216371231898</v>
      </c>
      <c r="AY17" s="52">
        <v>0.56129380945761798</v>
      </c>
      <c r="AZ17" s="52">
        <v>0.53144782149119296</v>
      </c>
      <c r="BA17" s="52">
        <v>0.52256213195845802</v>
      </c>
      <c r="BB17" s="52">
        <v>0.53687027734159798</v>
      </c>
      <c r="BC17" s="52">
        <v>0.58037825507360796</v>
      </c>
      <c r="BD17" s="52">
        <v>0.60867811387969395</v>
      </c>
      <c r="BE17" s="52">
        <v>0.601987103883321</v>
      </c>
      <c r="BF17" s="52">
        <v>0.62884065234230602</v>
      </c>
      <c r="BG17" s="52">
        <v>0.66405813941952696</v>
      </c>
      <c r="BH17" s="52">
        <v>0.69442246226139204</v>
      </c>
      <c r="BI17" s="52">
        <v>0.725565892277236</v>
      </c>
      <c r="BJ17" s="52">
        <v>0.77795224451717604</v>
      </c>
      <c r="BK17" s="52">
        <v>0.86194899997951002</v>
      </c>
      <c r="BL17" s="52">
        <v>0.94987203942783704</v>
      </c>
      <c r="BM17" s="52">
        <v>1.01855377137829</v>
      </c>
      <c r="BN17" s="52">
        <v>1.0158125845297501</v>
      </c>
      <c r="BO17" s="52">
        <v>0.97425279330167003</v>
      </c>
      <c r="BP17" s="52">
        <v>0.87535612497414295</v>
      </c>
      <c r="BQ17" s="52">
        <v>0.87421400658525295</v>
      </c>
      <c r="BR17" s="52">
        <v>0.85824558145111196</v>
      </c>
      <c r="BS17" s="52">
        <v>0.82496168195936503</v>
      </c>
      <c r="BT17" s="52">
        <v>0.72968002567523005</v>
      </c>
      <c r="BU17" s="52">
        <v>63.371484119074701</v>
      </c>
      <c r="BV17" s="52">
        <v>62.3078403763705</v>
      </c>
      <c r="BW17" s="52">
        <v>61.515396507848102</v>
      </c>
      <c r="BX17" s="52">
        <v>60.878353009401302</v>
      </c>
      <c r="BY17" s="52">
        <v>60.933035598409603</v>
      </c>
      <c r="BZ17" s="52">
        <v>60.378893549357798</v>
      </c>
      <c r="CA17" s="52">
        <v>60.272453986254398</v>
      </c>
      <c r="CB17" s="52">
        <v>59.842041615780197</v>
      </c>
      <c r="CC17" s="52">
        <v>60.905926874413296</v>
      </c>
      <c r="CD17" s="52">
        <v>62.4274088853211</v>
      </c>
      <c r="CE17" s="52">
        <v>64.153219328032904</v>
      </c>
      <c r="CF17" s="52">
        <v>66.1503286016018</v>
      </c>
      <c r="CG17" s="52">
        <v>69.148717924739103</v>
      </c>
      <c r="CH17" s="52">
        <v>71.365008966093697</v>
      </c>
      <c r="CI17" s="52">
        <v>72.894669640549594</v>
      </c>
      <c r="CJ17" s="52">
        <v>73.780406713486201</v>
      </c>
      <c r="CK17" s="52">
        <v>73.049080327669301</v>
      </c>
      <c r="CL17" s="52">
        <v>72.140936671288699</v>
      </c>
      <c r="CM17" s="52">
        <v>70.522387931169604</v>
      </c>
      <c r="CN17" s="52">
        <v>66.554794345658607</v>
      </c>
      <c r="CO17" s="52">
        <v>64.921916159266303</v>
      </c>
      <c r="CP17" s="57">
        <v>64.072965928250497</v>
      </c>
      <c r="CQ17" s="57">
        <v>64.025170781415099</v>
      </c>
      <c r="CR17" s="57">
        <v>63.820701682827</v>
      </c>
      <c r="CS17" s="57">
        <v>64.1379851814918</v>
      </c>
      <c r="CT17" s="57">
        <v>-4.0261682874253198E-3</v>
      </c>
      <c r="CU17" s="57">
        <v>-2.4305770245805301E-2</v>
      </c>
      <c r="CV17" s="57">
        <v>-6.8374607337636298E-3</v>
      </c>
      <c r="CW17" s="57">
        <v>-1.70900153243984E-3</v>
      </c>
      <c r="CX17" s="57">
        <v>1.09240174600352E-4</v>
      </c>
      <c r="CY17" s="57">
        <v>-2.9871077431279799E-3</v>
      </c>
      <c r="CZ17" s="57">
        <v>2.5187485501983599E-3</v>
      </c>
      <c r="DA17" s="57">
        <v>5.7751678945559002E-3</v>
      </c>
      <c r="DB17" s="57">
        <v>2.2578893555755899E-2</v>
      </c>
      <c r="DC17" s="57">
        <v>2.12967936362808E-2</v>
      </c>
      <c r="DD17" s="57">
        <v>1.3565281697469501E-2</v>
      </c>
      <c r="DE17" s="57">
        <v>3.0620651740121902E-3</v>
      </c>
      <c r="DF17" s="57">
        <v>5.0373309744365597E-3</v>
      </c>
      <c r="DG17" s="57">
        <v>2.5607236033283998E-3</v>
      </c>
      <c r="DH17" s="57">
        <v>8.1405725847612399E-3</v>
      </c>
      <c r="DI17" s="57">
        <v>1.7664999544085999E-2</v>
      </c>
      <c r="DJ17" s="57">
        <v>5.3781016260993297E-2</v>
      </c>
      <c r="DK17" s="57">
        <v>6.3297945063572197E-2</v>
      </c>
      <c r="DL17" s="57">
        <v>3.0887670881110101E-2</v>
      </c>
      <c r="DM17" s="57">
        <v>5.6638801296401203E-3</v>
      </c>
      <c r="DN17" s="57">
        <v>3.3024854661681299E-2</v>
      </c>
      <c r="DO17" s="57">
        <v>6.7431628066804503E-3</v>
      </c>
      <c r="DP17" s="52">
        <v>1.3119807435753401E-3</v>
      </c>
      <c r="DQ17" s="52">
        <v>2.3550467662393198E-3</v>
      </c>
      <c r="DR17" s="58">
        <v>6.0731474860115603E-6</v>
      </c>
      <c r="DS17" s="58">
        <v>5.1139328950455897E-6</v>
      </c>
      <c r="DT17" s="58">
        <v>3.8308638674396096E-6</v>
      </c>
      <c r="DU17" s="58">
        <v>1.9734112711396202E-6</v>
      </c>
      <c r="DV17" s="58">
        <v>7.7712622600249302E-7</v>
      </c>
      <c r="DW17" s="58">
        <v>2.4790118154265302E-7</v>
      </c>
      <c r="DX17" s="58">
        <v>7.8999285123092602E-7</v>
      </c>
      <c r="DY17" s="58">
        <v>5.1799133210604101E-6</v>
      </c>
      <c r="DZ17" s="58">
        <v>1.52598179744751E-6</v>
      </c>
      <c r="EA17" s="58">
        <v>1.2979333036209801E-6</v>
      </c>
      <c r="EB17" s="58">
        <v>1.0742189382113901E-6</v>
      </c>
      <c r="EC17" s="58">
        <v>1.2042206504995701E-6</v>
      </c>
      <c r="ED17" s="58">
        <v>2.3727782018125401E-6</v>
      </c>
      <c r="EE17" s="58">
        <v>5.1720349777565697E-6</v>
      </c>
      <c r="EF17" s="58">
        <v>6.2019785598669703E-6</v>
      </c>
      <c r="EG17" s="58">
        <v>7.7830755937508108E-6</v>
      </c>
      <c r="EH17" s="58">
        <v>9.13820001327138E-6</v>
      </c>
      <c r="EI17" s="58">
        <v>9.2856463199659001E-6</v>
      </c>
      <c r="EJ17" s="58">
        <v>9.4860647604676407E-6</v>
      </c>
      <c r="EK17" s="58">
        <v>1.0399777226171501E-5</v>
      </c>
      <c r="EL17" s="58">
        <v>1.0855657246333901E-5</v>
      </c>
      <c r="EM17" s="58">
        <v>5.80620778630937E-6</v>
      </c>
      <c r="EN17" s="58">
        <v>7.0705477878134198E-7</v>
      </c>
      <c r="EO17" s="58">
        <v>6.1717302053070199E-7</v>
      </c>
    </row>
    <row r="18" spans="2:145" x14ac:dyDescent="0.25">
      <c r="B1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Area_All_All_All_All_All_All_All_All_All_All_45916</v>
      </c>
      <c r="C18" s="52" t="s">
        <v>264</v>
      </c>
      <c r="D18" s="52" t="s">
        <v>204</v>
      </c>
      <c r="E18" s="52" t="s">
        <v>205</v>
      </c>
      <c r="F18" s="52" t="s">
        <v>25</v>
      </c>
      <c r="G18" s="52" t="s">
        <v>25</v>
      </c>
      <c r="H18" s="52" t="s">
        <v>25</v>
      </c>
      <c r="I18" s="52" t="s">
        <v>25</v>
      </c>
      <c r="J18" s="52" t="s">
        <v>25</v>
      </c>
      <c r="K18" s="52" t="s">
        <v>25</v>
      </c>
      <c r="L18" s="53" t="s">
        <v>25</v>
      </c>
      <c r="M18" s="53" t="s">
        <v>25</v>
      </c>
      <c r="N18" s="54" t="s">
        <v>25</v>
      </c>
      <c r="O18" s="52" t="s">
        <v>25</v>
      </c>
      <c r="P18" s="55">
        <v>45916</v>
      </c>
      <c r="Q18" s="52">
        <v>17</v>
      </c>
      <c r="R18" s="52">
        <v>21</v>
      </c>
      <c r="S18" s="56">
        <v>6489</v>
      </c>
      <c r="T18" s="52">
        <v>0</v>
      </c>
      <c r="U18" s="52">
        <v>0</v>
      </c>
      <c r="V18" s="52">
        <v>0</v>
      </c>
      <c r="W18" s="52">
        <v>0</v>
      </c>
      <c r="X18" s="52">
        <v>0.92092602546479996</v>
      </c>
      <c r="Y18" s="52">
        <v>0.82552877193348595</v>
      </c>
      <c r="Z18" s="52">
        <v>0.68419963029911202</v>
      </c>
      <c r="AA18" s="52">
        <v>0.59932832657226198</v>
      </c>
      <c r="AB18" s="52">
        <v>0.55629594064451904</v>
      </c>
      <c r="AC18" s="52">
        <v>0.54287526080249304</v>
      </c>
      <c r="AD18" s="52">
        <v>0.56247746679951605</v>
      </c>
      <c r="AE18" s="52">
        <v>0.62413226524874599</v>
      </c>
      <c r="AF18" s="52">
        <v>0.65589325627941197</v>
      </c>
      <c r="AG18" s="52">
        <v>0.70089246204372602</v>
      </c>
      <c r="AH18" s="52">
        <v>0.73595637761001598</v>
      </c>
      <c r="AI18" s="52">
        <v>0.79447674486647402</v>
      </c>
      <c r="AJ18" s="52">
        <v>0.89365844461400301</v>
      </c>
      <c r="AK18" s="52">
        <v>1.0375362707889699</v>
      </c>
      <c r="AL18" s="52">
        <v>1.18618120029569</v>
      </c>
      <c r="AM18" s="52">
        <v>1.3044360127513701</v>
      </c>
      <c r="AN18" s="52">
        <v>1.2908987212955101</v>
      </c>
      <c r="AO18" s="52">
        <v>1.3411375883393899</v>
      </c>
      <c r="AP18" s="52">
        <v>1.2899229297833901</v>
      </c>
      <c r="AQ18" s="52">
        <v>1.2679127802563299</v>
      </c>
      <c r="AR18" s="52">
        <v>1.21997916248786</v>
      </c>
      <c r="AS18" s="52">
        <v>1.20138860707192</v>
      </c>
      <c r="AT18" s="52">
        <v>1.08884690958717</v>
      </c>
      <c r="AU18" s="52">
        <v>0.96566122505712504</v>
      </c>
      <c r="AV18" s="52">
        <v>0.91078105026622302</v>
      </c>
      <c r="AW18" s="52">
        <v>0.79029786034254201</v>
      </c>
      <c r="AX18" s="52">
        <v>0.68737511337492296</v>
      </c>
      <c r="AY18" s="52">
        <v>0.61438054037876699</v>
      </c>
      <c r="AZ18" s="52">
        <v>0.557281696881612</v>
      </c>
      <c r="BA18" s="52">
        <v>0.52818137284332101</v>
      </c>
      <c r="BB18" s="52">
        <v>0.53678272158598594</v>
      </c>
      <c r="BC18" s="52">
        <v>0.58189322316172598</v>
      </c>
      <c r="BD18" s="52">
        <v>0.62823820470991998</v>
      </c>
      <c r="BE18" s="52">
        <v>0.63654155473731799</v>
      </c>
      <c r="BF18" s="52">
        <v>0.66532815843309601</v>
      </c>
      <c r="BG18" s="52">
        <v>0.71297157891516305</v>
      </c>
      <c r="BH18" s="52">
        <v>0.81049782994088004</v>
      </c>
      <c r="BI18" s="52">
        <v>0.95079687823549497</v>
      </c>
      <c r="BJ18" s="52">
        <v>1.1150794651868501</v>
      </c>
      <c r="BK18" s="52">
        <v>1.2546455446245499</v>
      </c>
      <c r="BL18" s="52">
        <v>1.44678287232307</v>
      </c>
      <c r="BM18" s="52">
        <v>1.48069427801259</v>
      </c>
      <c r="BN18" s="52">
        <v>1.5057443776502999</v>
      </c>
      <c r="BO18" s="52">
        <v>1.4355510165284799</v>
      </c>
      <c r="BP18" s="52">
        <v>1.3401855299624399</v>
      </c>
      <c r="BQ18" s="52">
        <v>1.2534311037619099</v>
      </c>
      <c r="BR18" s="52">
        <v>1.18810366108809</v>
      </c>
      <c r="BS18" s="52">
        <v>1.0929820743815799</v>
      </c>
      <c r="BT18" s="52">
        <v>0.94584497271969203</v>
      </c>
      <c r="BU18" s="52">
        <v>70.001282480619807</v>
      </c>
      <c r="BV18" s="52">
        <v>68.974795538712399</v>
      </c>
      <c r="BW18" s="52">
        <v>67.351176476063699</v>
      </c>
      <c r="BX18" s="52">
        <v>65.900779788544597</v>
      </c>
      <c r="BY18" s="52">
        <v>64.547619021341404</v>
      </c>
      <c r="BZ18" s="52">
        <v>63.753758299964197</v>
      </c>
      <c r="CA18" s="52">
        <v>63.380520711177603</v>
      </c>
      <c r="CB18" s="52">
        <v>62.813945724100201</v>
      </c>
      <c r="CC18" s="52">
        <v>65.836794368708397</v>
      </c>
      <c r="CD18" s="52">
        <v>70.879058675751594</v>
      </c>
      <c r="CE18" s="52">
        <v>76.092606191189503</v>
      </c>
      <c r="CF18" s="52">
        <v>80.136062624550107</v>
      </c>
      <c r="CG18" s="52">
        <v>83.128024069666594</v>
      </c>
      <c r="CH18" s="52">
        <v>85.100479063183002</v>
      </c>
      <c r="CI18" s="52">
        <v>85.759831562344203</v>
      </c>
      <c r="CJ18" s="52">
        <v>87.161549344829993</v>
      </c>
      <c r="CK18" s="52">
        <v>86.931895023234205</v>
      </c>
      <c r="CL18" s="52">
        <v>86.207281537968399</v>
      </c>
      <c r="CM18" s="52">
        <v>84.047964952992999</v>
      </c>
      <c r="CN18" s="52">
        <v>81.039647614149203</v>
      </c>
      <c r="CO18" s="52">
        <v>77.026469488922004</v>
      </c>
      <c r="CP18" s="57">
        <v>74.249687192679204</v>
      </c>
      <c r="CQ18" s="57">
        <v>71.923805843843098</v>
      </c>
      <c r="CR18" s="57">
        <v>70.160106406691</v>
      </c>
      <c r="CS18" s="57">
        <v>71.830690503386904</v>
      </c>
      <c r="CT18" s="57">
        <v>6.8473655964859399E-3</v>
      </c>
      <c r="CU18" s="57">
        <v>-7.0509816128761296E-3</v>
      </c>
      <c r="CV18" s="57">
        <v>4.5824200010442502E-4</v>
      </c>
      <c r="CW18" s="57">
        <v>5.3236347335835804E-4</v>
      </c>
      <c r="CX18" s="57">
        <v>2.7915911217807701E-4</v>
      </c>
      <c r="CY18" s="57">
        <v>-2.8698072548762402E-3</v>
      </c>
      <c r="CZ18" s="57">
        <v>2.2412779787401001E-3</v>
      </c>
      <c r="DA18" s="57">
        <v>5.9151129413821998E-3</v>
      </c>
      <c r="DB18" s="57">
        <v>2.20049877852973E-2</v>
      </c>
      <c r="DC18" s="57">
        <v>1.8363530576512601E-2</v>
      </c>
      <c r="DD18" s="57">
        <v>7.55108114220407E-3</v>
      </c>
      <c r="DE18" s="57">
        <v>3.4945076976902402E-3</v>
      </c>
      <c r="DF18" s="57">
        <v>-6.7317982343278598E-3</v>
      </c>
      <c r="DG18" s="57">
        <v>-9.1783830436099507E-3</v>
      </c>
      <c r="DH18" s="57">
        <v>-3.5388033226899699E-3</v>
      </c>
      <c r="DI18" s="57">
        <v>6.5825829635972498E-3</v>
      </c>
      <c r="DJ18" s="57">
        <v>7.2152012865832504E-2</v>
      </c>
      <c r="DK18" s="57">
        <v>8.2907818390998297E-2</v>
      </c>
      <c r="DL18" s="57">
        <v>8.1269898482722203E-2</v>
      </c>
      <c r="DM18" s="57">
        <v>7.63433922093954E-2</v>
      </c>
      <c r="DN18" s="57">
        <v>4.0068380655208402E-2</v>
      </c>
      <c r="DO18" s="52">
        <v>1.7607973448621999E-3</v>
      </c>
      <c r="DP18" s="59">
        <v>-1.25187441669807E-3</v>
      </c>
      <c r="DQ18" s="59">
        <v>1.38863821407591E-3</v>
      </c>
      <c r="DR18" s="58">
        <v>5.1888356302620797E-6</v>
      </c>
      <c r="DS18" s="58">
        <v>4.23630852228685E-6</v>
      </c>
      <c r="DT18" s="58">
        <v>3.3099054788932598E-6</v>
      </c>
      <c r="DU18" s="58">
        <v>1.74802207965588E-6</v>
      </c>
      <c r="DV18" s="58">
        <v>6.9605891866010595E-7</v>
      </c>
      <c r="DW18" s="58">
        <v>2.2564032492879599E-7</v>
      </c>
      <c r="DX18" s="58">
        <v>7.1160930867845495E-7</v>
      </c>
      <c r="DY18" s="58">
        <v>4.4470259290521597E-6</v>
      </c>
      <c r="DZ18" s="58">
        <v>1.3331239433567399E-6</v>
      </c>
      <c r="EA18" s="58">
        <v>6.8470600881049699E-7</v>
      </c>
      <c r="EB18" s="58">
        <v>3.5904971467693999E-7</v>
      </c>
      <c r="EC18" s="58">
        <v>3.51904511744273E-7</v>
      </c>
      <c r="ED18" s="58">
        <v>8.0915309603002597E-7</v>
      </c>
      <c r="EE18" s="58">
        <v>3.1433170551872E-6</v>
      </c>
      <c r="EF18" s="58">
        <v>5.5733885597339799E-6</v>
      </c>
      <c r="EG18" s="58">
        <v>5.8884658335055199E-6</v>
      </c>
      <c r="EH18" s="58">
        <v>6.4721958830286001E-6</v>
      </c>
      <c r="EI18" s="58">
        <v>6.2352291263454099E-6</v>
      </c>
      <c r="EJ18" s="58">
        <v>6.3794875400993601E-6</v>
      </c>
      <c r="EK18" s="58">
        <v>5.7512541602065897E-6</v>
      </c>
      <c r="EL18" s="58">
        <v>7.2054483510655098E-6</v>
      </c>
      <c r="EM18" s="58">
        <v>3.7414802603420502E-6</v>
      </c>
      <c r="EN18" s="58">
        <v>4.1754072129295898E-7</v>
      </c>
      <c r="EO18" s="58">
        <v>3.9644860514267503E-7</v>
      </c>
    </row>
    <row r="19" spans="2:145" x14ac:dyDescent="0.25">
      <c r="B1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Area_All_All_All_All_All_All_All_All_All_All_45917</v>
      </c>
      <c r="C19" s="52" t="s">
        <v>264</v>
      </c>
      <c r="D19" s="52" t="s">
        <v>204</v>
      </c>
      <c r="E19" s="52" t="s">
        <v>205</v>
      </c>
      <c r="F19" s="52" t="s">
        <v>25</v>
      </c>
      <c r="G19" s="52" t="s">
        <v>25</v>
      </c>
      <c r="H19" s="52" t="s">
        <v>25</v>
      </c>
      <c r="I19" s="52" t="s">
        <v>25</v>
      </c>
      <c r="J19" s="52" t="s">
        <v>25</v>
      </c>
      <c r="K19" s="52" t="s">
        <v>25</v>
      </c>
      <c r="L19" s="53" t="s">
        <v>25</v>
      </c>
      <c r="M19" s="53" t="s">
        <v>25</v>
      </c>
      <c r="N19" s="54" t="s">
        <v>25</v>
      </c>
      <c r="O19" s="52" t="s">
        <v>25</v>
      </c>
      <c r="P19" s="55">
        <v>45917</v>
      </c>
      <c r="Q19" s="52">
        <v>17</v>
      </c>
      <c r="R19" s="52">
        <v>21</v>
      </c>
      <c r="S19" s="56">
        <v>6505</v>
      </c>
      <c r="T19" s="52">
        <v>0</v>
      </c>
      <c r="U19" s="52">
        <v>0</v>
      </c>
      <c r="V19" s="52">
        <v>0</v>
      </c>
      <c r="W19" s="52">
        <v>0</v>
      </c>
      <c r="X19" s="52">
        <v>0.97217883914118497</v>
      </c>
      <c r="Y19" s="52">
        <v>0.91261397361458996</v>
      </c>
      <c r="Z19" s="52">
        <v>0.75184283831231102</v>
      </c>
      <c r="AA19" s="52">
        <v>0.65459171540198602</v>
      </c>
      <c r="AB19" s="52">
        <v>0.59538920117716299</v>
      </c>
      <c r="AC19" s="52">
        <v>0.57849319020884304</v>
      </c>
      <c r="AD19" s="52">
        <v>0.585573318426723</v>
      </c>
      <c r="AE19" s="52">
        <v>0.62386688691897596</v>
      </c>
      <c r="AF19" s="52">
        <v>0.61585468461886905</v>
      </c>
      <c r="AG19" s="52">
        <v>0.67445611269684402</v>
      </c>
      <c r="AH19" s="52">
        <v>0.73891406677395399</v>
      </c>
      <c r="AI19" s="52">
        <v>0.80124656721796605</v>
      </c>
      <c r="AJ19" s="52">
        <v>0.88592942857488299</v>
      </c>
      <c r="AK19" s="52">
        <v>1.03011342044771</v>
      </c>
      <c r="AL19" s="52">
        <v>1.2168029992687901</v>
      </c>
      <c r="AM19" s="52">
        <v>1.3449019352898901</v>
      </c>
      <c r="AN19" s="52">
        <v>1.3468905856567299</v>
      </c>
      <c r="AO19" s="52">
        <v>1.4095152941920801</v>
      </c>
      <c r="AP19" s="52">
        <v>1.38094427624498</v>
      </c>
      <c r="AQ19" s="52">
        <v>1.3263098658029899</v>
      </c>
      <c r="AR19" s="52">
        <v>1.2867174368684999</v>
      </c>
      <c r="AS19" s="52">
        <v>1.2777855825034401</v>
      </c>
      <c r="AT19" s="52">
        <v>1.16655253847105</v>
      </c>
      <c r="AU19" s="52">
        <v>1.03327242272595</v>
      </c>
      <c r="AV19" s="52">
        <v>0.96542972249876202</v>
      </c>
      <c r="AW19" s="52">
        <v>0.80521598357040003</v>
      </c>
      <c r="AX19" s="52">
        <v>0.70292413647040997</v>
      </c>
      <c r="AY19" s="52">
        <v>0.63456538265755602</v>
      </c>
      <c r="AZ19" s="52">
        <v>0.58391034877433101</v>
      </c>
      <c r="BA19" s="52">
        <v>0.56228079140403897</v>
      </c>
      <c r="BB19" s="52">
        <v>0.57049724694447301</v>
      </c>
      <c r="BC19" s="52">
        <v>0.61217949658655102</v>
      </c>
      <c r="BD19" s="52">
        <v>0.64605195453586595</v>
      </c>
      <c r="BE19" s="52">
        <v>0.64567821112437696</v>
      </c>
      <c r="BF19" s="52">
        <v>0.68097011038659805</v>
      </c>
      <c r="BG19" s="52">
        <v>0.71640739737647596</v>
      </c>
      <c r="BH19" s="52">
        <v>0.79781424428231096</v>
      </c>
      <c r="BI19" s="52">
        <v>0.91468776050463896</v>
      </c>
      <c r="BJ19" s="52">
        <v>1.08404514455937</v>
      </c>
      <c r="BK19" s="52">
        <v>1.3214473292162801</v>
      </c>
      <c r="BL19" s="52">
        <v>1.5307605940168501</v>
      </c>
      <c r="BM19" s="52">
        <v>1.59186718319467</v>
      </c>
      <c r="BN19" s="52">
        <v>1.6529156144917401</v>
      </c>
      <c r="BO19" s="52">
        <v>1.5773528368918801</v>
      </c>
      <c r="BP19" s="52">
        <v>1.4539899404808501</v>
      </c>
      <c r="BQ19" s="52">
        <v>1.35463486240745</v>
      </c>
      <c r="BR19" s="52">
        <v>1.28231726945775</v>
      </c>
      <c r="BS19" s="52">
        <v>1.1681925443790599</v>
      </c>
      <c r="BT19" s="52">
        <v>1.00459230920381</v>
      </c>
      <c r="BU19" s="52">
        <v>68.453842288791805</v>
      </c>
      <c r="BV19" s="52">
        <v>67.127447401886798</v>
      </c>
      <c r="BW19" s="52">
        <v>65.623466713888405</v>
      </c>
      <c r="BX19" s="52">
        <v>64.724351462962503</v>
      </c>
      <c r="BY19" s="52">
        <v>63.469614849810498</v>
      </c>
      <c r="BZ19" s="52">
        <v>63.112964597474402</v>
      </c>
      <c r="CA19" s="52">
        <v>61.917377136711998</v>
      </c>
      <c r="CB19" s="52">
        <v>61.6528860732098</v>
      </c>
      <c r="CC19" s="52">
        <v>62.927410691832499</v>
      </c>
      <c r="CD19" s="52">
        <v>66.550729355678698</v>
      </c>
      <c r="CE19" s="52">
        <v>72.624567654753804</v>
      </c>
      <c r="CF19" s="52">
        <v>76.311913631048597</v>
      </c>
      <c r="CG19" s="52">
        <v>80.844409495207302</v>
      </c>
      <c r="CH19" s="52">
        <v>84.314278381900806</v>
      </c>
      <c r="CI19" s="52">
        <v>87.892587628293796</v>
      </c>
      <c r="CJ19" s="52">
        <v>89.741240357678294</v>
      </c>
      <c r="CK19" s="52">
        <v>89.513509497715205</v>
      </c>
      <c r="CL19" s="52">
        <v>89.354329925449605</v>
      </c>
      <c r="CM19" s="52">
        <v>86.632065545018705</v>
      </c>
      <c r="CN19" s="52">
        <v>83.757642407083296</v>
      </c>
      <c r="CO19" s="52">
        <v>79.974526070449599</v>
      </c>
      <c r="CP19" s="57">
        <v>78.256787565426805</v>
      </c>
      <c r="CQ19" s="57">
        <v>76.193050416719899</v>
      </c>
      <c r="CR19" s="57">
        <v>74.622719155225397</v>
      </c>
      <c r="CS19" s="57">
        <v>70.168886991301093</v>
      </c>
      <c r="CT19" s="57">
        <v>4.8968396120941601E-3</v>
      </c>
      <c r="CU19" s="57">
        <v>-1.1406677938442199E-2</v>
      </c>
      <c r="CV19" s="57">
        <v>-1.5503808266462101E-3</v>
      </c>
      <c r="CW19" s="57">
        <v>3.5624428712000499E-4</v>
      </c>
      <c r="CX19" s="57">
        <v>4.6270376021761101E-5</v>
      </c>
      <c r="CY19" s="57">
        <v>-2.9071786849123099E-3</v>
      </c>
      <c r="CZ19" s="57">
        <v>2.532291014716E-3</v>
      </c>
      <c r="DA19" s="57">
        <v>5.7229147860701603E-3</v>
      </c>
      <c r="DB19" s="57">
        <v>2.25129185914477E-2</v>
      </c>
      <c r="DC19" s="57">
        <v>2.02314190192865E-2</v>
      </c>
      <c r="DD19" s="57">
        <v>9.4094333722099296E-3</v>
      </c>
      <c r="DE19" s="57">
        <v>3.38511096755991E-3</v>
      </c>
      <c r="DF19" s="57">
        <v>-4.6666784399859397E-3</v>
      </c>
      <c r="DG19" s="57">
        <v>-8.4633664995056798E-3</v>
      </c>
      <c r="DH19" s="57">
        <v>2.3142636945019399E-3</v>
      </c>
      <c r="DI19" s="57">
        <v>1.0047701873933199E-2</v>
      </c>
      <c r="DJ19" s="57">
        <v>7.5469936035876997E-2</v>
      </c>
      <c r="DK19" s="57">
        <v>9.1100135781185795E-2</v>
      </c>
      <c r="DL19" s="57">
        <v>8.8301001805282303E-2</v>
      </c>
      <c r="DM19" s="57">
        <v>8.6214160218657299E-2</v>
      </c>
      <c r="DN19" s="57">
        <v>4.14245500914368E-2</v>
      </c>
      <c r="DO19" s="57">
        <v>-3.6088281471624399E-4</v>
      </c>
      <c r="DP19" s="59">
        <v>-2.63061156653177E-3</v>
      </c>
      <c r="DQ19" s="59">
        <v>7.6139702739812796E-4</v>
      </c>
      <c r="DR19" s="58">
        <v>4.7362253539587503E-6</v>
      </c>
      <c r="DS19" s="58">
        <v>3.9865606998433999E-6</v>
      </c>
      <c r="DT19" s="58">
        <v>3.1242800934256802E-6</v>
      </c>
      <c r="DU19" s="58">
        <v>1.67682566334131E-6</v>
      </c>
      <c r="DV19" s="58">
        <v>7.7873826227568905E-7</v>
      </c>
      <c r="DW19" s="58">
        <v>2.3726141980842101E-7</v>
      </c>
      <c r="DX19" s="58">
        <v>7.4594237872698404E-7</v>
      </c>
      <c r="DY19" s="58">
        <v>4.0775180666070698E-6</v>
      </c>
      <c r="DZ19" s="58">
        <v>1.4502194479978099E-6</v>
      </c>
      <c r="EA19" s="58">
        <v>9.64343967859353E-7</v>
      </c>
      <c r="EB19" s="58">
        <v>5.0007083325086401E-7</v>
      </c>
      <c r="EC19" s="58">
        <v>4.0764281352898298E-7</v>
      </c>
      <c r="ED19" s="58">
        <v>8.6302052158523395E-7</v>
      </c>
      <c r="EE19" s="58">
        <v>2.82116782018317E-6</v>
      </c>
      <c r="EF19" s="58">
        <v>4.2178892039259E-6</v>
      </c>
      <c r="EG19" s="58">
        <v>4.6999840964168899E-6</v>
      </c>
      <c r="EH19" s="58">
        <v>5.3362863501288302E-6</v>
      </c>
      <c r="EI19" s="58">
        <v>5.18242653573752E-6</v>
      </c>
      <c r="EJ19" s="58">
        <v>6.5573939516675999E-6</v>
      </c>
      <c r="EK19" s="58">
        <v>5.5317966959189296E-6</v>
      </c>
      <c r="EL19" s="58">
        <v>6.7961271775089701E-6</v>
      </c>
      <c r="EM19" s="58">
        <v>3.5925102025314101E-6</v>
      </c>
      <c r="EN19" s="58">
        <v>3.8125366833103003E-7</v>
      </c>
      <c r="EO19" s="58">
        <v>3.5261445254097499E-7</v>
      </c>
    </row>
    <row r="20" spans="2:145" x14ac:dyDescent="0.25">
      <c r="B2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Area_All_All_All_All_All_All_All_All_All_All_45923</v>
      </c>
      <c r="C20" s="52" t="s">
        <v>264</v>
      </c>
      <c r="D20" s="52" t="s">
        <v>204</v>
      </c>
      <c r="E20" s="52" t="s">
        <v>205</v>
      </c>
      <c r="F20" s="52" t="s">
        <v>25</v>
      </c>
      <c r="G20" s="52" t="s">
        <v>25</v>
      </c>
      <c r="H20" s="52" t="s">
        <v>25</v>
      </c>
      <c r="I20" s="52" t="s">
        <v>25</v>
      </c>
      <c r="J20" s="52" t="s">
        <v>25</v>
      </c>
      <c r="K20" s="52" t="s">
        <v>25</v>
      </c>
      <c r="L20" s="53" t="s">
        <v>25</v>
      </c>
      <c r="M20" s="53" t="s">
        <v>25</v>
      </c>
      <c r="N20" s="54" t="s">
        <v>25</v>
      </c>
      <c r="O20" s="52" t="s">
        <v>25</v>
      </c>
      <c r="P20" s="55">
        <v>45923</v>
      </c>
      <c r="Q20" s="52">
        <v>17</v>
      </c>
      <c r="R20" s="52">
        <v>21</v>
      </c>
      <c r="S20" s="56">
        <v>6516</v>
      </c>
      <c r="T20" s="52">
        <v>0</v>
      </c>
      <c r="U20" s="52">
        <v>0</v>
      </c>
      <c r="V20" s="52">
        <v>0</v>
      </c>
      <c r="W20" s="52">
        <v>0</v>
      </c>
      <c r="X20" s="52">
        <v>0.98161142423144798</v>
      </c>
      <c r="Y20" s="52">
        <v>0.86183876135793103</v>
      </c>
      <c r="Z20" s="52">
        <v>0.74982114876142603</v>
      </c>
      <c r="AA20" s="52">
        <v>0.63217809602761199</v>
      </c>
      <c r="AB20" s="52">
        <v>0.58199961101814701</v>
      </c>
      <c r="AC20" s="52">
        <v>0.58428068006059997</v>
      </c>
      <c r="AD20" s="52">
        <v>0.60567105975874003</v>
      </c>
      <c r="AE20" s="52">
        <v>0.65984639413808999</v>
      </c>
      <c r="AF20" s="52">
        <v>0.65079649443923404</v>
      </c>
      <c r="AG20" s="52">
        <v>0.70746707277765897</v>
      </c>
      <c r="AH20" s="52">
        <v>0.787015488040268</v>
      </c>
      <c r="AI20" s="52">
        <v>0.88220673827089202</v>
      </c>
      <c r="AJ20" s="52">
        <v>0.98637744144762196</v>
      </c>
      <c r="AK20" s="52">
        <v>1.12778371837855</v>
      </c>
      <c r="AL20" s="52">
        <v>1.2780296048725299</v>
      </c>
      <c r="AM20" s="52">
        <v>1.4244065316191199</v>
      </c>
      <c r="AN20" s="52">
        <v>1.46808885891006</v>
      </c>
      <c r="AO20" s="52">
        <v>1.5308330914341299</v>
      </c>
      <c r="AP20" s="52">
        <v>1.51019232150572</v>
      </c>
      <c r="AQ20" s="52">
        <v>1.4491808406053801</v>
      </c>
      <c r="AR20" s="52">
        <v>1.41969216763418</v>
      </c>
      <c r="AS20" s="52">
        <v>1.3839090625078201</v>
      </c>
      <c r="AT20" s="52">
        <v>1.27474286777957</v>
      </c>
      <c r="AU20" s="52">
        <v>1.12036324479394</v>
      </c>
      <c r="AV20" s="52">
        <v>0.94077817474067504</v>
      </c>
      <c r="AW20" s="52">
        <v>0.83360338718284399</v>
      </c>
      <c r="AX20" s="52">
        <v>0.72226735880910498</v>
      </c>
      <c r="AY20" s="52">
        <v>0.65022560880685798</v>
      </c>
      <c r="AZ20" s="52">
        <v>0.59769468213459498</v>
      </c>
      <c r="BA20" s="52">
        <v>0.57026221166536895</v>
      </c>
      <c r="BB20" s="52">
        <v>0.57664769881635303</v>
      </c>
      <c r="BC20" s="52">
        <v>0.619401032648216</v>
      </c>
      <c r="BD20" s="52">
        <v>0.66246078958754295</v>
      </c>
      <c r="BE20" s="52">
        <v>0.66911302990136501</v>
      </c>
      <c r="BF20" s="52">
        <v>0.70648933112697898</v>
      </c>
      <c r="BG20" s="52">
        <v>0.76457727173355705</v>
      </c>
      <c r="BH20" s="52">
        <v>0.87864804935617002</v>
      </c>
      <c r="BI20" s="52">
        <v>1.04472462065344</v>
      </c>
      <c r="BJ20" s="52">
        <v>1.30572224014905</v>
      </c>
      <c r="BK20" s="52">
        <v>1.48458290608694</v>
      </c>
      <c r="BL20" s="52">
        <v>1.69735330584452</v>
      </c>
      <c r="BM20" s="52">
        <v>1.8387591366543401</v>
      </c>
      <c r="BN20" s="52">
        <v>1.8789562813599201</v>
      </c>
      <c r="BO20" s="52">
        <v>1.82848008121995</v>
      </c>
      <c r="BP20" s="52">
        <v>1.68266211273097</v>
      </c>
      <c r="BQ20" s="52">
        <v>1.49821268280475</v>
      </c>
      <c r="BR20" s="52">
        <v>1.4032779678546801</v>
      </c>
      <c r="BS20" s="52">
        <v>1.28106523372854</v>
      </c>
      <c r="BT20" s="52">
        <v>1.09908617863762</v>
      </c>
      <c r="BU20" s="52">
        <v>69.462598221613405</v>
      </c>
      <c r="BV20" s="52">
        <v>68.108977744373803</v>
      </c>
      <c r="BW20" s="52">
        <v>67.317507516560198</v>
      </c>
      <c r="BX20" s="52">
        <v>66.352034109299098</v>
      </c>
      <c r="BY20" s="52">
        <v>65.664943990814393</v>
      </c>
      <c r="BZ20" s="52">
        <v>64.963313174248398</v>
      </c>
      <c r="CA20" s="52">
        <v>64.298802909566007</v>
      </c>
      <c r="CB20" s="52">
        <v>64.335658684154296</v>
      </c>
      <c r="CC20" s="52">
        <v>66.717260926355195</v>
      </c>
      <c r="CD20" s="52">
        <v>72.136756989591404</v>
      </c>
      <c r="CE20" s="52">
        <v>77.684105394450398</v>
      </c>
      <c r="CF20" s="52">
        <v>82.875086211079704</v>
      </c>
      <c r="CG20" s="52">
        <v>86.239305397271906</v>
      </c>
      <c r="CH20" s="52">
        <v>89.711710087931493</v>
      </c>
      <c r="CI20" s="52">
        <v>91.655209916893</v>
      </c>
      <c r="CJ20" s="52">
        <v>94.0094280440522</v>
      </c>
      <c r="CK20" s="52">
        <v>94.834298798685595</v>
      </c>
      <c r="CL20" s="52">
        <v>94.458092477029098</v>
      </c>
      <c r="CM20" s="52">
        <v>93.042538177208399</v>
      </c>
      <c r="CN20" s="52">
        <v>87.756458488797705</v>
      </c>
      <c r="CO20" s="52">
        <v>83.472532871043299</v>
      </c>
      <c r="CP20" s="57">
        <v>80.601184343715204</v>
      </c>
      <c r="CQ20" s="57">
        <v>78.421673810034306</v>
      </c>
      <c r="CR20" s="57">
        <v>76.204755733722294</v>
      </c>
      <c r="CS20" s="57">
        <v>71.0922404588174</v>
      </c>
      <c r="CT20" s="57">
        <v>5.6299726236348603E-3</v>
      </c>
      <c r="CU20" s="57">
        <v>-1.0983141014956999E-2</v>
      </c>
      <c r="CV20" s="57">
        <v>2.9266986758541102E-4</v>
      </c>
      <c r="CW20" s="57">
        <v>1.32075602473777E-3</v>
      </c>
      <c r="CX20" s="57">
        <v>4.3977134477967702E-4</v>
      </c>
      <c r="CY20" s="57">
        <v>-2.7731819518153102E-3</v>
      </c>
      <c r="CZ20" s="57">
        <v>2.4256133114854798E-3</v>
      </c>
      <c r="DA20" s="57">
        <v>5.9265658885990597E-3</v>
      </c>
      <c r="DB20" s="57">
        <v>2.1628288566172001E-2</v>
      </c>
      <c r="DC20" s="57">
        <v>1.7807440612290198E-2</v>
      </c>
      <c r="DD20" s="57">
        <v>6.6152798647966804E-3</v>
      </c>
      <c r="DE20" s="57">
        <v>3.6118631554678498E-3</v>
      </c>
      <c r="DF20" s="57">
        <v>-9.3397267891034107E-3</v>
      </c>
      <c r="DG20" s="57">
        <v>-8.4681608904347595E-4</v>
      </c>
      <c r="DH20" s="57">
        <v>5.3589431715982197E-3</v>
      </c>
      <c r="DI20" s="57">
        <v>1.05344539938009E-2</v>
      </c>
      <c r="DJ20" s="57">
        <v>8.1750995263416101E-2</v>
      </c>
      <c r="DK20" s="57">
        <v>9.9454416765930295E-2</v>
      </c>
      <c r="DL20" s="57">
        <v>0.104494723675462</v>
      </c>
      <c r="DM20" s="57">
        <v>0.10008849804258101</v>
      </c>
      <c r="DN20" s="57">
        <v>4.2416236553160402E-2</v>
      </c>
      <c r="DO20" s="57">
        <v>-1.76295159745806E-3</v>
      </c>
      <c r="DP20" s="59">
        <v>-3.4196105677185098E-3</v>
      </c>
      <c r="DQ20" s="59">
        <v>5.1379573524686496E-4</v>
      </c>
      <c r="DR20" s="58">
        <v>5.67791673416991E-6</v>
      </c>
      <c r="DS20" s="58">
        <v>4.7799617937427096E-6</v>
      </c>
      <c r="DT20" s="58">
        <v>3.6086871792205302E-6</v>
      </c>
      <c r="DU20" s="58">
        <v>1.83541717443115E-6</v>
      </c>
      <c r="DV20" s="58">
        <v>7.42846452526254E-7</v>
      </c>
      <c r="DW20" s="58">
        <v>2.2954578141495401E-7</v>
      </c>
      <c r="DX20" s="58">
        <v>8.01091145287413E-7</v>
      </c>
      <c r="DY20" s="58">
        <v>4.9185129909075699E-6</v>
      </c>
      <c r="DZ20" s="58">
        <v>1.2762358399232399E-6</v>
      </c>
      <c r="EA20" s="58">
        <v>6.6339428761690204E-7</v>
      </c>
      <c r="EB20" s="58">
        <v>3.3767107689983202E-7</v>
      </c>
      <c r="EC20" s="58">
        <v>3.84466144564669E-7</v>
      </c>
      <c r="ED20" s="58">
        <v>9.4223042153462198E-7</v>
      </c>
      <c r="EE20" s="58">
        <v>3.26444539258465E-6</v>
      </c>
      <c r="EF20" s="58">
        <v>4.1150003916876E-6</v>
      </c>
      <c r="EG20" s="58">
        <v>5.2418902800056303E-6</v>
      </c>
      <c r="EH20" s="58">
        <v>6.3891488706388E-6</v>
      </c>
      <c r="EI20" s="58">
        <v>6.32231774426321E-6</v>
      </c>
      <c r="EJ20" s="58">
        <v>6.4834487504632496E-6</v>
      </c>
      <c r="EK20" s="58">
        <v>8.1189114797953395E-6</v>
      </c>
      <c r="EL20" s="58">
        <v>8.7734965916471204E-6</v>
      </c>
      <c r="EM20" s="58">
        <v>4.5507088184836896E-6</v>
      </c>
      <c r="EN20" s="58">
        <v>4.4863775650181603E-7</v>
      </c>
      <c r="EO20" s="58">
        <v>4.1045274689516399E-7</v>
      </c>
    </row>
    <row r="21" spans="2:145" x14ac:dyDescent="0.25">
      <c r="B2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Area_All_All_All_All_All_All_All_All_All_All_45848</v>
      </c>
      <c r="C21" s="52" t="s">
        <v>264</v>
      </c>
      <c r="D21" s="52" t="s">
        <v>206</v>
      </c>
      <c r="E21" s="52" t="s">
        <v>207</v>
      </c>
      <c r="F21" s="52" t="s">
        <v>25</v>
      </c>
      <c r="G21" s="52" t="s">
        <v>25</v>
      </c>
      <c r="H21" s="52" t="s">
        <v>25</v>
      </c>
      <c r="I21" s="52" t="s">
        <v>25</v>
      </c>
      <c r="J21" s="52" t="s">
        <v>25</v>
      </c>
      <c r="K21" s="52" t="s">
        <v>25</v>
      </c>
      <c r="L21" s="53" t="s">
        <v>25</v>
      </c>
      <c r="M21" s="53" t="s">
        <v>25</v>
      </c>
      <c r="N21" s="54" t="s">
        <v>25</v>
      </c>
      <c r="O21" s="52" t="s">
        <v>25</v>
      </c>
      <c r="P21" s="55">
        <v>45848</v>
      </c>
      <c r="Q21" s="52">
        <v>17</v>
      </c>
      <c r="R21" s="52">
        <v>21</v>
      </c>
      <c r="S21" s="56">
        <v>10391</v>
      </c>
      <c r="T21" s="52">
        <v>0</v>
      </c>
      <c r="U21" s="52">
        <v>0</v>
      </c>
      <c r="V21" s="52">
        <v>0</v>
      </c>
      <c r="W21" s="52">
        <v>0</v>
      </c>
      <c r="X21" s="52">
        <v>1.0796827838052701</v>
      </c>
      <c r="Y21" s="52">
        <v>0.94285190232281302</v>
      </c>
      <c r="Z21" s="52">
        <v>0.81082201159614697</v>
      </c>
      <c r="AA21" s="52">
        <v>0.73178560784798496</v>
      </c>
      <c r="AB21" s="52">
        <v>0.71555412093835502</v>
      </c>
      <c r="AC21" s="52">
        <v>0.69381878633803895</v>
      </c>
      <c r="AD21" s="52">
        <v>0.70941327313473301</v>
      </c>
      <c r="AE21" s="52">
        <v>0.74605328377150604</v>
      </c>
      <c r="AF21" s="52">
        <v>0.81121527496872903</v>
      </c>
      <c r="AG21" s="52">
        <v>0.84413203694966998</v>
      </c>
      <c r="AH21" s="52">
        <v>1.00230312108306</v>
      </c>
      <c r="AI21" s="52">
        <v>1.17525059602242</v>
      </c>
      <c r="AJ21" s="52">
        <v>1.4367361392959299</v>
      </c>
      <c r="AK21" s="52">
        <v>1.73054770036342</v>
      </c>
      <c r="AL21" s="52">
        <v>1.9609284898430199</v>
      </c>
      <c r="AM21" s="52">
        <v>2.13722498307293</v>
      </c>
      <c r="AN21" s="52">
        <v>2.1818462514916099</v>
      </c>
      <c r="AO21" s="52">
        <v>2.3139450815834199</v>
      </c>
      <c r="AP21" s="52">
        <v>2.37778289003584</v>
      </c>
      <c r="AQ21" s="52">
        <v>2.2108342021940102</v>
      </c>
      <c r="AR21" s="52">
        <v>2.0219429897838799</v>
      </c>
      <c r="AS21" s="52">
        <v>1.91126359262453</v>
      </c>
      <c r="AT21" s="52">
        <v>1.67122296793845</v>
      </c>
      <c r="AU21" s="52">
        <v>1.4187471496798201</v>
      </c>
      <c r="AV21" s="52">
        <v>1.2287599485457199</v>
      </c>
      <c r="AW21" s="52">
        <v>1.1107786724024999</v>
      </c>
      <c r="AX21" s="52">
        <v>0.93758374349626505</v>
      </c>
      <c r="AY21" s="52">
        <v>0.84201829477724399</v>
      </c>
      <c r="AZ21" s="52">
        <v>0.76815043844819597</v>
      </c>
      <c r="BA21" s="52">
        <v>0.71329466047787304</v>
      </c>
      <c r="BB21" s="52">
        <v>0.68977335189478906</v>
      </c>
      <c r="BC21" s="52">
        <v>0.70719533611044805</v>
      </c>
      <c r="BD21" s="52">
        <v>0.76060808355121501</v>
      </c>
      <c r="BE21" s="52">
        <v>0.80707759742912999</v>
      </c>
      <c r="BF21" s="52">
        <v>0.88793750953179895</v>
      </c>
      <c r="BG21" s="52">
        <v>1.0018471284272801</v>
      </c>
      <c r="BH21" s="52">
        <v>1.17511858307552</v>
      </c>
      <c r="BI21" s="52">
        <v>1.3856135000860199</v>
      </c>
      <c r="BJ21" s="52">
        <v>1.59638456786547</v>
      </c>
      <c r="BK21" s="52">
        <v>1.8840133253387801</v>
      </c>
      <c r="BL21" s="52">
        <v>2.0819682423894701</v>
      </c>
      <c r="BM21" s="52">
        <v>2.1957691514294702</v>
      </c>
      <c r="BN21" s="52">
        <v>2.3100887204160698</v>
      </c>
      <c r="BO21" s="52">
        <v>2.31713971716758</v>
      </c>
      <c r="BP21" s="52">
        <v>2.2046354585519401</v>
      </c>
      <c r="BQ21" s="52">
        <v>2.0576620591568999</v>
      </c>
      <c r="BR21" s="52">
        <v>1.9211915810359801</v>
      </c>
      <c r="BS21" s="52">
        <v>1.6697423310615001</v>
      </c>
      <c r="BT21" s="52">
        <v>1.4095184859712899</v>
      </c>
      <c r="BU21" s="52">
        <v>82.649031595949893</v>
      </c>
      <c r="BV21" s="52">
        <v>74.034291247851698</v>
      </c>
      <c r="BW21" s="52">
        <v>74.617111306849097</v>
      </c>
      <c r="BX21" s="52">
        <v>73.617699066867203</v>
      </c>
      <c r="BY21" s="52">
        <v>72.047845981575193</v>
      </c>
      <c r="BZ21" s="52">
        <v>69.7186087694798</v>
      </c>
      <c r="CA21" s="52">
        <v>68.425601165145594</v>
      </c>
      <c r="CB21" s="52">
        <v>70.532794966791997</v>
      </c>
      <c r="CC21" s="52">
        <v>72.431794822722196</v>
      </c>
      <c r="CD21" s="52">
        <v>77.409344520520605</v>
      </c>
      <c r="CE21" s="52">
        <v>81.861175764907202</v>
      </c>
      <c r="CF21" s="52">
        <v>85.415548206830195</v>
      </c>
      <c r="CG21" s="52">
        <v>88.795893124513697</v>
      </c>
      <c r="CH21" s="52">
        <v>90.740301192282701</v>
      </c>
      <c r="CI21" s="52">
        <v>93.819857016903896</v>
      </c>
      <c r="CJ21" s="52">
        <v>96.192217161568294</v>
      </c>
      <c r="CK21" s="52">
        <v>97.359335057342193</v>
      </c>
      <c r="CL21" s="52">
        <v>98.262023835592103</v>
      </c>
      <c r="CM21" s="52">
        <v>98.331488080434994</v>
      </c>
      <c r="CN21" s="52">
        <v>97.688126564489707</v>
      </c>
      <c r="CO21" s="52">
        <v>94.914335723822404</v>
      </c>
      <c r="CP21" s="57">
        <v>89.724946402066905</v>
      </c>
      <c r="CQ21" s="57">
        <v>85.296489803081798</v>
      </c>
      <c r="CR21" s="57">
        <v>83.7797070701275</v>
      </c>
      <c r="CS21" s="57">
        <v>80.605967425289506</v>
      </c>
      <c r="CT21" s="57">
        <v>3.4103576193488597E-2</v>
      </c>
      <c r="CU21" s="57">
        <v>1.37318537396209E-2</v>
      </c>
      <c r="CV21" s="57">
        <v>2.1303386302658101E-2</v>
      </c>
      <c r="CW21" s="57">
        <v>1.40609523327495E-2</v>
      </c>
      <c r="CX21" s="57">
        <v>2.12833861988093E-3</v>
      </c>
      <c r="CY21" s="57">
        <v>-2.0830042671731099E-3</v>
      </c>
      <c r="CZ21" s="57">
        <v>-2.49578251036267E-4</v>
      </c>
      <c r="DA21" s="57">
        <v>9.8788409662184593E-3</v>
      </c>
      <c r="DB21" s="57">
        <v>1.8296476693655601E-2</v>
      </c>
      <c r="DC21" s="57">
        <v>1.4520938917990899E-2</v>
      </c>
      <c r="DD21" s="57">
        <v>4.2838857083194798E-3</v>
      </c>
      <c r="DE21" s="57">
        <v>3.8933871822183601E-3</v>
      </c>
      <c r="DF21" s="57">
        <v>-1.2486834215252301E-2</v>
      </c>
      <c r="DG21" s="57">
        <v>-1.1245588303816801E-2</v>
      </c>
      <c r="DH21" s="57">
        <v>5.5255043213610997E-3</v>
      </c>
      <c r="DI21" s="57">
        <v>1.31799283308097E-2</v>
      </c>
      <c r="DJ21" s="57">
        <v>8.3775277483533195E-2</v>
      </c>
      <c r="DK21" s="57">
        <v>0.10684303163452399</v>
      </c>
      <c r="DL21" s="57">
        <v>0.114854680266173</v>
      </c>
      <c r="DM21" s="57">
        <v>0.108745389068112</v>
      </c>
      <c r="DN21" s="57">
        <v>7.9501797419395198E-2</v>
      </c>
      <c r="DO21" s="57">
        <v>-3.34684193025393E-3</v>
      </c>
      <c r="DP21" s="59">
        <v>-5.5523202840039596E-3</v>
      </c>
      <c r="DQ21" s="59">
        <v>-7.7350144586213498E-4</v>
      </c>
      <c r="DR21" s="58">
        <v>1.2741329047657799E-5</v>
      </c>
      <c r="DS21" s="58">
        <v>9.5636895794255096E-6</v>
      </c>
      <c r="DT21" s="58">
        <v>7.3680876511357997E-6</v>
      </c>
      <c r="DU21" s="58">
        <v>3.3494733259379899E-6</v>
      </c>
      <c r="DV21" s="58">
        <v>1.2974009910742E-6</v>
      </c>
      <c r="DW21" s="58">
        <v>5.00526207701223E-7</v>
      </c>
      <c r="DX21" s="58">
        <v>1.4140316913291001E-6</v>
      </c>
      <c r="DY21" s="58">
        <v>9.6554262328298706E-6</v>
      </c>
      <c r="DZ21" s="58">
        <v>2.8837634078561002E-6</v>
      </c>
      <c r="EA21" s="58">
        <v>1.9209996499824102E-6</v>
      </c>
      <c r="EB21" s="58">
        <v>1.23299612372276E-6</v>
      </c>
      <c r="EC21" s="58">
        <v>1.2294910697485799E-6</v>
      </c>
      <c r="ED21" s="58">
        <v>3.56569412304699E-6</v>
      </c>
      <c r="EE21" s="58">
        <v>1.16073008889266E-5</v>
      </c>
      <c r="EF21" s="58">
        <v>1.64733037759639E-5</v>
      </c>
      <c r="EG21" s="58">
        <v>1.6766706623219802E-5</v>
      </c>
      <c r="EH21" s="58">
        <v>1.8256480936437901E-5</v>
      </c>
      <c r="EI21" s="58">
        <v>2.09179803053058E-5</v>
      </c>
      <c r="EJ21" s="58">
        <v>2.2662120325219299E-5</v>
      </c>
      <c r="EK21" s="58">
        <v>2.4014704926952301E-5</v>
      </c>
      <c r="EL21" s="58">
        <v>2.76399526640401E-5</v>
      </c>
      <c r="EM21" s="58">
        <v>1.66075095575589E-5</v>
      </c>
      <c r="EN21" s="58">
        <v>1.56232472225505E-6</v>
      </c>
      <c r="EO21" s="58">
        <v>1.4294386224760299E-6</v>
      </c>
    </row>
    <row r="22" spans="2:145" x14ac:dyDescent="0.25">
      <c r="B2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Area_All_All_All_All_All_All_All_All_All_All_45849</v>
      </c>
      <c r="C22" s="52" t="s">
        <v>264</v>
      </c>
      <c r="D22" s="52" t="s">
        <v>206</v>
      </c>
      <c r="E22" s="52" t="s">
        <v>207</v>
      </c>
      <c r="F22" s="52" t="s">
        <v>25</v>
      </c>
      <c r="G22" s="52" t="s">
        <v>25</v>
      </c>
      <c r="H22" s="52" t="s">
        <v>25</v>
      </c>
      <c r="I22" s="52" t="s">
        <v>25</v>
      </c>
      <c r="J22" s="52" t="s">
        <v>25</v>
      </c>
      <c r="K22" s="52" t="s">
        <v>25</v>
      </c>
      <c r="L22" s="53" t="s">
        <v>25</v>
      </c>
      <c r="M22" s="53" t="s">
        <v>25</v>
      </c>
      <c r="N22" s="54" t="s">
        <v>25</v>
      </c>
      <c r="O22" s="52" t="s">
        <v>25</v>
      </c>
      <c r="P22" s="55">
        <v>45849</v>
      </c>
      <c r="Q22" s="52">
        <v>17</v>
      </c>
      <c r="R22" s="52">
        <v>21</v>
      </c>
      <c r="S22" s="56">
        <v>10402</v>
      </c>
      <c r="T22" s="52">
        <v>0</v>
      </c>
      <c r="U22" s="52">
        <v>0</v>
      </c>
      <c r="V22" s="52">
        <v>0</v>
      </c>
      <c r="W22" s="52">
        <v>0</v>
      </c>
      <c r="X22" s="52">
        <v>1.2363300211988899</v>
      </c>
      <c r="Y22" s="52">
        <v>1.0385393647329999</v>
      </c>
      <c r="Z22" s="52">
        <v>0.872938748477324</v>
      </c>
      <c r="AA22" s="52">
        <v>0.79099140879781904</v>
      </c>
      <c r="AB22" s="52">
        <v>0.75282298599489395</v>
      </c>
      <c r="AC22" s="52">
        <v>0.72477944752283796</v>
      </c>
      <c r="AD22" s="52">
        <v>0.77095385333636601</v>
      </c>
      <c r="AE22" s="52">
        <v>0.80889488467974102</v>
      </c>
      <c r="AF22" s="52">
        <v>0.903708150467328</v>
      </c>
      <c r="AG22" s="52">
        <v>1.0472023656138501</v>
      </c>
      <c r="AH22" s="52">
        <v>1.25468618525415</v>
      </c>
      <c r="AI22" s="52">
        <v>1.52326821178865</v>
      </c>
      <c r="AJ22" s="52">
        <v>1.7994936937418999</v>
      </c>
      <c r="AK22" s="52">
        <v>2.0998716859112001</v>
      </c>
      <c r="AL22" s="52">
        <v>2.36253558540063</v>
      </c>
      <c r="AM22" s="52">
        <v>2.6121847897778299</v>
      </c>
      <c r="AN22" s="52">
        <v>2.6652634585029098</v>
      </c>
      <c r="AO22" s="52">
        <v>2.7276483780028902</v>
      </c>
      <c r="AP22" s="52">
        <v>2.70914420829462</v>
      </c>
      <c r="AQ22" s="52">
        <v>2.5331772025347301</v>
      </c>
      <c r="AR22" s="52">
        <v>2.3099261837332699</v>
      </c>
      <c r="AS22" s="52">
        <v>2.18413482401948</v>
      </c>
      <c r="AT22" s="52">
        <v>2.0033347542891899</v>
      </c>
      <c r="AU22" s="52">
        <v>1.7354380633628601</v>
      </c>
      <c r="AV22" s="52">
        <v>1.41884153979696</v>
      </c>
      <c r="AW22" s="52">
        <v>1.2438295106719499</v>
      </c>
      <c r="AX22" s="52">
        <v>1.09349558540684</v>
      </c>
      <c r="AY22" s="52">
        <v>0.95777416725189402</v>
      </c>
      <c r="AZ22" s="52">
        <v>0.84717587903328195</v>
      </c>
      <c r="BA22" s="52">
        <v>0.76513329066065405</v>
      </c>
      <c r="BB22" s="52">
        <v>0.72972300301874105</v>
      </c>
      <c r="BC22" s="52">
        <v>0.74541482327076503</v>
      </c>
      <c r="BD22" s="52">
        <v>0.83664323178375399</v>
      </c>
      <c r="BE22" s="52">
        <v>0.92540624273743499</v>
      </c>
      <c r="BF22" s="52">
        <v>1.0863890334397399</v>
      </c>
      <c r="BG22" s="52">
        <v>1.27011212345908</v>
      </c>
      <c r="BH22" s="52">
        <v>1.5042153145828501</v>
      </c>
      <c r="BI22" s="52">
        <v>1.7826280286537399</v>
      </c>
      <c r="BJ22" s="52">
        <v>2.0281612009749699</v>
      </c>
      <c r="BK22" s="52">
        <v>2.24599426891672</v>
      </c>
      <c r="BL22" s="52">
        <v>2.5095114402245202</v>
      </c>
      <c r="BM22" s="52">
        <v>2.6189542550309199</v>
      </c>
      <c r="BN22" s="52">
        <v>2.7656963633542002</v>
      </c>
      <c r="BO22" s="52">
        <v>2.7270217008933102</v>
      </c>
      <c r="BP22" s="52">
        <v>2.53428749362795</v>
      </c>
      <c r="BQ22" s="52">
        <v>2.3590255353088998</v>
      </c>
      <c r="BR22" s="52">
        <v>2.2195246870060199</v>
      </c>
      <c r="BS22" s="52">
        <v>2.0028321352504199</v>
      </c>
      <c r="BT22" s="52">
        <v>1.7208637834466201</v>
      </c>
      <c r="BU22" s="52">
        <v>86.396867170830902</v>
      </c>
      <c r="BV22" s="52">
        <v>80.413498071835605</v>
      </c>
      <c r="BW22" s="52">
        <v>79.591206169650107</v>
      </c>
      <c r="BX22" s="52">
        <v>77.854198634570096</v>
      </c>
      <c r="BY22" s="52">
        <v>75.466461852250603</v>
      </c>
      <c r="BZ22" s="52">
        <v>74.766198222416506</v>
      </c>
      <c r="CA22" s="52">
        <v>73.510266840006693</v>
      </c>
      <c r="CB22" s="52">
        <v>73.482812566213596</v>
      </c>
      <c r="CC22" s="52">
        <v>76.406601779331197</v>
      </c>
      <c r="CD22" s="52">
        <v>81.316021616933796</v>
      </c>
      <c r="CE22" s="52">
        <v>85.514093369596907</v>
      </c>
      <c r="CF22" s="52">
        <v>89.864969493301402</v>
      </c>
      <c r="CG22" s="52">
        <v>93.898369025544497</v>
      </c>
      <c r="CH22" s="52">
        <v>96.984809856209097</v>
      </c>
      <c r="CI22" s="52">
        <v>98.991907652837895</v>
      </c>
      <c r="CJ22" s="52">
        <v>101.663705628744</v>
      </c>
      <c r="CK22" s="52">
        <v>102.522699871489</v>
      </c>
      <c r="CL22" s="52">
        <v>103.65351870224001</v>
      </c>
      <c r="CM22" s="52">
        <v>102.096600340132</v>
      </c>
      <c r="CN22" s="52">
        <v>100.988422871569</v>
      </c>
      <c r="CO22" s="52">
        <v>97.742451252441995</v>
      </c>
      <c r="CP22" s="57">
        <v>93.422468102344794</v>
      </c>
      <c r="CQ22" s="57">
        <v>91.461061279026495</v>
      </c>
      <c r="CR22" s="57">
        <v>88.856306786856905</v>
      </c>
      <c r="CS22" s="57">
        <v>83.780318941143193</v>
      </c>
      <c r="CT22" s="57">
        <v>4.2487937291996999E-2</v>
      </c>
      <c r="CU22" s="57">
        <v>4.0744214606574902E-2</v>
      </c>
      <c r="CV22" s="57">
        <v>3.5407972564249997E-2</v>
      </c>
      <c r="CW22" s="57">
        <v>2.1640729470400698E-2</v>
      </c>
      <c r="CX22" s="57">
        <v>2.9134351458624101E-3</v>
      </c>
      <c r="CY22" s="57">
        <v>-5.94393834584234E-4</v>
      </c>
      <c r="CZ22" s="57">
        <v>-4.8163130134132003E-3</v>
      </c>
      <c r="DA22" s="57">
        <v>1.20099411440744E-2</v>
      </c>
      <c r="DB22" s="57">
        <v>1.5804447098571501E-2</v>
      </c>
      <c r="DC22" s="57">
        <v>1.2402938436449899E-2</v>
      </c>
      <c r="DD22" s="57">
        <v>2.0522417727156001E-3</v>
      </c>
      <c r="DE22" s="57">
        <v>4.19702027261691E-3</v>
      </c>
      <c r="DF22" s="57">
        <v>-4.1746245310357996E-3</v>
      </c>
      <c r="DG22" s="57">
        <v>2.2223326702575499E-2</v>
      </c>
      <c r="DH22" s="57">
        <v>2.64099027423936E-2</v>
      </c>
      <c r="DI22" s="57">
        <v>2.6950829353672701E-2</v>
      </c>
      <c r="DJ22" s="57">
        <v>8.8214858778363894E-2</v>
      </c>
      <c r="DK22" s="57">
        <v>0.12328118156413199</v>
      </c>
      <c r="DL22" s="57">
        <v>0.11925070647811301</v>
      </c>
      <c r="DM22" s="57">
        <v>0.104737304219103</v>
      </c>
      <c r="DN22" s="57">
        <v>9.7462187936413799E-2</v>
      </c>
      <c r="DO22" s="57">
        <v>1.8278331514130899E-2</v>
      </c>
      <c r="DP22" s="59">
        <v>-3.5675266158452399E-3</v>
      </c>
      <c r="DQ22" s="59">
        <v>-5.7547452285018299E-5</v>
      </c>
      <c r="DR22" s="58">
        <v>1.6167095041103899E-5</v>
      </c>
      <c r="DS22" s="58">
        <v>1.27133838213871E-5</v>
      </c>
      <c r="DT22" s="58">
        <v>9.7643845033390498E-6</v>
      </c>
      <c r="DU22" s="58">
        <v>4.9510981960280399E-6</v>
      </c>
      <c r="DV22" s="58">
        <v>1.8761023753065799E-6</v>
      </c>
      <c r="DW22" s="58">
        <v>8.2137555262938902E-7</v>
      </c>
      <c r="DX22" s="58">
        <v>2.3970375273648098E-6</v>
      </c>
      <c r="DY22" s="58">
        <v>1.2221906824382201E-5</v>
      </c>
      <c r="DZ22" s="58">
        <v>5.1870056284976498E-6</v>
      </c>
      <c r="EA22" s="58">
        <v>3.6923932408928702E-6</v>
      </c>
      <c r="EB22" s="58">
        <v>1.9951731529221499E-6</v>
      </c>
      <c r="EC22" s="58">
        <v>2.0855025733039702E-6</v>
      </c>
      <c r="ED22" s="58">
        <v>9.1402130231799306E-6</v>
      </c>
      <c r="EE22" s="58">
        <v>2.1126341121712299E-5</v>
      </c>
      <c r="EF22" s="58">
        <v>2.8545383557722799E-5</v>
      </c>
      <c r="EG22" s="58">
        <v>3.7599274727352003E-5</v>
      </c>
      <c r="EH22" s="58">
        <v>4.0825401652779398E-5</v>
      </c>
      <c r="EI22" s="58">
        <v>5.0404367936717803E-5</v>
      </c>
      <c r="EJ22" s="58">
        <v>4.3608784959821298E-5</v>
      </c>
      <c r="EK22" s="58">
        <v>4.2868519009630402E-5</v>
      </c>
      <c r="EL22" s="58">
        <v>4.2075123518477299E-5</v>
      </c>
      <c r="EM22" s="58">
        <v>2.1526180918066702E-5</v>
      </c>
      <c r="EN22" s="58">
        <v>4.4084743244360998E-6</v>
      </c>
      <c r="EO22" s="58">
        <v>3.2501395593753898E-6</v>
      </c>
    </row>
    <row r="23" spans="2:145" x14ac:dyDescent="0.25">
      <c r="B2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Area_All_All_All_All_All_All_All_All_All_All_45877</v>
      </c>
      <c r="C23" s="52" t="s">
        <v>264</v>
      </c>
      <c r="D23" s="52" t="s">
        <v>206</v>
      </c>
      <c r="E23" s="52" t="s">
        <v>207</v>
      </c>
      <c r="F23" s="52" t="s">
        <v>25</v>
      </c>
      <c r="G23" s="52" t="s">
        <v>25</v>
      </c>
      <c r="H23" s="52" t="s">
        <v>25</v>
      </c>
      <c r="I23" s="52" t="s">
        <v>25</v>
      </c>
      <c r="J23" s="52" t="s">
        <v>25</v>
      </c>
      <c r="K23" s="52" t="s">
        <v>25</v>
      </c>
      <c r="L23" s="53" t="s">
        <v>25</v>
      </c>
      <c r="M23" s="53" t="s">
        <v>25</v>
      </c>
      <c r="N23" s="54" t="s">
        <v>25</v>
      </c>
      <c r="O23" s="52" t="s">
        <v>25</v>
      </c>
      <c r="P23" s="55">
        <v>45877</v>
      </c>
      <c r="Q23" s="52">
        <v>17</v>
      </c>
      <c r="R23" s="52">
        <v>21</v>
      </c>
      <c r="S23" s="56">
        <v>10907</v>
      </c>
      <c r="T23" s="52">
        <v>0</v>
      </c>
      <c r="U23" s="52">
        <v>0</v>
      </c>
      <c r="V23" s="52">
        <v>0</v>
      </c>
      <c r="W23" s="52">
        <v>0</v>
      </c>
      <c r="X23" s="52">
        <v>1.2859396119497299</v>
      </c>
      <c r="Y23" s="52">
        <v>1.11801427533748</v>
      </c>
      <c r="Z23" s="52">
        <v>0.97164887427313296</v>
      </c>
      <c r="AA23" s="52">
        <v>0.85076626068406802</v>
      </c>
      <c r="AB23" s="52">
        <v>0.78027656294064596</v>
      </c>
      <c r="AC23" s="52">
        <v>0.75020704057347298</v>
      </c>
      <c r="AD23" s="52">
        <v>0.75959271049876897</v>
      </c>
      <c r="AE23" s="52">
        <v>0.82047926081225897</v>
      </c>
      <c r="AF23" s="52">
        <v>0.88261374889831801</v>
      </c>
      <c r="AG23" s="52">
        <v>1.0266451394366001</v>
      </c>
      <c r="AH23" s="52">
        <v>1.20213053355487</v>
      </c>
      <c r="AI23" s="52">
        <v>1.4390882106631799</v>
      </c>
      <c r="AJ23" s="52">
        <v>1.7148547612641001</v>
      </c>
      <c r="AK23" s="52">
        <v>1.9918753848842601</v>
      </c>
      <c r="AL23" s="52">
        <v>2.25913605590415</v>
      </c>
      <c r="AM23" s="52">
        <v>2.47258579430334</v>
      </c>
      <c r="AN23" s="52">
        <v>2.5252973171625999</v>
      </c>
      <c r="AO23" s="52">
        <v>2.6151869434592698</v>
      </c>
      <c r="AP23" s="52">
        <v>2.5800736009563701</v>
      </c>
      <c r="AQ23" s="52">
        <v>2.3616541491667098</v>
      </c>
      <c r="AR23" s="52">
        <v>2.19053399858876</v>
      </c>
      <c r="AS23" s="52">
        <v>2.0804158118849898</v>
      </c>
      <c r="AT23" s="52">
        <v>1.8340917403181001</v>
      </c>
      <c r="AU23" s="52">
        <v>1.56158473043159</v>
      </c>
      <c r="AV23" s="52">
        <v>1.4945834514821099</v>
      </c>
      <c r="AW23" s="52">
        <v>1.2350484951995799</v>
      </c>
      <c r="AX23" s="52">
        <v>1.05960050176347</v>
      </c>
      <c r="AY23" s="52">
        <v>0.94083273013095803</v>
      </c>
      <c r="AZ23" s="52">
        <v>0.84027942074878603</v>
      </c>
      <c r="BA23" s="52">
        <v>0.77302474097804796</v>
      </c>
      <c r="BB23" s="52">
        <v>0.74682185283073999</v>
      </c>
      <c r="BC23" s="52">
        <v>0.76680845930589003</v>
      </c>
      <c r="BD23" s="52">
        <v>0.83348113095535104</v>
      </c>
      <c r="BE23" s="52">
        <v>0.90555208731530401</v>
      </c>
      <c r="BF23" s="52">
        <v>1.05226958791484</v>
      </c>
      <c r="BG23" s="52">
        <v>1.2263166820279401</v>
      </c>
      <c r="BH23" s="52">
        <v>1.4377004981105499</v>
      </c>
      <c r="BI23" s="52">
        <v>1.66746495403721</v>
      </c>
      <c r="BJ23" s="52">
        <v>1.9312742519244199</v>
      </c>
      <c r="BK23" s="52">
        <v>2.160350790172</v>
      </c>
      <c r="BL23" s="52">
        <v>2.42026661563074</v>
      </c>
      <c r="BM23" s="52">
        <v>2.5070374242007101</v>
      </c>
      <c r="BN23" s="52">
        <v>2.6218257796603699</v>
      </c>
      <c r="BO23" s="52">
        <v>2.5995894617587099</v>
      </c>
      <c r="BP23" s="52">
        <v>2.4375579641098502</v>
      </c>
      <c r="BQ23" s="52">
        <v>2.2749266408317501</v>
      </c>
      <c r="BR23" s="52">
        <v>2.1069597816712098</v>
      </c>
      <c r="BS23" s="52">
        <v>1.82047600008802</v>
      </c>
      <c r="BT23" s="52">
        <v>1.56632239580319</v>
      </c>
      <c r="BU23" s="52">
        <v>87.327919183173904</v>
      </c>
      <c r="BV23" s="52">
        <v>79.071308372254094</v>
      </c>
      <c r="BW23" s="52">
        <v>77.803275723437096</v>
      </c>
      <c r="BX23" s="52">
        <v>76.754030735589396</v>
      </c>
      <c r="BY23" s="52">
        <v>74.954976939032804</v>
      </c>
      <c r="BZ23" s="52">
        <v>73.428722534157899</v>
      </c>
      <c r="CA23" s="52">
        <v>72.334798776996905</v>
      </c>
      <c r="CB23" s="52">
        <v>73.227842561829505</v>
      </c>
      <c r="CC23" s="52">
        <v>73.564447452118799</v>
      </c>
      <c r="CD23" s="52">
        <v>78.406736170053193</v>
      </c>
      <c r="CE23" s="52">
        <v>82.732251671969294</v>
      </c>
      <c r="CF23" s="52">
        <v>86.738341368564804</v>
      </c>
      <c r="CG23" s="52">
        <v>90.707667805003595</v>
      </c>
      <c r="CH23" s="52">
        <v>94.838236794158405</v>
      </c>
      <c r="CI23" s="52">
        <v>97.751912875296696</v>
      </c>
      <c r="CJ23" s="52">
        <v>100.59992882390701</v>
      </c>
      <c r="CK23" s="52">
        <v>101.387289634263</v>
      </c>
      <c r="CL23" s="52">
        <v>101.975718055668</v>
      </c>
      <c r="CM23" s="52">
        <v>102.001456844353</v>
      </c>
      <c r="CN23" s="52">
        <v>100.594397003838</v>
      </c>
      <c r="CO23" s="52">
        <v>97.557103811345598</v>
      </c>
      <c r="CP23" s="57">
        <v>93.961349674663396</v>
      </c>
      <c r="CQ23" s="57">
        <v>91.851281634718902</v>
      </c>
      <c r="CR23" s="57">
        <v>89.347950701462494</v>
      </c>
      <c r="CS23" s="57">
        <v>85.126696664662106</v>
      </c>
      <c r="CT23" s="57">
        <v>4.3251171406603298E-2</v>
      </c>
      <c r="CU23" s="57">
        <v>3.4507715970701201E-2</v>
      </c>
      <c r="CV23" s="57">
        <v>2.9930930409176201E-2</v>
      </c>
      <c r="CW23" s="57">
        <v>1.9292080501662898E-2</v>
      </c>
      <c r="CX23" s="57">
        <v>2.9806248821058101E-3</v>
      </c>
      <c r="CY23" s="57">
        <v>-1.0287470872816101E-3</v>
      </c>
      <c r="CZ23" s="57">
        <v>-3.9720661567317402E-3</v>
      </c>
      <c r="DA23" s="57">
        <v>1.2244867435352001E-2</v>
      </c>
      <c r="DB23" s="57">
        <v>1.79855746354631E-2</v>
      </c>
      <c r="DC23" s="57">
        <v>1.41111280967379E-2</v>
      </c>
      <c r="DD23" s="57">
        <v>3.51285273029473E-3</v>
      </c>
      <c r="DE23" s="57">
        <v>3.6958780248688601E-3</v>
      </c>
      <c r="DF23" s="57">
        <v>-9.7479427858830504E-3</v>
      </c>
      <c r="DG23" s="57">
        <v>1.1822160440209501E-2</v>
      </c>
      <c r="DH23" s="57">
        <v>2.2436104238663698E-2</v>
      </c>
      <c r="DI23" s="57">
        <v>2.61439934193246E-2</v>
      </c>
      <c r="DJ23" s="57">
        <v>8.8445765537466706E-2</v>
      </c>
      <c r="DK23" s="57">
        <v>0.119177023011194</v>
      </c>
      <c r="DL23" s="57">
        <v>0.120345355496268</v>
      </c>
      <c r="DM23" s="57">
        <v>0.106402738258738</v>
      </c>
      <c r="DN23" s="57">
        <v>9.7488361406271096E-2</v>
      </c>
      <c r="DO23" s="57">
        <v>2.2083995397322798E-2</v>
      </c>
      <c r="DP23" s="59">
        <v>-2.1591414325818699E-3</v>
      </c>
      <c r="DQ23" s="59">
        <v>5.1421720086016604E-4</v>
      </c>
      <c r="DR23" s="58">
        <v>1.3939636141007101E-5</v>
      </c>
      <c r="DS23" s="58">
        <v>8.58882505173292E-6</v>
      </c>
      <c r="DT23" s="58">
        <v>6.0218265609168296E-6</v>
      </c>
      <c r="DU23" s="58">
        <v>3.2046066457140001E-6</v>
      </c>
      <c r="DV23" s="58">
        <v>1.26475164602416E-6</v>
      </c>
      <c r="DW23" s="58">
        <v>5.3842850939107202E-7</v>
      </c>
      <c r="DX23" s="58">
        <v>1.4546050627643699E-6</v>
      </c>
      <c r="DY23" s="58">
        <v>8.61653587629283E-6</v>
      </c>
      <c r="DZ23" s="58">
        <v>3.0467613947280199E-6</v>
      </c>
      <c r="EA23" s="58">
        <v>2.2399099551201098E-6</v>
      </c>
      <c r="EB23" s="58">
        <v>1.30216109195182E-6</v>
      </c>
      <c r="EC23" s="58">
        <v>1.3451253527434299E-6</v>
      </c>
      <c r="ED23" s="58">
        <v>3.3714051735460801E-6</v>
      </c>
      <c r="EE23" s="58">
        <v>1.27037813416773E-5</v>
      </c>
      <c r="EF23" s="58">
        <v>1.79218979666583E-5</v>
      </c>
      <c r="EG23" s="58">
        <v>2.7059792970902699E-5</v>
      </c>
      <c r="EH23" s="58">
        <v>2.79868140798905E-5</v>
      </c>
      <c r="EI23" s="58">
        <v>3.1715286145163002E-5</v>
      </c>
      <c r="EJ23" s="58">
        <v>3.5256505779121502E-5</v>
      </c>
      <c r="EK23" s="58">
        <v>3.2130072368821797E-5</v>
      </c>
      <c r="EL23" s="58">
        <v>3.2126599534736801E-5</v>
      </c>
      <c r="EM23" s="58">
        <v>1.9451941145828301E-5</v>
      </c>
      <c r="EN23" s="58">
        <v>4.8742818355239199E-6</v>
      </c>
      <c r="EO23" s="58">
        <v>4.8743513111815297E-6</v>
      </c>
    </row>
    <row r="24" spans="2:145" x14ac:dyDescent="0.25">
      <c r="B2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Area_All_All_All_All_All_All_All_All_All_All_45890</v>
      </c>
      <c r="C24" s="52" t="s">
        <v>264</v>
      </c>
      <c r="D24" s="52" t="s">
        <v>206</v>
      </c>
      <c r="E24" s="52" t="s">
        <v>207</v>
      </c>
      <c r="F24" s="52" t="s">
        <v>25</v>
      </c>
      <c r="G24" s="52" t="s">
        <v>25</v>
      </c>
      <c r="H24" s="52" t="s">
        <v>25</v>
      </c>
      <c r="I24" s="52" t="s">
        <v>25</v>
      </c>
      <c r="J24" s="52" t="s">
        <v>25</v>
      </c>
      <c r="K24" s="52" t="s">
        <v>25</v>
      </c>
      <c r="L24" s="53" t="s">
        <v>25</v>
      </c>
      <c r="M24" s="53" t="s">
        <v>25</v>
      </c>
      <c r="N24" s="54" t="s">
        <v>25</v>
      </c>
      <c r="O24" s="52" t="s">
        <v>25</v>
      </c>
      <c r="P24" s="55">
        <v>45890</v>
      </c>
      <c r="Q24" s="52">
        <v>17</v>
      </c>
      <c r="R24" s="52">
        <v>21</v>
      </c>
      <c r="S24" s="56">
        <v>11090</v>
      </c>
      <c r="T24" s="52">
        <v>0</v>
      </c>
      <c r="U24" s="52">
        <v>0</v>
      </c>
      <c r="V24" s="52">
        <v>0</v>
      </c>
      <c r="W24" s="52">
        <v>0</v>
      </c>
      <c r="X24" s="52">
        <v>1.12403485790291</v>
      </c>
      <c r="Y24" s="52">
        <v>0.94378817089141998</v>
      </c>
      <c r="Z24" s="52">
        <v>0.84385251528942695</v>
      </c>
      <c r="AA24" s="52">
        <v>0.76560499316413799</v>
      </c>
      <c r="AB24" s="52">
        <v>0.74613255144934998</v>
      </c>
      <c r="AC24" s="52">
        <v>0.730444272837936</v>
      </c>
      <c r="AD24" s="52">
        <v>0.76739147689359499</v>
      </c>
      <c r="AE24" s="52">
        <v>0.78179881514802696</v>
      </c>
      <c r="AF24" s="52">
        <v>0.78318216325908097</v>
      </c>
      <c r="AG24" s="52">
        <v>0.85943447434142495</v>
      </c>
      <c r="AH24" s="52">
        <v>0.98792451371664503</v>
      </c>
      <c r="AI24" s="52">
        <v>1.2196912815515899</v>
      </c>
      <c r="AJ24" s="52">
        <v>1.4982346146138801</v>
      </c>
      <c r="AK24" s="52">
        <v>1.7829743062262799</v>
      </c>
      <c r="AL24" s="52">
        <v>2.01722981115338</v>
      </c>
      <c r="AM24" s="52">
        <v>2.2557108351708002</v>
      </c>
      <c r="AN24" s="52">
        <v>2.3321447710238798</v>
      </c>
      <c r="AO24" s="52">
        <v>2.4452384169923702</v>
      </c>
      <c r="AP24" s="52">
        <v>2.4345496733704302</v>
      </c>
      <c r="AQ24" s="52">
        <v>2.2422657448485399</v>
      </c>
      <c r="AR24" s="52">
        <v>2.1248014206794701</v>
      </c>
      <c r="AS24" s="52">
        <v>1.9880319845685901</v>
      </c>
      <c r="AT24" s="52">
        <v>1.7501034370933399</v>
      </c>
      <c r="AU24" s="52">
        <v>1.5065157263695299</v>
      </c>
      <c r="AV24" s="52">
        <v>1.2709561293709399</v>
      </c>
      <c r="AW24" s="52">
        <v>1.21272250673086</v>
      </c>
      <c r="AX24" s="52">
        <v>1.0215317436926401</v>
      </c>
      <c r="AY24" s="52">
        <v>0.90269475669085197</v>
      </c>
      <c r="AZ24" s="52">
        <v>0.81643174780789696</v>
      </c>
      <c r="BA24" s="52">
        <v>0.75362784853440201</v>
      </c>
      <c r="BB24" s="52">
        <v>0.732416512670097</v>
      </c>
      <c r="BC24" s="52">
        <v>0.74891388229185896</v>
      </c>
      <c r="BD24" s="52">
        <v>0.79415152302537495</v>
      </c>
      <c r="BE24" s="52">
        <v>0.81836706078514698</v>
      </c>
      <c r="BF24" s="52">
        <v>0.89996131388781198</v>
      </c>
      <c r="BG24" s="52">
        <v>1.0259572074622101</v>
      </c>
      <c r="BH24" s="52">
        <v>1.2094226108259301</v>
      </c>
      <c r="BI24" s="52">
        <v>1.4481907144209001</v>
      </c>
      <c r="BJ24" s="52">
        <v>1.73884884752568</v>
      </c>
      <c r="BK24" s="52">
        <v>1.9848674421110399</v>
      </c>
      <c r="BL24" s="52">
        <v>2.27464139650704</v>
      </c>
      <c r="BM24" s="52">
        <v>2.3727374586411898</v>
      </c>
      <c r="BN24" s="52">
        <v>2.4630375880663999</v>
      </c>
      <c r="BO24" s="52">
        <v>2.44590831932664</v>
      </c>
      <c r="BP24" s="52">
        <v>2.2903314077069399</v>
      </c>
      <c r="BQ24" s="52">
        <v>2.1335551569223101</v>
      </c>
      <c r="BR24" s="52">
        <v>2.0004531299992601</v>
      </c>
      <c r="BS24" s="52">
        <v>1.7552714731544199</v>
      </c>
      <c r="BT24" s="52">
        <v>1.4856993750009699</v>
      </c>
      <c r="BU24" s="52">
        <v>78.417173689050202</v>
      </c>
      <c r="BV24" s="52">
        <v>77.300075541272193</v>
      </c>
      <c r="BW24" s="52">
        <v>77.006965197128395</v>
      </c>
      <c r="BX24" s="52">
        <v>75.133928170322704</v>
      </c>
      <c r="BY24" s="52">
        <v>74.195398778821996</v>
      </c>
      <c r="BZ24" s="52">
        <v>73.472219329698106</v>
      </c>
      <c r="CA24" s="52">
        <v>71.717995693594304</v>
      </c>
      <c r="CB24" s="52">
        <v>71.6083439802767</v>
      </c>
      <c r="CC24" s="52">
        <v>74.670786743282505</v>
      </c>
      <c r="CD24" s="52">
        <v>79.119436865361294</v>
      </c>
      <c r="CE24" s="52">
        <v>83.107066361995507</v>
      </c>
      <c r="CF24" s="52">
        <v>88.626911444836196</v>
      </c>
      <c r="CG24" s="52">
        <v>90.928641607232194</v>
      </c>
      <c r="CH24" s="52">
        <v>94.038574618635195</v>
      </c>
      <c r="CI24" s="52">
        <v>96.729789537590193</v>
      </c>
      <c r="CJ24" s="52">
        <v>99.760480842883894</v>
      </c>
      <c r="CK24" s="52">
        <v>100.67298744293601</v>
      </c>
      <c r="CL24" s="52">
        <v>100.660509406584</v>
      </c>
      <c r="CM24" s="52">
        <v>100.470121775316</v>
      </c>
      <c r="CN24" s="52">
        <v>98.473603040068895</v>
      </c>
      <c r="CO24" s="52">
        <v>95.698771005493796</v>
      </c>
      <c r="CP24" s="57">
        <v>91.497168578635396</v>
      </c>
      <c r="CQ24" s="57">
        <v>88.405149249604705</v>
      </c>
      <c r="CR24" s="57">
        <v>85.581026435058305</v>
      </c>
      <c r="CS24" s="57">
        <v>83.459138374791294</v>
      </c>
      <c r="CT24" s="57">
        <v>2.3949687767142298E-2</v>
      </c>
      <c r="CU24" s="57">
        <v>2.6811926264369401E-2</v>
      </c>
      <c r="CV24" s="57">
        <v>2.75239802670444E-2</v>
      </c>
      <c r="CW24" s="57">
        <v>1.6270486478831499E-2</v>
      </c>
      <c r="CX24" s="57">
        <v>2.7873749981080298E-3</v>
      </c>
      <c r="CY24" s="57">
        <v>-1.0464243485031801E-3</v>
      </c>
      <c r="CZ24" s="57">
        <v>-3.4680454671746899E-3</v>
      </c>
      <c r="DA24" s="57">
        <v>1.10419411438948E-2</v>
      </c>
      <c r="DB24" s="57">
        <v>1.7521484056025799E-2</v>
      </c>
      <c r="DC24" s="57">
        <v>1.3681370714331601E-2</v>
      </c>
      <c r="DD24" s="57">
        <v>3.24211507299587E-3</v>
      </c>
      <c r="DE24" s="57">
        <v>3.6957890713871602E-3</v>
      </c>
      <c r="DF24" s="57">
        <v>-1.04743352253808E-2</v>
      </c>
      <c r="DG24" s="57">
        <v>7.4113551727550599E-3</v>
      </c>
      <c r="DH24" s="57">
        <v>1.81979602844369E-2</v>
      </c>
      <c r="DI24" s="57">
        <v>2.4012130570099901E-2</v>
      </c>
      <c r="DJ24" s="57">
        <v>8.7790023746444207E-2</v>
      </c>
      <c r="DK24" s="57">
        <v>0.115104723549754</v>
      </c>
      <c r="DL24" s="57">
        <v>0.118343831282999</v>
      </c>
      <c r="DM24" s="57">
        <v>0.108267993477279</v>
      </c>
      <c r="DN24" s="57">
        <v>8.56236850804203E-2</v>
      </c>
      <c r="DO24" s="57">
        <v>9.1283240874328996E-3</v>
      </c>
      <c r="DP24" s="59">
        <v>-6.8566282085063997E-3</v>
      </c>
      <c r="DQ24" s="59">
        <v>-1.1578547656052099E-3</v>
      </c>
      <c r="DR24" s="58">
        <v>1.14833815902405E-5</v>
      </c>
      <c r="DS24" s="58">
        <v>9.0656530616669903E-6</v>
      </c>
      <c r="DT24" s="58">
        <v>7.0615120394946302E-6</v>
      </c>
      <c r="DU24" s="58">
        <v>3.3456031311565599E-6</v>
      </c>
      <c r="DV24" s="58">
        <v>1.31397591709854E-6</v>
      </c>
      <c r="DW24" s="58">
        <v>5.8534028152081805E-7</v>
      </c>
      <c r="DX24" s="58">
        <v>1.5995659910907499E-6</v>
      </c>
      <c r="DY24" s="58">
        <v>9.46002875887733E-6</v>
      </c>
      <c r="DZ24" s="58">
        <v>3.2139350667348898E-6</v>
      </c>
      <c r="EA24" s="58">
        <v>2.1375345767082601E-6</v>
      </c>
      <c r="EB24" s="58">
        <v>1.1872529297359201E-6</v>
      </c>
      <c r="EC24" s="58">
        <v>1.5241418468229801E-6</v>
      </c>
      <c r="ED24" s="58">
        <v>3.1372666187080101E-6</v>
      </c>
      <c r="EE24" s="58">
        <v>9.8743896855597393E-6</v>
      </c>
      <c r="EF24" s="58">
        <v>1.46372433098845E-5</v>
      </c>
      <c r="EG24" s="58">
        <v>2.2770620609545099E-5</v>
      </c>
      <c r="EH24" s="58">
        <v>2.44854860223654E-5</v>
      </c>
      <c r="EI24" s="58">
        <v>2.5419914970422299E-5</v>
      </c>
      <c r="EJ24" s="58">
        <v>2.70490739624185E-5</v>
      </c>
      <c r="EK24" s="58">
        <v>2.2750271929617801E-5</v>
      </c>
      <c r="EL24" s="58">
        <v>2.721345230666E-5</v>
      </c>
      <c r="EM24" s="58">
        <v>1.3671661359139799E-5</v>
      </c>
      <c r="EN24" s="58">
        <v>2.2709603204096899E-6</v>
      </c>
      <c r="EO24" s="58">
        <v>1.5560568909361299E-6</v>
      </c>
    </row>
    <row r="25" spans="2:145" x14ac:dyDescent="0.25">
      <c r="B2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Area_All_All_All_All_All_All_All_All_All_All_45891</v>
      </c>
      <c r="C25" s="52" t="s">
        <v>264</v>
      </c>
      <c r="D25" s="52" t="s">
        <v>206</v>
      </c>
      <c r="E25" s="52" t="s">
        <v>207</v>
      </c>
      <c r="F25" s="52" t="s">
        <v>25</v>
      </c>
      <c r="G25" s="52" t="s">
        <v>25</v>
      </c>
      <c r="H25" s="52" t="s">
        <v>25</v>
      </c>
      <c r="I25" s="52" t="s">
        <v>25</v>
      </c>
      <c r="J25" s="52" t="s">
        <v>25</v>
      </c>
      <c r="K25" s="52" t="s">
        <v>25</v>
      </c>
      <c r="L25" s="53" t="s">
        <v>25</v>
      </c>
      <c r="M25" s="53" t="s">
        <v>25</v>
      </c>
      <c r="N25" s="54" t="s">
        <v>25</v>
      </c>
      <c r="O25" s="52" t="s">
        <v>25</v>
      </c>
      <c r="P25" s="55">
        <v>45891</v>
      </c>
      <c r="Q25" s="52">
        <v>17</v>
      </c>
      <c r="R25" s="52">
        <v>21</v>
      </c>
      <c r="S25" s="56">
        <v>11115</v>
      </c>
      <c r="T25" s="52">
        <v>0</v>
      </c>
      <c r="U25" s="52">
        <v>0</v>
      </c>
      <c r="V25" s="52">
        <v>0</v>
      </c>
      <c r="W25" s="52">
        <v>0</v>
      </c>
      <c r="X25" s="52">
        <v>1.32279379874918</v>
      </c>
      <c r="Y25" s="52">
        <v>1.14863311040369</v>
      </c>
      <c r="Z25" s="52">
        <v>1.0008245252946799</v>
      </c>
      <c r="AA25" s="52">
        <v>0.92039251282470402</v>
      </c>
      <c r="AB25" s="52">
        <v>0.85190532597150903</v>
      </c>
      <c r="AC25" s="52">
        <v>0.81919636431065501</v>
      </c>
      <c r="AD25" s="52">
        <v>0.85694532390113198</v>
      </c>
      <c r="AE25" s="52">
        <v>0.90784043961985805</v>
      </c>
      <c r="AF25" s="52">
        <v>0.93335830476718495</v>
      </c>
      <c r="AG25" s="52">
        <v>1.0812652764756701</v>
      </c>
      <c r="AH25" s="52">
        <v>1.30043476002884</v>
      </c>
      <c r="AI25" s="52">
        <v>1.5510706357602499</v>
      </c>
      <c r="AJ25" s="52">
        <v>1.8462608082470999</v>
      </c>
      <c r="AK25" s="52">
        <v>2.16832708618707</v>
      </c>
      <c r="AL25" s="52">
        <v>2.41130124963968</v>
      </c>
      <c r="AM25" s="52">
        <v>2.6294477554191298</v>
      </c>
      <c r="AN25" s="52">
        <v>2.7174652945615501</v>
      </c>
      <c r="AO25" s="52">
        <v>2.80126325996505</v>
      </c>
      <c r="AP25" s="52">
        <v>2.7266327279159701</v>
      </c>
      <c r="AQ25" s="52">
        <v>2.4896486714711301</v>
      </c>
      <c r="AR25" s="52">
        <v>2.3395514357163898</v>
      </c>
      <c r="AS25" s="52">
        <v>2.2630222191674201</v>
      </c>
      <c r="AT25" s="52">
        <v>1.97543239253904</v>
      </c>
      <c r="AU25" s="52">
        <v>1.7292055190603499</v>
      </c>
      <c r="AV25" s="52">
        <v>1.5077810688897499</v>
      </c>
      <c r="AW25" s="52">
        <v>1.3373499230441801</v>
      </c>
      <c r="AX25" s="52">
        <v>1.2067504553043</v>
      </c>
      <c r="AY25" s="52">
        <v>1.0505897738015999</v>
      </c>
      <c r="AZ25" s="52">
        <v>0.92388073455305997</v>
      </c>
      <c r="BA25" s="52">
        <v>0.85333731523532697</v>
      </c>
      <c r="BB25" s="52">
        <v>0.82342145161232305</v>
      </c>
      <c r="BC25" s="52">
        <v>0.83362638632013997</v>
      </c>
      <c r="BD25" s="52">
        <v>0.89287145286329195</v>
      </c>
      <c r="BE25" s="52">
        <v>0.95196759555584298</v>
      </c>
      <c r="BF25" s="52">
        <v>1.11542100307305</v>
      </c>
      <c r="BG25" s="52">
        <v>1.3068305571236301</v>
      </c>
      <c r="BH25" s="52">
        <v>1.5469586705538401</v>
      </c>
      <c r="BI25" s="52">
        <v>1.8091763772824501</v>
      </c>
      <c r="BJ25" s="52">
        <v>2.0576640213442099</v>
      </c>
      <c r="BK25" s="52">
        <v>2.3749409420421599</v>
      </c>
      <c r="BL25" s="52">
        <v>2.5175236693680199</v>
      </c>
      <c r="BM25" s="52">
        <v>2.6953534823733798</v>
      </c>
      <c r="BN25" s="52">
        <v>2.8255910177247898</v>
      </c>
      <c r="BO25" s="52">
        <v>2.7756001738776899</v>
      </c>
      <c r="BP25" s="52">
        <v>2.5639912333726498</v>
      </c>
      <c r="BQ25" s="52">
        <v>2.392973224751</v>
      </c>
      <c r="BR25" s="52">
        <v>2.2482107091153698</v>
      </c>
      <c r="BS25" s="52">
        <v>1.98227084140874</v>
      </c>
      <c r="BT25" s="52">
        <v>1.70460397840024</v>
      </c>
      <c r="BU25" s="52">
        <v>83.477311609020205</v>
      </c>
      <c r="BV25" s="52">
        <v>83.998686441593904</v>
      </c>
      <c r="BW25" s="52">
        <v>79.654475349597902</v>
      </c>
      <c r="BX25" s="52">
        <v>77.890780893504797</v>
      </c>
      <c r="BY25" s="52">
        <v>76.947865933372995</v>
      </c>
      <c r="BZ25" s="52">
        <v>76.658008457249196</v>
      </c>
      <c r="CA25" s="52">
        <v>74.081623145298707</v>
      </c>
      <c r="CB25" s="52">
        <v>73.969422907515394</v>
      </c>
      <c r="CC25" s="52">
        <v>77.929464815713303</v>
      </c>
      <c r="CD25" s="52">
        <v>82.365219178213906</v>
      </c>
      <c r="CE25" s="52">
        <v>87.079867396189599</v>
      </c>
      <c r="CF25" s="52">
        <v>91.126162469488193</v>
      </c>
      <c r="CG25" s="52">
        <v>94.910891524553904</v>
      </c>
      <c r="CH25" s="52">
        <v>97.8545223872066</v>
      </c>
      <c r="CI25" s="52">
        <v>101.702732199425</v>
      </c>
      <c r="CJ25" s="52">
        <v>102.760584159487</v>
      </c>
      <c r="CK25" s="52">
        <v>103.80646961043099</v>
      </c>
      <c r="CL25" s="52">
        <v>104.561283781765</v>
      </c>
      <c r="CM25" s="52">
        <v>103.383910505797</v>
      </c>
      <c r="CN25" s="52">
        <v>101.268778927128</v>
      </c>
      <c r="CO25" s="52">
        <v>98.944422037988502</v>
      </c>
      <c r="CP25" s="57">
        <v>95.996838333319005</v>
      </c>
      <c r="CQ25" s="57">
        <v>91.666619455556202</v>
      </c>
      <c r="CR25" s="57">
        <v>86.327328554190402</v>
      </c>
      <c r="CS25" s="57">
        <v>85.583936263000396</v>
      </c>
      <c r="CT25" s="57">
        <v>3.4716635069370297E-2</v>
      </c>
      <c r="CU25" s="57">
        <v>5.5380461632294598E-2</v>
      </c>
      <c r="CV25" s="57">
        <v>3.5284386114085298E-2</v>
      </c>
      <c r="CW25" s="57">
        <v>2.1265642873685601E-2</v>
      </c>
      <c r="CX25" s="57">
        <v>3.6366449729122599E-3</v>
      </c>
      <c r="CY25" s="57">
        <v>-3.3483153715075297E-4</v>
      </c>
      <c r="CZ25" s="57">
        <v>-5.6440549944663304E-3</v>
      </c>
      <c r="DA25" s="57">
        <v>1.29764797353678E-2</v>
      </c>
      <c r="DB25" s="57">
        <v>1.5791545484803202E-2</v>
      </c>
      <c r="DC25" s="57">
        <v>1.1875200878160099E-2</v>
      </c>
      <c r="DD25" s="57">
        <v>1.7835715096295101E-3</v>
      </c>
      <c r="DE25" s="57">
        <v>4.0711543810204899E-3</v>
      </c>
      <c r="DF25" s="57">
        <v>1.01727068759802E-3</v>
      </c>
      <c r="DG25" s="57">
        <v>3.0356617109096699E-2</v>
      </c>
      <c r="DH25" s="57">
        <v>4.0033649501034198E-2</v>
      </c>
      <c r="DI25" s="57">
        <v>3.3044289467140699E-2</v>
      </c>
      <c r="DJ25" s="57">
        <v>9.1833283189471301E-2</v>
      </c>
      <c r="DK25" s="57">
        <v>0.127807445288562</v>
      </c>
      <c r="DL25" s="57">
        <v>0.122651395269385</v>
      </c>
      <c r="DM25" s="57">
        <v>0.10592268612394901</v>
      </c>
      <c r="DN25" s="57">
        <v>0.106997499308618</v>
      </c>
      <c r="DO25" s="57">
        <v>3.5169014197095901E-2</v>
      </c>
      <c r="DP25" s="59">
        <v>-2.0096489066201298E-3</v>
      </c>
      <c r="DQ25" s="59">
        <v>-1.28237075571792E-3</v>
      </c>
      <c r="DR25" s="58">
        <v>1.30556112397232E-5</v>
      </c>
      <c r="DS25" s="58">
        <v>1.3790974519657199E-5</v>
      </c>
      <c r="DT25" s="58">
        <v>8.6351462110956001E-6</v>
      </c>
      <c r="DU25" s="58">
        <v>4.1858573214613201E-6</v>
      </c>
      <c r="DV25" s="58">
        <v>1.76501136552271E-6</v>
      </c>
      <c r="DW25" s="58">
        <v>1.0106411673389299E-6</v>
      </c>
      <c r="DX25" s="58">
        <v>2.26442688449105E-6</v>
      </c>
      <c r="DY25" s="58">
        <v>1.1587511983291499E-5</v>
      </c>
      <c r="DZ25" s="58">
        <v>5.4400403071343701E-6</v>
      </c>
      <c r="EA25" s="58">
        <v>3.8200188828762898E-6</v>
      </c>
      <c r="EB25" s="58">
        <v>2.2065170613683E-6</v>
      </c>
      <c r="EC25" s="58">
        <v>3.8269000303569601E-6</v>
      </c>
      <c r="ED25" s="58">
        <v>9.4709324509173392E-6</v>
      </c>
      <c r="EE25" s="58">
        <v>2.1636441368209698E-5</v>
      </c>
      <c r="EF25" s="58">
        <v>3.90268273621901E-5</v>
      </c>
      <c r="EG25" s="58">
        <v>3.7249767937733601E-5</v>
      </c>
      <c r="EH25" s="58">
        <v>4.1999027573297902E-5</v>
      </c>
      <c r="EI25" s="58">
        <v>4.8688325497185099E-5</v>
      </c>
      <c r="EJ25" s="58">
        <v>4.4774505007076198E-5</v>
      </c>
      <c r="EK25" s="58">
        <v>3.6999836573834203E-5</v>
      </c>
      <c r="EL25" s="58">
        <v>4.2674423722842998E-5</v>
      </c>
      <c r="EM25" s="58">
        <v>3.2451810932570597E-5</v>
      </c>
      <c r="EN25" s="58">
        <v>4.9988667732202499E-6</v>
      </c>
      <c r="EO25" s="58">
        <v>3.5230206690978398E-6</v>
      </c>
    </row>
    <row r="26" spans="2:145" x14ac:dyDescent="0.25">
      <c r="B2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Area_All_All_All_All_All_All_All_All_All_All_45904</v>
      </c>
      <c r="C26" s="52" t="s">
        <v>264</v>
      </c>
      <c r="D26" s="52" t="s">
        <v>206</v>
      </c>
      <c r="E26" s="52" t="s">
        <v>207</v>
      </c>
      <c r="F26" s="52" t="s">
        <v>25</v>
      </c>
      <c r="G26" s="52" t="s">
        <v>25</v>
      </c>
      <c r="H26" s="52" t="s">
        <v>25</v>
      </c>
      <c r="I26" s="52" t="s">
        <v>25</v>
      </c>
      <c r="J26" s="52" t="s">
        <v>25</v>
      </c>
      <c r="K26" s="52" t="s">
        <v>25</v>
      </c>
      <c r="L26" s="53" t="s">
        <v>25</v>
      </c>
      <c r="M26" s="53" t="s">
        <v>25</v>
      </c>
      <c r="N26" s="54" t="s">
        <v>25</v>
      </c>
      <c r="O26" s="52" t="s">
        <v>25</v>
      </c>
      <c r="P26" s="55">
        <v>45904</v>
      </c>
      <c r="Q26" s="52">
        <v>17</v>
      </c>
      <c r="R26" s="52">
        <v>21</v>
      </c>
      <c r="S26" s="56">
        <v>11354</v>
      </c>
      <c r="T26" s="52">
        <v>0</v>
      </c>
      <c r="U26" s="52">
        <v>0</v>
      </c>
      <c r="V26" s="52">
        <v>0</v>
      </c>
      <c r="W26" s="52">
        <v>0</v>
      </c>
      <c r="X26" s="52">
        <v>1.319366034999</v>
      </c>
      <c r="Y26" s="52">
        <v>1.1319908289837699</v>
      </c>
      <c r="Z26" s="52">
        <v>0.98047014224837303</v>
      </c>
      <c r="AA26" s="52">
        <v>0.87103672678748301</v>
      </c>
      <c r="AB26" s="52">
        <v>0.82247941336209895</v>
      </c>
      <c r="AC26" s="52">
        <v>0.79753621953477305</v>
      </c>
      <c r="AD26" s="52">
        <v>0.81288369240508496</v>
      </c>
      <c r="AE26" s="52">
        <v>0.80560824466359204</v>
      </c>
      <c r="AF26" s="52">
        <v>0.80183338388702996</v>
      </c>
      <c r="AG26" s="52">
        <v>0.87447079337280598</v>
      </c>
      <c r="AH26" s="52">
        <v>0.99623964302132495</v>
      </c>
      <c r="AI26" s="52">
        <v>1.2009331024445999</v>
      </c>
      <c r="AJ26" s="52">
        <v>1.47872198629897</v>
      </c>
      <c r="AK26" s="52">
        <v>1.73409591054361</v>
      </c>
      <c r="AL26" s="52">
        <v>1.9495671070142799</v>
      </c>
      <c r="AM26" s="52">
        <v>2.1813033984304702</v>
      </c>
      <c r="AN26" s="52">
        <v>2.2477111913130901</v>
      </c>
      <c r="AO26" s="52">
        <v>2.3472817453932402</v>
      </c>
      <c r="AP26" s="52">
        <v>2.25409443405111</v>
      </c>
      <c r="AQ26" s="52">
        <v>2.0819060229819901</v>
      </c>
      <c r="AR26" s="52">
        <v>1.95833727919165</v>
      </c>
      <c r="AS26" s="52">
        <v>1.8499950609454201</v>
      </c>
      <c r="AT26" s="52">
        <v>1.5996725178915601</v>
      </c>
      <c r="AU26" s="52">
        <v>1.31741729369386</v>
      </c>
      <c r="AV26" s="52">
        <v>1.5131711324149399</v>
      </c>
      <c r="AW26" s="52">
        <v>1.1834056403291699</v>
      </c>
      <c r="AX26" s="52">
        <v>1.02099363870035</v>
      </c>
      <c r="AY26" s="52">
        <v>0.92350984939060798</v>
      </c>
      <c r="AZ26" s="52">
        <v>0.84864663715204103</v>
      </c>
      <c r="BA26" s="52">
        <v>0.80911032796087001</v>
      </c>
      <c r="BB26" s="52">
        <v>0.79779142694664495</v>
      </c>
      <c r="BC26" s="52">
        <v>0.82006289640575003</v>
      </c>
      <c r="BD26" s="52">
        <v>0.83472343389734205</v>
      </c>
      <c r="BE26" s="52">
        <v>0.83200740911458904</v>
      </c>
      <c r="BF26" s="52">
        <v>0.92804276578568601</v>
      </c>
      <c r="BG26" s="52">
        <v>1.0420035902761</v>
      </c>
      <c r="BH26" s="52">
        <v>1.19824437568036</v>
      </c>
      <c r="BI26" s="52">
        <v>1.37107468963765</v>
      </c>
      <c r="BJ26" s="52">
        <v>1.52941259023498</v>
      </c>
      <c r="BK26" s="52">
        <v>1.78265474779212</v>
      </c>
      <c r="BL26" s="52">
        <v>1.9981831233959599</v>
      </c>
      <c r="BM26" s="52">
        <v>2.0750652172599202</v>
      </c>
      <c r="BN26" s="52">
        <v>2.16333204769523</v>
      </c>
      <c r="BO26" s="52">
        <v>2.1115446916810998</v>
      </c>
      <c r="BP26" s="52">
        <v>1.96455599838513</v>
      </c>
      <c r="BQ26" s="52">
        <v>1.8209238516096899</v>
      </c>
      <c r="BR26" s="52">
        <v>1.7056986746185101</v>
      </c>
      <c r="BS26" s="52">
        <v>1.56410381611701</v>
      </c>
      <c r="BT26" s="52">
        <v>1.3437874542653101</v>
      </c>
      <c r="BU26" s="52">
        <v>79.947148715937004</v>
      </c>
      <c r="BV26" s="52">
        <v>77.255396283584901</v>
      </c>
      <c r="BW26" s="52">
        <v>76.135857881313797</v>
      </c>
      <c r="BX26" s="52">
        <v>74.387658554574699</v>
      </c>
      <c r="BY26" s="52">
        <v>73.327166583458194</v>
      </c>
      <c r="BZ26" s="52">
        <v>72.326414217421501</v>
      </c>
      <c r="CA26" s="52">
        <v>71.693150177326999</v>
      </c>
      <c r="CB26" s="52">
        <v>69.232160338205105</v>
      </c>
      <c r="CC26" s="52">
        <v>73.228188892868999</v>
      </c>
      <c r="CD26" s="52">
        <v>76.347659790241494</v>
      </c>
      <c r="CE26" s="52">
        <v>80.219389733158707</v>
      </c>
      <c r="CF26" s="52">
        <v>83.210852271715794</v>
      </c>
      <c r="CG26" s="52">
        <v>86.739009905343394</v>
      </c>
      <c r="CH26" s="52">
        <v>89.738692271282304</v>
      </c>
      <c r="CI26" s="52">
        <v>92.730408574434193</v>
      </c>
      <c r="CJ26" s="52">
        <v>95.358753755935098</v>
      </c>
      <c r="CK26" s="52">
        <v>96.176239979899805</v>
      </c>
      <c r="CL26" s="52">
        <v>96.866247826001</v>
      </c>
      <c r="CM26" s="52">
        <v>95.574459629250299</v>
      </c>
      <c r="CN26" s="52">
        <v>91.289501041501495</v>
      </c>
      <c r="CO26" s="52">
        <v>87.947163137858993</v>
      </c>
      <c r="CP26" s="57">
        <v>84.893059958366905</v>
      </c>
      <c r="CQ26" s="57">
        <v>81.086580211466199</v>
      </c>
      <c r="CR26" s="57">
        <v>79.082164973777694</v>
      </c>
      <c r="CS26" s="57">
        <v>82.889557284534703</v>
      </c>
      <c r="CT26" s="57">
        <v>2.6986482785666E-2</v>
      </c>
      <c r="CU26" s="57">
        <v>2.6460713957766401E-2</v>
      </c>
      <c r="CV26" s="57">
        <v>2.4896803642886E-2</v>
      </c>
      <c r="CW26" s="57">
        <v>1.4821831103352201E-2</v>
      </c>
      <c r="CX26" s="57">
        <v>2.5510083355851101E-3</v>
      </c>
      <c r="CY26" s="57">
        <v>-1.28350609187913E-3</v>
      </c>
      <c r="CZ26" s="57">
        <v>-3.69503943636479E-3</v>
      </c>
      <c r="DA26" s="57">
        <v>9.3327914884680403E-3</v>
      </c>
      <c r="DB26" s="57">
        <v>1.8328178447837001E-2</v>
      </c>
      <c r="DC26" s="57">
        <v>1.54054535344349E-2</v>
      </c>
      <c r="DD26" s="57">
        <v>4.7835931651403598E-3</v>
      </c>
      <c r="DE26" s="57">
        <v>3.4781470160373698E-3</v>
      </c>
      <c r="DF26" s="57">
        <v>-9.76249328649164E-3</v>
      </c>
      <c r="DG26" s="57">
        <v>-9.9683073258350699E-3</v>
      </c>
      <c r="DH26" s="57">
        <v>4.9411705511354497E-3</v>
      </c>
      <c r="DI26" s="57">
        <v>1.3446006090038201E-2</v>
      </c>
      <c r="DJ26" s="57">
        <v>8.2086924207589507E-2</v>
      </c>
      <c r="DK26" s="57">
        <v>0.104364351127135</v>
      </c>
      <c r="DL26" s="57">
        <v>0.109152701679241</v>
      </c>
      <c r="DM26" s="57">
        <v>0.103191800522559</v>
      </c>
      <c r="DN26" s="57">
        <v>4.8891047749918301E-2</v>
      </c>
      <c r="DO26" s="57">
        <v>-4.1608449294971601E-3</v>
      </c>
      <c r="DP26" s="59">
        <v>-4.3771782055214902E-3</v>
      </c>
      <c r="DQ26" s="59">
        <v>-5.3937322524641097E-5</v>
      </c>
      <c r="DR26" s="58">
        <v>1.01790856588731E-5</v>
      </c>
      <c r="DS26" s="58">
        <v>8.0948777963501902E-6</v>
      </c>
      <c r="DT26" s="58">
        <v>5.8962978237725898E-6</v>
      </c>
      <c r="DU26" s="58">
        <v>2.6952500333621601E-6</v>
      </c>
      <c r="DV26" s="58">
        <v>1.0412374127125301E-6</v>
      </c>
      <c r="DW26" s="58">
        <v>5.2152859681005199E-7</v>
      </c>
      <c r="DX26" s="58">
        <v>1.46917272400658E-6</v>
      </c>
      <c r="DY26" s="58">
        <v>9.50358019192657E-6</v>
      </c>
      <c r="DZ26" s="58">
        <v>2.5355442726844401E-6</v>
      </c>
      <c r="EA26" s="58">
        <v>1.5555236626691E-6</v>
      </c>
      <c r="EB26" s="58">
        <v>8.7342660674582705E-7</v>
      </c>
      <c r="EC26" s="58">
        <v>8.9906483629011897E-7</v>
      </c>
      <c r="ED26" s="58">
        <v>2.60865324872353E-6</v>
      </c>
      <c r="EE26" s="58">
        <v>8.8234306412264396E-6</v>
      </c>
      <c r="EF26" s="58">
        <v>1.23225501052617E-5</v>
      </c>
      <c r="EG26" s="58">
        <v>1.4152652741006201E-5</v>
      </c>
      <c r="EH26" s="58">
        <v>1.3988608557610101E-5</v>
      </c>
      <c r="EI26" s="58">
        <v>1.56533276764032E-5</v>
      </c>
      <c r="EJ26" s="58">
        <v>1.43302593243597E-5</v>
      </c>
      <c r="EK26" s="58">
        <v>1.50945189773942E-5</v>
      </c>
      <c r="EL26" s="58">
        <v>2.09418695218757E-5</v>
      </c>
      <c r="EM26" s="58">
        <v>1.1287770990085701E-5</v>
      </c>
      <c r="EN26" s="58">
        <v>1.203594320954E-6</v>
      </c>
      <c r="EO26" s="58">
        <v>1.0189225313778E-6</v>
      </c>
    </row>
    <row r="27" spans="2:145" x14ac:dyDescent="0.25">
      <c r="B2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Area_All_All_All_All_All_All_All_All_All_All_45916</v>
      </c>
      <c r="C27" s="52" t="s">
        <v>264</v>
      </c>
      <c r="D27" s="52" t="s">
        <v>206</v>
      </c>
      <c r="E27" s="52" t="s">
        <v>207</v>
      </c>
      <c r="F27" s="52" t="s">
        <v>25</v>
      </c>
      <c r="G27" s="52" t="s">
        <v>25</v>
      </c>
      <c r="H27" s="52" t="s">
        <v>25</v>
      </c>
      <c r="I27" s="52" t="s">
        <v>25</v>
      </c>
      <c r="J27" s="52" t="s">
        <v>25</v>
      </c>
      <c r="K27" s="52" t="s">
        <v>25</v>
      </c>
      <c r="L27" s="53" t="s">
        <v>25</v>
      </c>
      <c r="M27" s="53" t="s">
        <v>25</v>
      </c>
      <c r="N27" s="54" t="s">
        <v>25</v>
      </c>
      <c r="O27" s="52" t="s">
        <v>25</v>
      </c>
      <c r="P27" s="55">
        <v>45916</v>
      </c>
      <c r="Q27" s="52">
        <v>17</v>
      </c>
      <c r="R27" s="52">
        <v>21</v>
      </c>
      <c r="S27" s="56">
        <v>11480</v>
      </c>
      <c r="T27" s="52">
        <v>0</v>
      </c>
      <c r="U27" s="52">
        <v>0</v>
      </c>
      <c r="V27" s="52">
        <v>0</v>
      </c>
      <c r="W27" s="52">
        <v>0</v>
      </c>
      <c r="X27" s="52">
        <v>0.95765059673332997</v>
      </c>
      <c r="Y27" s="52">
        <v>0.83007904069633598</v>
      </c>
      <c r="Z27" s="52">
        <v>0.73785922654869995</v>
      </c>
      <c r="AA27" s="52">
        <v>0.68387788316590203</v>
      </c>
      <c r="AB27" s="52">
        <v>0.66266637223653402</v>
      </c>
      <c r="AC27" s="52">
        <v>0.652912982285349</v>
      </c>
      <c r="AD27" s="52">
        <v>0.71789145438632396</v>
      </c>
      <c r="AE27" s="52">
        <v>0.72003966901804894</v>
      </c>
      <c r="AF27" s="52">
        <v>0.70162383861879896</v>
      </c>
      <c r="AG27" s="52">
        <v>0.78010718820666103</v>
      </c>
      <c r="AH27" s="52">
        <v>0.86069857697479002</v>
      </c>
      <c r="AI27" s="52">
        <v>1.0038336148257501</v>
      </c>
      <c r="AJ27" s="52">
        <v>1.2646692515732201</v>
      </c>
      <c r="AK27" s="52">
        <v>1.5264049303123199</v>
      </c>
      <c r="AL27" s="52">
        <v>1.7793149593902</v>
      </c>
      <c r="AM27" s="52">
        <v>2.0596135545740801</v>
      </c>
      <c r="AN27" s="52">
        <v>2.10539370025622</v>
      </c>
      <c r="AO27" s="52">
        <v>2.1834756892140299</v>
      </c>
      <c r="AP27" s="52">
        <v>2.1442832711624198</v>
      </c>
      <c r="AQ27" s="52">
        <v>1.9205310274623</v>
      </c>
      <c r="AR27" s="52">
        <v>1.7956641025054101</v>
      </c>
      <c r="AS27" s="52">
        <v>1.63660448462872</v>
      </c>
      <c r="AT27" s="52">
        <v>1.43176203010255</v>
      </c>
      <c r="AU27" s="52">
        <v>1.23268190003944</v>
      </c>
      <c r="AV27" s="52">
        <v>1.0752027553551899</v>
      </c>
      <c r="AW27" s="52">
        <v>1.0485702521424001</v>
      </c>
      <c r="AX27" s="52">
        <v>0.91663068136141901</v>
      </c>
      <c r="AY27" s="52">
        <v>0.80679578798715901</v>
      </c>
      <c r="AZ27" s="52">
        <v>0.71021565269347797</v>
      </c>
      <c r="BA27" s="52">
        <v>0.66747738290813396</v>
      </c>
      <c r="BB27" s="52">
        <v>0.66064696578205095</v>
      </c>
      <c r="BC27" s="52">
        <v>0.69429041345762699</v>
      </c>
      <c r="BD27" s="52">
        <v>0.73454533099660801</v>
      </c>
      <c r="BE27" s="52">
        <v>0.74302234329958206</v>
      </c>
      <c r="BF27" s="52">
        <v>0.80802332610411098</v>
      </c>
      <c r="BG27" s="52">
        <v>0.88675544107209503</v>
      </c>
      <c r="BH27" s="52">
        <v>1.0342705021848</v>
      </c>
      <c r="BI27" s="52">
        <v>1.23037146663257</v>
      </c>
      <c r="BJ27" s="52">
        <v>1.5300820149844701</v>
      </c>
      <c r="BK27" s="52">
        <v>1.7304125856050001</v>
      </c>
      <c r="BL27" s="52">
        <v>1.95849130716732</v>
      </c>
      <c r="BM27" s="52">
        <v>2.0685364641275101</v>
      </c>
      <c r="BN27" s="52">
        <v>2.13608272432865</v>
      </c>
      <c r="BO27" s="52">
        <v>2.09486534917915</v>
      </c>
      <c r="BP27" s="52">
        <v>1.9672890172940301</v>
      </c>
      <c r="BQ27" s="52">
        <v>1.82846063688033</v>
      </c>
      <c r="BR27" s="52">
        <v>1.6645031809002</v>
      </c>
      <c r="BS27" s="52">
        <v>1.431392385931</v>
      </c>
      <c r="BT27" s="52">
        <v>1.2177968416796101</v>
      </c>
      <c r="BU27" s="52">
        <v>79.554136543097698</v>
      </c>
      <c r="BV27" s="52">
        <v>77.851485387519404</v>
      </c>
      <c r="BW27" s="52">
        <v>73.685055359704904</v>
      </c>
      <c r="BX27" s="52">
        <v>72.812618906658003</v>
      </c>
      <c r="BY27" s="52">
        <v>70.881047127151604</v>
      </c>
      <c r="BZ27" s="52">
        <v>70.402062762757296</v>
      </c>
      <c r="CA27" s="52">
        <v>68.714066422319107</v>
      </c>
      <c r="CB27" s="52">
        <v>67.178237698430607</v>
      </c>
      <c r="CC27" s="52">
        <v>69.367168980221095</v>
      </c>
      <c r="CD27" s="52">
        <v>74.266998334597801</v>
      </c>
      <c r="CE27" s="52">
        <v>81.024115065679894</v>
      </c>
      <c r="CF27" s="52">
        <v>86.551608788273697</v>
      </c>
      <c r="CG27" s="52">
        <v>89.555620938848406</v>
      </c>
      <c r="CH27" s="52">
        <v>93.426475669884496</v>
      </c>
      <c r="CI27" s="52">
        <v>95.363779144607406</v>
      </c>
      <c r="CJ27" s="52">
        <v>97.466262006725501</v>
      </c>
      <c r="CK27" s="52">
        <v>98.340538498586497</v>
      </c>
      <c r="CL27" s="52">
        <v>98.336906342371904</v>
      </c>
      <c r="CM27" s="52">
        <v>97.269050676824506</v>
      </c>
      <c r="CN27" s="52">
        <v>94.914070770052007</v>
      </c>
      <c r="CO27" s="52">
        <v>91.500976177848301</v>
      </c>
      <c r="CP27" s="57">
        <v>87.613846669470604</v>
      </c>
      <c r="CQ27" s="57">
        <v>85.395565728081195</v>
      </c>
      <c r="CR27" s="57">
        <v>83.330949426779796</v>
      </c>
      <c r="CS27" s="57">
        <v>81.443190565285803</v>
      </c>
      <c r="CT27" s="57">
        <v>2.6014675968123801E-2</v>
      </c>
      <c r="CU27" s="57">
        <v>2.8908339192057798E-2</v>
      </c>
      <c r="CV27" s="57">
        <v>1.7631261759973201E-2</v>
      </c>
      <c r="CW27" s="57">
        <v>1.19137461432795E-2</v>
      </c>
      <c r="CX27" s="57">
        <v>1.74628300654668E-3</v>
      </c>
      <c r="CY27" s="57">
        <v>-1.6880706986476799E-3</v>
      </c>
      <c r="CZ27" s="57">
        <v>-7.8139775208536596E-4</v>
      </c>
      <c r="DA27" s="57">
        <v>7.4610681677454499E-3</v>
      </c>
      <c r="DB27" s="57">
        <v>2.0339082687921201E-2</v>
      </c>
      <c r="DC27" s="57">
        <v>1.6615049806115199E-2</v>
      </c>
      <c r="DD27" s="57">
        <v>4.3060164571697502E-3</v>
      </c>
      <c r="DE27" s="57">
        <v>3.50283762790881E-3</v>
      </c>
      <c r="DF27" s="57">
        <v>-1.22006994591577E-2</v>
      </c>
      <c r="DG27" s="57">
        <v>4.4055997484898704E-3</v>
      </c>
      <c r="DH27" s="57">
        <v>1.26208430671031E-2</v>
      </c>
      <c r="DI27" s="57">
        <v>1.77757749774692E-2</v>
      </c>
      <c r="DJ27" s="57">
        <v>8.49665341376349E-2</v>
      </c>
      <c r="DK27" s="57">
        <v>0.107940625257218</v>
      </c>
      <c r="DL27" s="57">
        <v>0.11371804117728</v>
      </c>
      <c r="DM27" s="57">
        <v>0.10988330220161099</v>
      </c>
      <c r="DN27" s="57">
        <v>6.1085450742069197E-2</v>
      </c>
      <c r="DO27" s="57">
        <v>-5.8649242212358002E-3</v>
      </c>
      <c r="DP27" s="59">
        <v>-5.8852684146640201E-3</v>
      </c>
      <c r="DQ27" s="59">
        <v>-8.0975170403119396E-4</v>
      </c>
      <c r="DR27" s="58">
        <v>9.7885241015450899E-6</v>
      </c>
      <c r="DS27" s="58">
        <v>8.4010050819441205E-6</v>
      </c>
      <c r="DT27" s="58">
        <v>5.6404124187747702E-6</v>
      </c>
      <c r="DU27" s="58">
        <v>2.29000308503E-6</v>
      </c>
      <c r="DV27" s="58">
        <v>8.4753425533799304E-7</v>
      </c>
      <c r="DW27" s="58">
        <v>3.7093151039994198E-7</v>
      </c>
      <c r="DX27" s="58">
        <v>1.0692206936797499E-6</v>
      </c>
      <c r="DY27" s="58">
        <v>6.7594796498489401E-6</v>
      </c>
      <c r="DZ27" s="58">
        <v>2.08937987956523E-6</v>
      </c>
      <c r="EA27" s="58">
        <v>1.3548987566186001E-6</v>
      </c>
      <c r="EB27" s="58">
        <v>9.8104434281854292E-7</v>
      </c>
      <c r="EC27" s="58">
        <v>1.1705393014835601E-6</v>
      </c>
      <c r="ED27" s="58">
        <v>2.9761471687360799E-6</v>
      </c>
      <c r="EE27" s="58">
        <v>9.2584570298992706E-6</v>
      </c>
      <c r="EF27" s="58">
        <v>1.02804773875318E-5</v>
      </c>
      <c r="EG27" s="58">
        <v>1.34414767261838E-5</v>
      </c>
      <c r="EH27" s="58">
        <v>1.52147235607854E-5</v>
      </c>
      <c r="EI27" s="58">
        <v>1.56030323519096E-5</v>
      </c>
      <c r="EJ27" s="58">
        <v>1.4933404330796499E-5</v>
      </c>
      <c r="EK27" s="58">
        <v>1.33419429263195E-5</v>
      </c>
      <c r="EL27" s="58">
        <v>1.7472381920402999E-5</v>
      </c>
      <c r="EM27" s="58">
        <v>1.0818042571544301E-5</v>
      </c>
      <c r="EN27" s="58">
        <v>1.2735297706417699E-6</v>
      </c>
      <c r="EO27" s="58">
        <v>1.1139793569122E-6</v>
      </c>
    </row>
    <row r="28" spans="2:145" x14ac:dyDescent="0.25">
      <c r="B2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Area_All_All_All_All_All_All_All_All_All_All_45917</v>
      </c>
      <c r="C28" s="52" t="s">
        <v>264</v>
      </c>
      <c r="D28" s="52" t="s">
        <v>206</v>
      </c>
      <c r="E28" s="52" t="s">
        <v>207</v>
      </c>
      <c r="F28" s="52" t="s">
        <v>25</v>
      </c>
      <c r="G28" s="52" t="s">
        <v>25</v>
      </c>
      <c r="H28" s="52" t="s">
        <v>25</v>
      </c>
      <c r="I28" s="52" t="s">
        <v>25</v>
      </c>
      <c r="J28" s="52" t="s">
        <v>25</v>
      </c>
      <c r="K28" s="52" t="s">
        <v>25</v>
      </c>
      <c r="L28" s="53" t="s">
        <v>25</v>
      </c>
      <c r="M28" s="53" t="s">
        <v>25</v>
      </c>
      <c r="N28" s="54" t="s">
        <v>25</v>
      </c>
      <c r="O28" s="52" t="s">
        <v>25</v>
      </c>
      <c r="P28" s="55">
        <v>45917</v>
      </c>
      <c r="Q28" s="52">
        <v>17</v>
      </c>
      <c r="R28" s="52">
        <v>21</v>
      </c>
      <c r="S28" s="56">
        <v>11501</v>
      </c>
      <c r="T28" s="52">
        <v>0</v>
      </c>
      <c r="U28" s="52">
        <v>0</v>
      </c>
      <c r="V28" s="52">
        <v>0</v>
      </c>
      <c r="W28" s="52">
        <v>0</v>
      </c>
      <c r="X28" s="52">
        <v>1.0880431455887301</v>
      </c>
      <c r="Y28" s="52">
        <v>0.93296613304432496</v>
      </c>
      <c r="Z28" s="52">
        <v>0.83823205625427299</v>
      </c>
      <c r="AA28" s="52">
        <v>0.74979737341490005</v>
      </c>
      <c r="AB28" s="52">
        <v>0.72650434529727903</v>
      </c>
      <c r="AC28" s="52">
        <v>0.72427958230157397</v>
      </c>
      <c r="AD28" s="52">
        <v>0.76089516243114697</v>
      </c>
      <c r="AE28" s="52">
        <v>0.74188053076909799</v>
      </c>
      <c r="AF28" s="52">
        <v>0.74366057027330201</v>
      </c>
      <c r="AG28" s="52">
        <v>0.80640385183760499</v>
      </c>
      <c r="AH28" s="52">
        <v>0.90512458980875299</v>
      </c>
      <c r="AI28" s="52">
        <v>1.09204044476505</v>
      </c>
      <c r="AJ28" s="52">
        <v>1.28537232806497</v>
      </c>
      <c r="AK28" s="52">
        <v>1.50038449478696</v>
      </c>
      <c r="AL28" s="52">
        <v>1.81815193792104</v>
      </c>
      <c r="AM28" s="52">
        <v>2.0380611319256801</v>
      </c>
      <c r="AN28" s="52">
        <v>2.1019904121531101</v>
      </c>
      <c r="AO28" s="52">
        <v>2.2029270100578602</v>
      </c>
      <c r="AP28" s="52">
        <v>2.1411761089379602</v>
      </c>
      <c r="AQ28" s="52">
        <v>1.97185542801203</v>
      </c>
      <c r="AR28" s="52">
        <v>1.8924913373343799</v>
      </c>
      <c r="AS28" s="52">
        <v>1.7689706103027201</v>
      </c>
      <c r="AT28" s="52">
        <v>1.51495548345562</v>
      </c>
      <c r="AU28" s="52">
        <v>1.26624764925848</v>
      </c>
      <c r="AV28" s="52">
        <v>1.2325327261373</v>
      </c>
      <c r="AW28" s="52">
        <v>1.1289405508483299</v>
      </c>
      <c r="AX28" s="52">
        <v>0.96678533011644296</v>
      </c>
      <c r="AY28" s="52">
        <v>0.86388049257839605</v>
      </c>
      <c r="AZ28" s="52">
        <v>0.78257521252980999</v>
      </c>
      <c r="BA28" s="52">
        <v>0.73351135819123503</v>
      </c>
      <c r="BB28" s="52">
        <v>0.72187295614550395</v>
      </c>
      <c r="BC28" s="52">
        <v>0.74801275159999403</v>
      </c>
      <c r="BD28" s="52">
        <v>0.77766687831052705</v>
      </c>
      <c r="BE28" s="52">
        <v>0.78074647425444299</v>
      </c>
      <c r="BF28" s="52">
        <v>0.83752307393603898</v>
      </c>
      <c r="BG28" s="52">
        <v>0.92989956785737404</v>
      </c>
      <c r="BH28" s="52">
        <v>1.0772810529349099</v>
      </c>
      <c r="BI28" s="52">
        <v>1.2639540720636</v>
      </c>
      <c r="BJ28" s="52">
        <v>1.49196200605921</v>
      </c>
      <c r="BK28" s="52">
        <v>1.7302606454202101</v>
      </c>
      <c r="BL28" s="52">
        <v>2.0402542718098799</v>
      </c>
      <c r="BM28" s="52">
        <v>2.0614195046098498</v>
      </c>
      <c r="BN28" s="52">
        <v>2.1721809578220701</v>
      </c>
      <c r="BO28" s="52">
        <v>2.1274390284232099</v>
      </c>
      <c r="BP28" s="52">
        <v>1.9959905578016</v>
      </c>
      <c r="BQ28" s="52">
        <v>1.87236608422203</v>
      </c>
      <c r="BR28" s="52">
        <v>1.7218495106973799</v>
      </c>
      <c r="BS28" s="52">
        <v>1.4939497525924901</v>
      </c>
      <c r="BT28" s="52">
        <v>1.27150207706788</v>
      </c>
      <c r="BU28" s="52">
        <v>79.743041375342003</v>
      </c>
      <c r="BV28" s="52">
        <v>77.918509770269395</v>
      </c>
      <c r="BW28" s="52">
        <v>76.805055792205195</v>
      </c>
      <c r="BX28" s="52">
        <v>74.981936334462205</v>
      </c>
      <c r="BY28" s="52">
        <v>72.509699042932695</v>
      </c>
      <c r="BZ28" s="52">
        <v>72.385644731145803</v>
      </c>
      <c r="CA28" s="52">
        <v>69.751865102488296</v>
      </c>
      <c r="CB28" s="52">
        <v>70.284212835567104</v>
      </c>
      <c r="CC28" s="52">
        <v>71.886903679263796</v>
      </c>
      <c r="CD28" s="52">
        <v>76.2502774953075</v>
      </c>
      <c r="CE28" s="52">
        <v>80.912735491161499</v>
      </c>
      <c r="CF28" s="52">
        <v>84.965544901992303</v>
      </c>
      <c r="CG28" s="52">
        <v>88.150097594071198</v>
      </c>
      <c r="CH28" s="52">
        <v>91.904328252631103</v>
      </c>
      <c r="CI28" s="52">
        <v>94.022440090207098</v>
      </c>
      <c r="CJ28" s="52">
        <v>97.478424561030494</v>
      </c>
      <c r="CK28" s="52">
        <v>97.703888913271598</v>
      </c>
      <c r="CL28" s="52">
        <v>98.462738861434801</v>
      </c>
      <c r="CM28" s="52">
        <v>97.171448052269596</v>
      </c>
      <c r="CN28" s="52">
        <v>94.929254456308897</v>
      </c>
      <c r="CO28" s="52">
        <v>91.796316646991897</v>
      </c>
      <c r="CP28" s="57">
        <v>88.571563071001194</v>
      </c>
      <c r="CQ28" s="57">
        <v>87.624591958779902</v>
      </c>
      <c r="CR28" s="57">
        <v>84.154644365984296</v>
      </c>
      <c r="CS28" s="57">
        <v>83.305078502481805</v>
      </c>
      <c r="CT28" s="57">
        <v>2.6412380304600198E-2</v>
      </c>
      <c r="CU28" s="57">
        <v>2.9206543840941099E-2</v>
      </c>
      <c r="CV28" s="57">
        <v>2.6794979068409198E-2</v>
      </c>
      <c r="CW28" s="57">
        <v>1.5834059897194299E-2</v>
      </c>
      <c r="CX28" s="57">
        <v>2.3146900203162399E-3</v>
      </c>
      <c r="CY28" s="57">
        <v>-1.3043551513724199E-3</v>
      </c>
      <c r="CZ28" s="57">
        <v>-1.7569529625290599E-3</v>
      </c>
      <c r="DA28" s="57">
        <v>1.015222915047E-2</v>
      </c>
      <c r="DB28" s="57">
        <v>1.9106874683266599E-2</v>
      </c>
      <c r="DC28" s="57">
        <v>1.5469600551712001E-2</v>
      </c>
      <c r="DD28" s="57">
        <v>4.3594681212433799E-3</v>
      </c>
      <c r="DE28" s="57">
        <v>3.4916334529105598E-3</v>
      </c>
      <c r="DF28" s="57">
        <v>-1.03228473096874E-2</v>
      </c>
      <c r="DG28" s="57">
        <v>-4.62863486642065E-3</v>
      </c>
      <c r="DH28" s="57">
        <v>6.5472019612120196E-3</v>
      </c>
      <c r="DI28" s="57">
        <v>1.7826471158918101E-2</v>
      </c>
      <c r="DJ28" s="57">
        <v>8.4003061548156496E-2</v>
      </c>
      <c r="DK28" s="57">
        <v>0.108345789384783</v>
      </c>
      <c r="DL28" s="57">
        <v>0.113597112131314</v>
      </c>
      <c r="DM28" s="57">
        <v>0.10994029863237099</v>
      </c>
      <c r="DN28" s="57">
        <v>6.1179488714962198E-2</v>
      </c>
      <c r="DO28" s="57">
        <v>-6.4571249834859601E-3</v>
      </c>
      <c r="DP28" s="59">
        <v>-6.6734748499866501E-3</v>
      </c>
      <c r="DQ28" s="59">
        <v>-9.5325826240942905E-4</v>
      </c>
      <c r="DR28" s="58">
        <v>8.1262835656335104E-6</v>
      </c>
      <c r="DS28" s="58">
        <v>6.4778456341771698E-6</v>
      </c>
      <c r="DT28" s="58">
        <v>4.7000671831071397E-6</v>
      </c>
      <c r="DU28" s="58">
        <v>2.30964296173457E-6</v>
      </c>
      <c r="DV28" s="58">
        <v>8.9720592395566096E-7</v>
      </c>
      <c r="DW28" s="58">
        <v>4.5608403589956002E-7</v>
      </c>
      <c r="DX28" s="58">
        <v>1.1313627541056501E-6</v>
      </c>
      <c r="DY28" s="58">
        <v>6.0814291371956198E-6</v>
      </c>
      <c r="DZ28" s="58">
        <v>1.9565138963396998E-6</v>
      </c>
      <c r="EA28" s="58">
        <v>1.3280209555876699E-6</v>
      </c>
      <c r="EB28" s="58">
        <v>8.3750251648513997E-7</v>
      </c>
      <c r="EC28" s="58">
        <v>9.3198489376101302E-7</v>
      </c>
      <c r="ED28" s="58">
        <v>2.4566759670291501E-6</v>
      </c>
      <c r="EE28" s="58">
        <v>6.9144105810478298E-6</v>
      </c>
      <c r="EF28" s="58">
        <v>9.9004820934510498E-6</v>
      </c>
      <c r="EG28" s="58">
        <v>1.68966228549165E-5</v>
      </c>
      <c r="EH28" s="58">
        <v>1.3597298348810799E-5</v>
      </c>
      <c r="EI28" s="58">
        <v>1.5561853887413799E-5</v>
      </c>
      <c r="EJ28" s="58">
        <v>1.41571355498891E-5</v>
      </c>
      <c r="EK28" s="58">
        <v>1.2128239411566501E-5</v>
      </c>
      <c r="EL28" s="58">
        <v>1.48002292280735E-5</v>
      </c>
      <c r="EM28" s="58">
        <v>1.0373317734453799E-5</v>
      </c>
      <c r="EN28" s="58">
        <v>1.52483444707537E-6</v>
      </c>
      <c r="EO28" s="58">
        <v>1.1423326777045799E-6</v>
      </c>
    </row>
    <row r="29" spans="2:145" x14ac:dyDescent="0.25">
      <c r="B2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Area_All_All_All_All_All_All_All_All_All_All_45923</v>
      </c>
      <c r="C29" s="52" t="s">
        <v>264</v>
      </c>
      <c r="D29" s="52" t="s">
        <v>206</v>
      </c>
      <c r="E29" s="52" t="s">
        <v>207</v>
      </c>
      <c r="F29" s="52" t="s">
        <v>25</v>
      </c>
      <c r="G29" s="52" t="s">
        <v>25</v>
      </c>
      <c r="H29" s="52" t="s">
        <v>25</v>
      </c>
      <c r="I29" s="52" t="s">
        <v>25</v>
      </c>
      <c r="J29" s="52" t="s">
        <v>25</v>
      </c>
      <c r="K29" s="52" t="s">
        <v>25</v>
      </c>
      <c r="L29" s="53" t="s">
        <v>25</v>
      </c>
      <c r="M29" s="53" t="s">
        <v>25</v>
      </c>
      <c r="N29" s="54" t="s">
        <v>25</v>
      </c>
      <c r="O29" s="52" t="s">
        <v>25</v>
      </c>
      <c r="P29" s="55">
        <v>45923</v>
      </c>
      <c r="Q29" s="52">
        <v>17</v>
      </c>
      <c r="R29" s="52">
        <v>21</v>
      </c>
      <c r="S29" s="56">
        <v>11586</v>
      </c>
      <c r="T29" s="52">
        <v>0</v>
      </c>
      <c r="U29" s="52">
        <v>0</v>
      </c>
      <c r="V29" s="52">
        <v>0</v>
      </c>
      <c r="W29" s="52">
        <v>0</v>
      </c>
      <c r="X29" s="52">
        <v>1.03768476772319</v>
      </c>
      <c r="Y29" s="52">
        <v>0.91360338613990799</v>
      </c>
      <c r="Z29" s="52">
        <v>0.82239602828743397</v>
      </c>
      <c r="AA29" s="52">
        <v>0.75825559478215099</v>
      </c>
      <c r="AB29" s="52">
        <v>0.71446401603544196</v>
      </c>
      <c r="AC29" s="52">
        <v>0.70556190342101599</v>
      </c>
      <c r="AD29" s="52">
        <v>0.74571782506501705</v>
      </c>
      <c r="AE29" s="52">
        <v>0.76537058982709805</v>
      </c>
      <c r="AF29" s="52">
        <v>0.74829715556848997</v>
      </c>
      <c r="AG29" s="52">
        <v>0.79844881512176102</v>
      </c>
      <c r="AH29" s="52">
        <v>0.92131149247647304</v>
      </c>
      <c r="AI29" s="52">
        <v>1.10421734546602</v>
      </c>
      <c r="AJ29" s="52">
        <v>1.35649846724718</v>
      </c>
      <c r="AK29" s="52">
        <v>1.5677975608591801</v>
      </c>
      <c r="AL29" s="52">
        <v>1.8020664481972699</v>
      </c>
      <c r="AM29" s="52">
        <v>2.0594140417131799</v>
      </c>
      <c r="AN29" s="52">
        <v>2.1523094489634098</v>
      </c>
      <c r="AO29" s="52">
        <v>2.18611329111588</v>
      </c>
      <c r="AP29" s="52">
        <v>2.0740890315574401</v>
      </c>
      <c r="AQ29" s="52">
        <v>1.9259716966573499</v>
      </c>
      <c r="AR29" s="52">
        <v>1.83127664772807</v>
      </c>
      <c r="AS29" s="52">
        <v>1.7190917990416701</v>
      </c>
      <c r="AT29" s="52">
        <v>1.4823818771402999</v>
      </c>
      <c r="AU29" s="52">
        <v>1.3023791550156201</v>
      </c>
      <c r="AV29" s="52">
        <v>1.1380688010484601</v>
      </c>
      <c r="AW29" s="52">
        <v>1.10205178509644</v>
      </c>
      <c r="AX29" s="52">
        <v>0.93861646046606295</v>
      </c>
      <c r="AY29" s="52">
        <v>0.84189057137046097</v>
      </c>
      <c r="AZ29" s="52">
        <v>0.76801771563058996</v>
      </c>
      <c r="BA29" s="52">
        <v>0.71936426847908996</v>
      </c>
      <c r="BB29" s="52">
        <v>0.70761242868989904</v>
      </c>
      <c r="BC29" s="52">
        <v>0.73678541347646798</v>
      </c>
      <c r="BD29" s="52">
        <v>0.77424610048486098</v>
      </c>
      <c r="BE29" s="52">
        <v>0.77908178018758101</v>
      </c>
      <c r="BF29" s="52">
        <v>0.84910885475388698</v>
      </c>
      <c r="BG29" s="52">
        <v>0.95274458066414802</v>
      </c>
      <c r="BH29" s="52">
        <v>1.10314814534706</v>
      </c>
      <c r="BI29" s="52">
        <v>1.2874740286516799</v>
      </c>
      <c r="BJ29" s="52">
        <v>1.49577873847875</v>
      </c>
      <c r="BK29" s="52">
        <v>1.6781398845618101</v>
      </c>
      <c r="BL29" s="52">
        <v>1.9339260825546101</v>
      </c>
      <c r="BM29" s="52">
        <v>2.05291040725047</v>
      </c>
      <c r="BN29" s="52">
        <v>2.1282800100750201</v>
      </c>
      <c r="BO29" s="52">
        <v>2.1073710077345602</v>
      </c>
      <c r="BP29" s="52">
        <v>2.0002853121706798</v>
      </c>
      <c r="BQ29" s="52">
        <v>1.8575744411960899</v>
      </c>
      <c r="BR29" s="52">
        <v>1.71128231770589</v>
      </c>
      <c r="BS29" s="52">
        <v>1.49741743004758</v>
      </c>
      <c r="BT29" s="52">
        <v>1.27167213570003</v>
      </c>
      <c r="BU29" s="52">
        <v>78.220533962878307</v>
      </c>
      <c r="BV29" s="52">
        <v>76.213916317659496</v>
      </c>
      <c r="BW29" s="52">
        <v>76.150540546490902</v>
      </c>
      <c r="BX29" s="52">
        <v>74.9261141983188</v>
      </c>
      <c r="BY29" s="52">
        <v>73.159315118914705</v>
      </c>
      <c r="BZ29" s="52">
        <v>72.220986350641198</v>
      </c>
      <c r="CA29" s="52">
        <v>70.407542676634193</v>
      </c>
      <c r="CB29" s="52">
        <v>70.346807492203993</v>
      </c>
      <c r="CC29" s="52">
        <v>74.060730121742594</v>
      </c>
      <c r="CD29" s="52">
        <v>77.677130668219903</v>
      </c>
      <c r="CE29" s="52">
        <v>81.103509312511605</v>
      </c>
      <c r="CF29" s="52">
        <v>84.232337257796004</v>
      </c>
      <c r="CG29" s="52">
        <v>88.878500360783207</v>
      </c>
      <c r="CH29" s="52">
        <v>91.173027691322702</v>
      </c>
      <c r="CI29" s="52">
        <v>92.357864627697893</v>
      </c>
      <c r="CJ29" s="52">
        <v>95.055703336190405</v>
      </c>
      <c r="CK29" s="52">
        <v>96.812864829348896</v>
      </c>
      <c r="CL29" s="52">
        <v>97.447202829623507</v>
      </c>
      <c r="CM29" s="52">
        <v>97.310221475674297</v>
      </c>
      <c r="CN29" s="52">
        <v>94.349748050173602</v>
      </c>
      <c r="CO29" s="52">
        <v>91.223460019712206</v>
      </c>
      <c r="CP29" s="57">
        <v>88.973422188121106</v>
      </c>
      <c r="CQ29" s="57">
        <v>86.673045447473498</v>
      </c>
      <c r="CR29" s="57">
        <v>82.101093295598602</v>
      </c>
      <c r="CS29" s="57">
        <v>81.674992191616795</v>
      </c>
      <c r="CT29" s="57">
        <v>2.3202066293954701E-2</v>
      </c>
      <c r="CU29" s="57">
        <v>2.18537389358614E-2</v>
      </c>
      <c r="CV29" s="57">
        <v>2.48331774565584E-2</v>
      </c>
      <c r="CW29" s="57">
        <v>1.5692072908021701E-2</v>
      </c>
      <c r="CX29" s="57">
        <v>2.5466258415412098E-3</v>
      </c>
      <c r="CY29" s="57">
        <v>-1.3470748653597799E-3</v>
      </c>
      <c r="CZ29" s="57">
        <v>-2.4235682454321799E-3</v>
      </c>
      <c r="DA29" s="57">
        <v>1.0270727283124999E-2</v>
      </c>
      <c r="DB29" s="57">
        <v>1.81317926922595E-2</v>
      </c>
      <c r="DC29" s="57">
        <v>1.46174284829035E-2</v>
      </c>
      <c r="DD29" s="57">
        <v>4.2268978710349502E-3</v>
      </c>
      <c r="DE29" s="57">
        <v>3.4669484562455401E-3</v>
      </c>
      <c r="DF29" s="57">
        <v>-1.130902509457E-2</v>
      </c>
      <c r="DG29" s="57">
        <v>-9.1129931631432001E-3</v>
      </c>
      <c r="DH29" s="57">
        <v>-1.0666081927818299E-3</v>
      </c>
      <c r="DI29" s="57">
        <v>1.00320554003196E-2</v>
      </c>
      <c r="DJ29" s="57">
        <v>8.2571070719090395E-2</v>
      </c>
      <c r="DK29" s="57">
        <v>0.10500505318308601</v>
      </c>
      <c r="DL29" s="57">
        <v>0.113843805523357</v>
      </c>
      <c r="DM29" s="57">
        <v>0.110334622723367</v>
      </c>
      <c r="DN29" s="57">
        <v>5.5504724954398101E-2</v>
      </c>
      <c r="DO29" s="57">
        <v>-6.7380682921460901E-3</v>
      </c>
      <c r="DP29" s="59">
        <v>-6.3399783141982399E-3</v>
      </c>
      <c r="DQ29" s="59">
        <v>-5.9835203522694096E-4</v>
      </c>
      <c r="DR29" s="58">
        <v>8.8899479906939106E-6</v>
      </c>
      <c r="DS29" s="58">
        <v>6.8613615254933198E-6</v>
      </c>
      <c r="DT29" s="58">
        <v>5.2750750283416102E-6</v>
      </c>
      <c r="DU29" s="58">
        <v>2.60440301836004E-6</v>
      </c>
      <c r="DV29" s="58">
        <v>1.0005059031534899E-6</v>
      </c>
      <c r="DW29" s="58">
        <v>4.59757340079003E-7</v>
      </c>
      <c r="DX29" s="58">
        <v>1.1867581930124599E-6</v>
      </c>
      <c r="DY29" s="58">
        <v>6.9501538859574999E-6</v>
      </c>
      <c r="DZ29" s="58">
        <v>2.77118270652815E-6</v>
      </c>
      <c r="EA29" s="58">
        <v>1.70149489233729E-6</v>
      </c>
      <c r="EB29" s="58">
        <v>8.7285134136014499E-7</v>
      </c>
      <c r="EC29" s="58">
        <v>8.9613554756472096E-7</v>
      </c>
      <c r="ED29" s="58">
        <v>2.8163918950449802E-6</v>
      </c>
      <c r="EE29" s="58">
        <v>8.1650662868097905E-6</v>
      </c>
      <c r="EF29" s="58">
        <v>1.3220270295614699E-5</v>
      </c>
      <c r="EG29" s="58">
        <v>1.4778482820426601E-5</v>
      </c>
      <c r="EH29" s="58">
        <v>1.43605422947605E-5</v>
      </c>
      <c r="EI29" s="58">
        <v>1.4267046921865901E-5</v>
      </c>
      <c r="EJ29" s="58">
        <v>1.4561533996632299E-5</v>
      </c>
      <c r="EK29" s="58">
        <v>1.3297951386184099E-5</v>
      </c>
      <c r="EL29" s="58">
        <v>1.7508485529646201E-5</v>
      </c>
      <c r="EM29" s="58">
        <v>1.13497657533351E-5</v>
      </c>
      <c r="EN29" s="58">
        <v>1.45399889497319E-6</v>
      </c>
      <c r="EO29" s="58">
        <v>1.0805806606088001E-6</v>
      </c>
    </row>
    <row r="30" spans="2:145" x14ac:dyDescent="0.25">
      <c r="B3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Humboldt_All_All_All_All_All_All_All_All_All_All_45848</v>
      </c>
      <c r="C30" s="52" t="s">
        <v>264</v>
      </c>
      <c r="D30" s="52" t="s">
        <v>208</v>
      </c>
      <c r="E30" s="52" t="s">
        <v>209</v>
      </c>
      <c r="F30" s="52" t="s">
        <v>25</v>
      </c>
      <c r="G30" s="52" t="s">
        <v>25</v>
      </c>
      <c r="H30" s="52" t="s">
        <v>25</v>
      </c>
      <c r="I30" s="52" t="s">
        <v>25</v>
      </c>
      <c r="J30" s="52" t="s">
        <v>25</v>
      </c>
      <c r="K30" s="52" t="s">
        <v>25</v>
      </c>
      <c r="L30" s="53" t="s">
        <v>25</v>
      </c>
      <c r="M30" s="53" t="s">
        <v>25</v>
      </c>
      <c r="N30" s="54" t="s">
        <v>25</v>
      </c>
      <c r="O30" s="52" t="s">
        <v>25</v>
      </c>
      <c r="P30" s="55">
        <v>45848</v>
      </c>
      <c r="Q30" s="52">
        <v>17</v>
      </c>
      <c r="R30" s="52">
        <v>21</v>
      </c>
      <c r="S30" s="56">
        <v>160</v>
      </c>
      <c r="T30" s="52">
        <v>0</v>
      </c>
      <c r="U30" s="52">
        <v>0</v>
      </c>
      <c r="V30" s="52">
        <v>0</v>
      </c>
      <c r="W30" s="52">
        <v>0</v>
      </c>
      <c r="X30" s="52">
        <v>0.55132156424679402</v>
      </c>
      <c r="Y30" s="52">
        <v>0.47522294731520298</v>
      </c>
      <c r="Z30" s="52">
        <v>0.45224799012586098</v>
      </c>
      <c r="AA30" s="52">
        <v>0.42837172391016098</v>
      </c>
      <c r="AB30" s="52">
        <v>0.39314272134647599</v>
      </c>
      <c r="AC30" s="52">
        <v>0.38186417156416103</v>
      </c>
      <c r="AD30" s="52">
        <v>0.47784873545001</v>
      </c>
      <c r="AE30" s="52">
        <v>0.45103420682187101</v>
      </c>
      <c r="AF30" s="52">
        <v>0.40373544856717503</v>
      </c>
      <c r="AG30" s="52">
        <v>0.44839586149905802</v>
      </c>
      <c r="AH30" s="52">
        <v>0.57767603273071899</v>
      </c>
      <c r="AI30" s="52">
        <v>0.686931096363393</v>
      </c>
      <c r="AJ30" s="52">
        <v>0.86910438176771199</v>
      </c>
      <c r="AK30" s="52">
        <v>0.79417836889627702</v>
      </c>
      <c r="AL30" s="52">
        <v>0.763601377777964</v>
      </c>
      <c r="AM30" s="52">
        <v>0.72154470742987198</v>
      </c>
      <c r="AN30" s="52">
        <v>0.68608802243237998</v>
      </c>
      <c r="AO30" s="52">
        <v>0.70292553614155295</v>
      </c>
      <c r="AP30" s="52">
        <v>0.730697102601504</v>
      </c>
      <c r="AQ30" s="52">
        <v>0.65821746892172495</v>
      </c>
      <c r="AR30" s="52">
        <v>0.60112594068083303</v>
      </c>
      <c r="AS30" s="52">
        <v>0.58704394592398701</v>
      </c>
      <c r="AT30" s="52">
        <v>0.63476282893131197</v>
      </c>
      <c r="AU30" s="52">
        <v>0.68564993809377905</v>
      </c>
      <c r="AV30" s="52">
        <v>0.522132073538077</v>
      </c>
      <c r="AW30" s="52">
        <v>0.61968674007803204</v>
      </c>
      <c r="AX30" s="52">
        <v>0.56077942922711299</v>
      </c>
      <c r="AY30" s="52">
        <v>0.488930724374949</v>
      </c>
      <c r="AZ30" s="52">
        <v>0.43968021655455197</v>
      </c>
      <c r="BA30" s="52">
        <v>0.40521457155700702</v>
      </c>
      <c r="BB30" s="52">
        <v>0.40621677348390201</v>
      </c>
      <c r="BC30" s="52">
        <v>0.44560453901067298</v>
      </c>
      <c r="BD30" s="52">
        <v>0.51752275703474804</v>
      </c>
      <c r="BE30" s="52">
        <v>0.55310495691373895</v>
      </c>
      <c r="BF30" s="52">
        <v>0.57345030982978595</v>
      </c>
      <c r="BG30" s="52">
        <v>0.60382967165205603</v>
      </c>
      <c r="BH30" s="52">
        <v>0.64649097286164703</v>
      </c>
      <c r="BI30" s="52">
        <v>0.69764714958146201</v>
      </c>
      <c r="BJ30" s="52">
        <v>0.76351869972422703</v>
      </c>
      <c r="BK30" s="52">
        <v>0.84584885049844105</v>
      </c>
      <c r="BL30" s="52">
        <v>0.89781985523295504</v>
      </c>
      <c r="BM30" s="52">
        <v>0.95110311959870097</v>
      </c>
      <c r="BN30" s="52">
        <v>0.99758832864463298</v>
      </c>
      <c r="BO30" s="52">
        <v>1.03142568022012</v>
      </c>
      <c r="BP30" s="52">
        <v>0.98074498893692996</v>
      </c>
      <c r="BQ30" s="52">
        <v>0.892863665986806</v>
      </c>
      <c r="BR30" s="52">
        <v>0.84888812145218195</v>
      </c>
      <c r="BS30" s="52">
        <v>0.712297280901111</v>
      </c>
      <c r="BT30" s="52">
        <v>0.60632431035046397</v>
      </c>
      <c r="BU30" s="52">
        <v>55.801741520560299</v>
      </c>
      <c r="BV30" s="52">
        <v>56.315524397054901</v>
      </c>
      <c r="BW30" s="52">
        <v>55.950619102909698</v>
      </c>
      <c r="BX30" s="52">
        <v>55.916420865762802</v>
      </c>
      <c r="BY30" s="52">
        <v>55.300776430419702</v>
      </c>
      <c r="BZ30" s="52">
        <v>54.714152266486103</v>
      </c>
      <c r="CA30" s="52">
        <v>54.584793170800602</v>
      </c>
      <c r="CB30" s="52">
        <v>54.470736822851102</v>
      </c>
      <c r="CC30" s="52">
        <v>55.857929537254101</v>
      </c>
      <c r="CD30" s="52">
        <v>58.605531486964203</v>
      </c>
      <c r="CE30" s="52">
        <v>61.601997954869901</v>
      </c>
      <c r="CF30" s="52">
        <v>63.212128670924798</v>
      </c>
      <c r="CG30" s="52">
        <v>63.547239446859997</v>
      </c>
      <c r="CH30" s="52">
        <v>65.4701477533374</v>
      </c>
      <c r="CI30" s="52">
        <v>65.102078815114396</v>
      </c>
      <c r="CJ30" s="52">
        <v>66.193303640529095</v>
      </c>
      <c r="CK30" s="52">
        <v>66.3614903336222</v>
      </c>
      <c r="CL30" s="52">
        <v>65.826802968988602</v>
      </c>
      <c r="CM30" s="52">
        <v>66.260998664886998</v>
      </c>
      <c r="CN30" s="52">
        <v>65.189656765138693</v>
      </c>
      <c r="CO30" s="52">
        <v>64.209346613799397</v>
      </c>
      <c r="CP30" s="57">
        <v>61.653510816924403</v>
      </c>
      <c r="CQ30" s="57">
        <v>59.818262079131301</v>
      </c>
      <c r="CR30" s="57">
        <v>57.957753954677301</v>
      </c>
      <c r="CS30" s="57">
        <v>57.031824483906199</v>
      </c>
      <c r="CT30" s="57">
        <v>-3.5302786098327398E-3</v>
      </c>
      <c r="CU30" s="57">
        <v>-2.5600940182630399E-2</v>
      </c>
      <c r="CV30" s="57">
        <v>-7.7804290869607903E-3</v>
      </c>
      <c r="CW30" s="57">
        <v>-1.9751249168621101E-3</v>
      </c>
      <c r="CX30" s="57">
        <v>-3.7286194274201899E-4</v>
      </c>
      <c r="CY30" s="57">
        <v>-2.8070832660887302E-3</v>
      </c>
      <c r="CZ30" s="57">
        <v>2.9566027646069398E-3</v>
      </c>
      <c r="DA30" s="57">
        <v>5.98411731480155E-3</v>
      </c>
      <c r="DB30" s="57">
        <v>2.2866834141314001E-2</v>
      </c>
      <c r="DC30" s="57">
        <v>2.1667623566463502E-2</v>
      </c>
      <c r="DD30" s="57">
        <v>1.2397733642137599E-2</v>
      </c>
      <c r="DE30" s="57">
        <v>2.33957943783025E-3</v>
      </c>
      <c r="DF30" s="57">
        <v>7.90490883243819E-3</v>
      </c>
      <c r="DG30" s="57">
        <v>1.48802448267815E-2</v>
      </c>
      <c r="DH30" s="57">
        <v>3.0037826271291101E-2</v>
      </c>
      <c r="DI30" s="57">
        <v>3.7187380052637303E-2</v>
      </c>
      <c r="DJ30" s="57">
        <v>5.4763763444498098E-2</v>
      </c>
      <c r="DK30" s="57">
        <v>7.3520911228842994E-2</v>
      </c>
      <c r="DL30" s="57">
        <v>3.1272940058261103E-2</v>
      </c>
      <c r="DM30" s="57">
        <v>1.7802620632573901E-2</v>
      </c>
      <c r="DN30" s="57">
        <v>3.8899476570077203E-2</v>
      </c>
      <c r="DO30" s="57">
        <v>9.9467464424378704E-3</v>
      </c>
      <c r="DP30" s="59">
        <v>1.4358393556904E-3</v>
      </c>
      <c r="DQ30" s="59">
        <v>1.7231377260685499E-3</v>
      </c>
      <c r="DR30" s="58">
        <v>1.91634438027676E-5</v>
      </c>
      <c r="DS30" s="58">
        <v>1.6754063319694901E-5</v>
      </c>
      <c r="DT30" s="58">
        <v>1.2737538747842299E-5</v>
      </c>
      <c r="DU30" s="58">
        <v>6.4672300698020896E-6</v>
      </c>
      <c r="DV30" s="58">
        <v>2.5724316088826499E-6</v>
      </c>
      <c r="DW30" s="58">
        <v>8.2246052517831401E-7</v>
      </c>
      <c r="DX30" s="58">
        <v>2.7990353395068698E-6</v>
      </c>
      <c r="DY30" s="58">
        <v>1.8025676565684899E-5</v>
      </c>
      <c r="DZ30" s="58">
        <v>5.4506794589315101E-6</v>
      </c>
      <c r="EA30" s="58">
        <v>4.3025514627004196E-6</v>
      </c>
      <c r="EB30" s="58">
        <v>3.1857691296011098E-6</v>
      </c>
      <c r="EC30" s="58">
        <v>3.9555140932634398E-6</v>
      </c>
      <c r="ED30" s="58">
        <v>9.7446135063705705E-6</v>
      </c>
      <c r="EE30" s="58">
        <v>2.2607237424949701E-5</v>
      </c>
      <c r="EF30" s="58">
        <v>3.0951376978691701E-5</v>
      </c>
      <c r="EG30" s="58">
        <v>4.0048139869668297E-5</v>
      </c>
      <c r="EH30" s="58">
        <v>4.8474104266915601E-5</v>
      </c>
      <c r="EI30" s="58">
        <v>4.2543837475932301E-5</v>
      </c>
      <c r="EJ30" s="58">
        <v>3.7699229395684502E-5</v>
      </c>
      <c r="EK30" s="58">
        <v>2.92723601796751E-5</v>
      </c>
      <c r="EL30" s="58">
        <v>2.9215044612556E-5</v>
      </c>
      <c r="EM30" s="58">
        <v>1.64826715001709E-5</v>
      </c>
      <c r="EN30" s="58">
        <v>2.1990602872534698E-6</v>
      </c>
      <c r="EO30" s="58">
        <v>1.9484466116637101E-6</v>
      </c>
    </row>
    <row r="31" spans="2:145" x14ac:dyDescent="0.25">
      <c r="B3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Humboldt_All_All_All_All_All_All_All_All_All_All_45849</v>
      </c>
      <c r="C31" s="52" t="s">
        <v>264</v>
      </c>
      <c r="D31" s="52" t="s">
        <v>208</v>
      </c>
      <c r="E31" s="52" t="s">
        <v>209</v>
      </c>
      <c r="F31" s="52" t="s">
        <v>25</v>
      </c>
      <c r="G31" s="52" t="s">
        <v>25</v>
      </c>
      <c r="H31" s="52" t="s">
        <v>25</v>
      </c>
      <c r="I31" s="52" t="s">
        <v>25</v>
      </c>
      <c r="J31" s="52" t="s">
        <v>25</v>
      </c>
      <c r="K31" s="52" t="s">
        <v>25</v>
      </c>
      <c r="L31" s="53" t="s">
        <v>25</v>
      </c>
      <c r="M31" s="53" t="s">
        <v>25</v>
      </c>
      <c r="N31" s="54" t="s">
        <v>25</v>
      </c>
      <c r="O31" s="52" t="s">
        <v>25</v>
      </c>
      <c r="P31" s="55">
        <v>45849</v>
      </c>
      <c r="Q31" s="52">
        <v>17</v>
      </c>
      <c r="R31" s="52">
        <v>21</v>
      </c>
      <c r="S31" s="56">
        <v>160</v>
      </c>
      <c r="T31" s="52">
        <v>0</v>
      </c>
      <c r="U31" s="52">
        <v>0</v>
      </c>
      <c r="V31" s="52">
        <v>0</v>
      </c>
      <c r="W31" s="52">
        <v>0</v>
      </c>
      <c r="X31" s="52">
        <v>0.48098535558239702</v>
      </c>
      <c r="Y31" s="52">
        <v>0.444836792996541</v>
      </c>
      <c r="Z31" s="52">
        <v>0.43224137194934997</v>
      </c>
      <c r="AA31" s="52">
        <v>0.372490905405503</v>
      </c>
      <c r="AB31" s="52">
        <v>0.41238027335509497</v>
      </c>
      <c r="AC31" s="52">
        <v>0.38232044003501398</v>
      </c>
      <c r="AD31" s="52">
        <v>0.443144004812209</v>
      </c>
      <c r="AE31" s="52">
        <v>0.43686824292753401</v>
      </c>
      <c r="AF31" s="52">
        <v>0.44625605710727301</v>
      </c>
      <c r="AG31" s="52">
        <v>0.44613680236025199</v>
      </c>
      <c r="AH31" s="52">
        <v>0.86417225109196605</v>
      </c>
      <c r="AI31" s="52">
        <v>0.78811603469778602</v>
      </c>
      <c r="AJ31" s="52">
        <v>0.79110492947799904</v>
      </c>
      <c r="AK31" s="52">
        <v>0.82793102705772703</v>
      </c>
      <c r="AL31" s="52">
        <v>0.75613836085008301</v>
      </c>
      <c r="AM31" s="52">
        <v>0.79456843097319196</v>
      </c>
      <c r="AN31" s="52">
        <v>0.74136560238114202</v>
      </c>
      <c r="AO31" s="52">
        <v>0.64670870228779997</v>
      </c>
      <c r="AP31" s="52">
        <v>0.61569390150758196</v>
      </c>
      <c r="AQ31" s="52">
        <v>0.62563844564218796</v>
      </c>
      <c r="AR31" s="52">
        <v>0.61060746677455302</v>
      </c>
      <c r="AS31" s="52">
        <v>0.60189942511761996</v>
      </c>
      <c r="AT31" s="52">
        <v>0.57223968093262201</v>
      </c>
      <c r="AU31" s="52">
        <v>0.50782302541143798</v>
      </c>
      <c r="AV31" s="52">
        <v>0.68536319724885697</v>
      </c>
      <c r="AW31" s="52">
        <v>0.61770563293248404</v>
      </c>
      <c r="AX31" s="52">
        <v>0.557656815275549</v>
      </c>
      <c r="AY31" s="52">
        <v>0.48526954939588901</v>
      </c>
      <c r="AZ31" s="52">
        <v>0.43448927942663401</v>
      </c>
      <c r="BA31" s="52">
        <v>0.39782721513765801</v>
      </c>
      <c r="BB31" s="52">
        <v>0.39894461850635698</v>
      </c>
      <c r="BC31" s="52">
        <v>0.44051524582318902</v>
      </c>
      <c r="BD31" s="52">
        <v>0.52266339659690797</v>
      </c>
      <c r="BE31" s="52">
        <v>0.57805346264503898</v>
      </c>
      <c r="BF31" s="52">
        <v>0.62906020255759298</v>
      </c>
      <c r="BG31" s="52">
        <v>0.681622991827316</v>
      </c>
      <c r="BH31" s="52">
        <v>0.73749312143772805</v>
      </c>
      <c r="BI31" s="52">
        <v>0.78810124089941302</v>
      </c>
      <c r="BJ31" s="52">
        <v>0.82678254870697798</v>
      </c>
      <c r="BK31" s="52">
        <v>0.89198166471906004</v>
      </c>
      <c r="BL31" s="52">
        <v>0.93389511832501704</v>
      </c>
      <c r="BM31" s="52">
        <v>0.98185430574230803</v>
      </c>
      <c r="BN31" s="52">
        <v>1.01998417391441</v>
      </c>
      <c r="BO31" s="52">
        <v>1.0458879256621001</v>
      </c>
      <c r="BP31" s="52">
        <v>0.98223124668002104</v>
      </c>
      <c r="BQ31" s="52">
        <v>0.86894092420115998</v>
      </c>
      <c r="BR31" s="52">
        <v>0.78319377079606001</v>
      </c>
      <c r="BS31" s="52">
        <v>0.58483090879162702</v>
      </c>
      <c r="BT31" s="52">
        <v>0.49145361644914298</v>
      </c>
      <c r="BU31" s="52">
        <v>58.3277489485112</v>
      </c>
      <c r="BV31" s="52">
        <v>56.746930947653503</v>
      </c>
      <c r="BW31" s="52">
        <v>56.131942706966903</v>
      </c>
      <c r="BX31" s="52">
        <v>53.902277911164298</v>
      </c>
      <c r="BY31" s="52">
        <v>53.6483616489623</v>
      </c>
      <c r="BZ31" s="52">
        <v>55.022694278014399</v>
      </c>
      <c r="CA31" s="52">
        <v>55.944881566368799</v>
      </c>
      <c r="CB31" s="52">
        <v>56.1699559028999</v>
      </c>
      <c r="CC31" s="52">
        <v>57.849398971344201</v>
      </c>
      <c r="CD31" s="52">
        <v>58.783097944207697</v>
      </c>
      <c r="CE31" s="52">
        <v>59.896351365325501</v>
      </c>
      <c r="CF31" s="52">
        <v>61.507150633440197</v>
      </c>
      <c r="CG31" s="52">
        <v>63.771765402095198</v>
      </c>
      <c r="CH31" s="52">
        <v>66.091023987838298</v>
      </c>
      <c r="CI31" s="52">
        <v>66.383641679738403</v>
      </c>
      <c r="CJ31" s="52">
        <v>65.392988320152696</v>
      </c>
      <c r="CK31" s="52">
        <v>66.334953213788296</v>
      </c>
      <c r="CL31" s="52">
        <v>66.121700736252805</v>
      </c>
      <c r="CM31" s="52">
        <v>66.038420238281702</v>
      </c>
      <c r="CN31" s="52">
        <v>63.935560559249403</v>
      </c>
      <c r="CO31" s="52">
        <v>61.696376921645999</v>
      </c>
      <c r="CP31" s="57">
        <v>59.933156234253303</v>
      </c>
      <c r="CQ31" s="57">
        <v>59.225271175885403</v>
      </c>
      <c r="CR31" s="57">
        <v>58.744097696424603</v>
      </c>
      <c r="CS31" s="57">
        <v>57.952968039943201</v>
      </c>
      <c r="CT31" s="57">
        <v>-3.1857921509072101E-3</v>
      </c>
      <c r="CU31" s="57">
        <v>-2.3192139588354602E-2</v>
      </c>
      <c r="CV31" s="57">
        <v>-6.2779252300970197E-3</v>
      </c>
      <c r="CW31" s="57">
        <v>-1.3825113215716501E-3</v>
      </c>
      <c r="CX31" s="57">
        <v>-6.6062223049811997E-5</v>
      </c>
      <c r="CY31" s="57">
        <v>-2.9650428385139E-3</v>
      </c>
      <c r="CZ31" s="57">
        <v>2.5574769802915302E-3</v>
      </c>
      <c r="DA31" s="57">
        <v>6.4261145627824501E-3</v>
      </c>
      <c r="DB31" s="57">
        <v>2.2972925927024299E-2</v>
      </c>
      <c r="DC31" s="57">
        <v>2.1150452306028401E-2</v>
      </c>
      <c r="DD31" s="57">
        <v>1.23934868573996E-2</v>
      </c>
      <c r="DE31" s="57">
        <v>2.2588558320421701E-3</v>
      </c>
      <c r="DF31" s="57">
        <v>8.8074983767000899E-3</v>
      </c>
      <c r="DG31" s="57">
        <v>1.84803596610436E-2</v>
      </c>
      <c r="DH31" s="57">
        <v>3.2958349131513298E-2</v>
      </c>
      <c r="DI31" s="57">
        <v>4.0462185593787503E-2</v>
      </c>
      <c r="DJ31" s="57">
        <v>5.7294776011258298E-2</v>
      </c>
      <c r="DK31" s="57">
        <v>7.5486264657229102E-2</v>
      </c>
      <c r="DL31" s="57">
        <v>3.2731849746778598E-2</v>
      </c>
      <c r="DM31" s="57">
        <v>1.8498717527836502E-2</v>
      </c>
      <c r="DN31" s="57">
        <v>4.0405208198353602E-2</v>
      </c>
      <c r="DO31" s="57">
        <v>1.0831271129427399E-2</v>
      </c>
      <c r="DP31" s="59">
        <v>1.79512227769009E-3</v>
      </c>
      <c r="DQ31" s="59">
        <v>1.5508108388985399E-3</v>
      </c>
      <c r="DR31" s="58">
        <v>2.0480228974975001E-5</v>
      </c>
      <c r="DS31" s="58">
        <v>1.7661506491322101E-5</v>
      </c>
      <c r="DT31" s="58">
        <v>1.3332148894562501E-5</v>
      </c>
      <c r="DU31" s="58">
        <v>6.8351696927493302E-6</v>
      </c>
      <c r="DV31" s="58">
        <v>2.6698514691503298E-6</v>
      </c>
      <c r="DW31" s="58">
        <v>9.0214461259563405E-7</v>
      </c>
      <c r="DX31" s="58">
        <v>2.9437317812153101E-6</v>
      </c>
      <c r="DY31" s="58">
        <v>2.1145482444353501E-5</v>
      </c>
      <c r="DZ31" s="58">
        <v>5.8528629875809198E-6</v>
      </c>
      <c r="EA31" s="58">
        <v>4.8378917756508603E-6</v>
      </c>
      <c r="EB31" s="58">
        <v>3.4578106050986399E-6</v>
      </c>
      <c r="EC31" s="58">
        <v>4.1695753911596903E-6</v>
      </c>
      <c r="ED31" s="58">
        <v>1.04982112620177E-5</v>
      </c>
      <c r="EE31" s="58">
        <v>2.39905842477128E-5</v>
      </c>
      <c r="EF31" s="58">
        <v>3.3100021723839698E-5</v>
      </c>
      <c r="EG31" s="58">
        <v>4.2388129977553E-5</v>
      </c>
      <c r="EH31" s="58">
        <v>5.1086436988043697E-5</v>
      </c>
      <c r="EI31" s="58">
        <v>4.5308991207093597E-5</v>
      </c>
      <c r="EJ31" s="58">
        <v>4.0340386337902597E-5</v>
      </c>
      <c r="EK31" s="58">
        <v>3.23042740092205E-5</v>
      </c>
      <c r="EL31" s="58">
        <v>3.4118329095917897E-5</v>
      </c>
      <c r="EM31" s="58">
        <v>1.9938949475886099E-5</v>
      </c>
      <c r="EN31" s="58">
        <v>2.58247485064089E-6</v>
      </c>
      <c r="EO31" s="58">
        <v>2.28518941810307E-6</v>
      </c>
    </row>
    <row r="32" spans="2:145" x14ac:dyDescent="0.25">
      <c r="B3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Humboldt_All_All_All_All_All_All_All_All_All_All_45877</v>
      </c>
      <c r="C32" s="52" t="s">
        <v>264</v>
      </c>
      <c r="D32" s="52" t="s">
        <v>208</v>
      </c>
      <c r="E32" s="52" t="s">
        <v>209</v>
      </c>
      <c r="F32" s="52" t="s">
        <v>25</v>
      </c>
      <c r="G32" s="52" t="s">
        <v>25</v>
      </c>
      <c r="H32" s="52" t="s">
        <v>25</v>
      </c>
      <c r="I32" s="52" t="s">
        <v>25</v>
      </c>
      <c r="J32" s="52" t="s">
        <v>25</v>
      </c>
      <c r="K32" s="52" t="s">
        <v>25</v>
      </c>
      <c r="L32" s="53" t="s">
        <v>25</v>
      </c>
      <c r="M32" s="53" t="s">
        <v>25</v>
      </c>
      <c r="N32" s="54" t="s">
        <v>25</v>
      </c>
      <c r="O32" s="52" t="s">
        <v>25</v>
      </c>
      <c r="P32" s="55">
        <v>45877</v>
      </c>
      <c r="Q32" s="52">
        <v>17</v>
      </c>
      <c r="R32" s="52">
        <v>21</v>
      </c>
      <c r="S32" s="56">
        <v>166</v>
      </c>
      <c r="T32" s="52">
        <v>0</v>
      </c>
      <c r="U32" s="52">
        <v>0</v>
      </c>
      <c r="V32" s="52">
        <v>0</v>
      </c>
      <c r="W32" s="52">
        <v>0</v>
      </c>
      <c r="X32" s="52">
        <v>0.60608720687648199</v>
      </c>
      <c r="Y32" s="52">
        <v>0.62552697905673704</v>
      </c>
      <c r="Z32" s="52">
        <v>0.55692264913955902</v>
      </c>
      <c r="AA32" s="52">
        <v>0.48253476586917698</v>
      </c>
      <c r="AB32" s="52">
        <v>0.48767059201774299</v>
      </c>
      <c r="AC32" s="52">
        <v>0.56760964753923204</v>
      </c>
      <c r="AD32" s="52">
        <v>0.48401959508110398</v>
      </c>
      <c r="AE32" s="52">
        <v>0.489429142425723</v>
      </c>
      <c r="AF32" s="52">
        <v>0.59321566738527798</v>
      </c>
      <c r="AG32" s="52">
        <v>0.56697756398332899</v>
      </c>
      <c r="AH32" s="52">
        <v>0.535163931338003</v>
      </c>
      <c r="AI32" s="52">
        <v>0.57123741646635395</v>
      </c>
      <c r="AJ32" s="52">
        <v>0.57569346396506405</v>
      </c>
      <c r="AK32" s="52">
        <v>0.63424782752158604</v>
      </c>
      <c r="AL32" s="52">
        <v>0.73621944432188502</v>
      </c>
      <c r="AM32" s="52">
        <v>0.70486504944641104</v>
      </c>
      <c r="AN32" s="52">
        <v>0.75911780032589304</v>
      </c>
      <c r="AO32" s="52">
        <v>0.81571269349762798</v>
      </c>
      <c r="AP32" s="52">
        <v>0.78679985105346095</v>
      </c>
      <c r="AQ32" s="52">
        <v>0.73875591535726803</v>
      </c>
      <c r="AR32" s="52">
        <v>0.73690804129258103</v>
      </c>
      <c r="AS32" s="52">
        <v>0.82105958511466404</v>
      </c>
      <c r="AT32" s="52">
        <v>0.79272513051523896</v>
      </c>
      <c r="AU32" s="52">
        <v>0.76801101296520902</v>
      </c>
      <c r="AV32" s="52">
        <v>0.62535238516317304</v>
      </c>
      <c r="AW32" s="52">
        <v>0.68156994098281198</v>
      </c>
      <c r="AX32" s="52">
        <v>0.62728248895650796</v>
      </c>
      <c r="AY32" s="52">
        <v>0.56413959020591598</v>
      </c>
      <c r="AZ32" s="52">
        <v>0.52391271903572301</v>
      </c>
      <c r="BA32" s="52">
        <v>0.50103461571845598</v>
      </c>
      <c r="BB32" s="52">
        <v>0.50518858340759598</v>
      </c>
      <c r="BC32" s="52">
        <v>0.535704957074429</v>
      </c>
      <c r="BD32" s="52">
        <v>0.56360785833683302</v>
      </c>
      <c r="BE32" s="52">
        <v>0.54963766936078096</v>
      </c>
      <c r="BF32" s="52">
        <v>0.52860875254923301</v>
      </c>
      <c r="BG32" s="52">
        <v>0.54044901041022197</v>
      </c>
      <c r="BH32" s="52">
        <v>0.57085942916841304</v>
      </c>
      <c r="BI32" s="52">
        <v>0.628095327562327</v>
      </c>
      <c r="BJ32" s="52">
        <v>0.73999673659991705</v>
      </c>
      <c r="BK32" s="52">
        <v>0.85623329994549202</v>
      </c>
      <c r="BL32" s="52">
        <v>0.93396041407642505</v>
      </c>
      <c r="BM32" s="52">
        <v>0.97308244044522196</v>
      </c>
      <c r="BN32" s="52">
        <v>1.0442682687776601</v>
      </c>
      <c r="BO32" s="52">
        <v>1.0367264708122499</v>
      </c>
      <c r="BP32" s="52">
        <v>0.98729854032217701</v>
      </c>
      <c r="BQ32" s="52">
        <v>0.94519720468894497</v>
      </c>
      <c r="BR32" s="52">
        <v>0.93063809480293602</v>
      </c>
      <c r="BS32" s="52">
        <v>0.84072590500385602</v>
      </c>
      <c r="BT32" s="52">
        <v>0.72470908452678096</v>
      </c>
      <c r="BU32" s="52">
        <v>55.535450237299301</v>
      </c>
      <c r="BV32" s="52">
        <v>57.773919107185897</v>
      </c>
      <c r="BW32" s="52">
        <v>57.275400909390001</v>
      </c>
      <c r="BX32" s="52">
        <v>54.070869316585998</v>
      </c>
      <c r="BY32" s="52">
        <v>52.6065272218069</v>
      </c>
      <c r="BZ32" s="52">
        <v>51.878843978901898</v>
      </c>
      <c r="CA32" s="52">
        <v>51.099867987070901</v>
      </c>
      <c r="CB32" s="52">
        <v>50.124742660070098</v>
      </c>
      <c r="CC32" s="52">
        <v>57.793636653472099</v>
      </c>
      <c r="CD32" s="52">
        <v>59.302276851890198</v>
      </c>
      <c r="CE32" s="52">
        <v>63.056253930640402</v>
      </c>
      <c r="CF32" s="52">
        <v>66.425471926566104</v>
      </c>
      <c r="CG32" s="52">
        <v>67.940468123887399</v>
      </c>
      <c r="CH32" s="52">
        <v>69.717955917491693</v>
      </c>
      <c r="CI32" s="52">
        <v>70.622545436828801</v>
      </c>
      <c r="CJ32" s="52">
        <v>69.925972294729206</v>
      </c>
      <c r="CK32" s="52">
        <v>70.156667595600894</v>
      </c>
      <c r="CL32" s="52">
        <v>70.767590974342994</v>
      </c>
      <c r="CM32" s="52">
        <v>69.285145688854598</v>
      </c>
      <c r="CN32" s="52">
        <v>67.342203836428098</v>
      </c>
      <c r="CO32" s="52">
        <v>65.511100143469804</v>
      </c>
      <c r="CP32" s="57">
        <v>61.288516987149201</v>
      </c>
      <c r="CQ32" s="57">
        <v>59.532780561567797</v>
      </c>
      <c r="CR32" s="57">
        <v>57.112194066687103</v>
      </c>
      <c r="CS32" s="57">
        <v>58.013436586000502</v>
      </c>
      <c r="CT32" s="57">
        <v>-2.9905547264469602E-3</v>
      </c>
      <c r="CU32" s="57">
        <v>-2.52106031171517E-2</v>
      </c>
      <c r="CV32" s="57">
        <v>-7.72068112617336E-3</v>
      </c>
      <c r="CW32" s="57">
        <v>-1.99964004624859E-3</v>
      </c>
      <c r="CX32" s="57">
        <v>-5.6448364658393403E-4</v>
      </c>
      <c r="CY32" s="57">
        <v>-2.52259706521507E-3</v>
      </c>
      <c r="CZ32" s="57">
        <v>2.74165419706337E-3</v>
      </c>
      <c r="DA32" s="57">
        <v>5.8033567157585201E-3</v>
      </c>
      <c r="DB32" s="57">
        <v>2.2772179187151999E-2</v>
      </c>
      <c r="DC32" s="57">
        <v>2.1721454724355199E-2</v>
      </c>
      <c r="DD32" s="57">
        <v>1.18801431566987E-2</v>
      </c>
      <c r="DE32" s="57">
        <v>2.60804290883243E-3</v>
      </c>
      <c r="DF32" s="57">
        <v>8.7143268831725001E-3</v>
      </c>
      <c r="DG32" s="57">
        <v>1.7124367030674E-2</v>
      </c>
      <c r="DH32" s="57">
        <v>3.2175434685974197E-2</v>
      </c>
      <c r="DI32" s="57">
        <v>4.05035450807716E-2</v>
      </c>
      <c r="DJ32" s="57">
        <v>5.6374307811619201E-2</v>
      </c>
      <c r="DK32" s="57">
        <v>7.46829476521675E-2</v>
      </c>
      <c r="DL32" s="57">
        <v>3.2586783170699997E-2</v>
      </c>
      <c r="DM32" s="57">
        <v>1.8427021509732099E-2</v>
      </c>
      <c r="DN32" s="57">
        <v>3.7861439926796601E-2</v>
      </c>
      <c r="DO32" s="57">
        <v>9.9798698169010908E-3</v>
      </c>
      <c r="DP32" s="59">
        <v>1.6569984776629899E-3</v>
      </c>
      <c r="DQ32" s="59">
        <v>1.84819914582213E-3</v>
      </c>
      <c r="DR32" s="58">
        <v>2.5076340257479498E-5</v>
      </c>
      <c r="DS32" s="58">
        <v>2.20417013253418E-5</v>
      </c>
      <c r="DT32" s="58">
        <v>1.6952004249138201E-5</v>
      </c>
      <c r="DU32" s="58">
        <v>9.8898380576525796E-6</v>
      </c>
      <c r="DV32" s="58">
        <v>5.5523071754636799E-6</v>
      </c>
      <c r="DW32" s="58">
        <v>1.6389819055845E-6</v>
      </c>
      <c r="DX32" s="58">
        <v>5.2038827229211704E-6</v>
      </c>
      <c r="DY32" s="58">
        <v>2.4760213752665799E-5</v>
      </c>
      <c r="DZ32" s="58">
        <v>8.3161524757800095E-6</v>
      </c>
      <c r="EA32" s="58">
        <v>5.2391062565418904E-6</v>
      </c>
      <c r="EB32" s="58">
        <v>3.7487069010470499E-6</v>
      </c>
      <c r="EC32" s="58">
        <v>4.6495320354121099E-6</v>
      </c>
      <c r="ED32" s="58">
        <v>1.01804159689783E-5</v>
      </c>
      <c r="EE32" s="58">
        <v>2.26784442561708E-5</v>
      </c>
      <c r="EF32" s="58">
        <v>2.96628117220543E-5</v>
      </c>
      <c r="EG32" s="58">
        <v>4.0217781054884599E-5</v>
      </c>
      <c r="EH32" s="58">
        <v>5.1776077274215801E-5</v>
      </c>
      <c r="EI32" s="58">
        <v>4.3979448022546302E-5</v>
      </c>
      <c r="EJ32" s="58">
        <v>4.2554552695807299E-5</v>
      </c>
      <c r="EK32" s="58">
        <v>3.1576997320551499E-5</v>
      </c>
      <c r="EL32" s="58">
        <v>3.1429656497247698E-5</v>
      </c>
      <c r="EM32" s="58">
        <v>1.7106772467987201E-5</v>
      </c>
      <c r="EN32" s="58">
        <v>2.42052463004144E-6</v>
      </c>
      <c r="EO32" s="58">
        <v>2.1901046243402102E-6</v>
      </c>
    </row>
    <row r="33" spans="2:145" x14ac:dyDescent="0.25">
      <c r="B3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Humboldt_All_All_All_All_All_All_All_All_All_All_45890</v>
      </c>
      <c r="C33" s="52" t="s">
        <v>264</v>
      </c>
      <c r="D33" s="52" t="s">
        <v>208</v>
      </c>
      <c r="E33" s="52" t="s">
        <v>209</v>
      </c>
      <c r="F33" s="52" t="s">
        <v>25</v>
      </c>
      <c r="G33" s="52" t="s">
        <v>25</v>
      </c>
      <c r="H33" s="52" t="s">
        <v>25</v>
      </c>
      <c r="I33" s="52" t="s">
        <v>25</v>
      </c>
      <c r="J33" s="52" t="s">
        <v>25</v>
      </c>
      <c r="K33" s="52" t="s">
        <v>25</v>
      </c>
      <c r="L33" s="53" t="s">
        <v>25</v>
      </c>
      <c r="M33" s="53" t="s">
        <v>25</v>
      </c>
      <c r="N33" s="54" t="s">
        <v>25</v>
      </c>
      <c r="O33" s="52" t="s">
        <v>25</v>
      </c>
      <c r="P33" s="55">
        <v>45890</v>
      </c>
      <c r="Q33" s="52">
        <v>17</v>
      </c>
      <c r="R33" s="52">
        <v>21</v>
      </c>
      <c r="S33" s="56">
        <v>166</v>
      </c>
      <c r="T33" s="52">
        <v>0</v>
      </c>
      <c r="U33" s="52">
        <v>0</v>
      </c>
      <c r="V33" s="52">
        <v>0</v>
      </c>
      <c r="W33" s="52">
        <v>0</v>
      </c>
      <c r="X33" s="52">
        <v>0.55772151475384202</v>
      </c>
      <c r="Y33" s="52">
        <v>0.51835529305101302</v>
      </c>
      <c r="Z33" s="52">
        <v>0.48469885134353802</v>
      </c>
      <c r="AA33" s="52">
        <v>0.494466374997928</v>
      </c>
      <c r="AB33" s="52">
        <v>0.42415011751390802</v>
      </c>
      <c r="AC33" s="52">
        <v>0.49772530254701902</v>
      </c>
      <c r="AD33" s="52">
        <v>0.476745717626606</v>
      </c>
      <c r="AE33" s="52">
        <v>0.479004484382691</v>
      </c>
      <c r="AF33" s="52">
        <v>0.458019249423817</v>
      </c>
      <c r="AG33" s="52">
        <v>0.51285911071145396</v>
      </c>
      <c r="AH33" s="52">
        <v>0.495537456520661</v>
      </c>
      <c r="AI33" s="52">
        <v>0.49137626630009801</v>
      </c>
      <c r="AJ33" s="52">
        <v>0.55989102163645998</v>
      </c>
      <c r="AK33" s="52">
        <v>0.49264428264045501</v>
      </c>
      <c r="AL33" s="52">
        <v>0.52046811754280198</v>
      </c>
      <c r="AM33" s="52">
        <v>0.62149507533828596</v>
      </c>
      <c r="AN33" s="52">
        <v>0.61097025048511899</v>
      </c>
      <c r="AO33" s="52">
        <v>0.66589701152439995</v>
      </c>
      <c r="AP33" s="52">
        <v>0.67612188438847098</v>
      </c>
      <c r="AQ33" s="52">
        <v>0.64460790781864297</v>
      </c>
      <c r="AR33" s="52">
        <v>0.64863605900211097</v>
      </c>
      <c r="AS33" s="52">
        <v>0.70612560420265802</v>
      </c>
      <c r="AT33" s="52">
        <v>0.63962101385605197</v>
      </c>
      <c r="AU33" s="52">
        <v>0.54129919811205895</v>
      </c>
      <c r="AV33" s="52">
        <v>0.58989949417916299</v>
      </c>
      <c r="AW33" s="52">
        <v>0.62097780765539101</v>
      </c>
      <c r="AX33" s="52">
        <v>0.57427140352237604</v>
      </c>
      <c r="AY33" s="52">
        <v>0.51343136792441402</v>
      </c>
      <c r="AZ33" s="52">
        <v>0.474827008568737</v>
      </c>
      <c r="BA33" s="52">
        <v>0.45220468893467602</v>
      </c>
      <c r="BB33" s="52">
        <v>0.46035167249480602</v>
      </c>
      <c r="BC33" s="52">
        <v>0.49750188621411801</v>
      </c>
      <c r="BD33" s="52">
        <v>0.52910283171986905</v>
      </c>
      <c r="BE33" s="52">
        <v>0.51408038566629499</v>
      </c>
      <c r="BF33" s="52">
        <v>0.48196850860693302</v>
      </c>
      <c r="BG33" s="52">
        <v>0.48529833618057699</v>
      </c>
      <c r="BH33" s="52">
        <v>0.50922955949622395</v>
      </c>
      <c r="BI33" s="52">
        <v>0.57174705130508097</v>
      </c>
      <c r="BJ33" s="52">
        <v>0.69435985956385904</v>
      </c>
      <c r="BK33" s="52">
        <v>0.77756343521626603</v>
      </c>
      <c r="BL33" s="52">
        <v>0.85994985838790905</v>
      </c>
      <c r="BM33" s="52">
        <v>0.93397210466574399</v>
      </c>
      <c r="BN33" s="52">
        <v>0.95071755116244305</v>
      </c>
      <c r="BO33" s="52">
        <v>0.94834012008574997</v>
      </c>
      <c r="BP33" s="52">
        <v>0.88447118972439298</v>
      </c>
      <c r="BQ33" s="52">
        <v>0.83634462719222102</v>
      </c>
      <c r="BR33" s="52">
        <v>0.78851234697433803</v>
      </c>
      <c r="BS33" s="52">
        <v>0.63913483071668298</v>
      </c>
      <c r="BT33" s="52">
        <v>0.54627278869051499</v>
      </c>
      <c r="BU33" s="52">
        <v>57.1488165128264</v>
      </c>
      <c r="BV33" s="52">
        <v>55.891433140076998</v>
      </c>
      <c r="BW33" s="52">
        <v>54.8913803577816</v>
      </c>
      <c r="BX33" s="52">
        <v>53.692440786035299</v>
      </c>
      <c r="BY33" s="52">
        <v>53.7021719531499</v>
      </c>
      <c r="BZ33" s="52">
        <v>52.560020930721002</v>
      </c>
      <c r="CA33" s="52">
        <v>52.4280325683116</v>
      </c>
      <c r="CB33" s="52">
        <v>50.622818089885399</v>
      </c>
      <c r="CC33" s="52">
        <v>56.570578951425901</v>
      </c>
      <c r="CD33" s="52">
        <v>60.0975486041634</v>
      </c>
      <c r="CE33" s="52">
        <v>64.412931379306201</v>
      </c>
      <c r="CF33" s="52">
        <v>68.727616382272203</v>
      </c>
      <c r="CG33" s="52">
        <v>70.202281703116597</v>
      </c>
      <c r="CH33" s="52">
        <v>69.7596768839975</v>
      </c>
      <c r="CI33" s="52">
        <v>69.9398273325274</v>
      </c>
      <c r="CJ33" s="52">
        <v>71.007230719633895</v>
      </c>
      <c r="CK33" s="52">
        <v>69.224341614676803</v>
      </c>
      <c r="CL33" s="52">
        <v>69.891717998628806</v>
      </c>
      <c r="CM33" s="52">
        <v>67.782835172953796</v>
      </c>
      <c r="CN33" s="52">
        <v>65.581936915201993</v>
      </c>
      <c r="CO33" s="52">
        <v>62.459506470940298</v>
      </c>
      <c r="CP33" s="57">
        <v>61.7625365351387</v>
      </c>
      <c r="CQ33" s="57">
        <v>60.477155214061</v>
      </c>
      <c r="CR33" s="57">
        <v>59.883020022720601</v>
      </c>
      <c r="CS33" s="57">
        <v>58.229737876359998</v>
      </c>
      <c r="CT33" s="57">
        <v>-3.3136118338050599E-3</v>
      </c>
      <c r="CU33" s="57">
        <v>-2.6120165081207999E-2</v>
      </c>
      <c r="CV33" s="57">
        <v>-8.0656481356954704E-3</v>
      </c>
      <c r="CW33" s="57">
        <v>-2.1122761957167802E-3</v>
      </c>
      <c r="CX33" s="57">
        <v>-6.3067363629100697E-4</v>
      </c>
      <c r="CY33" s="57">
        <v>-2.4495074772332001E-3</v>
      </c>
      <c r="CZ33" s="57">
        <v>2.7541791669903701E-3</v>
      </c>
      <c r="DA33" s="57">
        <v>5.71509643109986E-3</v>
      </c>
      <c r="DB33" s="57">
        <v>2.2576192090938599E-2</v>
      </c>
      <c r="DC33" s="57">
        <v>2.1953788664506101E-2</v>
      </c>
      <c r="DD33" s="57">
        <v>1.17664469366736E-2</v>
      </c>
      <c r="DE33" s="57">
        <v>2.6094960862299401E-3</v>
      </c>
      <c r="DF33" s="57">
        <v>7.4357314242880302E-3</v>
      </c>
      <c r="DG33" s="57">
        <v>1.667278794381E-2</v>
      </c>
      <c r="DH33" s="57">
        <v>2.9545202088284199E-2</v>
      </c>
      <c r="DI33" s="57">
        <v>3.53495536416948E-2</v>
      </c>
      <c r="DJ33" s="57">
        <v>5.3429696215204402E-2</v>
      </c>
      <c r="DK33" s="57">
        <v>7.24775425820465E-2</v>
      </c>
      <c r="DL33" s="57">
        <v>2.9527060418243802E-2</v>
      </c>
      <c r="DM33" s="57">
        <v>1.5719166631440001E-2</v>
      </c>
      <c r="DN33" s="57">
        <v>3.6778919847614701E-2</v>
      </c>
      <c r="DO33" s="57">
        <v>1.0194470501415E-2</v>
      </c>
      <c r="DP33" s="59">
        <v>1.5307620030278E-3</v>
      </c>
      <c r="DQ33" s="59">
        <v>2.1386569406534198E-3</v>
      </c>
      <c r="DR33" s="58">
        <v>2.3011828943510598E-5</v>
      </c>
      <c r="DS33" s="58">
        <v>1.9775078174543901E-5</v>
      </c>
      <c r="DT33" s="58">
        <v>1.47056076685243E-5</v>
      </c>
      <c r="DU33" s="58">
        <v>7.4823341515418701E-6</v>
      </c>
      <c r="DV33" s="58">
        <v>3.1383406740123798E-6</v>
      </c>
      <c r="DW33" s="58">
        <v>1.04108382685495E-6</v>
      </c>
      <c r="DX33" s="58">
        <v>3.3136495211769201E-6</v>
      </c>
      <c r="DY33" s="58">
        <v>2.52786421183674E-5</v>
      </c>
      <c r="DZ33" s="58">
        <v>6.46110098522452E-6</v>
      </c>
      <c r="EA33" s="58">
        <v>4.3702308333749904E-6</v>
      </c>
      <c r="EB33" s="58">
        <v>3.2335517864458702E-6</v>
      </c>
      <c r="EC33" s="58">
        <v>3.7386897782860899E-6</v>
      </c>
      <c r="ED33" s="58">
        <v>8.1005087603829201E-6</v>
      </c>
      <c r="EE33" s="58">
        <v>2.2762172971062098E-5</v>
      </c>
      <c r="EF33" s="58">
        <v>3.0012308428715802E-5</v>
      </c>
      <c r="EG33" s="58">
        <v>3.5263289889851799E-5</v>
      </c>
      <c r="EH33" s="58">
        <v>5.23346289432984E-5</v>
      </c>
      <c r="EI33" s="58">
        <v>4.2968672630823197E-5</v>
      </c>
      <c r="EJ33" s="58">
        <v>4.1418059594931301E-5</v>
      </c>
      <c r="EK33" s="58">
        <v>3.2979814422994197E-5</v>
      </c>
      <c r="EL33" s="58">
        <v>3.54417068129079E-5</v>
      </c>
      <c r="EM33" s="58">
        <v>1.86000144376205E-5</v>
      </c>
      <c r="EN33" s="58">
        <v>2.4610290902552399E-6</v>
      </c>
      <c r="EO33" s="58">
        <v>2.2129663277579498E-6</v>
      </c>
    </row>
    <row r="34" spans="2:145" x14ac:dyDescent="0.25">
      <c r="B3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Humboldt_All_All_All_All_All_All_All_All_All_All_45891</v>
      </c>
      <c r="C34" s="52" t="s">
        <v>264</v>
      </c>
      <c r="D34" s="52" t="s">
        <v>208</v>
      </c>
      <c r="E34" s="52" t="s">
        <v>209</v>
      </c>
      <c r="F34" s="52" t="s">
        <v>25</v>
      </c>
      <c r="G34" s="52" t="s">
        <v>25</v>
      </c>
      <c r="H34" s="52" t="s">
        <v>25</v>
      </c>
      <c r="I34" s="52" t="s">
        <v>25</v>
      </c>
      <c r="J34" s="52" t="s">
        <v>25</v>
      </c>
      <c r="K34" s="52" t="s">
        <v>25</v>
      </c>
      <c r="L34" s="53" t="s">
        <v>25</v>
      </c>
      <c r="M34" s="53" t="s">
        <v>25</v>
      </c>
      <c r="N34" s="54" t="s">
        <v>25</v>
      </c>
      <c r="O34" s="52" t="s">
        <v>25</v>
      </c>
      <c r="P34" s="55">
        <v>45891</v>
      </c>
      <c r="Q34" s="52">
        <v>17</v>
      </c>
      <c r="R34" s="52">
        <v>21</v>
      </c>
      <c r="S34" s="56">
        <v>166</v>
      </c>
      <c r="T34" s="52">
        <v>0</v>
      </c>
      <c r="U34" s="52">
        <v>0</v>
      </c>
      <c r="V34" s="52">
        <v>0</v>
      </c>
      <c r="W34" s="52">
        <v>0</v>
      </c>
      <c r="X34" s="52">
        <v>0.55283422803295001</v>
      </c>
      <c r="Y34" s="52">
        <v>0.49926960534042802</v>
      </c>
      <c r="Z34" s="52">
        <v>0.47978773134369401</v>
      </c>
      <c r="AA34" s="52">
        <v>0.44609658243933997</v>
      </c>
      <c r="AB34" s="52">
        <v>0.44106825598296301</v>
      </c>
      <c r="AC34" s="52">
        <v>0.48337952544206703</v>
      </c>
      <c r="AD34" s="52">
        <v>0.42132260734579402</v>
      </c>
      <c r="AE34" s="52">
        <v>0.48509306748412301</v>
      </c>
      <c r="AF34" s="52">
        <v>0.39855535120651803</v>
      </c>
      <c r="AG34" s="52">
        <v>0.45829876239375</v>
      </c>
      <c r="AH34" s="52">
        <v>0.47610756148997702</v>
      </c>
      <c r="AI34" s="52">
        <v>0.64570441737500905</v>
      </c>
      <c r="AJ34" s="52">
        <v>0.55866726676821399</v>
      </c>
      <c r="AK34" s="52">
        <v>0.60557923986101803</v>
      </c>
      <c r="AL34" s="52">
        <v>0.611080763047822</v>
      </c>
      <c r="AM34" s="52">
        <v>0.67143801264198799</v>
      </c>
      <c r="AN34" s="52">
        <v>0.631917308868709</v>
      </c>
      <c r="AO34" s="52">
        <v>0.64547974828949795</v>
      </c>
      <c r="AP34" s="52">
        <v>0.592666639601242</v>
      </c>
      <c r="AQ34" s="52">
        <v>0.57446005562193603</v>
      </c>
      <c r="AR34" s="52">
        <v>0.689981808748512</v>
      </c>
      <c r="AS34" s="52">
        <v>0.74951864296052695</v>
      </c>
      <c r="AT34" s="52">
        <v>0.69000978731029905</v>
      </c>
      <c r="AU34" s="52">
        <v>0.59444753710185005</v>
      </c>
      <c r="AV34" s="52">
        <v>0.54119552718038599</v>
      </c>
      <c r="AW34" s="52">
        <v>0.616792751184429</v>
      </c>
      <c r="AX34" s="52">
        <v>0.56916943300201195</v>
      </c>
      <c r="AY34" s="52">
        <v>0.50410404280725696</v>
      </c>
      <c r="AZ34" s="52">
        <v>0.46136954036283201</v>
      </c>
      <c r="BA34" s="52">
        <v>0.43410360875977</v>
      </c>
      <c r="BB34" s="52">
        <v>0.44123317195798201</v>
      </c>
      <c r="BC34" s="52">
        <v>0.48070191627884401</v>
      </c>
      <c r="BD34" s="52">
        <v>0.52233510886330203</v>
      </c>
      <c r="BE34" s="52">
        <v>0.51484877607190405</v>
      </c>
      <c r="BF34" s="52">
        <v>0.49322255620037198</v>
      </c>
      <c r="BG34" s="52">
        <v>0.50174987816577199</v>
      </c>
      <c r="BH34" s="52">
        <v>0.52677378406276898</v>
      </c>
      <c r="BI34" s="52">
        <v>0.57650105870631796</v>
      </c>
      <c r="BJ34" s="52">
        <v>0.67529515928801997</v>
      </c>
      <c r="BK34" s="52">
        <v>0.78516528620777304</v>
      </c>
      <c r="BL34" s="52">
        <v>0.86212678949337396</v>
      </c>
      <c r="BM34" s="52">
        <v>0.916829501738749</v>
      </c>
      <c r="BN34" s="52">
        <v>0.98439140779426304</v>
      </c>
      <c r="BO34" s="52">
        <v>1.0023754723818901</v>
      </c>
      <c r="BP34" s="52">
        <v>0.93269386869597104</v>
      </c>
      <c r="BQ34" s="52">
        <v>0.87114743942237705</v>
      </c>
      <c r="BR34" s="52">
        <v>0.82925471950726304</v>
      </c>
      <c r="BS34" s="52">
        <v>0.69551485945212499</v>
      </c>
      <c r="BT34" s="52">
        <v>0.59644955724298199</v>
      </c>
      <c r="BU34" s="52">
        <v>59.765637029226703</v>
      </c>
      <c r="BV34" s="52">
        <v>59.2383598876023</v>
      </c>
      <c r="BW34" s="52">
        <v>58.107117882984099</v>
      </c>
      <c r="BX34" s="52">
        <v>57.931245790718897</v>
      </c>
      <c r="BY34" s="52">
        <v>56.841742100041202</v>
      </c>
      <c r="BZ34" s="52">
        <v>56.708020795104801</v>
      </c>
      <c r="CA34" s="52">
        <v>56.559566649122999</v>
      </c>
      <c r="CB34" s="52">
        <v>57.3254294954315</v>
      </c>
      <c r="CC34" s="52">
        <v>57.128862664352802</v>
      </c>
      <c r="CD34" s="52">
        <v>57.949953368965801</v>
      </c>
      <c r="CE34" s="57">
        <v>59.613682980445901</v>
      </c>
      <c r="CF34" s="52">
        <v>61.159960762767703</v>
      </c>
      <c r="CG34" s="52">
        <v>65.305959633101395</v>
      </c>
      <c r="CH34" s="52">
        <v>66.897123345210801</v>
      </c>
      <c r="CI34" s="52">
        <v>65.794088874980403</v>
      </c>
      <c r="CJ34" s="52">
        <v>66.921103577829598</v>
      </c>
      <c r="CK34" s="52">
        <v>66.903063434374999</v>
      </c>
      <c r="CL34" s="52">
        <v>68.859529340502505</v>
      </c>
      <c r="CM34" s="52">
        <v>66.732744955619395</v>
      </c>
      <c r="CN34" s="52">
        <v>62.749716723446298</v>
      </c>
      <c r="CO34" s="52">
        <v>61.951048281674503</v>
      </c>
      <c r="CP34" s="57">
        <v>61.427640102321902</v>
      </c>
      <c r="CQ34" s="57">
        <v>60.620316164895698</v>
      </c>
      <c r="CR34" s="57">
        <v>59.292479843221699</v>
      </c>
      <c r="CS34" s="57">
        <v>59.885108564719303</v>
      </c>
      <c r="CT34" s="57">
        <v>-3.2210647554910998E-3</v>
      </c>
      <c r="CU34" s="57">
        <v>-2.5516408349735099E-2</v>
      </c>
      <c r="CV34" s="57">
        <v>-7.7892953967563299E-3</v>
      </c>
      <c r="CW34" s="57">
        <v>-1.94520830087004E-3</v>
      </c>
      <c r="CX34" s="57">
        <v>-5.5487436124583599E-4</v>
      </c>
      <c r="CY34" s="57">
        <v>-2.47273583025447E-3</v>
      </c>
      <c r="CZ34" s="57">
        <v>2.6691680201132899E-3</v>
      </c>
      <c r="DA34" s="57">
        <v>5.80993848460086E-3</v>
      </c>
      <c r="DB34" s="57">
        <v>2.2569083328168E-2</v>
      </c>
      <c r="DC34" s="57">
        <v>2.25116689689457E-2</v>
      </c>
      <c r="DD34" s="57">
        <v>1.20804625803868E-2</v>
      </c>
      <c r="DE34" s="57">
        <v>3.0011691332581499E-3</v>
      </c>
      <c r="DF34" s="57">
        <v>9.7774538402277296E-3</v>
      </c>
      <c r="DG34" s="57">
        <v>1.67056149718946E-2</v>
      </c>
      <c r="DH34" s="57">
        <v>3.35596189553658E-2</v>
      </c>
      <c r="DI34" s="57">
        <v>4.1260360010776098E-2</v>
      </c>
      <c r="DJ34" s="57">
        <v>5.5698629064732198E-2</v>
      </c>
      <c r="DK34" s="57">
        <v>7.6182355049503797E-2</v>
      </c>
      <c r="DL34" s="57">
        <v>3.2682784574936598E-2</v>
      </c>
      <c r="DM34" s="57">
        <v>1.7698935289160299E-2</v>
      </c>
      <c r="DN34" s="57">
        <v>3.7445022488933E-2</v>
      </c>
      <c r="DO34" s="57">
        <v>1.0470215020791001E-2</v>
      </c>
      <c r="DP34" s="52">
        <v>1.74708561852563E-3</v>
      </c>
      <c r="DQ34" s="52">
        <v>1.98611980360225E-3</v>
      </c>
      <c r="DR34" s="58">
        <v>2.2931710468696201E-5</v>
      </c>
      <c r="DS34" s="58">
        <v>1.9901231182198501E-5</v>
      </c>
      <c r="DT34" s="58">
        <v>1.4916318680722899E-5</v>
      </c>
      <c r="DU34" s="58">
        <v>7.6585693965566702E-6</v>
      </c>
      <c r="DV34" s="58">
        <v>3.3608170183266E-6</v>
      </c>
      <c r="DW34" s="58">
        <v>1.0703449945152299E-6</v>
      </c>
      <c r="DX34" s="58">
        <v>3.4181004621835801E-6</v>
      </c>
      <c r="DY34" s="58">
        <v>2.3941564416734101E-5</v>
      </c>
      <c r="DZ34" s="58">
        <v>5.8833672649111297E-6</v>
      </c>
      <c r="EA34" s="58">
        <v>4.2065225187178799E-6</v>
      </c>
      <c r="EB34" s="58">
        <v>3.25922047402901E-6</v>
      </c>
      <c r="EC34" s="58">
        <v>4.0797047415957397E-6</v>
      </c>
      <c r="ED34" s="58">
        <v>9.4747521451322293E-6</v>
      </c>
      <c r="EE34" s="58">
        <v>2.3504690454670699E-5</v>
      </c>
      <c r="EF34" s="58">
        <v>3.1745956226410501E-5</v>
      </c>
      <c r="EG34" s="58">
        <v>3.9931981685887102E-5</v>
      </c>
      <c r="EH34" s="58">
        <v>5.1024386059089398E-5</v>
      </c>
      <c r="EI34" s="58">
        <v>4.5470292453776003E-5</v>
      </c>
      <c r="EJ34" s="58">
        <v>4.0521416374106201E-5</v>
      </c>
      <c r="EK34" s="58">
        <v>3.1791167598026597E-5</v>
      </c>
      <c r="EL34" s="58">
        <v>3.3274369377742301E-5</v>
      </c>
      <c r="EM34" s="58">
        <v>1.7290586811840899E-5</v>
      </c>
      <c r="EN34" s="58">
        <v>2.3460126733320901E-6</v>
      </c>
      <c r="EO34" s="58">
        <v>2.0926209509339399E-6</v>
      </c>
    </row>
    <row r="35" spans="2:145" x14ac:dyDescent="0.25">
      <c r="B3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Humboldt_All_All_All_All_All_All_All_All_All_All_45904</v>
      </c>
      <c r="C35" s="52" t="s">
        <v>264</v>
      </c>
      <c r="D35" s="52" t="s">
        <v>208</v>
      </c>
      <c r="E35" s="52" t="s">
        <v>209</v>
      </c>
      <c r="F35" s="52" t="s">
        <v>25</v>
      </c>
      <c r="G35" s="52" t="s">
        <v>25</v>
      </c>
      <c r="H35" s="52" t="s">
        <v>25</v>
      </c>
      <c r="I35" s="52" t="s">
        <v>25</v>
      </c>
      <c r="J35" s="52" t="s">
        <v>25</v>
      </c>
      <c r="K35" s="52" t="s">
        <v>25</v>
      </c>
      <c r="L35" s="53" t="s">
        <v>25</v>
      </c>
      <c r="M35" s="53" t="s">
        <v>25</v>
      </c>
      <c r="N35" s="54" t="s">
        <v>25</v>
      </c>
      <c r="O35" s="52" t="s">
        <v>25</v>
      </c>
      <c r="P35" s="55">
        <v>45904</v>
      </c>
      <c r="Q35" s="52">
        <v>17</v>
      </c>
      <c r="R35" s="52">
        <v>21</v>
      </c>
      <c r="S35" s="56">
        <v>166</v>
      </c>
      <c r="T35" s="52">
        <v>0</v>
      </c>
      <c r="U35" s="52">
        <v>0</v>
      </c>
      <c r="V35" s="52">
        <v>0</v>
      </c>
      <c r="W35" s="52">
        <v>0</v>
      </c>
      <c r="X35" s="52">
        <v>0.460413233254656</v>
      </c>
      <c r="Y35" s="52">
        <v>0.42788730565319499</v>
      </c>
      <c r="Z35" s="52">
        <v>0.37972661671486202</v>
      </c>
      <c r="AA35" s="52">
        <v>0.35816885305514601</v>
      </c>
      <c r="AB35" s="52">
        <v>0.39130317301394901</v>
      </c>
      <c r="AC35" s="52">
        <v>0.38652516310100998</v>
      </c>
      <c r="AD35" s="52">
        <v>0.41056702692841202</v>
      </c>
      <c r="AE35" s="52">
        <v>0.41797285680114299</v>
      </c>
      <c r="AF35" s="52">
        <v>0.423736145654805</v>
      </c>
      <c r="AG35" s="52">
        <v>0.449873750665505</v>
      </c>
      <c r="AH35" s="52">
        <v>0.381765916765539</v>
      </c>
      <c r="AI35" s="52">
        <v>0.41774111136712799</v>
      </c>
      <c r="AJ35" s="52">
        <v>0.48791554693366301</v>
      </c>
      <c r="AK35" s="52">
        <v>0.67905104682512296</v>
      </c>
      <c r="AL35" s="52">
        <v>0.75066033876758897</v>
      </c>
      <c r="AM35" s="52">
        <v>0.57495990967752497</v>
      </c>
      <c r="AN35" s="52">
        <v>0.60599999616848998</v>
      </c>
      <c r="AO35" s="52">
        <v>0.69785764149710705</v>
      </c>
      <c r="AP35" s="52">
        <v>0.56151133398903996</v>
      </c>
      <c r="AQ35" s="52">
        <v>0.58195267012270202</v>
      </c>
      <c r="AR35" s="52">
        <v>0.65594185665851601</v>
      </c>
      <c r="AS35" s="52">
        <v>0.617257102519983</v>
      </c>
      <c r="AT35" s="52">
        <v>0.516022771785979</v>
      </c>
      <c r="AU35" s="52">
        <v>0.47907403810253102</v>
      </c>
      <c r="AV35" s="52">
        <v>0.52912031981178897</v>
      </c>
      <c r="AW35" s="52">
        <v>0.52961028573742797</v>
      </c>
      <c r="AX35" s="52">
        <v>0.48026473999741498</v>
      </c>
      <c r="AY35" s="52">
        <v>0.42822091101881898</v>
      </c>
      <c r="AZ35" s="52">
        <v>0.390289922278509</v>
      </c>
      <c r="BA35" s="52">
        <v>0.367266799805753</v>
      </c>
      <c r="BB35" s="52">
        <v>0.38491440595812099</v>
      </c>
      <c r="BC35" s="52">
        <v>0.44201246514377801</v>
      </c>
      <c r="BD35" s="52">
        <v>0.49176682747272099</v>
      </c>
      <c r="BE35" s="52">
        <v>0.47013081026723502</v>
      </c>
      <c r="BF35" s="52">
        <v>0.426623798794595</v>
      </c>
      <c r="BG35" s="52">
        <v>0.41400906966482998</v>
      </c>
      <c r="BH35" s="52">
        <v>0.41429827510412898</v>
      </c>
      <c r="BI35" s="52">
        <v>0.44213345171098201</v>
      </c>
      <c r="BJ35" s="52">
        <v>0.52666452225207905</v>
      </c>
      <c r="BK35" s="52">
        <v>0.61584606255034302</v>
      </c>
      <c r="BL35" s="52">
        <v>0.669520930263651</v>
      </c>
      <c r="BM35" s="52">
        <v>0.72535877527826098</v>
      </c>
      <c r="BN35" s="52">
        <v>0.75319117164037297</v>
      </c>
      <c r="BO35" s="52">
        <v>0.75513833123876295</v>
      </c>
      <c r="BP35" s="52">
        <v>0.73936168885374598</v>
      </c>
      <c r="BQ35" s="52">
        <v>0.71799741981618304</v>
      </c>
      <c r="BR35" s="52">
        <v>0.65438033451875999</v>
      </c>
      <c r="BS35" s="52">
        <v>0.53131342505340395</v>
      </c>
      <c r="BT35" s="52">
        <v>0.46584854820316801</v>
      </c>
      <c r="BU35" s="52">
        <v>59.692803949146303</v>
      </c>
      <c r="BV35" s="52">
        <v>59.372120750831101</v>
      </c>
      <c r="BW35" s="52">
        <v>59.080596904560501</v>
      </c>
      <c r="BX35" s="52">
        <v>58.945970145989399</v>
      </c>
      <c r="BY35" s="52">
        <v>58.642760122264598</v>
      </c>
      <c r="BZ35" s="52">
        <v>58.494292229973198</v>
      </c>
      <c r="CA35" s="52">
        <v>57.558160195893002</v>
      </c>
      <c r="CB35" s="52">
        <v>57.446641895445097</v>
      </c>
      <c r="CC35" s="52">
        <v>57.684864628895298</v>
      </c>
      <c r="CD35" s="52">
        <v>59.989010732505299</v>
      </c>
      <c r="CE35" s="57">
        <v>61.443603637978903</v>
      </c>
      <c r="CF35" s="52">
        <v>65.678511169435396</v>
      </c>
      <c r="CG35" s="52">
        <v>67.957582888147996</v>
      </c>
      <c r="CH35" s="52">
        <v>68.531759035435499</v>
      </c>
      <c r="CI35" s="52">
        <v>68.139556939035401</v>
      </c>
      <c r="CJ35" s="52">
        <v>68.288273697802595</v>
      </c>
      <c r="CK35" s="52">
        <v>63.846051605104797</v>
      </c>
      <c r="CL35" s="52">
        <v>64.421857924144504</v>
      </c>
      <c r="CM35" s="52">
        <v>62.9718920141434</v>
      </c>
      <c r="CN35" s="52">
        <v>62.392391302838902</v>
      </c>
      <c r="CO35" s="52">
        <v>60.139404208928497</v>
      </c>
      <c r="CP35" s="52">
        <v>58.797562280186803</v>
      </c>
      <c r="CQ35" s="57">
        <v>58.499929705466798</v>
      </c>
      <c r="CR35" s="57">
        <v>59.094445929806596</v>
      </c>
      <c r="CS35" s="57">
        <v>60.054887103712197</v>
      </c>
      <c r="CT35" s="57">
        <v>-3.3478900476033402E-3</v>
      </c>
      <c r="CU35" s="57">
        <v>-2.6383330080523501E-2</v>
      </c>
      <c r="CV35" s="57">
        <v>-8.2246060609391103E-3</v>
      </c>
      <c r="CW35" s="57">
        <v>-2.11441289796213E-3</v>
      </c>
      <c r="CX35" s="57">
        <v>-6.58492302344635E-4</v>
      </c>
      <c r="CY35" s="57">
        <v>-2.42549559755071E-3</v>
      </c>
      <c r="CZ35" s="57">
        <v>2.7298473911528199E-3</v>
      </c>
      <c r="DA35" s="57">
        <v>5.7174870716295602E-3</v>
      </c>
      <c r="DB35" s="57">
        <v>2.25165226799716E-2</v>
      </c>
      <c r="DC35" s="57">
        <v>2.2842792973640402E-2</v>
      </c>
      <c r="DD35" s="57">
        <v>1.20099819130656E-2</v>
      </c>
      <c r="DE35" s="57">
        <v>3.2909319305467E-3</v>
      </c>
      <c r="DF35" s="57">
        <v>9.4273876264152692E-3</v>
      </c>
      <c r="DG35" s="57">
        <v>1.3484674218357501E-2</v>
      </c>
      <c r="DH35" s="57">
        <v>2.7643367123554401E-2</v>
      </c>
      <c r="DI35" s="57">
        <v>3.32477769270225E-2</v>
      </c>
      <c r="DJ35" s="57">
        <v>4.9746363322777903E-2</v>
      </c>
      <c r="DK35" s="57">
        <v>6.92518419889082E-2</v>
      </c>
      <c r="DL35" s="57">
        <v>2.6152261701154401E-2</v>
      </c>
      <c r="DM35" s="57">
        <v>1.15821748657757E-2</v>
      </c>
      <c r="DN35" s="57">
        <v>3.58147405267479E-2</v>
      </c>
      <c r="DO35" s="57">
        <v>1.0900754052360099E-2</v>
      </c>
      <c r="DP35" s="52">
        <v>1.64700726240716E-3</v>
      </c>
      <c r="DQ35" s="52">
        <v>2.3119066120791498E-3</v>
      </c>
      <c r="DR35" s="58">
        <v>2.1969846021667299E-5</v>
      </c>
      <c r="DS35" s="58">
        <v>1.8707860278307499E-5</v>
      </c>
      <c r="DT35" s="58">
        <v>1.40410496727168E-5</v>
      </c>
      <c r="DU35" s="58">
        <v>6.9807957152950596E-6</v>
      </c>
      <c r="DV35" s="58">
        <v>2.8095003892341E-6</v>
      </c>
      <c r="DW35" s="58">
        <v>9.7256360866585507E-7</v>
      </c>
      <c r="DX35" s="58">
        <v>2.9658129392621199E-6</v>
      </c>
      <c r="DY35" s="58">
        <v>2.32787114210317E-5</v>
      </c>
      <c r="DZ35" s="58">
        <v>5.2633832448115E-6</v>
      </c>
      <c r="EA35" s="58">
        <v>3.8179341209627499E-6</v>
      </c>
      <c r="EB35" s="58">
        <v>3.0029533979274301E-6</v>
      </c>
      <c r="EC35" s="58">
        <v>3.81283002851108E-6</v>
      </c>
      <c r="ED35" s="58">
        <v>8.2641144340279994E-6</v>
      </c>
      <c r="EE35" s="58">
        <v>2.15822608661435E-5</v>
      </c>
      <c r="EF35" s="58">
        <v>3.1595132790128297E-5</v>
      </c>
      <c r="EG35" s="58">
        <v>4.0741991755542499E-5</v>
      </c>
      <c r="EH35" s="58">
        <v>5.1589928735247599E-5</v>
      </c>
      <c r="EI35" s="58">
        <v>4.5891527975386201E-5</v>
      </c>
      <c r="EJ35" s="58">
        <v>4.1560155811030401E-5</v>
      </c>
      <c r="EK35" s="58">
        <v>3.3771738302925699E-5</v>
      </c>
      <c r="EL35" s="58">
        <v>3.7592496119111303E-5</v>
      </c>
      <c r="EM35" s="58">
        <v>1.8395595335909001E-5</v>
      </c>
      <c r="EN35" s="58">
        <v>2.2948129911617302E-6</v>
      </c>
      <c r="EO35" s="58">
        <v>2.0035048818688099E-6</v>
      </c>
    </row>
    <row r="36" spans="2:145" x14ac:dyDescent="0.25">
      <c r="B3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Humboldt_All_All_All_All_All_All_All_All_All_All_45916</v>
      </c>
      <c r="C36" s="52" t="s">
        <v>264</v>
      </c>
      <c r="D36" s="52" t="s">
        <v>208</v>
      </c>
      <c r="E36" s="52" t="s">
        <v>209</v>
      </c>
      <c r="F36" s="52" t="s">
        <v>25</v>
      </c>
      <c r="G36" s="52" t="s">
        <v>25</v>
      </c>
      <c r="H36" s="52" t="s">
        <v>25</v>
      </c>
      <c r="I36" s="52" t="s">
        <v>25</v>
      </c>
      <c r="J36" s="52" t="s">
        <v>25</v>
      </c>
      <c r="K36" s="52" t="s">
        <v>25</v>
      </c>
      <c r="L36" s="53" t="s">
        <v>25</v>
      </c>
      <c r="M36" s="53" t="s">
        <v>25</v>
      </c>
      <c r="N36" s="54" t="s">
        <v>25</v>
      </c>
      <c r="O36" s="52" t="s">
        <v>25</v>
      </c>
      <c r="P36" s="55">
        <v>45916</v>
      </c>
      <c r="Q36" s="52">
        <v>17</v>
      </c>
      <c r="R36" s="52">
        <v>21</v>
      </c>
      <c r="S36" s="56">
        <v>169</v>
      </c>
      <c r="T36" s="52">
        <v>0</v>
      </c>
      <c r="U36" s="52">
        <v>0</v>
      </c>
      <c r="V36" s="52">
        <v>0</v>
      </c>
      <c r="W36" s="52">
        <v>0</v>
      </c>
      <c r="X36" s="52">
        <v>0.436097521151601</v>
      </c>
      <c r="Y36" s="52">
        <v>0.39177823110854298</v>
      </c>
      <c r="Z36" s="52">
        <v>0.37898717189199599</v>
      </c>
      <c r="AA36" s="52">
        <v>0.331602398575994</v>
      </c>
      <c r="AB36" s="52">
        <v>0.34814916749242197</v>
      </c>
      <c r="AC36" s="52">
        <v>0.31894108906695601</v>
      </c>
      <c r="AD36" s="52">
        <v>0.38723459350208</v>
      </c>
      <c r="AE36" s="52">
        <v>0.37316937797069499</v>
      </c>
      <c r="AF36" s="52">
        <v>0.37944257760370198</v>
      </c>
      <c r="AG36" s="52">
        <v>0.494948608420053</v>
      </c>
      <c r="AH36" s="52">
        <v>0.48947828504930002</v>
      </c>
      <c r="AI36" s="52">
        <v>0.47076937788784401</v>
      </c>
      <c r="AJ36" s="52">
        <v>0.47216895333712999</v>
      </c>
      <c r="AK36" s="52">
        <v>0.52624179246773195</v>
      </c>
      <c r="AL36" s="52">
        <v>0.440493959605611</v>
      </c>
      <c r="AM36" s="52">
        <v>0.52944644103071703</v>
      </c>
      <c r="AN36" s="52">
        <v>0.53368338666316495</v>
      </c>
      <c r="AO36" s="52">
        <v>0.528034225998812</v>
      </c>
      <c r="AP36" s="52">
        <v>0.55512844268452199</v>
      </c>
      <c r="AQ36" s="52">
        <v>0.63080948369556</v>
      </c>
      <c r="AR36" s="52">
        <v>0.67135050920074202</v>
      </c>
      <c r="AS36" s="52">
        <v>0.66583343224663005</v>
      </c>
      <c r="AT36" s="52">
        <v>0.60793375477019695</v>
      </c>
      <c r="AU36" s="52">
        <v>0.668671904310709</v>
      </c>
      <c r="AV36" s="52">
        <v>0.47118693501855202</v>
      </c>
      <c r="AW36" s="52">
        <v>0.51905652122384605</v>
      </c>
      <c r="AX36" s="52">
        <v>0.46585612960115602</v>
      </c>
      <c r="AY36" s="52">
        <v>0.40439600299095901</v>
      </c>
      <c r="AZ36" s="52">
        <v>0.356579287187058</v>
      </c>
      <c r="BA36" s="52">
        <v>0.32142579297606699</v>
      </c>
      <c r="BB36" s="52">
        <v>0.33743700654019898</v>
      </c>
      <c r="BC36" s="52">
        <v>0.40082989809428399</v>
      </c>
      <c r="BD36" s="52">
        <v>0.47860510179982302</v>
      </c>
      <c r="BE36" s="52">
        <v>0.47988969634270501</v>
      </c>
      <c r="BF36" s="52">
        <v>0.45918921817689201</v>
      </c>
      <c r="BG36" s="52">
        <v>0.45240683187923397</v>
      </c>
      <c r="BH36" s="52">
        <v>0.47988531681207502</v>
      </c>
      <c r="BI36" s="52">
        <v>0.55013651259728402</v>
      </c>
      <c r="BJ36" s="52">
        <v>0.66700768206246497</v>
      </c>
      <c r="BK36" s="52">
        <v>0.79205072728487103</v>
      </c>
      <c r="BL36" s="52">
        <v>0.85536313295011601</v>
      </c>
      <c r="BM36" s="52">
        <v>0.91979381054110698</v>
      </c>
      <c r="BN36" s="52">
        <v>0.88690248484442202</v>
      </c>
      <c r="BO36" s="52">
        <v>0.88483614046898096</v>
      </c>
      <c r="BP36" s="52">
        <v>0.836600802618371</v>
      </c>
      <c r="BQ36" s="52">
        <v>0.81651688591968297</v>
      </c>
      <c r="BR36" s="52">
        <v>0.77232239144088199</v>
      </c>
      <c r="BS36" s="52">
        <v>0.68305484193360599</v>
      </c>
      <c r="BT36" s="52">
        <v>0.59455999209595101</v>
      </c>
      <c r="BU36" s="52">
        <v>55.239310297940698</v>
      </c>
      <c r="BV36" s="52">
        <v>55.2315341068226</v>
      </c>
      <c r="BW36" s="52">
        <v>54.794074793927599</v>
      </c>
      <c r="BX36" s="52">
        <v>53.739247263576502</v>
      </c>
      <c r="BY36" s="52">
        <v>52.859183147941998</v>
      </c>
      <c r="BZ36" s="52">
        <v>51.750160892948202</v>
      </c>
      <c r="CA36" s="52">
        <v>52.406977073071602</v>
      </c>
      <c r="CB36" s="52">
        <v>52.283525744206401</v>
      </c>
      <c r="CC36" s="52">
        <v>55.364817355082501</v>
      </c>
      <c r="CD36" s="52">
        <v>61.447380001359498</v>
      </c>
      <c r="CE36" s="52">
        <v>68.278654902900399</v>
      </c>
      <c r="CF36" s="52">
        <v>71.617935111914704</v>
      </c>
      <c r="CG36" s="52">
        <v>72.320693802369604</v>
      </c>
      <c r="CH36" s="52">
        <v>73.7811426724098</v>
      </c>
      <c r="CI36" s="52">
        <v>73.289710221697206</v>
      </c>
      <c r="CJ36" s="52">
        <v>73.486589310884796</v>
      </c>
      <c r="CK36" s="52">
        <v>71.894332096275505</v>
      </c>
      <c r="CL36" s="52">
        <v>70.1825342250185</v>
      </c>
      <c r="CM36" s="52">
        <v>69.905979988062896</v>
      </c>
      <c r="CN36" s="52">
        <v>65.876813296872996</v>
      </c>
      <c r="CO36" s="52">
        <v>63.462775074989203</v>
      </c>
      <c r="CP36" s="52">
        <v>62.838425535373801</v>
      </c>
      <c r="CQ36" s="57">
        <v>63.278270936958997</v>
      </c>
      <c r="CR36" s="57">
        <v>62.426668706813999</v>
      </c>
      <c r="CS36" s="57">
        <v>56.378691943769503</v>
      </c>
      <c r="CT36" s="57">
        <v>-3.2627327125188798E-3</v>
      </c>
      <c r="CU36" s="57">
        <v>-2.6016730521033999E-2</v>
      </c>
      <c r="CV36" s="57">
        <v>-8.21940961070689E-3</v>
      </c>
      <c r="CW36" s="57">
        <v>-2.0816189267248201E-3</v>
      </c>
      <c r="CX36" s="57">
        <v>-6.9648265968126405E-4</v>
      </c>
      <c r="CY36" s="57">
        <v>-2.4021014201967301E-3</v>
      </c>
      <c r="CZ36" s="57">
        <v>2.82710088009135E-3</v>
      </c>
      <c r="DA36" s="57">
        <v>5.5796520773475598E-3</v>
      </c>
      <c r="DB36" s="57">
        <v>2.24728105512596E-2</v>
      </c>
      <c r="DC36" s="57">
        <v>2.2663562696360901E-2</v>
      </c>
      <c r="DD36" s="57">
        <v>1.07956912386446E-2</v>
      </c>
      <c r="DE36" s="57">
        <v>3.29829332523444E-3</v>
      </c>
      <c r="DF36" s="57">
        <v>5.1597031687535102E-3</v>
      </c>
      <c r="DG36" s="57">
        <v>6.5395038288373203E-3</v>
      </c>
      <c r="DH36" s="57">
        <v>2.0371631384391801E-2</v>
      </c>
      <c r="DI36" s="57">
        <v>2.76857546734562E-2</v>
      </c>
      <c r="DJ36" s="57">
        <v>5.4779910168351501E-2</v>
      </c>
      <c r="DK36" s="57">
        <v>7.2509267009221501E-2</v>
      </c>
      <c r="DL36" s="57">
        <v>3.37438884924149E-2</v>
      </c>
      <c r="DM36" s="57">
        <v>1.7082528293838099E-2</v>
      </c>
      <c r="DN36" s="57">
        <v>3.6287975514076101E-2</v>
      </c>
      <c r="DO36" s="57">
        <v>9.7328897926559597E-3</v>
      </c>
      <c r="DP36" s="52">
        <v>1.41579299040976E-3</v>
      </c>
      <c r="DQ36" s="52">
        <v>2.2083024813631001E-3</v>
      </c>
      <c r="DR36" s="58">
        <v>1.94917306070087E-5</v>
      </c>
      <c r="DS36" s="58">
        <v>1.65873905048721E-5</v>
      </c>
      <c r="DT36" s="58">
        <v>1.2581094145867401E-5</v>
      </c>
      <c r="DU36" s="58">
        <v>6.50549642801067E-6</v>
      </c>
      <c r="DV36" s="58">
        <v>2.8156689607369399E-6</v>
      </c>
      <c r="DW36" s="58">
        <v>9.0699374279281905E-7</v>
      </c>
      <c r="DX36" s="58">
        <v>2.8313090352823802E-6</v>
      </c>
      <c r="DY36" s="58">
        <v>1.7706766890998299E-5</v>
      </c>
      <c r="DZ36" s="58">
        <v>5.2075381958560897E-6</v>
      </c>
      <c r="EA36" s="58">
        <v>3.8405130180788498E-6</v>
      </c>
      <c r="EB36" s="58">
        <v>2.4293855997494301E-6</v>
      </c>
      <c r="EC36" s="58">
        <v>2.4098148024036598E-6</v>
      </c>
      <c r="ED36" s="58">
        <v>5.9805459419734004E-6</v>
      </c>
      <c r="EE36" s="58">
        <v>1.4181953480716501E-5</v>
      </c>
      <c r="EF36" s="58">
        <v>1.9878910651945601E-5</v>
      </c>
      <c r="EG36" s="58">
        <v>2.5405301399903799E-5</v>
      </c>
      <c r="EH36" s="58">
        <v>3.9101312373386202E-5</v>
      </c>
      <c r="EI36" s="58">
        <v>4.1284124667105598E-5</v>
      </c>
      <c r="EJ36" s="58">
        <v>3.6378239253122701E-5</v>
      </c>
      <c r="EK36" s="58">
        <v>2.9826121057889199E-5</v>
      </c>
      <c r="EL36" s="58">
        <v>2.98231757321087E-5</v>
      </c>
      <c r="EM36" s="58">
        <v>1.54731274078208E-5</v>
      </c>
      <c r="EN36" s="58">
        <v>2.1422514297593499E-6</v>
      </c>
      <c r="EO36" s="58">
        <v>1.95270488221387E-6</v>
      </c>
    </row>
    <row r="37" spans="2:145" x14ac:dyDescent="0.25">
      <c r="B3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Humboldt_All_All_All_All_All_All_All_All_All_All_45917</v>
      </c>
      <c r="C37" s="52" t="s">
        <v>264</v>
      </c>
      <c r="D37" s="52" t="s">
        <v>208</v>
      </c>
      <c r="E37" s="52" t="s">
        <v>209</v>
      </c>
      <c r="F37" s="52" t="s">
        <v>25</v>
      </c>
      <c r="G37" s="52" t="s">
        <v>25</v>
      </c>
      <c r="H37" s="52" t="s">
        <v>25</v>
      </c>
      <c r="I37" s="52" t="s">
        <v>25</v>
      </c>
      <c r="J37" s="52" t="s">
        <v>25</v>
      </c>
      <c r="K37" s="52" t="s">
        <v>25</v>
      </c>
      <c r="L37" s="53" t="s">
        <v>25</v>
      </c>
      <c r="M37" s="53" t="s">
        <v>25</v>
      </c>
      <c r="N37" s="54" t="s">
        <v>25</v>
      </c>
      <c r="O37" s="52" t="s">
        <v>25</v>
      </c>
      <c r="P37" s="55">
        <v>45917</v>
      </c>
      <c r="Q37" s="52">
        <v>17</v>
      </c>
      <c r="R37" s="52">
        <v>21</v>
      </c>
      <c r="S37" s="56">
        <v>172</v>
      </c>
      <c r="T37" s="52">
        <v>0</v>
      </c>
      <c r="U37" s="52">
        <v>0</v>
      </c>
      <c r="V37" s="52">
        <v>0</v>
      </c>
      <c r="W37" s="52">
        <v>0</v>
      </c>
      <c r="X37" s="52">
        <v>0.59202160863773601</v>
      </c>
      <c r="Y37" s="52">
        <v>0.41344327782776003</v>
      </c>
      <c r="Z37" s="52">
        <v>0.426629182386772</v>
      </c>
      <c r="AA37" s="52">
        <v>0.36081923464491</v>
      </c>
      <c r="AB37" s="52">
        <v>0.37340816061271698</v>
      </c>
      <c r="AC37" s="52">
        <v>0.40692263591571598</v>
      </c>
      <c r="AD37" s="52">
        <v>0.45832078302238999</v>
      </c>
      <c r="AE37" s="52">
        <v>0.50910905821526697</v>
      </c>
      <c r="AF37" s="52">
        <v>0.42248837046320098</v>
      </c>
      <c r="AG37" s="52">
        <v>0.45285045556141301</v>
      </c>
      <c r="AH37" s="52">
        <v>0.47923407861265899</v>
      </c>
      <c r="AI37" s="52">
        <v>0.48251030261646799</v>
      </c>
      <c r="AJ37" s="52">
        <v>0.56668957043703805</v>
      </c>
      <c r="AK37" s="52">
        <v>0.61443456083828996</v>
      </c>
      <c r="AL37" s="52">
        <v>0.68070164810873302</v>
      </c>
      <c r="AM37" s="52">
        <v>0.56490213620530305</v>
      </c>
      <c r="AN37" s="52">
        <v>0.51589461612769905</v>
      </c>
      <c r="AO37" s="52">
        <v>0.60067048558924097</v>
      </c>
      <c r="AP37" s="52">
        <v>0.57976485213384499</v>
      </c>
      <c r="AQ37" s="52">
        <v>0.63412412950871599</v>
      </c>
      <c r="AR37" s="52">
        <v>0.706080503655102</v>
      </c>
      <c r="AS37" s="52">
        <v>0.72002979395219702</v>
      </c>
      <c r="AT37" s="52">
        <v>0.63794518096991304</v>
      </c>
      <c r="AU37" s="52">
        <v>0.50788268233979605</v>
      </c>
      <c r="AV37" s="52">
        <v>0.68088110125231105</v>
      </c>
      <c r="AW37" s="52">
        <v>0.54744056109772099</v>
      </c>
      <c r="AX37" s="52">
        <v>0.50247474707836304</v>
      </c>
      <c r="AY37" s="52">
        <v>0.44784395604632599</v>
      </c>
      <c r="AZ37" s="52">
        <v>0.40824400752696099</v>
      </c>
      <c r="BA37" s="52">
        <v>0.38388399810118701</v>
      </c>
      <c r="BB37" s="52">
        <v>0.39913965685856201</v>
      </c>
      <c r="BC37" s="52">
        <v>0.45440440746240801</v>
      </c>
      <c r="BD37" s="52">
        <v>0.50739950322827598</v>
      </c>
      <c r="BE37" s="52">
        <v>0.49364162115163501</v>
      </c>
      <c r="BF37" s="52">
        <v>0.46594942114207599</v>
      </c>
      <c r="BG37" s="52">
        <v>0.463750328457112</v>
      </c>
      <c r="BH37" s="52">
        <v>0.47695022648156998</v>
      </c>
      <c r="BI37" s="52">
        <v>0.51270697647055896</v>
      </c>
      <c r="BJ37" s="52">
        <v>0.586305936500646</v>
      </c>
      <c r="BK37" s="52">
        <v>0.68615975438855403</v>
      </c>
      <c r="BL37" s="52">
        <v>0.75673884092721799</v>
      </c>
      <c r="BM37" s="52">
        <v>0.81341593275063195</v>
      </c>
      <c r="BN37" s="52">
        <v>0.85314573382222303</v>
      </c>
      <c r="BO37" s="52">
        <v>0.86091084466424095</v>
      </c>
      <c r="BP37" s="52">
        <v>0.83148609552272501</v>
      </c>
      <c r="BQ37" s="52">
        <v>0.80008626278749695</v>
      </c>
      <c r="BR37" s="52">
        <v>0.73500430878511602</v>
      </c>
      <c r="BS37" s="52">
        <v>0.61237361822493896</v>
      </c>
      <c r="BT37" s="52">
        <v>0.53441565025457005</v>
      </c>
      <c r="BU37" s="52">
        <v>61.294364838917701</v>
      </c>
      <c r="BV37" s="52">
        <v>60.954934085017896</v>
      </c>
      <c r="BW37" s="52">
        <v>60.767442730388296</v>
      </c>
      <c r="BX37" s="52">
        <v>60.5153757047837</v>
      </c>
      <c r="BY37" s="52">
        <v>59.410194098405803</v>
      </c>
      <c r="BZ37" s="52">
        <v>59.261013154280398</v>
      </c>
      <c r="CA37" s="52">
        <v>59.185603042427402</v>
      </c>
      <c r="CB37" s="52">
        <v>59.067504695769699</v>
      </c>
      <c r="CC37" s="52">
        <v>59.6080869224037</v>
      </c>
      <c r="CD37" s="52">
        <v>60.467989223378098</v>
      </c>
      <c r="CE37" s="52">
        <v>60.604565320257102</v>
      </c>
      <c r="CF37" s="52">
        <v>62.286169122105903</v>
      </c>
      <c r="CG37" s="52">
        <v>64.901271354838002</v>
      </c>
      <c r="CH37" s="52">
        <v>66.295561181397304</v>
      </c>
      <c r="CI37" s="52">
        <v>66.808203790184706</v>
      </c>
      <c r="CJ37" s="52">
        <v>65.316783200833697</v>
      </c>
      <c r="CK37" s="52">
        <v>64.589120498487603</v>
      </c>
      <c r="CL37" s="52">
        <v>66.265926632005602</v>
      </c>
      <c r="CM37" s="52">
        <v>65.813597978410201</v>
      </c>
      <c r="CN37" s="52">
        <v>65.188827712969797</v>
      </c>
      <c r="CO37" s="52">
        <v>64.548066445262506</v>
      </c>
      <c r="CP37" s="52">
        <v>63.728369798650803</v>
      </c>
      <c r="CQ37" s="57">
        <v>62.362361695528101</v>
      </c>
      <c r="CR37" s="57">
        <v>61.059178642368998</v>
      </c>
      <c r="CS37" s="57">
        <v>62.493707518067097</v>
      </c>
      <c r="CT37" s="57">
        <v>-2.9327569226192799E-3</v>
      </c>
      <c r="CU37" s="57">
        <v>-2.5691835253044599E-2</v>
      </c>
      <c r="CV37" s="57">
        <v>-7.9512910397593305E-3</v>
      </c>
      <c r="CW37" s="57">
        <v>-2.0088060030735298E-3</v>
      </c>
      <c r="CX37" s="57">
        <v>-7.2103785317077101E-4</v>
      </c>
      <c r="CY37" s="57">
        <v>-2.3279567039300899E-3</v>
      </c>
      <c r="CZ37" s="57">
        <v>2.7578284884099001E-3</v>
      </c>
      <c r="DA37" s="57">
        <v>5.6185144118877997E-3</v>
      </c>
      <c r="DB37" s="57">
        <v>2.2376555851985499E-2</v>
      </c>
      <c r="DC37" s="57">
        <v>2.2780476376241001E-2</v>
      </c>
      <c r="DD37" s="57">
        <v>1.1593528737268001E-2</v>
      </c>
      <c r="DE37" s="57">
        <v>3.1489925919273901E-3</v>
      </c>
      <c r="DF37" s="57">
        <v>9.0146165755360802E-3</v>
      </c>
      <c r="DG37" s="57">
        <v>1.3224364740254201E-2</v>
      </c>
      <c r="DH37" s="57">
        <v>2.9596709504149499E-2</v>
      </c>
      <c r="DI37" s="57">
        <v>3.6794286085899103E-2</v>
      </c>
      <c r="DJ37" s="57">
        <v>5.3963862186254402E-2</v>
      </c>
      <c r="DK37" s="57">
        <v>7.3176947963792205E-2</v>
      </c>
      <c r="DL37" s="57">
        <v>3.1544635938696997E-2</v>
      </c>
      <c r="DM37" s="57">
        <v>1.7800380973968299E-2</v>
      </c>
      <c r="DN37" s="57">
        <v>3.6160018381684297E-2</v>
      </c>
      <c r="DO37" s="57">
        <v>9.6726083991301795E-3</v>
      </c>
      <c r="DP37" s="52">
        <v>1.3128387434462199E-3</v>
      </c>
      <c r="DQ37" s="52">
        <v>2.1635960610881201E-3</v>
      </c>
      <c r="DR37" s="58">
        <v>1.8502238358679701E-5</v>
      </c>
      <c r="DS37" s="58">
        <v>1.5446609975686501E-5</v>
      </c>
      <c r="DT37" s="58">
        <v>1.15350018848003E-5</v>
      </c>
      <c r="DU37" s="58">
        <v>5.9398280157021699E-6</v>
      </c>
      <c r="DV37" s="58">
        <v>2.4886463522709E-6</v>
      </c>
      <c r="DW37" s="58">
        <v>9.9264168447636291E-7</v>
      </c>
      <c r="DX37" s="58">
        <v>2.5753282612437101E-6</v>
      </c>
      <c r="DY37" s="58">
        <v>1.85848017881978E-5</v>
      </c>
      <c r="DZ37" s="58">
        <v>4.9671915781001797E-6</v>
      </c>
      <c r="EA37" s="58">
        <v>3.7601879819107501E-6</v>
      </c>
      <c r="EB37" s="58">
        <v>2.9282519296433499E-6</v>
      </c>
      <c r="EC37" s="58">
        <v>3.7187699834409898E-6</v>
      </c>
      <c r="ED37" s="58">
        <v>8.69900325313155E-6</v>
      </c>
      <c r="EE37" s="58">
        <v>2.19233703455092E-5</v>
      </c>
      <c r="EF37" s="58">
        <v>2.9682281813592602E-5</v>
      </c>
      <c r="EG37" s="58">
        <v>3.8188552873048098E-5</v>
      </c>
      <c r="EH37" s="58">
        <v>4.8517426259728703E-5</v>
      </c>
      <c r="EI37" s="58">
        <v>4.29165538367215E-5</v>
      </c>
      <c r="EJ37" s="58">
        <v>3.8796714545764503E-5</v>
      </c>
      <c r="EK37" s="58">
        <v>3.1019496169208403E-5</v>
      </c>
      <c r="EL37" s="58">
        <v>3.1907434253826797E-5</v>
      </c>
      <c r="EM37" s="58">
        <v>1.61742169014105E-5</v>
      </c>
      <c r="EN37" s="58">
        <v>2.2043174921231202E-6</v>
      </c>
      <c r="EO37" s="58">
        <v>1.95886051152529E-6</v>
      </c>
    </row>
    <row r="38" spans="2:145" x14ac:dyDescent="0.25">
      <c r="B3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Humboldt_All_All_All_All_All_All_All_All_All_All_45923</v>
      </c>
      <c r="C38" s="52" t="s">
        <v>264</v>
      </c>
      <c r="D38" s="52" t="s">
        <v>208</v>
      </c>
      <c r="E38" s="52" t="s">
        <v>209</v>
      </c>
      <c r="F38" s="52" t="s">
        <v>25</v>
      </c>
      <c r="G38" s="52" t="s">
        <v>25</v>
      </c>
      <c r="H38" s="52" t="s">
        <v>25</v>
      </c>
      <c r="I38" s="52" t="s">
        <v>25</v>
      </c>
      <c r="J38" s="52" t="s">
        <v>25</v>
      </c>
      <c r="K38" s="52" t="s">
        <v>25</v>
      </c>
      <c r="L38" s="53" t="s">
        <v>25</v>
      </c>
      <c r="M38" s="53" t="s">
        <v>25</v>
      </c>
      <c r="N38" s="54" t="s">
        <v>25</v>
      </c>
      <c r="O38" s="52" t="s">
        <v>25</v>
      </c>
      <c r="P38" s="55">
        <v>45923</v>
      </c>
      <c r="Q38" s="52">
        <v>17</v>
      </c>
      <c r="R38" s="52">
        <v>21</v>
      </c>
      <c r="S38" s="56">
        <v>172</v>
      </c>
      <c r="T38" s="52">
        <v>0</v>
      </c>
      <c r="U38" s="52">
        <v>0</v>
      </c>
      <c r="V38" s="52">
        <v>0</v>
      </c>
      <c r="W38" s="52">
        <v>0</v>
      </c>
      <c r="X38" s="52">
        <v>0.47206661537058198</v>
      </c>
      <c r="Y38" s="52">
        <v>0.42049696083677801</v>
      </c>
      <c r="Z38" s="52">
        <v>0.405631405557146</v>
      </c>
      <c r="AA38" s="52">
        <v>0.37786327162022099</v>
      </c>
      <c r="AB38" s="52">
        <v>0.36141629236533501</v>
      </c>
      <c r="AC38" s="52">
        <v>0.390847609993553</v>
      </c>
      <c r="AD38" s="52">
        <v>0.38081641904486302</v>
      </c>
      <c r="AE38" s="52">
        <v>0.39177755716642398</v>
      </c>
      <c r="AF38" s="52">
        <v>0.36249345435199898</v>
      </c>
      <c r="AG38" s="52">
        <v>0.39457418658780302</v>
      </c>
      <c r="AH38" s="52">
        <v>0.45579605909013599</v>
      </c>
      <c r="AI38" s="52">
        <v>0.51376034394139602</v>
      </c>
      <c r="AJ38" s="52">
        <v>0.58605982303375903</v>
      </c>
      <c r="AK38" s="52">
        <v>0.40490065103400003</v>
      </c>
      <c r="AL38" s="52">
        <v>0.47744358471182602</v>
      </c>
      <c r="AM38" s="52">
        <v>0.51169624503213296</v>
      </c>
      <c r="AN38" s="52">
        <v>0.66652030588049205</v>
      </c>
      <c r="AO38" s="52">
        <v>0.67732283046055997</v>
      </c>
      <c r="AP38" s="52">
        <v>0.72490322236058502</v>
      </c>
      <c r="AQ38" s="52">
        <v>0.74594210414783202</v>
      </c>
      <c r="AR38" s="52">
        <v>0.74281034544781899</v>
      </c>
      <c r="AS38" s="52">
        <v>0.87717828635859896</v>
      </c>
      <c r="AT38" s="52">
        <v>0.68613459456328096</v>
      </c>
      <c r="AU38" s="52">
        <v>0.63627164394760904</v>
      </c>
      <c r="AV38" s="52">
        <v>0.46979777951059598</v>
      </c>
      <c r="AW38" s="52">
        <v>0.54080588994331102</v>
      </c>
      <c r="AX38" s="52">
        <v>0.48654370174504902</v>
      </c>
      <c r="AY38" s="52">
        <v>0.42668785752598598</v>
      </c>
      <c r="AZ38" s="52">
        <v>0.38138629762499099</v>
      </c>
      <c r="BA38" s="52">
        <v>0.34933078377832499</v>
      </c>
      <c r="BB38" s="52">
        <v>0.36445450693975301</v>
      </c>
      <c r="BC38" s="52">
        <v>0.42430264546080998</v>
      </c>
      <c r="BD38" s="52">
        <v>0.492871354658936</v>
      </c>
      <c r="BE38" s="52">
        <v>0.48764473633017602</v>
      </c>
      <c r="BF38" s="52">
        <v>0.46386048498801702</v>
      </c>
      <c r="BG38" s="52">
        <v>0.46399600533118701</v>
      </c>
      <c r="BH38" s="52">
        <v>0.48351110819034099</v>
      </c>
      <c r="BI38" s="52">
        <v>0.55328429442678695</v>
      </c>
      <c r="BJ38" s="52">
        <v>0.65330053774943098</v>
      </c>
      <c r="BK38" s="52">
        <v>0.76620755587206302</v>
      </c>
      <c r="BL38" s="52">
        <v>0.90965739299738102</v>
      </c>
      <c r="BM38" s="52">
        <v>0.98456972681505694</v>
      </c>
      <c r="BN38" s="52">
        <v>1.0118524484163101</v>
      </c>
      <c r="BO38" s="52">
        <v>0.95116338107821496</v>
      </c>
      <c r="BP38" s="52">
        <v>0.85961013781123297</v>
      </c>
      <c r="BQ38" s="52">
        <v>0.83901305721942698</v>
      </c>
      <c r="BR38" s="52">
        <v>0.79391397033319899</v>
      </c>
      <c r="BS38" s="52">
        <v>0.70676291570457195</v>
      </c>
      <c r="BT38" s="52">
        <v>0.61702505280372</v>
      </c>
      <c r="BU38" s="52">
        <v>54.5847260873064</v>
      </c>
      <c r="BV38" s="52">
        <v>53.413231487477198</v>
      </c>
      <c r="BW38" s="52">
        <v>52.430307540544803</v>
      </c>
      <c r="BX38" s="52">
        <v>52.089277942996198</v>
      </c>
      <c r="BY38" s="52">
        <v>51.241452578579</v>
      </c>
      <c r="BZ38" s="52">
        <v>51.857641258495001</v>
      </c>
      <c r="CA38" s="52">
        <v>50.116693852198701</v>
      </c>
      <c r="CB38" s="52">
        <v>51.713611302900901</v>
      </c>
      <c r="CC38" s="52">
        <v>52.9506632904952</v>
      </c>
      <c r="CD38" s="52">
        <v>59.845953929109697</v>
      </c>
      <c r="CE38" s="52">
        <v>64.177138831809998</v>
      </c>
      <c r="CF38" s="52">
        <v>71.788246496959999</v>
      </c>
      <c r="CG38" s="52">
        <v>71.6407576289497</v>
      </c>
      <c r="CH38" s="52">
        <v>71.617479261343902</v>
      </c>
      <c r="CI38" s="52">
        <v>74.785330670065903</v>
      </c>
      <c r="CJ38" s="52">
        <v>75.092770579562597</v>
      </c>
      <c r="CK38" s="52">
        <v>76.163907029725394</v>
      </c>
      <c r="CL38" s="52">
        <v>74.288206280380194</v>
      </c>
      <c r="CM38" s="52">
        <v>72.186485518594594</v>
      </c>
      <c r="CN38" s="52">
        <v>68.117800460992299</v>
      </c>
      <c r="CO38" s="52">
        <v>64.7816149706955</v>
      </c>
      <c r="CP38" s="52">
        <v>61.469306714522098</v>
      </c>
      <c r="CQ38" s="57">
        <v>59.065339533224197</v>
      </c>
      <c r="CR38" s="57">
        <v>58.611024239661802</v>
      </c>
      <c r="CS38" s="57">
        <v>55.793358856073702</v>
      </c>
      <c r="CT38" s="57">
        <v>-2.9615897761094698E-3</v>
      </c>
      <c r="CU38" s="57">
        <v>-2.60507199108846E-2</v>
      </c>
      <c r="CV38" s="57">
        <v>-8.0343577482867492E-3</v>
      </c>
      <c r="CW38" s="57">
        <v>-2.0591964401023102E-3</v>
      </c>
      <c r="CX38" s="57">
        <v>-7.1953854260987796E-4</v>
      </c>
      <c r="CY38" s="57">
        <v>-2.3378836732834201E-3</v>
      </c>
      <c r="CZ38" s="57">
        <v>2.7687360605679798E-3</v>
      </c>
      <c r="DA38" s="57">
        <v>5.6440023310092603E-3</v>
      </c>
      <c r="DB38" s="57">
        <v>2.23874709417307E-2</v>
      </c>
      <c r="DC38" s="57">
        <v>2.2683161023874202E-2</v>
      </c>
      <c r="DD38" s="57">
        <v>1.1531434186699E-2</v>
      </c>
      <c r="DE38" s="57">
        <v>3.2944292368822098E-3</v>
      </c>
      <c r="DF38" s="57">
        <v>5.9632498724927503E-3</v>
      </c>
      <c r="DG38" s="57">
        <v>9.8944942282139098E-3</v>
      </c>
      <c r="DH38" s="57">
        <v>2.1857812889678301E-2</v>
      </c>
      <c r="DI38" s="57">
        <v>3.0096009427811501E-2</v>
      </c>
      <c r="DJ38" s="57">
        <v>6.1740673385387197E-2</v>
      </c>
      <c r="DK38" s="57">
        <v>7.6646876543067205E-2</v>
      </c>
      <c r="DL38" s="57">
        <v>4.1089737961111997E-2</v>
      </c>
      <c r="DM38" s="57">
        <v>1.8831201893992199E-2</v>
      </c>
      <c r="DN38" s="57">
        <v>3.62359935980896E-2</v>
      </c>
      <c r="DO38" s="57">
        <v>9.47980383335921E-3</v>
      </c>
      <c r="DP38" s="52">
        <v>1.31068593107683E-3</v>
      </c>
      <c r="DQ38" s="52">
        <v>2.1408126842796301E-3</v>
      </c>
      <c r="DR38" s="58">
        <v>1.87987666998783E-5</v>
      </c>
      <c r="DS38" s="58">
        <v>1.5903186845750999E-5</v>
      </c>
      <c r="DT38" s="58">
        <v>1.19290216497559E-5</v>
      </c>
      <c r="DU38" s="58">
        <v>5.9263456379597296E-6</v>
      </c>
      <c r="DV38" s="58">
        <v>2.31127344755537E-6</v>
      </c>
      <c r="DW38" s="58">
        <v>7.88134052800307E-7</v>
      </c>
      <c r="DX38" s="58">
        <v>2.44129637406804E-6</v>
      </c>
      <c r="DY38" s="58">
        <v>1.7792949777992299E-5</v>
      </c>
      <c r="DZ38" s="58">
        <v>4.7819871188487103E-6</v>
      </c>
      <c r="EA38" s="58">
        <v>3.58272060404793E-6</v>
      </c>
      <c r="EB38" s="58">
        <v>2.8195204144092698E-6</v>
      </c>
      <c r="EC38" s="58">
        <v>2.3665577346882999E-6</v>
      </c>
      <c r="ED38" s="58">
        <v>6.2704929778639903E-6</v>
      </c>
      <c r="EE38" s="58">
        <v>1.7412311696090401E-5</v>
      </c>
      <c r="EF38" s="58">
        <v>1.8133103022971201E-5</v>
      </c>
      <c r="EG38" s="58">
        <v>2.2462890129911599E-5</v>
      </c>
      <c r="EH38" s="58">
        <v>2.6488781820344499E-5</v>
      </c>
      <c r="EI38" s="58">
        <v>2.8270935420389899E-5</v>
      </c>
      <c r="EJ38" s="58">
        <v>2.941756433931E-5</v>
      </c>
      <c r="EK38" s="58">
        <v>2.90284127546818E-5</v>
      </c>
      <c r="EL38" s="58">
        <v>2.9940055228438899E-5</v>
      </c>
      <c r="EM38" s="58">
        <v>1.4966146842629101E-5</v>
      </c>
      <c r="EN38" s="58">
        <v>2.03412901100819E-6</v>
      </c>
      <c r="EO38" s="58">
        <v>1.8031151660881301E-6</v>
      </c>
    </row>
    <row r="39" spans="2:145" x14ac:dyDescent="0.25">
      <c r="B3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Kern_All_All_All_All_All_All_All_All_All_All_45848</v>
      </c>
      <c r="C39" s="52" t="s">
        <v>264</v>
      </c>
      <c r="D39" s="52" t="s">
        <v>210</v>
      </c>
      <c r="E39" s="52" t="s">
        <v>211</v>
      </c>
      <c r="F39" s="52" t="s">
        <v>25</v>
      </c>
      <c r="G39" s="52" t="s">
        <v>25</v>
      </c>
      <c r="H39" s="52" t="s">
        <v>25</v>
      </c>
      <c r="I39" s="52" t="s">
        <v>25</v>
      </c>
      <c r="J39" s="52" t="s">
        <v>25</v>
      </c>
      <c r="K39" s="52" t="s">
        <v>25</v>
      </c>
      <c r="L39" s="53" t="s">
        <v>25</v>
      </c>
      <c r="M39" s="53" t="s">
        <v>25</v>
      </c>
      <c r="N39" s="54" t="s">
        <v>25</v>
      </c>
      <c r="O39" s="52" t="s">
        <v>25</v>
      </c>
      <c r="P39" s="55">
        <v>45848</v>
      </c>
      <c r="Q39" s="52">
        <v>17</v>
      </c>
      <c r="R39" s="52">
        <v>21</v>
      </c>
      <c r="S39" s="56">
        <v>4752</v>
      </c>
      <c r="T39" s="52">
        <v>0</v>
      </c>
      <c r="U39" s="52">
        <v>0</v>
      </c>
      <c r="V39" s="52">
        <v>0</v>
      </c>
      <c r="W39" s="52">
        <v>0</v>
      </c>
      <c r="X39" s="52">
        <v>1.17652474373354</v>
      </c>
      <c r="Y39" s="52">
        <v>1.00095499795406</v>
      </c>
      <c r="Z39" s="52">
        <v>0.85426289363755104</v>
      </c>
      <c r="AA39" s="52">
        <v>0.77009791394462501</v>
      </c>
      <c r="AB39" s="52">
        <v>0.73021058657867399</v>
      </c>
      <c r="AC39" s="52">
        <v>0.64835670686796798</v>
      </c>
      <c r="AD39" s="52">
        <v>0.65751313864977301</v>
      </c>
      <c r="AE39" s="52">
        <v>0.716673925790968</v>
      </c>
      <c r="AF39" s="52">
        <v>0.80979483113599005</v>
      </c>
      <c r="AG39" s="52">
        <v>0.96590409747599304</v>
      </c>
      <c r="AH39" s="52">
        <v>1.14217371893567</v>
      </c>
      <c r="AI39" s="52">
        <v>1.34936780605614</v>
      </c>
      <c r="AJ39" s="52">
        <v>1.61441650049525</v>
      </c>
      <c r="AK39" s="52">
        <v>1.81896983412309</v>
      </c>
      <c r="AL39" s="52">
        <v>2.0503720261387599</v>
      </c>
      <c r="AM39" s="52">
        <v>2.28119875686198</v>
      </c>
      <c r="AN39" s="52">
        <v>2.2973606547720502</v>
      </c>
      <c r="AO39" s="52">
        <v>2.33149350246484</v>
      </c>
      <c r="AP39" s="52">
        <v>2.3067478526248002</v>
      </c>
      <c r="AQ39" s="52">
        <v>2.1601140160730901</v>
      </c>
      <c r="AR39" s="52">
        <v>2.0376249068154602</v>
      </c>
      <c r="AS39" s="52">
        <v>1.9963244194996399</v>
      </c>
      <c r="AT39" s="52">
        <v>1.7245237744600601</v>
      </c>
      <c r="AU39" s="52">
        <v>1.45601995294107</v>
      </c>
      <c r="AV39" s="52">
        <v>1.33435649028339</v>
      </c>
      <c r="AW39" s="52">
        <v>1.1975395721242199</v>
      </c>
      <c r="AX39" s="52">
        <v>0.99446528986949301</v>
      </c>
      <c r="AY39" s="52">
        <v>0.86827925790841298</v>
      </c>
      <c r="AZ39" s="52">
        <v>0.76340391716421196</v>
      </c>
      <c r="BA39" s="52">
        <v>0.692831271838378</v>
      </c>
      <c r="BB39" s="52">
        <v>0.66069938575532206</v>
      </c>
      <c r="BC39" s="52">
        <v>0.68264158665726205</v>
      </c>
      <c r="BD39" s="52">
        <v>0.77048763055166203</v>
      </c>
      <c r="BE39" s="52">
        <v>0.85415883887220501</v>
      </c>
      <c r="BF39" s="52">
        <v>0.98419249933275699</v>
      </c>
      <c r="BG39" s="52">
        <v>1.1470126746412801</v>
      </c>
      <c r="BH39" s="52">
        <v>1.3507291472795999</v>
      </c>
      <c r="BI39" s="52">
        <v>1.57210712906079</v>
      </c>
      <c r="BJ39" s="52">
        <v>1.7730764657531799</v>
      </c>
      <c r="BK39" s="52">
        <v>1.9874079414840899</v>
      </c>
      <c r="BL39" s="52">
        <v>2.1650339072814702</v>
      </c>
      <c r="BM39" s="52">
        <v>2.25219631457845</v>
      </c>
      <c r="BN39" s="52">
        <v>2.3707311660088899</v>
      </c>
      <c r="BO39" s="52">
        <v>2.3641290705312299</v>
      </c>
      <c r="BP39" s="52">
        <v>2.24153911706173</v>
      </c>
      <c r="BQ39" s="52">
        <v>2.10782174751012</v>
      </c>
      <c r="BR39" s="52">
        <v>1.9893402970373999</v>
      </c>
      <c r="BS39" s="52">
        <v>1.7252656307027501</v>
      </c>
      <c r="BT39" s="52">
        <v>1.45022955714483</v>
      </c>
      <c r="BU39" s="52">
        <v>83.595899752481102</v>
      </c>
      <c r="BV39" s="52">
        <v>78.580331468286403</v>
      </c>
      <c r="BW39" s="52">
        <v>77.181523461812205</v>
      </c>
      <c r="BX39" s="52">
        <v>76.877891309051904</v>
      </c>
      <c r="BY39" s="52">
        <v>73.896471993945795</v>
      </c>
      <c r="BZ39" s="52">
        <v>71.113213099806899</v>
      </c>
      <c r="CA39" s="52">
        <v>70.516326460399199</v>
      </c>
      <c r="CB39" s="52">
        <v>72.710281715665701</v>
      </c>
      <c r="CC39" s="52">
        <v>75.919501966933595</v>
      </c>
      <c r="CD39" s="52">
        <v>80.713026784178794</v>
      </c>
      <c r="CE39" s="52">
        <v>83.428670679030304</v>
      </c>
      <c r="CF39" s="52">
        <v>87.035219689624199</v>
      </c>
      <c r="CG39" s="52">
        <v>89.5479352985883</v>
      </c>
      <c r="CH39" s="52">
        <v>91.756186617330798</v>
      </c>
      <c r="CI39" s="52">
        <v>94.159414727484901</v>
      </c>
      <c r="CJ39" s="52">
        <v>96.259896073175995</v>
      </c>
      <c r="CK39" s="52">
        <v>97.060966124639805</v>
      </c>
      <c r="CL39" s="52">
        <v>98.146547525853506</v>
      </c>
      <c r="CM39" s="52">
        <v>97.941376145403297</v>
      </c>
      <c r="CN39" s="52">
        <v>97.423509335262594</v>
      </c>
      <c r="CO39" s="52">
        <v>96.106867713604899</v>
      </c>
      <c r="CP39" s="57">
        <v>93.1877358767277</v>
      </c>
      <c r="CQ39" s="57">
        <v>89.586727724879196</v>
      </c>
      <c r="CR39" s="57">
        <v>87.0872848945573</v>
      </c>
      <c r="CS39" s="57">
        <v>85.446987199065205</v>
      </c>
      <c r="CT39" s="57">
        <v>3.6148153089640603E-2</v>
      </c>
      <c r="CU39" s="57">
        <v>3.2885496196110003E-2</v>
      </c>
      <c r="CV39" s="57">
        <v>2.8345995396405001E-2</v>
      </c>
      <c r="CW39" s="57">
        <v>1.97870186241587E-2</v>
      </c>
      <c r="CX39" s="57">
        <v>2.4108493130844898E-3</v>
      </c>
      <c r="CY39" s="57">
        <v>-1.6848505683351399E-3</v>
      </c>
      <c r="CZ39" s="57">
        <v>-2.0419364203188299E-3</v>
      </c>
      <c r="DA39" s="57">
        <v>1.14009136192756E-2</v>
      </c>
      <c r="DB39" s="57">
        <v>1.6213150299075801E-2</v>
      </c>
      <c r="DC39" s="57">
        <v>1.26599261644202E-2</v>
      </c>
      <c r="DD39" s="57">
        <v>3.2513986560864898E-3</v>
      </c>
      <c r="DE39" s="57">
        <v>4.0351775600760802E-3</v>
      </c>
      <c r="DF39" s="57">
        <v>-1.31785351806457E-2</v>
      </c>
      <c r="DG39" s="57">
        <v>-5.6037214261860603E-3</v>
      </c>
      <c r="DH39" s="57">
        <v>7.1818833848891102E-3</v>
      </c>
      <c r="DI39" s="57">
        <v>1.39943097133239E-2</v>
      </c>
      <c r="DJ39" s="57">
        <v>8.2984769434639893E-2</v>
      </c>
      <c r="DK39" s="57">
        <v>0.10586750004064201</v>
      </c>
      <c r="DL39" s="57">
        <v>0.113922524896233</v>
      </c>
      <c r="DM39" s="57">
        <v>0.108816491762922</v>
      </c>
      <c r="DN39" s="57">
        <v>8.5914390827199802E-2</v>
      </c>
      <c r="DO39" s="57">
        <v>1.3127916060765899E-2</v>
      </c>
      <c r="DP39" s="52">
        <v>-7.04689694537451E-3</v>
      </c>
      <c r="DQ39" s="52">
        <v>-1.4034551997414799E-3</v>
      </c>
      <c r="DR39" s="58">
        <v>2.0250650492990599E-5</v>
      </c>
      <c r="DS39" s="58">
        <v>1.3355350635957599E-5</v>
      </c>
      <c r="DT39" s="58">
        <v>8.8874905692158393E-6</v>
      </c>
      <c r="DU39" s="58">
        <v>5.3320924112784001E-6</v>
      </c>
      <c r="DV39" s="58">
        <v>2.2066006072204602E-6</v>
      </c>
      <c r="DW39" s="58">
        <v>7.8835202829569199E-7</v>
      </c>
      <c r="DX39" s="58">
        <v>1.9590414662304201E-6</v>
      </c>
      <c r="DY39" s="58">
        <v>8.11765240641216E-6</v>
      </c>
      <c r="DZ39" s="58">
        <v>6.9081277111781203E-6</v>
      </c>
      <c r="EA39" s="58">
        <v>5.2402944159166398E-6</v>
      </c>
      <c r="EB39" s="58">
        <v>2.6315722800869498E-6</v>
      </c>
      <c r="EC39" s="58">
        <v>2.51517619495091E-6</v>
      </c>
      <c r="ED39" s="58">
        <v>7.0658352826510897E-6</v>
      </c>
      <c r="EE39" s="58">
        <v>1.5929902758937299E-5</v>
      </c>
      <c r="EF39" s="58">
        <v>2.2324062684778699E-5</v>
      </c>
      <c r="EG39" s="58">
        <v>2.5028694528905099E-5</v>
      </c>
      <c r="EH39" s="58">
        <v>2.7453124846578899E-5</v>
      </c>
      <c r="EI39" s="58">
        <v>3.14166199327234E-5</v>
      </c>
      <c r="EJ39" s="58">
        <v>3.08294037970643E-5</v>
      </c>
      <c r="EK39" s="58">
        <v>3.1679478087314203E-5</v>
      </c>
      <c r="EL39" s="58">
        <v>4.3011299036904097E-5</v>
      </c>
      <c r="EM39" s="58">
        <v>2.65390548707081E-5</v>
      </c>
      <c r="EN39" s="58">
        <v>4.6883274145532499E-6</v>
      </c>
      <c r="EO39" s="58">
        <v>2.94173790739616E-6</v>
      </c>
    </row>
    <row r="40" spans="2:145" x14ac:dyDescent="0.25">
      <c r="B4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Kern_All_All_All_All_All_All_All_All_All_All_45849</v>
      </c>
      <c r="C40" s="52" t="s">
        <v>264</v>
      </c>
      <c r="D40" s="52" t="s">
        <v>210</v>
      </c>
      <c r="E40" s="52" t="s">
        <v>211</v>
      </c>
      <c r="F40" s="52" t="s">
        <v>25</v>
      </c>
      <c r="G40" s="52" t="s">
        <v>25</v>
      </c>
      <c r="H40" s="52" t="s">
        <v>25</v>
      </c>
      <c r="I40" s="52" t="s">
        <v>25</v>
      </c>
      <c r="J40" s="52" t="s">
        <v>25</v>
      </c>
      <c r="K40" s="52" t="s">
        <v>25</v>
      </c>
      <c r="L40" s="53" t="s">
        <v>25</v>
      </c>
      <c r="M40" s="53" t="s">
        <v>25</v>
      </c>
      <c r="N40" s="54" t="s">
        <v>25</v>
      </c>
      <c r="O40" s="52" t="s">
        <v>25</v>
      </c>
      <c r="P40" s="55">
        <v>45849</v>
      </c>
      <c r="Q40" s="52">
        <v>17</v>
      </c>
      <c r="R40" s="52">
        <v>21</v>
      </c>
      <c r="S40" s="56">
        <v>4751</v>
      </c>
      <c r="T40" s="52">
        <v>0</v>
      </c>
      <c r="U40" s="52">
        <v>0</v>
      </c>
      <c r="V40" s="52">
        <v>0</v>
      </c>
      <c r="W40" s="52">
        <v>0</v>
      </c>
      <c r="X40" s="52">
        <v>1.26898558215364</v>
      </c>
      <c r="Y40" s="52">
        <v>1.12911911677594</v>
      </c>
      <c r="Z40" s="52">
        <v>0.97965614890040298</v>
      </c>
      <c r="AA40" s="52">
        <v>0.88224834044108802</v>
      </c>
      <c r="AB40" s="52">
        <v>0.80861754359623095</v>
      </c>
      <c r="AC40" s="52">
        <v>0.74786707989824297</v>
      </c>
      <c r="AD40" s="52">
        <v>0.73089642311127601</v>
      </c>
      <c r="AE40" s="52">
        <v>0.75961942681400896</v>
      </c>
      <c r="AF40" s="52">
        <v>0.88170188979396502</v>
      </c>
      <c r="AG40" s="52">
        <v>1.01176763857505</v>
      </c>
      <c r="AH40" s="52">
        <v>1.21928793250764</v>
      </c>
      <c r="AI40" s="52">
        <v>1.4716574970056</v>
      </c>
      <c r="AJ40" s="52">
        <v>1.82840555903433</v>
      </c>
      <c r="AK40" s="52">
        <v>2.0924437292565501</v>
      </c>
      <c r="AL40" s="52">
        <v>2.3371028007033399</v>
      </c>
      <c r="AM40" s="52">
        <v>2.5864188139166302</v>
      </c>
      <c r="AN40" s="52">
        <v>2.6763823565715801</v>
      </c>
      <c r="AO40" s="52">
        <v>2.6634870628288398</v>
      </c>
      <c r="AP40" s="52">
        <v>2.58175024061372</v>
      </c>
      <c r="AQ40" s="52">
        <v>2.4350919902062098</v>
      </c>
      <c r="AR40" s="52">
        <v>2.2586919781605701</v>
      </c>
      <c r="AS40" s="52">
        <v>2.2204855400749901</v>
      </c>
      <c r="AT40" s="52">
        <v>1.92577584573369</v>
      </c>
      <c r="AU40" s="52">
        <v>1.6700391564605901</v>
      </c>
      <c r="AV40" s="52">
        <v>1.4553110517735099</v>
      </c>
      <c r="AW40" s="52">
        <v>1.29844894325876</v>
      </c>
      <c r="AX40" s="52">
        <v>1.13093826860358</v>
      </c>
      <c r="AY40" s="52">
        <v>0.98519569166809096</v>
      </c>
      <c r="AZ40" s="52">
        <v>0.864328896998104</v>
      </c>
      <c r="BA40" s="52">
        <v>0.78042702852638302</v>
      </c>
      <c r="BB40" s="52">
        <v>0.74562399565916304</v>
      </c>
      <c r="BC40" s="52">
        <v>0.75816129175293301</v>
      </c>
      <c r="BD40" s="52">
        <v>0.84098010081613495</v>
      </c>
      <c r="BE40" s="52">
        <v>0.92204881334174305</v>
      </c>
      <c r="BF40" s="52">
        <v>1.0660755275610401</v>
      </c>
      <c r="BG40" s="52">
        <v>1.2389836736492701</v>
      </c>
      <c r="BH40" s="52">
        <v>1.4749615092282899</v>
      </c>
      <c r="BI40" s="52">
        <v>1.74636392499228</v>
      </c>
      <c r="BJ40" s="52">
        <v>2.0157621180953398</v>
      </c>
      <c r="BK40" s="52">
        <v>2.2423977136637001</v>
      </c>
      <c r="BL40" s="52">
        <v>2.5024205388533001</v>
      </c>
      <c r="BM40" s="52">
        <v>2.6221525219710702</v>
      </c>
      <c r="BN40" s="52">
        <v>2.76317775092659</v>
      </c>
      <c r="BO40" s="52">
        <v>2.7455022393013602</v>
      </c>
      <c r="BP40" s="52">
        <v>2.5857884739353998</v>
      </c>
      <c r="BQ40" s="52">
        <v>2.4277702349407999</v>
      </c>
      <c r="BR40" s="52">
        <v>2.2415569546949801</v>
      </c>
      <c r="BS40" s="52">
        <v>1.93727881044394</v>
      </c>
      <c r="BT40" s="52">
        <v>1.6596827769004701</v>
      </c>
      <c r="BU40" s="52">
        <v>86.979221345001903</v>
      </c>
      <c r="BV40" s="52">
        <v>82.890983387855897</v>
      </c>
      <c r="BW40" s="52">
        <v>80.403479471668504</v>
      </c>
      <c r="BX40" s="52">
        <v>77.419330330718495</v>
      </c>
      <c r="BY40" s="52">
        <v>76.120273473768606</v>
      </c>
      <c r="BZ40" s="52">
        <v>74.433524818911394</v>
      </c>
      <c r="CA40" s="52">
        <v>73.139095958366994</v>
      </c>
      <c r="CB40" s="52">
        <v>76.3133712675927</v>
      </c>
      <c r="CC40" s="52">
        <v>79.901072814911998</v>
      </c>
      <c r="CD40" s="52">
        <v>83.122538340198304</v>
      </c>
      <c r="CE40" s="52">
        <v>87.518427305745405</v>
      </c>
      <c r="CF40" s="52">
        <v>92.803107211291206</v>
      </c>
      <c r="CG40" s="52">
        <v>96.799680321098194</v>
      </c>
      <c r="CH40" s="52">
        <v>98.807541006953201</v>
      </c>
      <c r="CI40" s="52">
        <v>100.118129552669</v>
      </c>
      <c r="CJ40" s="52">
        <v>102.410751644893</v>
      </c>
      <c r="CK40" s="52">
        <v>103.112665863603</v>
      </c>
      <c r="CL40" s="52">
        <v>104.000995934518</v>
      </c>
      <c r="CM40" s="52">
        <v>103.490317750616</v>
      </c>
      <c r="CN40" s="52">
        <v>103.66463265136299</v>
      </c>
      <c r="CO40" s="52">
        <v>101.05113136004201</v>
      </c>
      <c r="CP40" s="57">
        <v>97.839085594798803</v>
      </c>
      <c r="CQ40" s="57">
        <v>93.257081182686704</v>
      </c>
      <c r="CR40" s="57">
        <v>90.365292669699699</v>
      </c>
      <c r="CS40" s="57">
        <v>87.087307387695105</v>
      </c>
      <c r="CT40" s="57">
        <v>4.3734180066484399E-2</v>
      </c>
      <c r="CU40" s="57">
        <v>5.1232154935453703E-2</v>
      </c>
      <c r="CV40" s="57">
        <v>3.7680301476341299E-2</v>
      </c>
      <c r="CW40" s="57">
        <v>2.0750267576003598E-2</v>
      </c>
      <c r="CX40" s="57">
        <v>2.9348048127260801E-3</v>
      </c>
      <c r="CY40" s="57">
        <v>-6.5836991508177805E-4</v>
      </c>
      <c r="CZ40" s="57">
        <v>-4.4333076421466198E-3</v>
      </c>
      <c r="DA40" s="57">
        <v>1.39699062039255E-2</v>
      </c>
      <c r="DB40" s="57">
        <v>1.3708041055420801E-2</v>
      </c>
      <c r="DC40" s="57">
        <v>1.1327740565370399E-2</v>
      </c>
      <c r="DD40" s="57">
        <v>7.2171941792705701E-4</v>
      </c>
      <c r="DE40" s="57">
        <v>4.6603518862944103E-3</v>
      </c>
      <c r="DF40" s="57">
        <v>2.4878861748389301E-3</v>
      </c>
      <c r="DG40" s="57">
        <v>3.2889743725735998E-2</v>
      </c>
      <c r="DH40" s="57">
        <v>3.1430661718303603E-2</v>
      </c>
      <c r="DI40" s="57">
        <v>2.8952982012826201E-2</v>
      </c>
      <c r="DJ40" s="57">
        <v>8.7544212180911699E-2</v>
      </c>
      <c r="DK40" s="57">
        <v>0.12297665651937</v>
      </c>
      <c r="DL40" s="57">
        <v>0.12024613415735699</v>
      </c>
      <c r="DM40" s="57">
        <v>0.10146224031577999</v>
      </c>
      <c r="DN40" s="57">
        <v>0.119082230406512</v>
      </c>
      <c r="DO40" s="57">
        <v>4.0755217767298402E-2</v>
      </c>
      <c r="DP40" s="52">
        <v>-3.3418252375415898E-3</v>
      </c>
      <c r="DQ40" s="52">
        <v>-5.8347585803275495E-4</v>
      </c>
      <c r="DR40" s="58">
        <v>2.46289025890392E-5</v>
      </c>
      <c r="DS40" s="58">
        <v>2.22738910288715E-5</v>
      </c>
      <c r="DT40" s="58">
        <v>1.4360471310517699E-5</v>
      </c>
      <c r="DU40" s="58">
        <v>7.4574657417180098E-6</v>
      </c>
      <c r="DV40" s="58">
        <v>3.70999143542394E-6</v>
      </c>
      <c r="DW40" s="58">
        <v>1.2983257810525399E-6</v>
      </c>
      <c r="DX40" s="58">
        <v>3.8085005412049301E-6</v>
      </c>
      <c r="DY40" s="58">
        <v>1.5631886078521499E-5</v>
      </c>
      <c r="DZ40" s="58">
        <v>1.37721591748552E-5</v>
      </c>
      <c r="EA40" s="58">
        <v>8.6162676685295599E-6</v>
      </c>
      <c r="EB40" s="58">
        <v>4.2265793375625699E-6</v>
      </c>
      <c r="EC40" s="58">
        <v>1.5878407000276901E-5</v>
      </c>
      <c r="ED40" s="58">
        <v>2.96275764814169E-5</v>
      </c>
      <c r="EE40" s="58">
        <v>5.4343224701315902E-5</v>
      </c>
      <c r="EF40" s="58">
        <v>5.9444485466671198E-5</v>
      </c>
      <c r="EG40" s="58">
        <v>6.3766887454148904E-5</v>
      </c>
      <c r="EH40" s="58">
        <v>7.0183682756817502E-5</v>
      </c>
      <c r="EI40" s="58">
        <v>8.1753222961367699E-5</v>
      </c>
      <c r="EJ40" s="58">
        <v>8.2595118844993096E-5</v>
      </c>
      <c r="EK40" s="58">
        <v>1.01781074964011E-4</v>
      </c>
      <c r="EL40" s="58">
        <v>1.0865756219238E-4</v>
      </c>
      <c r="EM40" s="58">
        <v>8.1647494151010393E-5</v>
      </c>
      <c r="EN40" s="58">
        <v>9.8549390644620494E-6</v>
      </c>
      <c r="EO40" s="58">
        <v>5.7817647933976497E-6</v>
      </c>
    </row>
    <row r="41" spans="2:145" x14ac:dyDescent="0.25">
      <c r="B4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Kern_All_All_All_All_All_All_All_All_All_All_45877</v>
      </c>
      <c r="C41" s="52" t="s">
        <v>264</v>
      </c>
      <c r="D41" s="52" t="s">
        <v>210</v>
      </c>
      <c r="E41" s="52" t="s">
        <v>211</v>
      </c>
      <c r="F41" s="52" t="s">
        <v>25</v>
      </c>
      <c r="G41" s="52" t="s">
        <v>25</v>
      </c>
      <c r="H41" s="52" t="s">
        <v>25</v>
      </c>
      <c r="I41" s="52" t="s">
        <v>25</v>
      </c>
      <c r="J41" s="52" t="s">
        <v>25</v>
      </c>
      <c r="K41" s="52" t="s">
        <v>25</v>
      </c>
      <c r="L41" s="53" t="s">
        <v>25</v>
      </c>
      <c r="M41" s="53" t="s">
        <v>25</v>
      </c>
      <c r="N41" s="54" t="s">
        <v>25</v>
      </c>
      <c r="O41" s="52" t="s">
        <v>25</v>
      </c>
      <c r="P41" s="55">
        <v>45877</v>
      </c>
      <c r="Q41" s="52">
        <v>17</v>
      </c>
      <c r="R41" s="52">
        <v>21</v>
      </c>
      <c r="S41" s="56">
        <v>5041</v>
      </c>
      <c r="T41" s="52">
        <v>0</v>
      </c>
      <c r="U41" s="52">
        <v>0</v>
      </c>
      <c r="V41" s="52">
        <v>0</v>
      </c>
      <c r="W41" s="52">
        <v>0</v>
      </c>
      <c r="X41" s="52">
        <v>1.34316382754277</v>
      </c>
      <c r="Y41" s="52">
        <v>1.1455207000849399</v>
      </c>
      <c r="Z41" s="52">
        <v>0.98852203428885299</v>
      </c>
      <c r="AA41" s="52">
        <v>0.900740574037032</v>
      </c>
      <c r="AB41" s="52">
        <v>0.81376664661811904</v>
      </c>
      <c r="AC41" s="52">
        <v>0.76315870302189703</v>
      </c>
      <c r="AD41" s="52">
        <v>0.76242113655501997</v>
      </c>
      <c r="AE41" s="52">
        <v>0.81345689552571299</v>
      </c>
      <c r="AF41" s="52">
        <v>0.92705229012368295</v>
      </c>
      <c r="AG41" s="52">
        <v>1.0374252788470799</v>
      </c>
      <c r="AH41" s="52">
        <v>1.2523250886911499</v>
      </c>
      <c r="AI41" s="52">
        <v>1.50054754148617</v>
      </c>
      <c r="AJ41" s="52">
        <v>1.83867290553417</v>
      </c>
      <c r="AK41" s="52">
        <v>2.1133391904815899</v>
      </c>
      <c r="AL41" s="52">
        <v>2.4458990999766899</v>
      </c>
      <c r="AM41" s="52">
        <v>2.6096542430511902</v>
      </c>
      <c r="AN41" s="52">
        <v>2.6843772235373198</v>
      </c>
      <c r="AO41" s="52">
        <v>2.71269747165395</v>
      </c>
      <c r="AP41" s="52">
        <v>2.54354025188908</v>
      </c>
      <c r="AQ41" s="52">
        <v>2.3924789034062899</v>
      </c>
      <c r="AR41" s="52">
        <v>2.2874516909171101</v>
      </c>
      <c r="AS41" s="52">
        <v>2.2515021316443899</v>
      </c>
      <c r="AT41" s="52">
        <v>2.0176387066192398</v>
      </c>
      <c r="AU41" s="52">
        <v>1.6896952506129399</v>
      </c>
      <c r="AV41" s="52">
        <v>1.5416595575076999</v>
      </c>
      <c r="AW41" s="52">
        <v>1.33933603362747</v>
      </c>
      <c r="AX41" s="52">
        <v>1.1322099773911201</v>
      </c>
      <c r="AY41" s="52">
        <v>0.99161567873742795</v>
      </c>
      <c r="AZ41" s="52">
        <v>0.87545234554344997</v>
      </c>
      <c r="BA41" s="52">
        <v>0.793527053744842</v>
      </c>
      <c r="BB41" s="52">
        <v>0.75990469021025397</v>
      </c>
      <c r="BC41" s="52">
        <v>0.77614094895447205</v>
      </c>
      <c r="BD41" s="52">
        <v>0.85188429462864701</v>
      </c>
      <c r="BE41" s="52">
        <v>0.91550031077930305</v>
      </c>
      <c r="BF41" s="52">
        <v>1.0896357904393199</v>
      </c>
      <c r="BG41" s="52">
        <v>1.2694389224595499</v>
      </c>
      <c r="BH41" s="52">
        <v>1.50689318904716</v>
      </c>
      <c r="BI41" s="52">
        <v>1.7760032054345001</v>
      </c>
      <c r="BJ41" s="52">
        <v>2.01869778200005</v>
      </c>
      <c r="BK41" s="52">
        <v>2.28517118804016</v>
      </c>
      <c r="BL41" s="52">
        <v>2.4546865406572702</v>
      </c>
      <c r="BM41" s="52">
        <v>2.66377542773732</v>
      </c>
      <c r="BN41" s="52">
        <v>2.7700638492129599</v>
      </c>
      <c r="BO41" s="52">
        <v>2.7230713139968898</v>
      </c>
      <c r="BP41" s="52">
        <v>2.5252907100922202</v>
      </c>
      <c r="BQ41" s="52">
        <v>2.36303390919322</v>
      </c>
      <c r="BR41" s="52">
        <v>2.2280492781173802</v>
      </c>
      <c r="BS41" s="52">
        <v>1.9881690542888499</v>
      </c>
      <c r="BT41" s="52">
        <v>1.69717582418518</v>
      </c>
      <c r="BU41" s="52">
        <v>86.187899443537006</v>
      </c>
      <c r="BV41" s="52">
        <v>82.066045055536094</v>
      </c>
      <c r="BW41" s="52">
        <v>80.466693528681603</v>
      </c>
      <c r="BX41" s="52">
        <v>78.865825987957393</v>
      </c>
      <c r="BY41" s="52">
        <v>76.181529899754196</v>
      </c>
      <c r="BZ41" s="52">
        <v>74.889988031228697</v>
      </c>
      <c r="CA41" s="52">
        <v>72.804507382640494</v>
      </c>
      <c r="CB41" s="52">
        <v>72.809171015166498</v>
      </c>
      <c r="CC41" s="52">
        <v>78.865127513124605</v>
      </c>
      <c r="CD41" s="52">
        <v>81.401039215472196</v>
      </c>
      <c r="CE41" s="52">
        <v>86.491151469332394</v>
      </c>
      <c r="CF41" s="52">
        <v>90.308593104094797</v>
      </c>
      <c r="CG41" s="52">
        <v>93.423807654564797</v>
      </c>
      <c r="CH41" s="52">
        <v>96.523165960591101</v>
      </c>
      <c r="CI41" s="52">
        <v>99.7206444712277</v>
      </c>
      <c r="CJ41" s="52">
        <v>101.22791613218899</v>
      </c>
      <c r="CK41" s="52">
        <v>103.220732452769</v>
      </c>
      <c r="CL41" s="52">
        <v>103.820135241155</v>
      </c>
      <c r="CM41" s="52">
        <v>102.723607012225</v>
      </c>
      <c r="CN41" s="52">
        <v>101.000861030642</v>
      </c>
      <c r="CO41" s="52">
        <v>98.279482047106697</v>
      </c>
      <c r="CP41" s="57">
        <v>94.963650842752998</v>
      </c>
      <c r="CQ41" s="57">
        <v>91.379853195319797</v>
      </c>
      <c r="CR41" s="57">
        <v>88.878585075581199</v>
      </c>
      <c r="CS41" s="57">
        <v>88.612719535151399</v>
      </c>
      <c r="CT41" s="57">
        <v>4.0472513592017298E-2</v>
      </c>
      <c r="CU41" s="57">
        <v>4.7106002175742998E-2</v>
      </c>
      <c r="CV41" s="57">
        <v>3.75702305254614E-2</v>
      </c>
      <c r="CW41" s="57">
        <v>2.2941702978577901E-2</v>
      </c>
      <c r="CX41" s="57">
        <v>3.2628968027014799E-3</v>
      </c>
      <c r="CY41" s="57">
        <v>-6.8196779961593901E-4</v>
      </c>
      <c r="CZ41" s="57">
        <v>-4.41631886384469E-3</v>
      </c>
      <c r="DA41" s="57">
        <v>1.19643516984872E-2</v>
      </c>
      <c r="DB41" s="57">
        <v>1.53828409811353E-2</v>
      </c>
      <c r="DC41" s="57">
        <v>1.23432882405792E-2</v>
      </c>
      <c r="DD41" s="57">
        <v>1.2385720453195301E-3</v>
      </c>
      <c r="DE41" s="57">
        <v>3.8794413151181E-3</v>
      </c>
      <c r="DF41" s="57">
        <v>-4.2925126043434096E-3</v>
      </c>
      <c r="DG41" s="57">
        <v>2.2477648363490602E-2</v>
      </c>
      <c r="DH41" s="57">
        <v>3.1744184679144999E-2</v>
      </c>
      <c r="DI41" s="57">
        <v>2.8672550984674298E-2</v>
      </c>
      <c r="DJ41" s="57">
        <v>9.0007782298713104E-2</v>
      </c>
      <c r="DK41" s="57">
        <v>0.124120288504669</v>
      </c>
      <c r="DL41" s="57">
        <v>0.121093515456727</v>
      </c>
      <c r="DM41" s="57">
        <v>0.106118257173208</v>
      </c>
      <c r="DN41" s="57">
        <v>0.10178769953316801</v>
      </c>
      <c r="DO41" s="57">
        <v>2.5562794056481399E-2</v>
      </c>
      <c r="DP41" s="52">
        <v>-5.1641568588961196E-3</v>
      </c>
      <c r="DQ41" s="52">
        <v>-1.82901754227556E-3</v>
      </c>
      <c r="DR41" s="58">
        <v>2.1737635654910499E-5</v>
      </c>
      <c r="DS41" s="58">
        <v>1.6764680276471301E-5</v>
      </c>
      <c r="DT41" s="58">
        <v>1.2390850951131901E-5</v>
      </c>
      <c r="DU41" s="58">
        <v>7.6596747417395905E-6</v>
      </c>
      <c r="DV41" s="58">
        <v>3.4913080318477698E-6</v>
      </c>
      <c r="DW41" s="58">
        <v>1.1894824689381101E-6</v>
      </c>
      <c r="DX41" s="58">
        <v>3.3172236267214702E-6</v>
      </c>
      <c r="DY41" s="58">
        <v>8.3825071378115801E-6</v>
      </c>
      <c r="DZ41" s="58">
        <v>1.0663206789570299E-5</v>
      </c>
      <c r="EA41" s="58">
        <v>6.2505269813380204E-6</v>
      </c>
      <c r="EB41" s="58">
        <v>3.2654129184362598E-6</v>
      </c>
      <c r="EC41" s="58">
        <v>2.9190999408908401E-6</v>
      </c>
      <c r="ED41" s="58">
        <v>9.4993771567617492E-6</v>
      </c>
      <c r="EE41" s="58">
        <v>2.3395186203784198E-5</v>
      </c>
      <c r="EF41" s="58">
        <v>4.0703241663894401E-5</v>
      </c>
      <c r="EG41" s="58">
        <v>4.3253800962955202E-5</v>
      </c>
      <c r="EH41" s="58">
        <v>6.1585534440825593E-5</v>
      </c>
      <c r="EI41" s="58">
        <v>6.7826668969565694E-5</v>
      </c>
      <c r="EJ41" s="58">
        <v>6.1959115056550205E-5</v>
      </c>
      <c r="EK41" s="58">
        <v>5.1419308197790297E-5</v>
      </c>
      <c r="EL41" s="58">
        <v>4.9933305211171499E-5</v>
      </c>
      <c r="EM41" s="58">
        <v>3.16466676276374E-5</v>
      </c>
      <c r="EN41" s="58">
        <v>4.2618156496043503E-6</v>
      </c>
      <c r="EO41" s="58">
        <v>3.6352458584029502E-6</v>
      </c>
    </row>
    <row r="42" spans="2:145" x14ac:dyDescent="0.25">
      <c r="B4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Kern_All_All_All_All_All_All_All_All_All_All_45890</v>
      </c>
      <c r="C42" s="52" t="s">
        <v>264</v>
      </c>
      <c r="D42" s="52" t="s">
        <v>210</v>
      </c>
      <c r="E42" s="52" t="s">
        <v>211</v>
      </c>
      <c r="F42" s="52" t="s">
        <v>25</v>
      </c>
      <c r="G42" s="52" t="s">
        <v>25</v>
      </c>
      <c r="H42" s="52" t="s">
        <v>25</v>
      </c>
      <c r="I42" s="52" t="s">
        <v>25</v>
      </c>
      <c r="J42" s="52" t="s">
        <v>25</v>
      </c>
      <c r="K42" s="52" t="s">
        <v>25</v>
      </c>
      <c r="L42" s="53" t="s">
        <v>25</v>
      </c>
      <c r="M42" s="53" t="s">
        <v>25</v>
      </c>
      <c r="N42" s="54" t="s">
        <v>25</v>
      </c>
      <c r="O42" s="52" t="s">
        <v>25</v>
      </c>
      <c r="P42" s="55">
        <v>45890</v>
      </c>
      <c r="Q42" s="52">
        <v>17</v>
      </c>
      <c r="R42" s="52">
        <v>21</v>
      </c>
      <c r="S42" s="56">
        <v>5115</v>
      </c>
      <c r="T42" s="52">
        <v>0</v>
      </c>
      <c r="U42" s="52">
        <v>0</v>
      </c>
      <c r="V42" s="52">
        <v>0</v>
      </c>
      <c r="W42" s="52">
        <v>0</v>
      </c>
      <c r="X42" s="52">
        <v>1.1165709689054499</v>
      </c>
      <c r="Y42" s="52">
        <v>0.97470885926852802</v>
      </c>
      <c r="Z42" s="52">
        <v>0.88714925058497796</v>
      </c>
      <c r="AA42" s="52">
        <v>0.81431124805810495</v>
      </c>
      <c r="AB42" s="52">
        <v>0.73916416331698398</v>
      </c>
      <c r="AC42" s="52">
        <v>0.708204085416271</v>
      </c>
      <c r="AD42" s="52">
        <v>0.73218254359956803</v>
      </c>
      <c r="AE42" s="52">
        <v>0.76010465285339801</v>
      </c>
      <c r="AF42" s="52">
        <v>0.77320454603865096</v>
      </c>
      <c r="AG42" s="52">
        <v>0.89573463712215295</v>
      </c>
      <c r="AH42" s="52">
        <v>1.09342658427574</v>
      </c>
      <c r="AI42" s="52">
        <v>1.31303320772909</v>
      </c>
      <c r="AJ42" s="52">
        <v>1.6030432713438301</v>
      </c>
      <c r="AK42" s="52">
        <v>1.8508697163680801</v>
      </c>
      <c r="AL42" s="52">
        <v>2.1494317993454999</v>
      </c>
      <c r="AM42" s="52">
        <v>2.3171204852931999</v>
      </c>
      <c r="AN42" s="52">
        <v>2.2757477205658598</v>
      </c>
      <c r="AO42" s="52">
        <v>2.3113700671405</v>
      </c>
      <c r="AP42" s="52">
        <v>2.2663836378311899</v>
      </c>
      <c r="AQ42" s="52">
        <v>2.1294255765594499</v>
      </c>
      <c r="AR42" s="52">
        <v>2.0289550613802101</v>
      </c>
      <c r="AS42" s="52">
        <v>1.9771291346033899</v>
      </c>
      <c r="AT42" s="52">
        <v>1.7573382251666201</v>
      </c>
      <c r="AU42" s="52">
        <v>1.47831211421141</v>
      </c>
      <c r="AV42" s="52">
        <v>1.2871897659632801</v>
      </c>
      <c r="AW42" s="52">
        <v>1.20307487645573</v>
      </c>
      <c r="AX42" s="52">
        <v>1.0434306724912801</v>
      </c>
      <c r="AY42" s="52">
        <v>0.90948873049818901</v>
      </c>
      <c r="AZ42" s="52">
        <v>0.80165778368507501</v>
      </c>
      <c r="BA42" s="52">
        <v>0.73710102209364303</v>
      </c>
      <c r="BB42" s="52">
        <v>0.70721244411734197</v>
      </c>
      <c r="BC42" s="52">
        <v>0.72969430978114003</v>
      </c>
      <c r="BD42" s="52">
        <v>0.796169247649398</v>
      </c>
      <c r="BE42" s="52">
        <v>0.84886095751066004</v>
      </c>
      <c r="BF42" s="52">
        <v>0.95087798117484201</v>
      </c>
      <c r="BG42" s="52">
        <v>1.09298668044381</v>
      </c>
      <c r="BH42" s="52">
        <v>1.30582797824462</v>
      </c>
      <c r="BI42" s="52">
        <v>1.58122520951931</v>
      </c>
      <c r="BJ42" s="52">
        <v>1.7864767943717399</v>
      </c>
      <c r="BK42" s="52">
        <v>2.0323481694344498</v>
      </c>
      <c r="BL42" s="52">
        <v>2.2511837583832701</v>
      </c>
      <c r="BM42" s="52">
        <v>2.3143208566881901</v>
      </c>
      <c r="BN42" s="52">
        <v>2.4040485686920201</v>
      </c>
      <c r="BO42" s="52">
        <v>2.38607104101954</v>
      </c>
      <c r="BP42" s="52">
        <v>2.2499636632722599</v>
      </c>
      <c r="BQ42" s="52">
        <v>2.1300981116318098</v>
      </c>
      <c r="BR42" s="52">
        <v>2.0016677018834002</v>
      </c>
      <c r="BS42" s="52">
        <v>1.7357850243677</v>
      </c>
      <c r="BT42" s="52">
        <v>1.47040204627481</v>
      </c>
      <c r="BU42" s="52">
        <v>80.928438286638496</v>
      </c>
      <c r="BV42" s="52">
        <v>79.922715533114896</v>
      </c>
      <c r="BW42" s="52">
        <v>77.931296278381694</v>
      </c>
      <c r="BX42" s="52">
        <v>78.903947510602904</v>
      </c>
      <c r="BY42" s="52">
        <v>76.913839371103805</v>
      </c>
      <c r="BZ42" s="52">
        <v>73.934379325080101</v>
      </c>
      <c r="CA42" s="52">
        <v>73.925012069918296</v>
      </c>
      <c r="CB42" s="52">
        <v>73.923917756820003</v>
      </c>
      <c r="CC42" s="52">
        <v>75.943762249701194</v>
      </c>
      <c r="CD42" s="52">
        <v>80.948908054921702</v>
      </c>
      <c r="CE42" s="52">
        <v>86.943803387820395</v>
      </c>
      <c r="CF42" s="52">
        <v>89.9579244115872</v>
      </c>
      <c r="CG42" s="52">
        <v>93.956074669070901</v>
      </c>
      <c r="CH42" s="52">
        <v>94.977963094028297</v>
      </c>
      <c r="CI42" s="52">
        <v>96.975421532830097</v>
      </c>
      <c r="CJ42" s="52">
        <v>98.975638044501906</v>
      </c>
      <c r="CK42" s="52">
        <v>98.977026811108999</v>
      </c>
      <c r="CL42" s="52">
        <v>98.968497829685703</v>
      </c>
      <c r="CM42" s="52">
        <v>98.954816973974104</v>
      </c>
      <c r="CN42" s="52">
        <v>97.937595954635995</v>
      </c>
      <c r="CO42" s="52">
        <v>95.909531238262602</v>
      </c>
      <c r="CP42" s="57">
        <v>93.890159462652704</v>
      </c>
      <c r="CQ42" s="57">
        <v>90.888314368483293</v>
      </c>
      <c r="CR42" s="57">
        <v>87.893616739664296</v>
      </c>
      <c r="CS42" s="57">
        <v>83.921475680739604</v>
      </c>
      <c r="CT42" s="57">
        <v>2.90522117346146E-2</v>
      </c>
      <c r="CU42" s="57">
        <v>3.7800211113515003E-2</v>
      </c>
      <c r="CV42" s="57">
        <v>3.0061175183366599E-2</v>
      </c>
      <c r="CW42" s="57">
        <v>2.2914360808666E-2</v>
      </c>
      <c r="CX42" s="57">
        <v>3.5269619527349399E-3</v>
      </c>
      <c r="CY42" s="57">
        <v>-9.1918436828581902E-4</v>
      </c>
      <c r="CZ42" s="57">
        <v>-5.5034346143052297E-3</v>
      </c>
      <c r="DA42" s="57">
        <v>1.29451994064062E-2</v>
      </c>
      <c r="DB42" s="57">
        <v>1.7068258249624199E-2</v>
      </c>
      <c r="DC42" s="57">
        <v>1.26332158843676E-2</v>
      </c>
      <c r="DD42" s="57">
        <v>9.4943355870426695E-4</v>
      </c>
      <c r="DE42" s="57">
        <v>3.7125822134363301E-3</v>
      </c>
      <c r="DF42" s="57">
        <v>-2.8418913696649402E-3</v>
      </c>
      <c r="DG42" s="57">
        <v>1.3668384191986099E-2</v>
      </c>
      <c r="DH42" s="57">
        <v>1.98904491365611E-2</v>
      </c>
      <c r="DI42" s="57">
        <v>2.2453468711363899E-2</v>
      </c>
      <c r="DJ42" s="57">
        <v>8.5052864508428402E-2</v>
      </c>
      <c r="DK42" s="57">
        <v>0.10916492130428899</v>
      </c>
      <c r="DL42" s="57">
        <v>0.11578517785461501</v>
      </c>
      <c r="DM42" s="57">
        <v>0.10854506970238401</v>
      </c>
      <c r="DN42" s="57">
        <v>8.5455505905321499E-2</v>
      </c>
      <c r="DO42" s="57">
        <v>1.8890755051288999E-2</v>
      </c>
      <c r="DP42" s="52">
        <v>-5.8939695160267896E-3</v>
      </c>
      <c r="DQ42" s="52">
        <v>-1.68758225576034E-3</v>
      </c>
      <c r="DR42" s="58">
        <v>1.1342972502907199E-5</v>
      </c>
      <c r="DS42" s="58">
        <v>1.08455817681679E-5</v>
      </c>
      <c r="DT42" s="58">
        <v>7.4187060277064396E-6</v>
      </c>
      <c r="DU42" s="58">
        <v>5.7760825962988303E-6</v>
      </c>
      <c r="DV42" s="58">
        <v>2.59080471690322E-6</v>
      </c>
      <c r="DW42" s="58">
        <v>9.8267042977387589E-7</v>
      </c>
      <c r="DX42" s="58">
        <v>2.8195559974733301E-6</v>
      </c>
      <c r="DY42" s="58">
        <v>1.00244466384609E-5</v>
      </c>
      <c r="DZ42" s="58">
        <v>5.73887573006033E-6</v>
      </c>
      <c r="EA42" s="58">
        <v>4.5444915569383301E-6</v>
      </c>
      <c r="EB42" s="58">
        <v>3.1780820548750998E-6</v>
      </c>
      <c r="EC42" s="58">
        <v>3.05563431419382E-6</v>
      </c>
      <c r="ED42" s="58">
        <v>1.2172152926129801E-5</v>
      </c>
      <c r="EE42" s="58">
        <v>1.8005511656813799E-5</v>
      </c>
      <c r="EF42" s="58">
        <v>2.19664896053185E-5</v>
      </c>
      <c r="EG42" s="58">
        <v>2.7631253995407999E-5</v>
      </c>
      <c r="EH42" s="58">
        <v>2.9307443786356099E-5</v>
      </c>
      <c r="EI42" s="58">
        <v>2.9057569097249299E-5</v>
      </c>
      <c r="EJ42" s="58">
        <v>2.9742692844386E-5</v>
      </c>
      <c r="EK42" s="58">
        <v>2.7110805093913699E-5</v>
      </c>
      <c r="EL42" s="58">
        <v>3.1433473432417803E-5</v>
      </c>
      <c r="EM42" s="58">
        <v>2.3201597992756499E-5</v>
      </c>
      <c r="EN42" s="58">
        <v>3.4204845165810501E-6</v>
      </c>
      <c r="EO42" s="58">
        <v>2.7609098493571402E-6</v>
      </c>
    </row>
    <row r="43" spans="2:145" x14ac:dyDescent="0.25">
      <c r="B4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Kern_All_All_All_All_All_All_All_All_All_All_45891</v>
      </c>
      <c r="C43" s="52" t="s">
        <v>264</v>
      </c>
      <c r="D43" s="52" t="s">
        <v>210</v>
      </c>
      <c r="E43" s="52" t="s">
        <v>211</v>
      </c>
      <c r="F43" s="52" t="s">
        <v>25</v>
      </c>
      <c r="G43" s="52" t="s">
        <v>25</v>
      </c>
      <c r="H43" s="52" t="s">
        <v>25</v>
      </c>
      <c r="I43" s="52" t="s">
        <v>25</v>
      </c>
      <c r="J43" s="52" t="s">
        <v>25</v>
      </c>
      <c r="K43" s="52" t="s">
        <v>25</v>
      </c>
      <c r="L43" s="53" t="s">
        <v>25</v>
      </c>
      <c r="M43" s="53" t="s">
        <v>25</v>
      </c>
      <c r="N43" s="54" t="s">
        <v>25</v>
      </c>
      <c r="O43" s="52" t="s">
        <v>25</v>
      </c>
      <c r="P43" s="55">
        <v>45891</v>
      </c>
      <c r="Q43" s="52">
        <v>17</v>
      </c>
      <c r="R43" s="52">
        <v>21</v>
      </c>
      <c r="S43" s="56">
        <v>5137</v>
      </c>
      <c r="T43" s="52">
        <v>0</v>
      </c>
      <c r="U43" s="52">
        <v>0</v>
      </c>
      <c r="V43" s="52">
        <v>0</v>
      </c>
      <c r="W43" s="52">
        <v>0</v>
      </c>
      <c r="X43" s="52">
        <v>1.3967956653566</v>
      </c>
      <c r="Y43" s="52">
        <v>1.2481401209848499</v>
      </c>
      <c r="Z43" s="52">
        <v>1.0750459963737899</v>
      </c>
      <c r="AA43" s="52">
        <v>1.06029904595902</v>
      </c>
      <c r="AB43" s="52">
        <v>0.93450070044059896</v>
      </c>
      <c r="AC43" s="52">
        <v>0.89438102980506895</v>
      </c>
      <c r="AD43" s="52">
        <v>0.86165251915559904</v>
      </c>
      <c r="AE43" s="52">
        <v>0.91015932609831995</v>
      </c>
      <c r="AF43" s="52">
        <v>0.96312095651087903</v>
      </c>
      <c r="AG43" s="52">
        <v>1.1200649112301</v>
      </c>
      <c r="AH43" s="52">
        <v>1.3427650955066599</v>
      </c>
      <c r="AI43" s="52">
        <v>1.64429196403439</v>
      </c>
      <c r="AJ43" s="52">
        <v>1.93594066418091</v>
      </c>
      <c r="AK43" s="52">
        <v>2.1997173575750999</v>
      </c>
      <c r="AL43" s="52">
        <v>2.5203289958971502</v>
      </c>
      <c r="AM43" s="52">
        <v>2.7414776281924702</v>
      </c>
      <c r="AN43" s="52">
        <v>2.7743923841692402</v>
      </c>
      <c r="AO43" s="52">
        <v>2.7569256543513401</v>
      </c>
      <c r="AP43" s="52">
        <v>2.6042793195190099</v>
      </c>
      <c r="AQ43" s="52">
        <v>2.4962529769750099</v>
      </c>
      <c r="AR43" s="52">
        <v>2.3987950532247502</v>
      </c>
      <c r="AS43" s="52">
        <v>2.3303470145674501</v>
      </c>
      <c r="AT43" s="52">
        <v>2.0819392721911001</v>
      </c>
      <c r="AU43" s="52">
        <v>1.8202391633644299</v>
      </c>
      <c r="AV43" s="52">
        <v>1.4775744431587701</v>
      </c>
      <c r="AW43" s="52">
        <v>1.42229805390426</v>
      </c>
      <c r="AX43" s="52">
        <v>1.25544157122414</v>
      </c>
      <c r="AY43" s="52">
        <v>1.1089954664961501</v>
      </c>
      <c r="AZ43" s="52">
        <v>0.99524214028940805</v>
      </c>
      <c r="BA43" s="52">
        <v>0.91894953085426101</v>
      </c>
      <c r="BB43" s="52">
        <v>0.87904990235869696</v>
      </c>
      <c r="BC43" s="52">
        <v>0.88187065564207601</v>
      </c>
      <c r="BD43" s="52">
        <v>0.93934087841942804</v>
      </c>
      <c r="BE43" s="52">
        <v>0.99983206350143805</v>
      </c>
      <c r="BF43" s="52">
        <v>1.16461728555519</v>
      </c>
      <c r="BG43" s="52">
        <v>1.3613097231856099</v>
      </c>
      <c r="BH43" s="52">
        <v>1.6178383643555601</v>
      </c>
      <c r="BI43" s="52">
        <v>1.8881422542971</v>
      </c>
      <c r="BJ43" s="52">
        <v>2.13197642960436</v>
      </c>
      <c r="BK43" s="52">
        <v>2.3779363447598301</v>
      </c>
      <c r="BL43" s="52">
        <v>2.6106944601545501</v>
      </c>
      <c r="BM43" s="52">
        <v>2.7489267391454901</v>
      </c>
      <c r="BN43" s="52">
        <v>2.8420521146897899</v>
      </c>
      <c r="BO43" s="52">
        <v>2.8152994819018802</v>
      </c>
      <c r="BP43" s="52">
        <v>2.6565984088622199</v>
      </c>
      <c r="BQ43" s="52">
        <v>2.5442730995706899</v>
      </c>
      <c r="BR43" s="52">
        <v>2.38604807312998</v>
      </c>
      <c r="BS43" s="52">
        <v>2.0777932661260001</v>
      </c>
      <c r="BT43" s="52">
        <v>1.8117308761559701</v>
      </c>
      <c r="BU43" s="52">
        <v>85.893234200469195</v>
      </c>
      <c r="BV43" s="52">
        <v>83.899631697758807</v>
      </c>
      <c r="BW43" s="52">
        <v>82.890172981635601</v>
      </c>
      <c r="BX43" s="52">
        <v>81.883720541798994</v>
      </c>
      <c r="BY43" s="52">
        <v>79.890956152259307</v>
      </c>
      <c r="BZ43" s="52">
        <v>79.880294262788894</v>
      </c>
      <c r="CA43" s="52">
        <v>77.888395813747806</v>
      </c>
      <c r="CB43" s="52">
        <v>77.885497228535201</v>
      </c>
      <c r="CC43" s="52">
        <v>80.8912811049222</v>
      </c>
      <c r="CD43" s="52">
        <v>83.908725720431406</v>
      </c>
      <c r="CE43" s="52">
        <v>88.902318974127695</v>
      </c>
      <c r="CF43" s="52">
        <v>92.902107008769505</v>
      </c>
      <c r="CG43" s="52">
        <v>96.902650908915007</v>
      </c>
      <c r="CH43" s="52">
        <v>98.915454102629198</v>
      </c>
      <c r="CI43" s="52">
        <v>100.92440869329199</v>
      </c>
      <c r="CJ43" s="52">
        <v>102.92280630854501</v>
      </c>
      <c r="CK43" s="52">
        <v>103.922002230259</v>
      </c>
      <c r="CL43" s="52">
        <v>103.921701876307</v>
      </c>
      <c r="CM43" s="52">
        <v>103.90527633440399</v>
      </c>
      <c r="CN43" s="52">
        <v>103.88029403783401</v>
      </c>
      <c r="CO43" s="52">
        <v>101.855231210284</v>
      </c>
      <c r="CP43" s="57">
        <v>98.8489316072192</v>
      </c>
      <c r="CQ43" s="57">
        <v>95.843459867515904</v>
      </c>
      <c r="CR43" s="57">
        <v>92.846766205213697</v>
      </c>
      <c r="CS43" s="57">
        <v>87.892382103109</v>
      </c>
      <c r="CT43" s="57">
        <v>3.95179943181393E-2</v>
      </c>
      <c r="CU43" s="57">
        <v>5.4817107983179299E-2</v>
      </c>
      <c r="CV43" s="57">
        <v>4.4619874642770799E-2</v>
      </c>
      <c r="CW43" s="57">
        <v>2.8287978804045599E-2</v>
      </c>
      <c r="CX43" s="57">
        <v>4.4674764710516696E-3</v>
      </c>
      <c r="CY43" s="57">
        <v>4.2091078705181303E-4</v>
      </c>
      <c r="CZ43" s="57">
        <v>-9.2235456522286909E-3</v>
      </c>
      <c r="DA43" s="57">
        <v>1.6212154456379999E-2</v>
      </c>
      <c r="DB43" s="57">
        <v>1.4563702456602301E-2</v>
      </c>
      <c r="DC43" s="57">
        <v>1.08683756391282E-2</v>
      </c>
      <c r="DD43" s="57">
        <v>-1.75676867726164E-4</v>
      </c>
      <c r="DE43" s="57">
        <v>4.4118422875307397E-3</v>
      </c>
      <c r="DF43" s="57">
        <v>4.6729215397712503E-3</v>
      </c>
      <c r="DG43" s="57">
        <v>3.7263263377901402E-2</v>
      </c>
      <c r="DH43" s="57">
        <v>3.7635958448040803E-2</v>
      </c>
      <c r="DI43" s="57">
        <v>3.4362245976188102E-2</v>
      </c>
      <c r="DJ43" s="57">
        <v>9.1393930702989595E-2</v>
      </c>
      <c r="DK43" s="57">
        <v>0.12482049169534799</v>
      </c>
      <c r="DL43" s="57">
        <v>0.123192542183078</v>
      </c>
      <c r="DM43" s="57">
        <v>0.104239551112975</v>
      </c>
      <c r="DN43" s="57">
        <v>0.12709230526263501</v>
      </c>
      <c r="DO43" s="57">
        <v>5.1220627356206701E-2</v>
      </c>
      <c r="DP43" s="52">
        <v>1.9195232636790699E-3</v>
      </c>
      <c r="DQ43" s="52">
        <v>2.57483259406598E-3</v>
      </c>
      <c r="DR43" s="58">
        <v>1.5954987171615899E-5</v>
      </c>
      <c r="DS43" s="58">
        <v>1.49751472784666E-5</v>
      </c>
      <c r="DT43" s="58">
        <v>1.21395989711653E-5</v>
      </c>
      <c r="DU43" s="58">
        <v>8.3784451603892096E-6</v>
      </c>
      <c r="DV43" s="58">
        <v>4.1483474882324801E-6</v>
      </c>
      <c r="DW43" s="58">
        <v>2.4501874117519599E-6</v>
      </c>
      <c r="DX43" s="58">
        <v>5.83091829911547E-6</v>
      </c>
      <c r="DY43" s="58">
        <v>1.5050935976639199E-5</v>
      </c>
      <c r="DZ43" s="58">
        <v>1.2922195281102599E-5</v>
      </c>
      <c r="EA43" s="58">
        <v>8.3727209397197901E-6</v>
      </c>
      <c r="EB43" s="58">
        <v>4.2968617810727301E-6</v>
      </c>
      <c r="EC43" s="58">
        <v>1.4916321467879E-5</v>
      </c>
      <c r="ED43" s="58">
        <v>2.5716004264070101E-5</v>
      </c>
      <c r="EE43" s="58">
        <v>4.5634351627718002E-5</v>
      </c>
      <c r="EF43" s="58">
        <v>5.3583786358844399E-5</v>
      </c>
      <c r="EG43" s="58">
        <v>5.8160991078416301E-5</v>
      </c>
      <c r="EH43" s="58">
        <v>6.6482354091032799E-5</v>
      </c>
      <c r="EI43" s="58">
        <v>6.6881230705781897E-5</v>
      </c>
      <c r="EJ43" s="58">
        <v>7.2069501061619595E-5</v>
      </c>
      <c r="EK43" s="58">
        <v>8.0965805215409901E-5</v>
      </c>
      <c r="EL43" s="58">
        <v>8.9934701234036397E-5</v>
      </c>
      <c r="EM43" s="58">
        <v>7.9557869022711699E-5</v>
      </c>
      <c r="EN43" s="58">
        <v>1.9875151497285002E-5</v>
      </c>
      <c r="EO43" s="58">
        <v>3.5416242349789801E-5</v>
      </c>
    </row>
    <row r="44" spans="2:145" x14ac:dyDescent="0.25">
      <c r="B4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Kern_All_All_All_All_All_All_All_All_All_All_45904</v>
      </c>
      <c r="C44" s="52" t="s">
        <v>264</v>
      </c>
      <c r="D44" s="52" t="s">
        <v>210</v>
      </c>
      <c r="E44" s="52" t="s">
        <v>211</v>
      </c>
      <c r="F44" s="52" t="s">
        <v>25</v>
      </c>
      <c r="G44" s="52" t="s">
        <v>25</v>
      </c>
      <c r="H44" s="52" t="s">
        <v>25</v>
      </c>
      <c r="I44" s="52" t="s">
        <v>25</v>
      </c>
      <c r="J44" s="52" t="s">
        <v>25</v>
      </c>
      <c r="K44" s="52" t="s">
        <v>25</v>
      </c>
      <c r="L44" s="53" t="s">
        <v>25</v>
      </c>
      <c r="M44" s="53" t="s">
        <v>25</v>
      </c>
      <c r="N44" s="54" t="s">
        <v>25</v>
      </c>
      <c r="O44" s="52" t="s">
        <v>25</v>
      </c>
      <c r="P44" s="55">
        <v>45904</v>
      </c>
      <c r="Q44" s="52">
        <v>17</v>
      </c>
      <c r="R44" s="52">
        <v>21</v>
      </c>
      <c r="S44" s="56">
        <v>5235</v>
      </c>
      <c r="T44" s="52">
        <v>0</v>
      </c>
      <c r="U44" s="52">
        <v>0</v>
      </c>
      <c r="V44" s="52">
        <v>0</v>
      </c>
      <c r="W44" s="52">
        <v>0</v>
      </c>
      <c r="X44" s="52">
        <v>1.38043075628116</v>
      </c>
      <c r="Y44" s="52">
        <v>1.2539911005386</v>
      </c>
      <c r="Z44" s="52">
        <v>1.11945819868233</v>
      </c>
      <c r="AA44" s="52">
        <v>0.97791994904236101</v>
      </c>
      <c r="AB44" s="52">
        <v>0.93217517710576503</v>
      </c>
      <c r="AC44" s="52">
        <v>0.88846109892487402</v>
      </c>
      <c r="AD44" s="52">
        <v>0.83580020896737905</v>
      </c>
      <c r="AE44" s="52">
        <v>0.82220191273357701</v>
      </c>
      <c r="AF44" s="52">
        <v>0.84943301943517702</v>
      </c>
      <c r="AG44" s="52">
        <v>0.97776477858836797</v>
      </c>
      <c r="AH44" s="52">
        <v>1.1608967057988</v>
      </c>
      <c r="AI44" s="52">
        <v>1.4386264456618001</v>
      </c>
      <c r="AJ44" s="52">
        <v>1.7230067949799499</v>
      </c>
      <c r="AK44" s="52">
        <v>2.0119088963098499</v>
      </c>
      <c r="AL44" s="52">
        <v>2.24795269021689</v>
      </c>
      <c r="AM44" s="52">
        <v>2.4315097065448001</v>
      </c>
      <c r="AN44" s="52">
        <v>2.4816271608455001</v>
      </c>
      <c r="AO44" s="52">
        <v>2.5007286675086</v>
      </c>
      <c r="AP44" s="52">
        <v>2.4241117405769201</v>
      </c>
      <c r="AQ44" s="52">
        <v>2.25046756630171</v>
      </c>
      <c r="AR44" s="52">
        <v>2.1665665295004999</v>
      </c>
      <c r="AS44" s="52">
        <v>2.0561996930965898</v>
      </c>
      <c r="AT44" s="52">
        <v>1.7682095451373201</v>
      </c>
      <c r="AU44" s="52">
        <v>1.5046964676658301</v>
      </c>
      <c r="AV44" s="52">
        <v>1.6292870293380499</v>
      </c>
      <c r="AW44" s="52">
        <v>1.3219442801921799</v>
      </c>
      <c r="AX44" s="52">
        <v>1.17219750413238</v>
      </c>
      <c r="AY44" s="52">
        <v>1.0496897960574401</v>
      </c>
      <c r="AZ44" s="52">
        <v>0.95375215037732097</v>
      </c>
      <c r="BA44" s="52">
        <v>0.894586059707283</v>
      </c>
      <c r="BB44" s="52">
        <v>0.86870435247590905</v>
      </c>
      <c r="BC44" s="52">
        <v>0.88463747686961702</v>
      </c>
      <c r="BD44" s="52">
        <v>0.91172703677626399</v>
      </c>
      <c r="BE44" s="52">
        <v>0.93252451941299797</v>
      </c>
      <c r="BF44" s="52">
        <v>1.0397132057771299</v>
      </c>
      <c r="BG44" s="52">
        <v>1.2013603411653999</v>
      </c>
      <c r="BH44" s="52">
        <v>1.4107736779745099</v>
      </c>
      <c r="BI44" s="52">
        <v>1.6486061860690699</v>
      </c>
      <c r="BJ44" s="52">
        <v>1.8551112106160601</v>
      </c>
      <c r="BK44" s="52">
        <v>2.0910409763412598</v>
      </c>
      <c r="BL44" s="52">
        <v>2.2127076346188801</v>
      </c>
      <c r="BM44" s="52">
        <v>2.3566215445114</v>
      </c>
      <c r="BN44" s="52">
        <v>2.4187083070576398</v>
      </c>
      <c r="BO44" s="52">
        <v>2.36817820723441</v>
      </c>
      <c r="BP44" s="52">
        <v>2.2452027501895899</v>
      </c>
      <c r="BQ44" s="52">
        <v>2.1481870774439402</v>
      </c>
      <c r="BR44" s="52">
        <v>1.98991136281059</v>
      </c>
      <c r="BS44" s="52">
        <v>1.75690831374928</v>
      </c>
      <c r="BT44" s="52">
        <v>1.5004201746658701</v>
      </c>
      <c r="BU44" s="52">
        <v>83.9056025463872</v>
      </c>
      <c r="BV44" s="52">
        <v>82.902268097060499</v>
      </c>
      <c r="BW44" s="52">
        <v>81.901457411061998</v>
      </c>
      <c r="BX44" s="52">
        <v>79.910496693615897</v>
      </c>
      <c r="BY44" s="52">
        <v>77.917114555711706</v>
      </c>
      <c r="BZ44" s="52">
        <v>75.924316719489099</v>
      </c>
      <c r="CA44" s="52">
        <v>75.924039461709597</v>
      </c>
      <c r="CB44" s="52">
        <v>76.912082818722396</v>
      </c>
      <c r="CC44" s="52">
        <v>79.908496755995202</v>
      </c>
      <c r="CD44" s="52">
        <v>83.901357808454804</v>
      </c>
      <c r="CE44" s="52">
        <v>86.9030866518479</v>
      </c>
      <c r="CF44" s="52">
        <v>89.902848003684696</v>
      </c>
      <c r="CG44" s="52">
        <v>91.908698911602102</v>
      </c>
      <c r="CH44" s="52">
        <v>94.908404047763796</v>
      </c>
      <c r="CI44" s="52">
        <v>97.903718029837293</v>
      </c>
      <c r="CJ44" s="52">
        <v>98.9046500499053</v>
      </c>
      <c r="CK44" s="52">
        <v>99.896600494292699</v>
      </c>
      <c r="CL44" s="52">
        <v>99.8909956708018</v>
      </c>
      <c r="CM44" s="52">
        <v>98.883342202328194</v>
      </c>
      <c r="CN44" s="52">
        <v>97.860004775793996</v>
      </c>
      <c r="CO44" s="52">
        <v>94.856448711036805</v>
      </c>
      <c r="CP44" s="57">
        <v>91.858919039108002</v>
      </c>
      <c r="CQ44" s="57">
        <v>88.864738546893406</v>
      </c>
      <c r="CR44" s="57">
        <v>86.866821991474694</v>
      </c>
      <c r="CS44" s="57">
        <v>86.898486374095995</v>
      </c>
      <c r="CT44" s="57">
        <v>3.5002046304914103E-2</v>
      </c>
      <c r="CU44" s="57">
        <v>5.0421417162485799E-2</v>
      </c>
      <c r="CV44" s="57">
        <v>4.1665969718567397E-2</v>
      </c>
      <c r="CW44" s="57">
        <v>2.46186576953999E-2</v>
      </c>
      <c r="CX44" s="57">
        <v>3.96531196232727E-3</v>
      </c>
      <c r="CY44" s="57">
        <v>-5.4131445414657895E-4</v>
      </c>
      <c r="CZ44" s="57">
        <v>-7.4613523647803302E-3</v>
      </c>
      <c r="DA44" s="57">
        <v>1.5618453260134E-2</v>
      </c>
      <c r="DB44" s="57">
        <v>1.5340495694859201E-2</v>
      </c>
      <c r="DC44" s="57">
        <v>1.0836050516828699E-2</v>
      </c>
      <c r="DD44" s="57">
        <v>9.3316038029309296E-4</v>
      </c>
      <c r="DE44" s="57">
        <v>3.5577840724143302E-3</v>
      </c>
      <c r="DF44" s="57">
        <v>-7.5060382044190004E-3</v>
      </c>
      <c r="DG44" s="57">
        <v>1.4020925993144201E-2</v>
      </c>
      <c r="DH44" s="57">
        <v>2.46594991375725E-2</v>
      </c>
      <c r="DI44" s="57">
        <v>2.2877447080372301E-2</v>
      </c>
      <c r="DJ44" s="57">
        <v>8.6520688834937201E-2</v>
      </c>
      <c r="DK44" s="57">
        <v>0.11245480282828101</v>
      </c>
      <c r="DL44" s="57">
        <v>0.115764213963247</v>
      </c>
      <c r="DM44" s="57">
        <v>0.108415909678654</v>
      </c>
      <c r="DN44" s="57">
        <v>7.8674040788850402E-2</v>
      </c>
      <c r="DO44" s="57">
        <v>6.2305767644186003E-3</v>
      </c>
      <c r="DP44" s="52">
        <v>-7.1134240671900202E-3</v>
      </c>
      <c r="DQ44" s="52">
        <v>-1.5471074370915199E-3</v>
      </c>
      <c r="DR44" s="58">
        <v>1.34575353371563E-5</v>
      </c>
      <c r="DS44" s="58">
        <v>1.3349069313071E-5</v>
      </c>
      <c r="DT44" s="58">
        <v>1.0268422644205001E-5</v>
      </c>
      <c r="DU44" s="58">
        <v>6.1176223206957496E-6</v>
      </c>
      <c r="DV44" s="58">
        <v>3.0883192896219201E-6</v>
      </c>
      <c r="DW44" s="58">
        <v>1.3591586847216499E-6</v>
      </c>
      <c r="DX44" s="58">
        <v>4.13941231031818E-6</v>
      </c>
      <c r="DY44" s="58">
        <v>1.23535630513128E-5</v>
      </c>
      <c r="DZ44" s="58">
        <v>1.08249877547609E-5</v>
      </c>
      <c r="EA44" s="58">
        <v>7.5236298116093403E-6</v>
      </c>
      <c r="EB44" s="58">
        <v>3.3235669770163801E-6</v>
      </c>
      <c r="EC44" s="58">
        <v>3.09421670077307E-6</v>
      </c>
      <c r="ED44" s="58">
        <v>6.0519712254794604E-6</v>
      </c>
      <c r="EE44" s="58">
        <v>1.47207502196163E-5</v>
      </c>
      <c r="EF44" s="58">
        <v>2.4860218360240699E-5</v>
      </c>
      <c r="EG44" s="58">
        <v>2.5106743561835601E-5</v>
      </c>
      <c r="EH44" s="58">
        <v>3.0705893338204902E-5</v>
      </c>
      <c r="EI44" s="58">
        <v>3.11103741064677E-5</v>
      </c>
      <c r="EJ44" s="58">
        <v>2.8645702391499101E-5</v>
      </c>
      <c r="EK44" s="58">
        <v>2.6122159936291199E-5</v>
      </c>
      <c r="EL44" s="58">
        <v>2.36639665726222E-5</v>
      </c>
      <c r="EM44" s="58">
        <v>1.39298832049296E-5</v>
      </c>
      <c r="EN44" s="58">
        <v>2.94592471531973E-6</v>
      </c>
      <c r="EO44" s="58">
        <v>2.3745837147122299E-6</v>
      </c>
    </row>
    <row r="45" spans="2:145" x14ac:dyDescent="0.25">
      <c r="B4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Kern_All_All_All_All_All_All_All_All_All_All_45916</v>
      </c>
      <c r="C45" s="52" t="s">
        <v>264</v>
      </c>
      <c r="D45" s="52" t="s">
        <v>210</v>
      </c>
      <c r="E45" s="52" t="s">
        <v>211</v>
      </c>
      <c r="F45" s="52" t="s">
        <v>25</v>
      </c>
      <c r="G45" s="52" t="s">
        <v>25</v>
      </c>
      <c r="H45" s="52" t="s">
        <v>25</v>
      </c>
      <c r="I45" s="52" t="s">
        <v>25</v>
      </c>
      <c r="J45" s="52" t="s">
        <v>25</v>
      </c>
      <c r="K45" s="52" t="s">
        <v>25</v>
      </c>
      <c r="L45" s="53" t="s">
        <v>25</v>
      </c>
      <c r="M45" s="53" t="s">
        <v>25</v>
      </c>
      <c r="N45" s="54" t="s">
        <v>25</v>
      </c>
      <c r="O45" s="52" t="s">
        <v>25</v>
      </c>
      <c r="P45" s="55">
        <v>45916</v>
      </c>
      <c r="Q45" s="52">
        <v>17</v>
      </c>
      <c r="R45" s="52">
        <v>21</v>
      </c>
      <c r="S45" s="56">
        <v>5274</v>
      </c>
      <c r="T45" s="52">
        <v>0</v>
      </c>
      <c r="U45" s="52">
        <v>0</v>
      </c>
      <c r="V45" s="52">
        <v>0</v>
      </c>
      <c r="W45" s="52">
        <v>0</v>
      </c>
      <c r="X45" s="52">
        <v>1.0073717819152599</v>
      </c>
      <c r="Y45" s="52">
        <v>0.89806711569944997</v>
      </c>
      <c r="Z45" s="52">
        <v>0.79670914052668595</v>
      </c>
      <c r="AA45" s="52">
        <v>0.71858879594918401</v>
      </c>
      <c r="AB45" s="52">
        <v>0.65357730808189796</v>
      </c>
      <c r="AC45" s="52">
        <v>0.62426714219405299</v>
      </c>
      <c r="AD45" s="52">
        <v>0.61585768195597501</v>
      </c>
      <c r="AE45" s="52">
        <v>0.64072031853544498</v>
      </c>
      <c r="AF45" s="52">
        <v>0.658354441075512</v>
      </c>
      <c r="AG45" s="52">
        <v>0.76004337109114095</v>
      </c>
      <c r="AH45" s="52">
        <v>0.88531152359797305</v>
      </c>
      <c r="AI45" s="52">
        <v>1.11977543712136</v>
      </c>
      <c r="AJ45" s="52">
        <v>1.41940571479511</v>
      </c>
      <c r="AK45" s="52">
        <v>1.6977269119802501</v>
      </c>
      <c r="AL45" s="52">
        <v>2.0237168031219399</v>
      </c>
      <c r="AM45" s="52">
        <v>2.1986679893434902</v>
      </c>
      <c r="AN45" s="52">
        <v>2.2916748935990001</v>
      </c>
      <c r="AO45" s="52">
        <v>2.2607896297933401</v>
      </c>
      <c r="AP45" s="52">
        <v>2.1584164432236399</v>
      </c>
      <c r="AQ45" s="52">
        <v>2.0359204400393001</v>
      </c>
      <c r="AR45" s="52">
        <v>1.9205527643184499</v>
      </c>
      <c r="AS45" s="52">
        <v>1.8113659248976901</v>
      </c>
      <c r="AT45" s="52">
        <v>1.6004416214522801</v>
      </c>
      <c r="AU45" s="52">
        <v>1.3512137615725801</v>
      </c>
      <c r="AV45" s="52">
        <v>1.1521594981680501</v>
      </c>
      <c r="AW45" s="52">
        <v>1.0251142324870499</v>
      </c>
      <c r="AX45" s="52">
        <v>0.892228792026316</v>
      </c>
      <c r="AY45" s="52">
        <v>0.78150324539836202</v>
      </c>
      <c r="AZ45" s="52">
        <v>0.68817501538318304</v>
      </c>
      <c r="BA45" s="52">
        <v>0.62990439791076203</v>
      </c>
      <c r="BB45" s="52">
        <v>0.61252100598406001</v>
      </c>
      <c r="BC45" s="52">
        <v>0.65249920535831196</v>
      </c>
      <c r="BD45" s="52">
        <v>0.72635276211022304</v>
      </c>
      <c r="BE45" s="52">
        <v>0.75690780997637896</v>
      </c>
      <c r="BF45" s="52">
        <v>0.85124868713107305</v>
      </c>
      <c r="BG45" s="52">
        <v>0.94621082794579503</v>
      </c>
      <c r="BH45" s="52">
        <v>1.1071431280107</v>
      </c>
      <c r="BI45" s="52">
        <v>1.3205707154950499</v>
      </c>
      <c r="BJ45" s="52">
        <v>1.6370572810558099</v>
      </c>
      <c r="BK45" s="52">
        <v>1.8868231002720199</v>
      </c>
      <c r="BL45" s="52">
        <v>2.0311378322126301</v>
      </c>
      <c r="BM45" s="52">
        <v>2.25542353571681</v>
      </c>
      <c r="BN45" s="52">
        <v>2.31859688678382</v>
      </c>
      <c r="BO45" s="52">
        <v>2.2556575569050401</v>
      </c>
      <c r="BP45" s="52">
        <v>2.0897223777760998</v>
      </c>
      <c r="BQ45" s="52">
        <v>1.9326275461973099</v>
      </c>
      <c r="BR45" s="52">
        <v>1.7923622889119999</v>
      </c>
      <c r="BS45" s="52">
        <v>1.5882024353269</v>
      </c>
      <c r="BT45" s="52">
        <v>1.3497642409416599</v>
      </c>
      <c r="BU45" s="52">
        <v>78.942135503510201</v>
      </c>
      <c r="BV45" s="52">
        <v>76.949928357006002</v>
      </c>
      <c r="BW45" s="52">
        <v>75.942894845826601</v>
      </c>
      <c r="BX45" s="52">
        <v>76.928434738622599</v>
      </c>
      <c r="BY45" s="52">
        <v>72.950435680209694</v>
      </c>
      <c r="BZ45" s="52">
        <v>71.947152262015194</v>
      </c>
      <c r="CA45" s="52">
        <v>70.9505533576354</v>
      </c>
      <c r="CB45" s="52">
        <v>69.953851974049599</v>
      </c>
      <c r="CC45" s="52">
        <v>72.9536863444511</v>
      </c>
      <c r="CD45" s="52">
        <v>74.979764323966805</v>
      </c>
      <c r="CE45" s="52">
        <v>80.978196480443799</v>
      </c>
      <c r="CF45" s="52">
        <v>86.9659495159339</v>
      </c>
      <c r="CG45" s="52">
        <v>90.9595091212976</v>
      </c>
      <c r="CH45" s="52">
        <v>94.952369485384693</v>
      </c>
      <c r="CI45" s="52">
        <v>97.941456551684098</v>
      </c>
      <c r="CJ45" s="52">
        <v>98.946612279584997</v>
      </c>
      <c r="CK45" s="52">
        <v>100.93324630425801</v>
      </c>
      <c r="CL45" s="52">
        <v>100.93137809442899</v>
      </c>
      <c r="CM45" s="52">
        <v>98.934336380505201</v>
      </c>
      <c r="CN45" s="52">
        <v>95.931100783702803</v>
      </c>
      <c r="CO45" s="52">
        <v>92.919397839851399</v>
      </c>
      <c r="CP45" s="52">
        <v>90.909650854829493</v>
      </c>
      <c r="CQ45" s="57">
        <v>86.921835001919405</v>
      </c>
      <c r="CR45" s="57">
        <v>85.910857970328195</v>
      </c>
      <c r="CS45" s="57">
        <v>79.949136903597207</v>
      </c>
      <c r="CT45" s="57">
        <v>2.4566141292339701E-2</v>
      </c>
      <c r="CU45" s="57">
        <v>2.48354535888838E-2</v>
      </c>
      <c r="CV45" s="57">
        <v>2.4086355383589601E-2</v>
      </c>
      <c r="CW45" s="57">
        <v>1.91868021557784E-2</v>
      </c>
      <c r="CX45" s="57">
        <v>2.3538816964815399E-3</v>
      </c>
      <c r="CY45" s="57">
        <v>-1.36864775100247E-3</v>
      </c>
      <c r="CZ45" s="57">
        <v>-2.8170524242953502E-3</v>
      </c>
      <c r="DA45" s="57">
        <v>9.8082042429179402E-3</v>
      </c>
      <c r="DB45" s="57">
        <v>1.8774383505724999E-2</v>
      </c>
      <c r="DC45" s="57">
        <v>1.6255392256282201E-2</v>
      </c>
      <c r="DD45" s="57">
        <v>4.2603203040930101E-3</v>
      </c>
      <c r="DE45" s="57">
        <v>3.50684077820818E-3</v>
      </c>
      <c r="DF45" s="57">
        <v>-9.9520933848163302E-3</v>
      </c>
      <c r="DG45" s="57">
        <v>1.41610141863335E-2</v>
      </c>
      <c r="DH45" s="57">
        <v>2.4786667041627099E-2</v>
      </c>
      <c r="DI45" s="57">
        <v>2.3018612814194799E-2</v>
      </c>
      <c r="DJ45" s="57">
        <v>8.8047481162115401E-2</v>
      </c>
      <c r="DK45" s="57">
        <v>0.115756605997269</v>
      </c>
      <c r="DL45" s="57">
        <v>0.115975912602439</v>
      </c>
      <c r="DM45" s="57">
        <v>0.109833495774061</v>
      </c>
      <c r="DN45" s="57">
        <v>6.4669241565768795E-2</v>
      </c>
      <c r="DO45" s="57">
        <v>-3.87857025411512E-4</v>
      </c>
      <c r="DP45" s="52">
        <v>-6.4649524023791E-3</v>
      </c>
      <c r="DQ45" s="52">
        <v>-1.38913980967891E-3</v>
      </c>
      <c r="DR45" s="58">
        <v>1.05348651808764E-5</v>
      </c>
      <c r="DS45" s="58">
        <v>9.6915370181982706E-6</v>
      </c>
      <c r="DT45" s="58">
        <v>7.15319664923843E-6</v>
      </c>
      <c r="DU45" s="58">
        <v>5.0401065833654499E-6</v>
      </c>
      <c r="DV45" s="58">
        <v>2.0075002788114201E-6</v>
      </c>
      <c r="DW45" s="58">
        <v>6.5668538862189798E-7</v>
      </c>
      <c r="DX45" s="58">
        <v>1.8505890295027101E-6</v>
      </c>
      <c r="DY45" s="58">
        <v>5.3977855733318E-6</v>
      </c>
      <c r="DZ45" s="58">
        <v>3.7919484293281002E-6</v>
      </c>
      <c r="EA45" s="58">
        <v>2.4088107180263701E-6</v>
      </c>
      <c r="EB45" s="58">
        <v>1.52792348744106E-6</v>
      </c>
      <c r="EC45" s="58">
        <v>2.0650818426368099E-6</v>
      </c>
      <c r="ED45" s="58">
        <v>4.2982064012625798E-6</v>
      </c>
      <c r="EE45" s="58">
        <v>1.7122447633814201E-5</v>
      </c>
      <c r="EF45" s="58">
        <v>2.5346360636150901E-5</v>
      </c>
      <c r="EG45" s="58">
        <v>2.5252463079384298E-5</v>
      </c>
      <c r="EH45" s="58">
        <v>3.8053295298724502E-5</v>
      </c>
      <c r="EI45" s="58">
        <v>3.6949220824686697E-5</v>
      </c>
      <c r="EJ45" s="58">
        <v>3.1331544694538302E-5</v>
      </c>
      <c r="EK45" s="58">
        <v>2.2537697163034199E-5</v>
      </c>
      <c r="EL45" s="58">
        <v>2.3218652547326301E-5</v>
      </c>
      <c r="EM45" s="58">
        <v>1.4932965347129801E-5</v>
      </c>
      <c r="EN45" s="58">
        <v>2.2538709992275301E-6</v>
      </c>
      <c r="EO45" s="58">
        <v>2.12882546323992E-6</v>
      </c>
    </row>
    <row r="46" spans="2:145" x14ac:dyDescent="0.25">
      <c r="B4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Kern_All_All_All_All_All_All_All_All_All_All_45917</v>
      </c>
      <c r="C46" s="52" t="s">
        <v>264</v>
      </c>
      <c r="D46" s="52" t="s">
        <v>210</v>
      </c>
      <c r="E46" s="52" t="s">
        <v>211</v>
      </c>
      <c r="F46" s="52" t="s">
        <v>25</v>
      </c>
      <c r="G46" s="52" t="s">
        <v>25</v>
      </c>
      <c r="H46" s="52" t="s">
        <v>25</v>
      </c>
      <c r="I46" s="52" t="s">
        <v>25</v>
      </c>
      <c r="J46" s="52" t="s">
        <v>25</v>
      </c>
      <c r="K46" s="52" t="s">
        <v>25</v>
      </c>
      <c r="L46" s="53" t="s">
        <v>25</v>
      </c>
      <c r="M46" s="53" t="s">
        <v>25</v>
      </c>
      <c r="N46" s="54" t="s">
        <v>25</v>
      </c>
      <c r="O46" s="52" t="s">
        <v>25</v>
      </c>
      <c r="P46" s="55">
        <v>45917</v>
      </c>
      <c r="Q46" s="52">
        <v>17</v>
      </c>
      <c r="R46" s="52">
        <v>21</v>
      </c>
      <c r="S46" s="56">
        <v>5277</v>
      </c>
      <c r="T46" s="52">
        <v>0</v>
      </c>
      <c r="U46" s="52">
        <v>0</v>
      </c>
      <c r="V46" s="52">
        <v>0</v>
      </c>
      <c r="W46" s="52">
        <v>0</v>
      </c>
      <c r="X46" s="52">
        <v>1.16039038903533</v>
      </c>
      <c r="Y46" s="52">
        <v>1.0311603051576601</v>
      </c>
      <c r="Z46" s="52">
        <v>0.91352675559349505</v>
      </c>
      <c r="AA46" s="52">
        <v>0.79574206560576299</v>
      </c>
      <c r="AB46" s="52">
        <v>0.74838961007020099</v>
      </c>
      <c r="AC46" s="52">
        <v>0.71168636750597003</v>
      </c>
      <c r="AD46" s="52">
        <v>0.67194808960199004</v>
      </c>
      <c r="AE46" s="52">
        <v>0.68790668698122204</v>
      </c>
      <c r="AF46" s="52">
        <v>0.70525491458494505</v>
      </c>
      <c r="AG46" s="52">
        <v>0.819185685399761</v>
      </c>
      <c r="AH46" s="52">
        <v>0.94956279340837701</v>
      </c>
      <c r="AI46" s="52">
        <v>1.1346755933935899</v>
      </c>
      <c r="AJ46" s="52">
        <v>1.3789453332069099</v>
      </c>
      <c r="AK46" s="52">
        <v>1.63443755364921</v>
      </c>
      <c r="AL46" s="52">
        <v>1.90055792222555</v>
      </c>
      <c r="AM46" s="52">
        <v>2.01301826954903</v>
      </c>
      <c r="AN46" s="52">
        <v>1.99952546449692</v>
      </c>
      <c r="AO46" s="52">
        <v>1.9446364533484799</v>
      </c>
      <c r="AP46" s="52">
        <v>1.8588132234835699</v>
      </c>
      <c r="AQ46" s="52">
        <v>1.77151422723383</v>
      </c>
      <c r="AR46" s="52">
        <v>1.73239222706644</v>
      </c>
      <c r="AS46" s="52">
        <v>1.72899721897805</v>
      </c>
      <c r="AT46" s="52">
        <v>1.5394266249085899</v>
      </c>
      <c r="AU46" s="52">
        <v>1.30186743261237</v>
      </c>
      <c r="AV46" s="52">
        <v>1.35344637769758</v>
      </c>
      <c r="AW46" s="52">
        <v>1.1551755506002399</v>
      </c>
      <c r="AX46" s="52">
        <v>0.97923298134640202</v>
      </c>
      <c r="AY46" s="52">
        <v>0.86807045923933801</v>
      </c>
      <c r="AZ46" s="52">
        <v>0.77500481281753497</v>
      </c>
      <c r="BA46" s="52">
        <v>0.71058434733098397</v>
      </c>
      <c r="BB46" s="52">
        <v>0.69323061900211502</v>
      </c>
      <c r="BC46" s="52">
        <v>0.72456196867676403</v>
      </c>
      <c r="BD46" s="52">
        <v>0.77323958248334801</v>
      </c>
      <c r="BE46" s="52">
        <v>0.78530371144501399</v>
      </c>
      <c r="BF46" s="52">
        <v>0.84833421333367698</v>
      </c>
      <c r="BG46" s="52">
        <v>0.96041083251797998</v>
      </c>
      <c r="BH46" s="52">
        <v>1.13098411922097</v>
      </c>
      <c r="BI46" s="52">
        <v>1.3342609360534501</v>
      </c>
      <c r="BJ46" s="52">
        <v>1.5630249307703199</v>
      </c>
      <c r="BK46" s="52">
        <v>1.7630268682894901</v>
      </c>
      <c r="BL46" s="52">
        <v>1.8907522191903301</v>
      </c>
      <c r="BM46" s="52">
        <v>2.0196663356141298</v>
      </c>
      <c r="BN46" s="52">
        <v>2.0700167209356102</v>
      </c>
      <c r="BO46" s="52">
        <v>2.0291127921483501</v>
      </c>
      <c r="BP46" s="52">
        <v>1.9257956015492099</v>
      </c>
      <c r="BQ46" s="52">
        <v>1.82409131777699</v>
      </c>
      <c r="BR46" s="52">
        <v>1.69967100555661</v>
      </c>
      <c r="BS46" s="52">
        <v>1.5287133679655101</v>
      </c>
      <c r="BT46" s="52">
        <v>1.3019195266444901</v>
      </c>
      <c r="BU46" s="52">
        <v>82.915925368335905</v>
      </c>
      <c r="BV46" s="52">
        <v>79.9288345672677</v>
      </c>
      <c r="BW46" s="52">
        <v>78.926079271555494</v>
      </c>
      <c r="BX46" s="52">
        <v>76.931324478755897</v>
      </c>
      <c r="BY46" s="52">
        <v>74.936968521351801</v>
      </c>
      <c r="BZ46" s="52">
        <v>72.945753557418996</v>
      </c>
      <c r="CA46" s="52">
        <v>72.938459770481899</v>
      </c>
      <c r="CB46" s="52">
        <v>71.941619769966906</v>
      </c>
      <c r="CC46" s="52">
        <v>75.933170142808194</v>
      </c>
      <c r="CD46" s="52">
        <v>80.933888595220907</v>
      </c>
      <c r="CE46" s="52">
        <v>84.940403170284398</v>
      </c>
      <c r="CF46" s="52">
        <v>86.957391272729694</v>
      </c>
      <c r="CG46" s="52">
        <v>89.966745103357695</v>
      </c>
      <c r="CH46" s="52">
        <v>91.975800658685898</v>
      </c>
      <c r="CI46" s="52">
        <v>93.981318577934701</v>
      </c>
      <c r="CJ46" s="52">
        <v>94.986029865024804</v>
      </c>
      <c r="CK46" s="52">
        <v>95.9816992742157</v>
      </c>
      <c r="CL46" s="52">
        <v>95.981378574479095</v>
      </c>
      <c r="CM46" s="52">
        <v>94.973067027779095</v>
      </c>
      <c r="CN46" s="52">
        <v>92.963232749061802</v>
      </c>
      <c r="CO46" s="52">
        <v>89.953435122495605</v>
      </c>
      <c r="CP46" s="52">
        <v>88.937781534247094</v>
      </c>
      <c r="CQ46" s="57">
        <v>87.931041438888499</v>
      </c>
      <c r="CR46" s="57">
        <v>86.922523138351593</v>
      </c>
      <c r="CS46" s="57">
        <v>85.898842114586998</v>
      </c>
      <c r="CT46" s="57">
        <v>3.2835634161434202E-2</v>
      </c>
      <c r="CU46" s="57">
        <v>3.7617105132656099E-2</v>
      </c>
      <c r="CV46" s="57">
        <v>3.2870264290565901E-2</v>
      </c>
      <c r="CW46" s="57">
        <v>1.9194204897473401E-2</v>
      </c>
      <c r="CX46" s="57">
        <v>3.0120576045149202E-3</v>
      </c>
      <c r="CY46" s="57">
        <v>-1.1666218375981901E-3</v>
      </c>
      <c r="CZ46" s="57">
        <v>-4.6843496859290696E-3</v>
      </c>
      <c r="DA46" s="57">
        <v>1.1492442787494801E-2</v>
      </c>
      <c r="DB46" s="57">
        <v>1.7357791641433001E-2</v>
      </c>
      <c r="DC46" s="57">
        <v>1.2668998000950201E-2</v>
      </c>
      <c r="DD46" s="57">
        <v>2.0452236823041499E-3</v>
      </c>
      <c r="DE46" s="57">
        <v>3.5053503491610598E-3</v>
      </c>
      <c r="DF46" s="57">
        <v>-1.2467329013122299E-2</v>
      </c>
      <c r="DG46" s="57">
        <v>-3.8936427747936599E-3</v>
      </c>
      <c r="DH46" s="57">
        <v>6.68794228228524E-3</v>
      </c>
      <c r="DI46" s="57">
        <v>1.05593154223285E-2</v>
      </c>
      <c r="DJ46" s="57">
        <v>8.0968311279927402E-2</v>
      </c>
      <c r="DK46" s="57">
        <v>9.9839843518753801E-2</v>
      </c>
      <c r="DL46" s="57">
        <v>0.109649778475573</v>
      </c>
      <c r="DM46" s="57">
        <v>0.11162650939984201</v>
      </c>
      <c r="DN46" s="57">
        <v>4.3595869968097598E-2</v>
      </c>
      <c r="DO46" s="57">
        <v>-6.3943224822739101E-3</v>
      </c>
      <c r="DP46" s="52">
        <v>-6.8214651158720798E-3</v>
      </c>
      <c r="DQ46" s="52">
        <v>-1.57147375237125E-3</v>
      </c>
      <c r="DR46" s="58">
        <v>1.7689717842466898E-5</v>
      </c>
      <c r="DS46" s="58">
        <v>1.3203018534769801E-5</v>
      </c>
      <c r="DT46" s="58">
        <v>9.1971188890152201E-6</v>
      </c>
      <c r="DU46" s="58">
        <v>5.00931913507388E-6</v>
      </c>
      <c r="DV46" s="58">
        <v>2.3311914481139201E-6</v>
      </c>
      <c r="DW46" s="58">
        <v>8.4757548406613204E-7</v>
      </c>
      <c r="DX46" s="58">
        <v>2.5545849891803102E-6</v>
      </c>
      <c r="DY46" s="58">
        <v>7.6480372502606105E-6</v>
      </c>
      <c r="DZ46" s="58">
        <v>5.7485446239692698E-6</v>
      </c>
      <c r="EA46" s="58">
        <v>4.3772727613659498E-6</v>
      </c>
      <c r="EB46" s="58">
        <v>2.3228468478652499E-6</v>
      </c>
      <c r="EC46" s="58">
        <v>2.1961153036324399E-6</v>
      </c>
      <c r="ED46" s="58">
        <v>5.2244503437778097E-6</v>
      </c>
      <c r="EE46" s="58">
        <v>1.1282015519585899E-5</v>
      </c>
      <c r="EF46" s="58">
        <v>1.5384453814729601E-5</v>
      </c>
      <c r="EG46" s="58">
        <v>1.8185837171597599E-5</v>
      </c>
      <c r="EH46" s="58">
        <v>2.11835305132243E-5</v>
      </c>
      <c r="EI46" s="58">
        <v>2.0918249593493401E-5</v>
      </c>
      <c r="EJ46" s="58">
        <v>2.0758500363148599E-5</v>
      </c>
      <c r="EK46" s="58">
        <v>1.9260002658110001E-5</v>
      </c>
      <c r="EL46" s="58">
        <v>2.5292008660986199E-5</v>
      </c>
      <c r="EM46" s="58">
        <v>1.50930133463269E-5</v>
      </c>
      <c r="EN46" s="58">
        <v>2.3962641933715301E-6</v>
      </c>
      <c r="EO46" s="58">
        <v>2.3711335448826898E-6</v>
      </c>
    </row>
    <row r="47" spans="2:145" x14ac:dyDescent="0.25">
      <c r="B4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Kern_All_All_All_All_All_All_All_All_All_All_45923</v>
      </c>
      <c r="C47" s="52" t="s">
        <v>264</v>
      </c>
      <c r="D47" s="52" t="s">
        <v>210</v>
      </c>
      <c r="E47" s="52" t="s">
        <v>211</v>
      </c>
      <c r="F47" s="52" t="s">
        <v>25</v>
      </c>
      <c r="G47" s="52" t="s">
        <v>25</v>
      </c>
      <c r="H47" s="52" t="s">
        <v>25</v>
      </c>
      <c r="I47" s="52" t="s">
        <v>25</v>
      </c>
      <c r="J47" s="52" t="s">
        <v>25</v>
      </c>
      <c r="K47" s="52" t="s">
        <v>25</v>
      </c>
      <c r="L47" s="53" t="s">
        <v>25</v>
      </c>
      <c r="M47" s="53" t="s">
        <v>25</v>
      </c>
      <c r="N47" s="54" t="s">
        <v>25</v>
      </c>
      <c r="O47" s="52" t="s">
        <v>25</v>
      </c>
      <c r="P47" s="55">
        <v>45923</v>
      </c>
      <c r="Q47" s="52">
        <v>17</v>
      </c>
      <c r="R47" s="52">
        <v>21</v>
      </c>
      <c r="S47" s="56">
        <v>5314</v>
      </c>
      <c r="T47" s="52">
        <v>0</v>
      </c>
      <c r="U47" s="52">
        <v>0</v>
      </c>
      <c r="V47" s="52">
        <v>0</v>
      </c>
      <c r="W47" s="52">
        <v>0</v>
      </c>
      <c r="X47" s="52">
        <v>1.0285495120886201</v>
      </c>
      <c r="Y47" s="52">
        <v>0.89920267135497001</v>
      </c>
      <c r="Z47" s="52">
        <v>0.80335852870424296</v>
      </c>
      <c r="AA47" s="52">
        <v>0.72865303063496401</v>
      </c>
      <c r="AB47" s="52">
        <v>0.72123452472410798</v>
      </c>
      <c r="AC47" s="52">
        <v>0.706502866019727</v>
      </c>
      <c r="AD47" s="52">
        <v>0.69892375063347201</v>
      </c>
      <c r="AE47" s="52">
        <v>0.68272530524474295</v>
      </c>
      <c r="AF47" s="52">
        <v>0.68515442937813398</v>
      </c>
      <c r="AG47" s="52">
        <v>0.79630524018961601</v>
      </c>
      <c r="AH47" s="52">
        <v>0.96047481743822505</v>
      </c>
      <c r="AI47" s="52">
        <v>1.1829654682587001</v>
      </c>
      <c r="AJ47" s="52">
        <v>1.4369545589522701</v>
      </c>
      <c r="AK47" s="52">
        <v>1.69360646652154</v>
      </c>
      <c r="AL47" s="52">
        <v>1.9103270016707301</v>
      </c>
      <c r="AM47" s="52">
        <v>2.0911058528012201</v>
      </c>
      <c r="AN47" s="52">
        <v>2.1670927230621602</v>
      </c>
      <c r="AO47" s="52">
        <v>2.1646394371611</v>
      </c>
      <c r="AP47" s="52">
        <v>2.0693360210781</v>
      </c>
      <c r="AQ47" s="52">
        <v>1.95391129942534</v>
      </c>
      <c r="AR47" s="52">
        <v>1.9792948103202399</v>
      </c>
      <c r="AS47" s="52">
        <v>1.8992327420267701</v>
      </c>
      <c r="AT47" s="52">
        <v>1.66089564024075</v>
      </c>
      <c r="AU47" s="52">
        <v>1.4159302291226199</v>
      </c>
      <c r="AV47" s="52">
        <v>1.15364401701465</v>
      </c>
      <c r="AW47" s="52">
        <v>1.1160609899807299</v>
      </c>
      <c r="AX47" s="52">
        <v>0.95409572435179102</v>
      </c>
      <c r="AY47" s="52">
        <v>0.84701489031561605</v>
      </c>
      <c r="AZ47" s="52">
        <v>0.75604312944320196</v>
      </c>
      <c r="BA47" s="52">
        <v>0.70675221099428798</v>
      </c>
      <c r="BB47" s="52">
        <v>0.69193352439914302</v>
      </c>
      <c r="BC47" s="52">
        <v>0.72394922532990802</v>
      </c>
      <c r="BD47" s="52">
        <v>0.776907238967669</v>
      </c>
      <c r="BE47" s="52">
        <v>0.79387833636238603</v>
      </c>
      <c r="BF47" s="52">
        <v>0.86915291658903004</v>
      </c>
      <c r="BG47" s="52">
        <v>0.98615997898335195</v>
      </c>
      <c r="BH47" s="52">
        <v>1.1573073874680899</v>
      </c>
      <c r="BI47" s="52">
        <v>1.3557566704861499</v>
      </c>
      <c r="BJ47" s="52">
        <v>1.5818013455136899</v>
      </c>
      <c r="BK47" s="52">
        <v>1.7939323949205901</v>
      </c>
      <c r="BL47" s="52">
        <v>1.99485212116928</v>
      </c>
      <c r="BM47" s="52">
        <v>2.1571290957880498</v>
      </c>
      <c r="BN47" s="52">
        <v>2.1547310611539401</v>
      </c>
      <c r="BO47" s="52">
        <v>2.1132952845495798</v>
      </c>
      <c r="BP47" s="52">
        <v>2.0072677399504602</v>
      </c>
      <c r="BQ47" s="52">
        <v>1.9168707815089701</v>
      </c>
      <c r="BR47" s="52">
        <v>1.82575785983627</v>
      </c>
      <c r="BS47" s="52">
        <v>1.65352560102793</v>
      </c>
      <c r="BT47" s="52">
        <v>1.4089969505279301</v>
      </c>
      <c r="BU47" s="52">
        <v>79.939808223098595</v>
      </c>
      <c r="BV47" s="52">
        <v>76.948069072518805</v>
      </c>
      <c r="BW47" s="52">
        <v>74.9576789159496</v>
      </c>
      <c r="BX47" s="52">
        <v>74.946748546845001</v>
      </c>
      <c r="BY47" s="52">
        <v>72.954610984011296</v>
      </c>
      <c r="BZ47" s="52">
        <v>71.956521382741897</v>
      </c>
      <c r="CA47" s="52">
        <v>71.950172573485006</v>
      </c>
      <c r="CB47" s="52">
        <v>70.957351512070701</v>
      </c>
      <c r="CC47" s="52">
        <v>74.948183464811507</v>
      </c>
      <c r="CD47" s="52">
        <v>79.954430605632595</v>
      </c>
      <c r="CE47" s="52">
        <v>83.964239899694107</v>
      </c>
      <c r="CF47" s="52">
        <v>85.983727084080698</v>
      </c>
      <c r="CG47" s="52">
        <v>88.990016719947704</v>
      </c>
      <c r="CH47" s="52">
        <v>91.991384068065699</v>
      </c>
      <c r="CI47" s="52">
        <v>93.992316676799405</v>
      </c>
      <c r="CJ47" s="52">
        <v>95.990745406244599</v>
      </c>
      <c r="CK47" s="52">
        <v>97.981377840376993</v>
      </c>
      <c r="CL47" s="52">
        <v>96.985371869771896</v>
      </c>
      <c r="CM47" s="52">
        <v>95.982811529335706</v>
      </c>
      <c r="CN47" s="52">
        <v>93.967376537144503</v>
      </c>
      <c r="CO47" s="52">
        <v>91.949156520055695</v>
      </c>
      <c r="CP47" s="52">
        <v>89.940045761211607</v>
      </c>
      <c r="CQ47" s="57">
        <v>86.939381085087803</v>
      </c>
      <c r="CR47" s="57">
        <v>83.941623984769706</v>
      </c>
      <c r="CS47" s="57">
        <v>81.936654454129595</v>
      </c>
      <c r="CT47" s="57">
        <v>2.65741104463036E-2</v>
      </c>
      <c r="CU47" s="57">
        <v>2.4776581691628E-2</v>
      </c>
      <c r="CV47" s="57">
        <v>2.11569775577281E-2</v>
      </c>
      <c r="CW47" s="57">
        <v>1.5586197043348E-2</v>
      </c>
      <c r="CX47" s="57">
        <v>2.3645640497635101E-3</v>
      </c>
      <c r="CY47" s="57">
        <v>-1.3623892136717601E-3</v>
      </c>
      <c r="CZ47" s="57">
        <v>-3.7739001132833798E-3</v>
      </c>
      <c r="DA47" s="57">
        <v>1.0678440263711401E-2</v>
      </c>
      <c r="DB47" s="57">
        <v>1.7871879830207701E-2</v>
      </c>
      <c r="DC47" s="57">
        <v>1.3257387554778399E-2</v>
      </c>
      <c r="DD47" s="57">
        <v>2.5642443383722402E-3</v>
      </c>
      <c r="DE47" s="57">
        <v>3.4598022648794002E-3</v>
      </c>
      <c r="DF47" s="57">
        <v>-1.15290577411464E-2</v>
      </c>
      <c r="DG47" s="57">
        <v>-3.8439545137967201E-3</v>
      </c>
      <c r="DH47" s="57">
        <v>6.7054578667456802E-3</v>
      </c>
      <c r="DI47" s="57">
        <v>1.3699076079374701E-2</v>
      </c>
      <c r="DJ47" s="57">
        <v>8.3817934784947104E-2</v>
      </c>
      <c r="DK47" s="57">
        <v>0.103082529837346</v>
      </c>
      <c r="DL47" s="57">
        <v>0.111241752714322</v>
      </c>
      <c r="DM47" s="57">
        <v>0.110971695714408</v>
      </c>
      <c r="DN47" s="57">
        <v>5.7625806978407697E-2</v>
      </c>
      <c r="DO47" s="57">
        <v>-7.0524914052321501E-3</v>
      </c>
      <c r="DP47" s="52">
        <v>-6.4833164660682103E-3</v>
      </c>
      <c r="DQ47" s="52">
        <v>-1.03687514409775E-3</v>
      </c>
      <c r="DR47" s="58">
        <v>1.23943713805681E-5</v>
      </c>
      <c r="DS47" s="58">
        <v>9.9610083130254694E-6</v>
      </c>
      <c r="DT47" s="58">
        <v>7.0555696229040797E-6</v>
      </c>
      <c r="DU47" s="58">
        <v>4.4646049845195504E-6</v>
      </c>
      <c r="DV47" s="58">
        <v>2.2741441721033199E-6</v>
      </c>
      <c r="DW47" s="58">
        <v>7.2193117735739903E-7</v>
      </c>
      <c r="DX47" s="58">
        <v>2.5129058083193399E-6</v>
      </c>
      <c r="DY47" s="58">
        <v>6.5121856668421604E-6</v>
      </c>
      <c r="DZ47" s="58">
        <v>5.0808642161408596E-6</v>
      </c>
      <c r="EA47" s="58">
        <v>3.7229438649889201E-6</v>
      </c>
      <c r="EB47" s="58">
        <v>1.99273903403932E-6</v>
      </c>
      <c r="EC47" s="58">
        <v>1.9323252153815699E-6</v>
      </c>
      <c r="ED47" s="58">
        <v>4.8047634013074999E-6</v>
      </c>
      <c r="EE47" s="58">
        <v>1.08056423251313E-5</v>
      </c>
      <c r="EF47" s="58">
        <v>1.5445523074402499E-5</v>
      </c>
      <c r="EG47" s="58">
        <v>1.8488838349063401E-5</v>
      </c>
      <c r="EH47" s="58">
        <v>2.4442282341335401E-5</v>
      </c>
      <c r="EI47" s="58">
        <v>2.2490110469222101E-5</v>
      </c>
      <c r="EJ47" s="58">
        <v>2.0428903957798699E-5</v>
      </c>
      <c r="EK47" s="58">
        <v>1.7994122350186098E-5</v>
      </c>
      <c r="EL47" s="58">
        <v>1.9816757710229702E-5</v>
      </c>
      <c r="EM47" s="58">
        <v>1.5929281306571901E-5</v>
      </c>
      <c r="EN47" s="58">
        <v>2.2197212361158399E-6</v>
      </c>
      <c r="EO47" s="58">
        <v>1.7359042945351801E-6</v>
      </c>
    </row>
    <row r="48" spans="2:145" x14ac:dyDescent="0.25">
      <c r="B4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Bay_All_All_All_All_All_All_All_All_All_All_45848</v>
      </c>
      <c r="C48" s="52" t="s">
        <v>264</v>
      </c>
      <c r="D48" s="52" t="s">
        <v>212</v>
      </c>
      <c r="E48" s="52" t="s">
        <v>213</v>
      </c>
      <c r="F48" s="52" t="s">
        <v>25</v>
      </c>
      <c r="G48" s="52" t="s">
        <v>25</v>
      </c>
      <c r="H48" s="52" t="s">
        <v>25</v>
      </c>
      <c r="I48" s="52" t="s">
        <v>25</v>
      </c>
      <c r="J48" s="52" t="s">
        <v>25</v>
      </c>
      <c r="K48" s="52" t="s">
        <v>25</v>
      </c>
      <c r="L48" s="53" t="s">
        <v>25</v>
      </c>
      <c r="M48" s="53" t="s">
        <v>25</v>
      </c>
      <c r="N48" s="54" t="s">
        <v>25</v>
      </c>
      <c r="O48" s="52" t="s">
        <v>25</v>
      </c>
      <c r="P48" s="55">
        <v>45848</v>
      </c>
      <c r="Q48" s="52">
        <v>17</v>
      </c>
      <c r="R48" s="52">
        <v>21</v>
      </c>
      <c r="S48" s="56">
        <v>2596</v>
      </c>
      <c r="T48" s="52">
        <v>0</v>
      </c>
      <c r="U48" s="52">
        <v>0</v>
      </c>
      <c r="V48" s="52">
        <v>0</v>
      </c>
      <c r="W48" s="52">
        <v>0</v>
      </c>
      <c r="X48" s="52">
        <v>0.73698807939380995</v>
      </c>
      <c r="Y48" s="52">
        <v>0.65654751205866202</v>
      </c>
      <c r="Z48" s="52">
        <v>0.57655971969991004</v>
      </c>
      <c r="AA48" s="52">
        <v>0.52166551128842997</v>
      </c>
      <c r="AB48" s="52">
        <v>0.47029806154075099</v>
      </c>
      <c r="AC48" s="52">
        <v>0.51049959059024097</v>
      </c>
      <c r="AD48" s="52">
        <v>0.57465111911725197</v>
      </c>
      <c r="AE48" s="52">
        <v>0.59678891514586196</v>
      </c>
      <c r="AF48" s="52">
        <v>0.60153900064429799</v>
      </c>
      <c r="AG48" s="52">
        <v>0.80554233570974898</v>
      </c>
      <c r="AH48" s="52">
        <v>0.76831978650709798</v>
      </c>
      <c r="AI48" s="52">
        <v>0.80794463709650299</v>
      </c>
      <c r="AJ48" s="52">
        <v>0.91539096844127699</v>
      </c>
      <c r="AK48" s="52">
        <v>0.94671615134789699</v>
      </c>
      <c r="AL48" s="52">
        <v>1.0987171878497799</v>
      </c>
      <c r="AM48" s="52">
        <v>1.20100088524751</v>
      </c>
      <c r="AN48" s="52">
        <v>1.1519585240918</v>
      </c>
      <c r="AO48" s="52">
        <v>1.2363309178603501</v>
      </c>
      <c r="AP48" s="52">
        <v>1.29983767703801</v>
      </c>
      <c r="AQ48" s="52">
        <v>1.1411575468351101</v>
      </c>
      <c r="AR48" s="52">
        <v>1.0942569972012699</v>
      </c>
      <c r="AS48" s="52">
        <v>1.1059754069393199</v>
      </c>
      <c r="AT48" s="52">
        <v>0.95415686256312604</v>
      </c>
      <c r="AU48" s="52">
        <v>0.779445142052416</v>
      </c>
      <c r="AV48" s="52">
        <v>0.75328304306966598</v>
      </c>
      <c r="AW48" s="52">
        <v>0.71539058871509797</v>
      </c>
      <c r="AX48" s="52">
        <v>0.64431437776525802</v>
      </c>
      <c r="AY48" s="52">
        <v>0.57531572079346205</v>
      </c>
      <c r="AZ48" s="52">
        <v>0.52883177001909198</v>
      </c>
      <c r="BA48" s="52">
        <v>0.50442795829944498</v>
      </c>
      <c r="BB48" s="52">
        <v>0.50518710450742799</v>
      </c>
      <c r="BC48" s="52">
        <v>0.53780310296773504</v>
      </c>
      <c r="BD48" s="52">
        <v>0.60094478381410199</v>
      </c>
      <c r="BE48" s="52">
        <v>0.65147852614659696</v>
      </c>
      <c r="BF48" s="52">
        <v>0.71377257356859203</v>
      </c>
      <c r="BG48" s="52">
        <v>0.77165269301142303</v>
      </c>
      <c r="BH48" s="52">
        <v>0.86700607687435705</v>
      </c>
      <c r="BI48" s="52">
        <v>1.0035732910037001</v>
      </c>
      <c r="BJ48" s="52">
        <v>1.2557059538267901</v>
      </c>
      <c r="BK48" s="52">
        <v>1.4741981417599499</v>
      </c>
      <c r="BL48" s="52">
        <v>1.6183372597010599</v>
      </c>
      <c r="BM48" s="52">
        <v>1.71531416422677</v>
      </c>
      <c r="BN48" s="52">
        <v>1.7632419438157301</v>
      </c>
      <c r="BO48" s="52">
        <v>1.6978236061042999</v>
      </c>
      <c r="BP48" s="52">
        <v>1.4980243182983599</v>
      </c>
      <c r="BQ48" s="52">
        <v>1.3301587025699499</v>
      </c>
      <c r="BR48" s="52">
        <v>1.17050743329759</v>
      </c>
      <c r="BS48" s="52">
        <v>0.94153186643046904</v>
      </c>
      <c r="BT48" s="52">
        <v>0.79064383297510699</v>
      </c>
      <c r="BU48" s="52">
        <v>64.496106522752001</v>
      </c>
      <c r="BV48" s="52">
        <v>60.996417296920598</v>
      </c>
      <c r="BW48" s="52">
        <v>58.061523953630598</v>
      </c>
      <c r="BX48" s="52">
        <v>57.847500644100101</v>
      </c>
      <c r="BY48" s="52">
        <v>56.655174335509102</v>
      </c>
      <c r="BZ48" s="52">
        <v>55.134282648454601</v>
      </c>
      <c r="CA48" s="52">
        <v>54.6220358355516</v>
      </c>
      <c r="CB48" s="52">
        <v>56.062132665684601</v>
      </c>
      <c r="CC48" s="52">
        <v>62.409952243489499</v>
      </c>
      <c r="CD48" s="52">
        <v>66.511263290450003</v>
      </c>
      <c r="CE48" s="52">
        <v>72.011094146996101</v>
      </c>
      <c r="CF48" s="52">
        <v>77.003630101730906</v>
      </c>
      <c r="CG48" s="52">
        <v>82.938550050408395</v>
      </c>
      <c r="CH48" s="52">
        <v>87.1721193788254</v>
      </c>
      <c r="CI48" s="52">
        <v>90.7174134896472</v>
      </c>
      <c r="CJ48" s="52">
        <v>92.319855103247306</v>
      </c>
      <c r="CK48" s="52">
        <v>92.371140986990298</v>
      </c>
      <c r="CL48" s="52">
        <v>91.017385263907897</v>
      </c>
      <c r="CM48" s="52">
        <v>88.654520484815606</v>
      </c>
      <c r="CN48" s="52">
        <v>84.511443588933901</v>
      </c>
      <c r="CO48" s="52">
        <v>81.061121072668797</v>
      </c>
      <c r="CP48" s="52">
        <v>75.4630427152522</v>
      </c>
      <c r="CQ48" s="57">
        <v>71.287452262099706</v>
      </c>
      <c r="CR48" s="57">
        <v>67.689309391662206</v>
      </c>
      <c r="CS48" s="57">
        <v>63.294611183783601</v>
      </c>
      <c r="CT48" s="57">
        <v>-7.1421941761673599E-4</v>
      </c>
      <c r="CU48" s="57">
        <v>-2.19796104984681E-2</v>
      </c>
      <c r="CV48" s="57">
        <v>-6.3538611456434302E-3</v>
      </c>
      <c r="CW48" s="57">
        <v>-1.4254019698779199E-3</v>
      </c>
      <c r="CX48" s="57">
        <v>5.58905287110139E-4</v>
      </c>
      <c r="CY48" s="57">
        <v>-4.0429696701330701E-3</v>
      </c>
      <c r="CZ48" s="57">
        <v>3.2581706196001502E-3</v>
      </c>
      <c r="DA48" s="57">
        <v>6.1436762583215298E-3</v>
      </c>
      <c r="DB48" s="57">
        <v>2.3378014509266201E-2</v>
      </c>
      <c r="DC48" s="57">
        <v>1.9256688316477501E-2</v>
      </c>
      <c r="DD48" s="57">
        <v>1.09174429946621E-2</v>
      </c>
      <c r="DE48" s="57">
        <v>3.0295349478629899E-3</v>
      </c>
      <c r="DF48" s="57">
        <v>-8.2897906251256093E-3</v>
      </c>
      <c r="DG48" s="57">
        <v>-8.7132070040278598E-4</v>
      </c>
      <c r="DH48" s="57">
        <v>8.6645078689712995E-3</v>
      </c>
      <c r="DI48" s="57">
        <v>1.38616998075796E-2</v>
      </c>
      <c r="DJ48" s="57">
        <v>8.1187026315470603E-2</v>
      </c>
      <c r="DK48" s="57">
        <v>9.1051738944553207E-2</v>
      </c>
      <c r="DL48" s="57">
        <v>9.4937925156670794E-2</v>
      </c>
      <c r="DM48" s="57">
        <v>8.4686572082306205E-2</v>
      </c>
      <c r="DN48" s="57">
        <v>4.3520616594191097E-2</v>
      </c>
      <c r="DO48" s="57">
        <v>3.2071800217065901E-3</v>
      </c>
      <c r="DP48" s="52">
        <v>-4.1178725468811299E-4</v>
      </c>
      <c r="DQ48" s="52">
        <v>1.0094731659518799E-3</v>
      </c>
      <c r="DR48" s="58">
        <v>5.6972497691927304E-6</v>
      </c>
      <c r="DS48" s="58">
        <v>5.1702153976448901E-6</v>
      </c>
      <c r="DT48" s="58">
        <v>3.9322502378707298E-6</v>
      </c>
      <c r="DU48" s="58">
        <v>1.85262437147988E-6</v>
      </c>
      <c r="DV48" s="58">
        <v>6.1651356760642596E-7</v>
      </c>
      <c r="DW48" s="58">
        <v>2.12771960536118E-7</v>
      </c>
      <c r="DX48" s="58">
        <v>7.0003071538049197E-7</v>
      </c>
      <c r="DY48" s="58">
        <v>5.6221432629180697E-6</v>
      </c>
      <c r="DZ48" s="58">
        <v>1.43971443436876E-6</v>
      </c>
      <c r="EA48" s="58">
        <v>1.03643398441275E-6</v>
      </c>
      <c r="EB48" s="58">
        <v>6.1521003238255896E-7</v>
      </c>
      <c r="EC48" s="58">
        <v>5.3150444725645103E-7</v>
      </c>
      <c r="ED48" s="58">
        <v>1.1674663220141201E-6</v>
      </c>
      <c r="EE48" s="58">
        <v>3.6180127664444198E-6</v>
      </c>
      <c r="EF48" s="58">
        <v>5.7281080567125002E-6</v>
      </c>
      <c r="EG48" s="58">
        <v>6.48185092846235E-6</v>
      </c>
      <c r="EH48" s="58">
        <v>7.3114214905406999E-6</v>
      </c>
      <c r="EI48" s="58">
        <v>6.9870404433337001E-6</v>
      </c>
      <c r="EJ48" s="58">
        <v>6.5068059148406897E-6</v>
      </c>
      <c r="EK48" s="58">
        <v>5.5813305090102998E-6</v>
      </c>
      <c r="EL48" s="58">
        <v>9.3369997998273906E-6</v>
      </c>
      <c r="EM48" s="58">
        <v>5.3030514815067601E-6</v>
      </c>
      <c r="EN48" s="58">
        <v>5.7441147902133198E-7</v>
      </c>
      <c r="EO48" s="58">
        <v>5.3227322689367698E-7</v>
      </c>
    </row>
    <row r="49" spans="2:145" x14ac:dyDescent="0.25">
      <c r="B4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Bay_All_All_All_All_All_All_All_All_All_All_45849</v>
      </c>
      <c r="C49" s="52" t="s">
        <v>264</v>
      </c>
      <c r="D49" s="52" t="s">
        <v>212</v>
      </c>
      <c r="E49" s="52" t="s">
        <v>213</v>
      </c>
      <c r="F49" s="52" t="s">
        <v>25</v>
      </c>
      <c r="G49" s="52" t="s">
        <v>25</v>
      </c>
      <c r="H49" s="52" t="s">
        <v>25</v>
      </c>
      <c r="I49" s="52" t="s">
        <v>25</v>
      </c>
      <c r="J49" s="52" t="s">
        <v>25</v>
      </c>
      <c r="K49" s="52" t="s">
        <v>25</v>
      </c>
      <c r="L49" s="53" t="s">
        <v>25</v>
      </c>
      <c r="M49" s="53" t="s">
        <v>25</v>
      </c>
      <c r="N49" s="54" t="s">
        <v>25</v>
      </c>
      <c r="O49" s="52" t="s">
        <v>25</v>
      </c>
      <c r="P49" s="55">
        <v>45849</v>
      </c>
      <c r="Q49" s="52">
        <v>17</v>
      </c>
      <c r="R49" s="52">
        <v>21</v>
      </c>
      <c r="S49" s="56">
        <v>2596</v>
      </c>
      <c r="T49" s="52">
        <v>0</v>
      </c>
      <c r="U49" s="52">
        <v>0</v>
      </c>
      <c r="V49" s="52">
        <v>0</v>
      </c>
      <c r="W49" s="52">
        <v>0</v>
      </c>
      <c r="X49" s="52">
        <v>0.79032064736697905</v>
      </c>
      <c r="Y49" s="52">
        <v>0.72910542001994205</v>
      </c>
      <c r="Z49" s="52">
        <v>0.65233311451027798</v>
      </c>
      <c r="AA49" s="52">
        <v>0.61271483990756603</v>
      </c>
      <c r="AB49" s="52">
        <v>0.58911466407685398</v>
      </c>
      <c r="AC49" s="52">
        <v>0.59842913777075601</v>
      </c>
      <c r="AD49" s="52">
        <v>0.66043616997488996</v>
      </c>
      <c r="AE49" s="52">
        <v>0.71338800853905204</v>
      </c>
      <c r="AF49" s="52">
        <v>0.66678203200901298</v>
      </c>
      <c r="AG49" s="52">
        <v>0.74469619570930501</v>
      </c>
      <c r="AH49" s="52">
        <v>0.83517023641116905</v>
      </c>
      <c r="AI49" s="52">
        <v>0.91851331219530996</v>
      </c>
      <c r="AJ49" s="52">
        <v>0.98229897111610198</v>
      </c>
      <c r="AK49" s="52">
        <v>1.1213349115407101</v>
      </c>
      <c r="AL49" s="52">
        <v>1.2245325706844099</v>
      </c>
      <c r="AM49" s="52">
        <v>1.3494875547565699</v>
      </c>
      <c r="AN49" s="52">
        <v>1.3263944534751799</v>
      </c>
      <c r="AO49" s="52">
        <v>1.3173803907863699</v>
      </c>
      <c r="AP49" s="52">
        <v>1.2729439407521701</v>
      </c>
      <c r="AQ49" s="52">
        <v>1.1757839311749601</v>
      </c>
      <c r="AR49" s="52">
        <v>1.0787981227844601</v>
      </c>
      <c r="AS49" s="52">
        <v>1.1646253803442601</v>
      </c>
      <c r="AT49" s="52">
        <v>1.1310761439594801</v>
      </c>
      <c r="AU49" s="52">
        <v>0.89211794324872096</v>
      </c>
      <c r="AV49" s="52">
        <v>0.77797330314700697</v>
      </c>
      <c r="AW49" s="52">
        <v>0.83288332987547997</v>
      </c>
      <c r="AX49" s="52">
        <v>0.73985421734478796</v>
      </c>
      <c r="AY49" s="52">
        <v>0.67004469702327296</v>
      </c>
      <c r="AZ49" s="52">
        <v>0.62546815727772798</v>
      </c>
      <c r="BA49" s="52">
        <v>0.60660092578537095</v>
      </c>
      <c r="BB49" s="52">
        <v>0.60542884231636496</v>
      </c>
      <c r="BC49" s="52">
        <v>0.62781527011622196</v>
      </c>
      <c r="BD49" s="52">
        <v>0.66252353382748796</v>
      </c>
      <c r="BE49" s="52">
        <v>0.69331897853390001</v>
      </c>
      <c r="BF49" s="52">
        <v>0.74631784746917695</v>
      </c>
      <c r="BG49" s="52">
        <v>0.80505017265828105</v>
      </c>
      <c r="BH49" s="52">
        <v>0.91192371052587895</v>
      </c>
      <c r="BI49" s="52">
        <v>1.07210038135453</v>
      </c>
      <c r="BJ49" s="52">
        <v>1.3191248000217699</v>
      </c>
      <c r="BK49" s="52">
        <v>1.55364134179095</v>
      </c>
      <c r="BL49" s="52">
        <v>1.7011555180806299</v>
      </c>
      <c r="BM49" s="52">
        <v>1.8295210225476</v>
      </c>
      <c r="BN49" s="52">
        <v>1.8561898837861901</v>
      </c>
      <c r="BO49" s="52">
        <v>1.75067624090403</v>
      </c>
      <c r="BP49" s="52">
        <v>1.59557376819187</v>
      </c>
      <c r="BQ49" s="52">
        <v>1.39360219845189</v>
      </c>
      <c r="BR49" s="52">
        <v>1.2659514623253501</v>
      </c>
      <c r="BS49" s="52">
        <v>1.09082367785995</v>
      </c>
      <c r="BT49" s="52">
        <v>0.93043339563394101</v>
      </c>
      <c r="BU49" s="52">
        <v>65.101303440304406</v>
      </c>
      <c r="BV49" s="52">
        <v>62.5796806598579</v>
      </c>
      <c r="BW49" s="52">
        <v>62.215550799566401</v>
      </c>
      <c r="BX49" s="52">
        <v>60.250077904841902</v>
      </c>
      <c r="BY49" s="52">
        <v>59.035176192266697</v>
      </c>
      <c r="BZ49" s="52">
        <v>58.215324761308302</v>
      </c>
      <c r="CA49" s="52">
        <v>57.520866117273698</v>
      </c>
      <c r="CB49" s="52">
        <v>58.648438463338998</v>
      </c>
      <c r="CC49" s="52">
        <v>62.334735873956603</v>
      </c>
      <c r="CD49" s="52">
        <v>68.961934884900998</v>
      </c>
      <c r="CE49" s="52">
        <v>74.101777332488197</v>
      </c>
      <c r="CF49" s="52">
        <v>78.940352353241906</v>
      </c>
      <c r="CG49" s="52">
        <v>83.801102883753401</v>
      </c>
      <c r="CH49" s="52">
        <v>87.879712518331701</v>
      </c>
      <c r="CI49" s="52">
        <v>91.080971628073002</v>
      </c>
      <c r="CJ49" s="52">
        <v>93.176398709576404</v>
      </c>
      <c r="CK49" s="52">
        <v>92.498644549814799</v>
      </c>
      <c r="CL49" s="52">
        <v>91.070919228067794</v>
      </c>
      <c r="CM49" s="52">
        <v>87.462250503549896</v>
      </c>
      <c r="CN49" s="52">
        <v>83.602911508921494</v>
      </c>
      <c r="CO49" s="52">
        <v>79.202011957494605</v>
      </c>
      <c r="CP49" s="52">
        <v>74.177080614796296</v>
      </c>
      <c r="CQ49" s="57">
        <v>70.414985998909799</v>
      </c>
      <c r="CR49" s="57">
        <v>67.293534272452206</v>
      </c>
      <c r="CS49" s="57">
        <v>67.666293011617498</v>
      </c>
      <c r="CT49" s="57">
        <v>3.58322019368059E-3</v>
      </c>
      <c r="CU49" s="57">
        <v>-1.6971036718884901E-2</v>
      </c>
      <c r="CV49" s="57">
        <v>-3.3829410720343199E-3</v>
      </c>
      <c r="CW49" s="57">
        <v>-1.07197517619087E-3</v>
      </c>
      <c r="CX49" s="57">
        <v>6.0452271262915601E-4</v>
      </c>
      <c r="CY49" s="57">
        <v>-3.9691294906951504E-3</v>
      </c>
      <c r="CZ49" s="57">
        <v>3.0569121745471599E-3</v>
      </c>
      <c r="DA49" s="57">
        <v>6.2618957629222097E-3</v>
      </c>
      <c r="DB49" s="57">
        <v>2.3053574675725601E-2</v>
      </c>
      <c r="DC49" s="57">
        <v>1.8454246227636601E-2</v>
      </c>
      <c r="DD49" s="57">
        <v>9.5468543309408706E-3</v>
      </c>
      <c r="DE49" s="57">
        <v>3.2890607449617098E-3</v>
      </c>
      <c r="DF49" s="57">
        <v>-5.1434522149194596E-3</v>
      </c>
      <c r="DG49" s="57">
        <v>7.0283085804501502E-3</v>
      </c>
      <c r="DH49" s="57">
        <v>1.57111007023354E-2</v>
      </c>
      <c r="DI49" s="57">
        <v>1.8264797821465801E-2</v>
      </c>
      <c r="DJ49" s="57">
        <v>8.0360709777093198E-2</v>
      </c>
      <c r="DK49" s="57">
        <v>9.4402847272015297E-2</v>
      </c>
      <c r="DL49" s="57">
        <v>8.4827319866703499E-2</v>
      </c>
      <c r="DM49" s="57">
        <v>7.1632689410370001E-2</v>
      </c>
      <c r="DN49" s="57">
        <v>4.8950276720712102E-2</v>
      </c>
      <c r="DO49" s="57">
        <v>3.9024738282460599E-3</v>
      </c>
      <c r="DP49" s="52">
        <v>-3.2146332757863199E-4</v>
      </c>
      <c r="DQ49" s="52">
        <v>8.0449566478003496E-4</v>
      </c>
      <c r="DR49" s="58">
        <v>1.06373456446132E-5</v>
      </c>
      <c r="DS49" s="58">
        <v>9.6141468685140899E-6</v>
      </c>
      <c r="DT49" s="58">
        <v>7.3537739941780498E-6</v>
      </c>
      <c r="DU49" s="58">
        <v>3.5968163478761401E-6</v>
      </c>
      <c r="DV49" s="58">
        <v>1.38929932754464E-6</v>
      </c>
      <c r="DW49" s="58">
        <v>3.6291347305321703E-7</v>
      </c>
      <c r="DX49" s="58">
        <v>1.53944973511014E-6</v>
      </c>
      <c r="DY49" s="58">
        <v>9.2727943103069295E-6</v>
      </c>
      <c r="DZ49" s="58">
        <v>2.0133301173163E-6</v>
      </c>
      <c r="EA49" s="58">
        <v>1.10267303999975E-6</v>
      </c>
      <c r="EB49" s="58">
        <v>5.1690194914713296E-7</v>
      </c>
      <c r="EC49" s="58">
        <v>4.6167602005024902E-7</v>
      </c>
      <c r="ED49" s="58">
        <v>1.2429034194194101E-6</v>
      </c>
      <c r="EE49" s="58">
        <v>4.4382556027544997E-6</v>
      </c>
      <c r="EF49" s="58">
        <v>7.3334963764748201E-6</v>
      </c>
      <c r="EG49" s="58">
        <v>8.8496457601943304E-6</v>
      </c>
      <c r="EH49" s="58">
        <v>9.3525255523818206E-6</v>
      </c>
      <c r="EI49" s="58">
        <v>8.5341211098884295E-6</v>
      </c>
      <c r="EJ49" s="58">
        <v>8.8904860727086093E-6</v>
      </c>
      <c r="EK49" s="58">
        <v>7.8557951853063498E-6</v>
      </c>
      <c r="EL49" s="58">
        <v>1.3875714641569E-5</v>
      </c>
      <c r="EM49" s="58">
        <v>7.2123195059071997E-6</v>
      </c>
      <c r="EN49" s="58">
        <v>6.7482131293521797E-7</v>
      </c>
      <c r="EO49" s="58">
        <v>5.8695201134743898E-7</v>
      </c>
    </row>
    <row r="50" spans="2:145" x14ac:dyDescent="0.25">
      <c r="B5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Bay_All_All_All_All_All_All_All_All_All_All_45877</v>
      </c>
      <c r="C50" s="52" t="s">
        <v>264</v>
      </c>
      <c r="D50" s="52" t="s">
        <v>212</v>
      </c>
      <c r="E50" s="52" t="s">
        <v>213</v>
      </c>
      <c r="F50" s="52" t="s">
        <v>25</v>
      </c>
      <c r="G50" s="52" t="s">
        <v>25</v>
      </c>
      <c r="H50" s="52" t="s">
        <v>25</v>
      </c>
      <c r="I50" s="52" t="s">
        <v>25</v>
      </c>
      <c r="J50" s="52" t="s">
        <v>25</v>
      </c>
      <c r="K50" s="52" t="s">
        <v>25</v>
      </c>
      <c r="L50" s="53" t="s">
        <v>25</v>
      </c>
      <c r="M50" s="53" t="s">
        <v>25</v>
      </c>
      <c r="N50" s="54" t="s">
        <v>25</v>
      </c>
      <c r="O50" s="52" t="s">
        <v>25</v>
      </c>
      <c r="P50" s="55">
        <v>45877</v>
      </c>
      <c r="Q50" s="52">
        <v>17</v>
      </c>
      <c r="R50" s="52">
        <v>21</v>
      </c>
      <c r="S50" s="56">
        <v>2654</v>
      </c>
      <c r="T50" s="52">
        <v>0</v>
      </c>
      <c r="U50" s="52">
        <v>0</v>
      </c>
      <c r="V50" s="52">
        <v>0</v>
      </c>
      <c r="W50" s="52">
        <v>0</v>
      </c>
      <c r="X50" s="52">
        <v>0.76312791984510597</v>
      </c>
      <c r="Y50" s="52">
        <v>0.72263176088459802</v>
      </c>
      <c r="Z50" s="52">
        <v>0.64424522977127696</v>
      </c>
      <c r="AA50" s="52">
        <v>0.604979863531383</v>
      </c>
      <c r="AB50" s="52">
        <v>0.56466473247317805</v>
      </c>
      <c r="AC50" s="52">
        <v>0.55487018662814702</v>
      </c>
      <c r="AD50" s="52">
        <v>0.60219744597984903</v>
      </c>
      <c r="AE50" s="52">
        <v>0.64557814188624796</v>
      </c>
      <c r="AF50" s="52">
        <v>0.71505854682402603</v>
      </c>
      <c r="AG50" s="52">
        <v>0.80000889350119997</v>
      </c>
      <c r="AH50" s="52">
        <v>0.82626479638873696</v>
      </c>
      <c r="AI50" s="52">
        <v>0.84216492508795504</v>
      </c>
      <c r="AJ50" s="52">
        <v>0.98073953907066103</v>
      </c>
      <c r="AK50" s="52">
        <v>1.1091148115490199</v>
      </c>
      <c r="AL50" s="52">
        <v>1.2955092338369401</v>
      </c>
      <c r="AM50" s="52">
        <v>1.38298244899249</v>
      </c>
      <c r="AN50" s="52">
        <v>1.37339787495633</v>
      </c>
      <c r="AO50" s="52">
        <v>1.4101416541054801</v>
      </c>
      <c r="AP50" s="52">
        <v>1.39741898595262</v>
      </c>
      <c r="AQ50" s="52">
        <v>1.1852639368842199</v>
      </c>
      <c r="AR50" s="52">
        <v>1.21743321460437</v>
      </c>
      <c r="AS50" s="52">
        <v>1.22667449814251</v>
      </c>
      <c r="AT50" s="52">
        <v>1.11451281654833</v>
      </c>
      <c r="AU50" s="52">
        <v>0.97484286680380905</v>
      </c>
      <c r="AV50" s="52">
        <v>0.78730568535238399</v>
      </c>
      <c r="AW50" s="52">
        <v>0.80724891111782404</v>
      </c>
      <c r="AX50" s="52">
        <v>0.70133301540479298</v>
      </c>
      <c r="AY50" s="52">
        <v>0.630246686130851</v>
      </c>
      <c r="AZ50" s="52">
        <v>0.58393124085742198</v>
      </c>
      <c r="BA50" s="52">
        <v>0.55994577664873502</v>
      </c>
      <c r="BB50" s="52">
        <v>0.56446956545808202</v>
      </c>
      <c r="BC50" s="52">
        <v>0.59825806332065701</v>
      </c>
      <c r="BD50" s="52">
        <v>0.64246965792611199</v>
      </c>
      <c r="BE50" s="52">
        <v>0.66667275048775498</v>
      </c>
      <c r="BF50" s="52">
        <v>0.72817782994369595</v>
      </c>
      <c r="BG50" s="52">
        <v>0.790962852084515</v>
      </c>
      <c r="BH50" s="52">
        <v>0.89982297378658804</v>
      </c>
      <c r="BI50" s="52">
        <v>1.05506674990323</v>
      </c>
      <c r="BJ50" s="52">
        <v>1.33012543257589</v>
      </c>
      <c r="BK50" s="52">
        <v>1.5786890274316501</v>
      </c>
      <c r="BL50" s="52">
        <v>1.7254511578501199</v>
      </c>
      <c r="BM50" s="52">
        <v>1.7838946255127399</v>
      </c>
      <c r="BN50" s="52">
        <v>1.81837012072479</v>
      </c>
      <c r="BO50" s="52">
        <v>1.75960125275006</v>
      </c>
      <c r="BP50" s="52">
        <v>1.6115276820019999</v>
      </c>
      <c r="BQ50" s="52">
        <v>1.4748568499366701</v>
      </c>
      <c r="BR50" s="52">
        <v>1.33447495610442</v>
      </c>
      <c r="BS50" s="52">
        <v>1.1357237304411301</v>
      </c>
      <c r="BT50" s="52">
        <v>0.96217106850593204</v>
      </c>
      <c r="BU50" s="52">
        <v>67.145422470137902</v>
      </c>
      <c r="BV50" s="52">
        <v>62.554587497053397</v>
      </c>
      <c r="BW50" s="52">
        <v>61.1726924885523</v>
      </c>
      <c r="BX50" s="52">
        <v>60.2356760062384</v>
      </c>
      <c r="BY50" s="52">
        <v>58.834891986405701</v>
      </c>
      <c r="BZ50" s="52">
        <v>58.7236989365638</v>
      </c>
      <c r="CA50" s="52">
        <v>58.161031503750898</v>
      </c>
      <c r="CB50" s="52">
        <v>57.903193734827603</v>
      </c>
      <c r="CC50" s="52">
        <v>63.196207188246198</v>
      </c>
      <c r="CD50" s="52">
        <v>69.2210487042653</v>
      </c>
      <c r="CE50" s="52">
        <v>74.214999960215593</v>
      </c>
      <c r="CF50" s="52">
        <v>79.221620072754604</v>
      </c>
      <c r="CG50" s="52">
        <v>84.598920240106196</v>
      </c>
      <c r="CH50" s="52">
        <v>89.030948697572995</v>
      </c>
      <c r="CI50" s="52">
        <v>92.2283523292963</v>
      </c>
      <c r="CJ50" s="52">
        <v>93.904241138389906</v>
      </c>
      <c r="CK50" s="52">
        <v>93.059254498396101</v>
      </c>
      <c r="CL50" s="52">
        <v>91.910253421818496</v>
      </c>
      <c r="CM50" s="52">
        <v>90.193470395218597</v>
      </c>
      <c r="CN50" s="52">
        <v>87.209230981496603</v>
      </c>
      <c r="CO50" s="52">
        <v>83.635064032769506</v>
      </c>
      <c r="CP50" s="52">
        <v>77.902315087569505</v>
      </c>
      <c r="CQ50" s="57">
        <v>73.775314017092796</v>
      </c>
      <c r="CR50" s="57">
        <v>69.849414214571397</v>
      </c>
      <c r="CS50" s="57">
        <v>66.9318626149322</v>
      </c>
      <c r="CT50" s="57">
        <v>1.22383972749215E-4</v>
      </c>
      <c r="CU50" s="57">
        <v>-1.9549518599829001E-2</v>
      </c>
      <c r="CV50" s="57">
        <v>-4.9070096354525902E-3</v>
      </c>
      <c r="CW50" s="57">
        <v>-1.25520036136222E-3</v>
      </c>
      <c r="CX50" s="57">
        <v>4.4255194130478901E-4</v>
      </c>
      <c r="CY50" s="57">
        <v>-3.7707375821684798E-3</v>
      </c>
      <c r="CZ50" s="57">
        <v>3.04507728546515E-3</v>
      </c>
      <c r="DA50" s="57">
        <v>6.1283260890926203E-3</v>
      </c>
      <c r="DB50" s="57">
        <v>2.2545289978126701E-2</v>
      </c>
      <c r="DC50" s="57">
        <v>1.8786018645178901E-2</v>
      </c>
      <c r="DD50" s="57">
        <v>9.2526465311926105E-3</v>
      </c>
      <c r="DE50" s="57">
        <v>3.3481479885416302E-3</v>
      </c>
      <c r="DF50" s="57">
        <v>-8.7341617514044498E-3</v>
      </c>
      <c r="DG50" s="57">
        <v>1.14726878422524E-3</v>
      </c>
      <c r="DH50" s="57">
        <v>1.29273455985137E-2</v>
      </c>
      <c r="DI50" s="57">
        <v>1.6523459608671499E-2</v>
      </c>
      <c r="DJ50" s="57">
        <v>8.1579711225049395E-2</v>
      </c>
      <c r="DK50" s="57">
        <v>9.1120900772933E-2</v>
      </c>
      <c r="DL50" s="57">
        <v>9.9175230488349503E-2</v>
      </c>
      <c r="DM50" s="57">
        <v>9.6369924041994903E-2</v>
      </c>
      <c r="DN50" s="57">
        <v>4.2969784194767699E-2</v>
      </c>
      <c r="DO50" s="57">
        <v>1.9694764444225699E-3</v>
      </c>
      <c r="DP50" s="52">
        <v>-1.1160636120514399E-3</v>
      </c>
      <c r="DQ50" s="52">
        <v>1.0248288599047899E-3</v>
      </c>
      <c r="DR50" s="58">
        <v>8.4644682836129692E-6</v>
      </c>
      <c r="DS50" s="58">
        <v>7.37231750752288E-6</v>
      </c>
      <c r="DT50" s="58">
        <v>5.4300866728533296E-6</v>
      </c>
      <c r="DU50" s="58">
        <v>2.6770325300892701E-6</v>
      </c>
      <c r="DV50" s="58">
        <v>1.05556560135356E-6</v>
      </c>
      <c r="DW50" s="58">
        <v>2.9618139916725601E-7</v>
      </c>
      <c r="DX50" s="58">
        <v>1.1160269820539899E-6</v>
      </c>
      <c r="DY50" s="58">
        <v>7.1384962475920802E-6</v>
      </c>
      <c r="DZ50" s="58">
        <v>1.6001748382778801E-6</v>
      </c>
      <c r="EA50" s="58">
        <v>9.1050037265419497E-7</v>
      </c>
      <c r="EB50" s="58">
        <v>4.7615312008686601E-7</v>
      </c>
      <c r="EC50" s="58">
        <v>4.0941296718394303E-7</v>
      </c>
      <c r="ED50" s="58">
        <v>9.67770852493593E-7</v>
      </c>
      <c r="EE50" s="58">
        <v>4.07871128640405E-6</v>
      </c>
      <c r="EF50" s="58">
        <v>7.1744626913649898E-6</v>
      </c>
      <c r="EG50" s="58">
        <v>7.60650113707264E-6</v>
      </c>
      <c r="EH50" s="58">
        <v>8.9763668207068495E-6</v>
      </c>
      <c r="EI50" s="58">
        <v>8.8477931006261396E-6</v>
      </c>
      <c r="EJ50" s="58">
        <v>7.7346405029853706E-6</v>
      </c>
      <c r="EK50" s="58">
        <v>6.9767480062593898E-6</v>
      </c>
      <c r="EL50" s="58">
        <v>1.1886755612690901E-5</v>
      </c>
      <c r="EM50" s="58">
        <v>6.6776595288155303E-6</v>
      </c>
      <c r="EN50" s="58">
        <v>6.77986550762728E-7</v>
      </c>
      <c r="EO50" s="58">
        <v>6.8744317636449204E-7</v>
      </c>
    </row>
    <row r="51" spans="2:145" x14ac:dyDescent="0.25">
      <c r="B5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Bay_All_All_All_All_All_All_All_All_All_All_45890</v>
      </c>
      <c r="C51" s="52" t="s">
        <v>264</v>
      </c>
      <c r="D51" s="52" t="s">
        <v>212</v>
      </c>
      <c r="E51" s="52" t="s">
        <v>213</v>
      </c>
      <c r="F51" s="52" t="s">
        <v>25</v>
      </c>
      <c r="G51" s="52" t="s">
        <v>25</v>
      </c>
      <c r="H51" s="52" t="s">
        <v>25</v>
      </c>
      <c r="I51" s="52" t="s">
        <v>25</v>
      </c>
      <c r="J51" s="52" t="s">
        <v>25</v>
      </c>
      <c r="K51" s="52" t="s">
        <v>25</v>
      </c>
      <c r="L51" s="53" t="s">
        <v>25</v>
      </c>
      <c r="M51" s="53" t="s">
        <v>25</v>
      </c>
      <c r="N51" s="54" t="s">
        <v>25</v>
      </c>
      <c r="O51" s="52" t="s">
        <v>25</v>
      </c>
      <c r="P51" s="55">
        <v>45890</v>
      </c>
      <c r="Q51" s="52">
        <v>17</v>
      </c>
      <c r="R51" s="52">
        <v>21</v>
      </c>
      <c r="S51" s="56">
        <v>2678</v>
      </c>
      <c r="T51" s="52">
        <v>0</v>
      </c>
      <c r="U51" s="52">
        <v>0</v>
      </c>
      <c r="V51" s="52">
        <v>0</v>
      </c>
      <c r="W51" s="52">
        <v>0</v>
      </c>
      <c r="X51" s="52">
        <v>0.76023415917884196</v>
      </c>
      <c r="Y51" s="52">
        <v>0.66274361797687997</v>
      </c>
      <c r="Z51" s="52">
        <v>0.59525797170791395</v>
      </c>
      <c r="AA51" s="52">
        <v>0.56144842192062605</v>
      </c>
      <c r="AB51" s="52">
        <v>0.486858956273995</v>
      </c>
      <c r="AC51" s="52">
        <v>0.53609489775496999</v>
      </c>
      <c r="AD51" s="52">
        <v>0.59596517625571299</v>
      </c>
      <c r="AE51" s="52">
        <v>0.65099600045238004</v>
      </c>
      <c r="AF51" s="52">
        <v>0.65494761090222098</v>
      </c>
      <c r="AG51" s="52">
        <v>0.66607164172274902</v>
      </c>
      <c r="AH51" s="52">
        <v>0.75116892863909601</v>
      </c>
      <c r="AI51" s="52">
        <v>0.81543592528145703</v>
      </c>
      <c r="AJ51" s="52">
        <v>0.95016390787165095</v>
      </c>
      <c r="AK51" s="52">
        <v>1.0717974029253501</v>
      </c>
      <c r="AL51" s="52">
        <v>1.2200199755741801</v>
      </c>
      <c r="AM51" s="52">
        <v>1.33114878093553</v>
      </c>
      <c r="AN51" s="52">
        <v>1.3916917170082299</v>
      </c>
      <c r="AO51" s="52">
        <v>1.35699729230411</v>
      </c>
      <c r="AP51" s="52">
        <v>1.3604232382833901</v>
      </c>
      <c r="AQ51" s="52">
        <v>1.2241680282120799</v>
      </c>
      <c r="AR51" s="52">
        <v>1.1431621551529101</v>
      </c>
      <c r="AS51" s="52">
        <v>1.1435451984017999</v>
      </c>
      <c r="AT51" s="52">
        <v>1.02299367776414</v>
      </c>
      <c r="AU51" s="52">
        <v>0.80223765498329003</v>
      </c>
      <c r="AV51" s="52">
        <v>0.81622357450238203</v>
      </c>
      <c r="AW51" s="52">
        <v>0.76106312727977099</v>
      </c>
      <c r="AX51" s="52">
        <v>0.65148418461813495</v>
      </c>
      <c r="AY51" s="52">
        <v>0.587144983004531</v>
      </c>
      <c r="AZ51" s="52">
        <v>0.54650786921487604</v>
      </c>
      <c r="BA51" s="52">
        <v>0.52447318012097199</v>
      </c>
      <c r="BB51" s="52">
        <v>0.53052472451714205</v>
      </c>
      <c r="BC51" s="52">
        <v>0.56634609227620203</v>
      </c>
      <c r="BD51" s="52">
        <v>0.61184475273227701</v>
      </c>
      <c r="BE51" s="52">
        <v>0.63522110489921102</v>
      </c>
      <c r="BF51" s="52">
        <v>0.66954903181584302</v>
      </c>
      <c r="BG51" s="52">
        <v>0.71930019600190598</v>
      </c>
      <c r="BH51" s="52">
        <v>0.83005223940303896</v>
      </c>
      <c r="BI51" s="52">
        <v>1.0185540950658101</v>
      </c>
      <c r="BJ51" s="52">
        <v>1.35733701153487</v>
      </c>
      <c r="BK51" s="52">
        <v>1.5542597021125699</v>
      </c>
      <c r="BL51" s="52">
        <v>1.71929634200538</v>
      </c>
      <c r="BM51" s="52">
        <v>1.7571697868434499</v>
      </c>
      <c r="BN51" s="52">
        <v>1.7212851640446301</v>
      </c>
      <c r="BO51" s="52">
        <v>1.60445637093986</v>
      </c>
      <c r="BP51" s="52">
        <v>1.3917726497092799</v>
      </c>
      <c r="BQ51" s="52">
        <v>1.2847847620927999</v>
      </c>
      <c r="BR51" s="52">
        <v>1.1706340320970301</v>
      </c>
      <c r="BS51" s="52">
        <v>0.98920235812491497</v>
      </c>
      <c r="BT51" s="52">
        <v>0.83941127752662303</v>
      </c>
      <c r="BU51" s="52">
        <v>67.061034564393495</v>
      </c>
      <c r="BV51" s="52">
        <v>63.998120898263302</v>
      </c>
      <c r="BW51" s="52">
        <v>62.4670813927236</v>
      </c>
      <c r="BX51" s="52">
        <v>60.330247999716903</v>
      </c>
      <c r="BY51" s="52">
        <v>59.849572705146997</v>
      </c>
      <c r="BZ51" s="52">
        <v>58.349880756307698</v>
      </c>
      <c r="CA51" s="52">
        <v>57.306596595512403</v>
      </c>
      <c r="CB51" s="52">
        <v>56.879490978296197</v>
      </c>
      <c r="CC51" s="52">
        <v>63.466191847646002</v>
      </c>
      <c r="CD51" s="52">
        <v>70.209831834072006</v>
      </c>
      <c r="CE51" s="52">
        <v>76.211778861680202</v>
      </c>
      <c r="CF51" s="52">
        <v>83.785145195695904</v>
      </c>
      <c r="CG51" s="52">
        <v>88.719294216591095</v>
      </c>
      <c r="CH51" s="52">
        <v>92.264499691342806</v>
      </c>
      <c r="CI51" s="52">
        <v>94.2857249974046</v>
      </c>
      <c r="CJ51" s="52">
        <v>95.101570605080596</v>
      </c>
      <c r="CK51" s="52">
        <v>94.044991875109702</v>
      </c>
      <c r="CL51" s="52">
        <v>91.319819846038996</v>
      </c>
      <c r="CM51" s="52">
        <v>87.493596066920205</v>
      </c>
      <c r="CN51" s="52">
        <v>83.581653807685996</v>
      </c>
      <c r="CO51" s="52">
        <v>78.880883342541495</v>
      </c>
      <c r="CP51" s="52">
        <v>74.050704870683504</v>
      </c>
      <c r="CQ51" s="57">
        <v>70.838443726309805</v>
      </c>
      <c r="CR51" s="57">
        <v>66.706247310656394</v>
      </c>
      <c r="CS51" s="57">
        <v>68.951160989222501</v>
      </c>
      <c r="CT51" s="57">
        <v>-1.19650228566485E-3</v>
      </c>
      <c r="CU51" s="57">
        <v>-2.3564850850801601E-2</v>
      </c>
      <c r="CV51" s="57">
        <v>-6.2252576567254801E-3</v>
      </c>
      <c r="CW51" s="57">
        <v>-1.358670126492E-3</v>
      </c>
      <c r="CX51" s="57">
        <v>3.6903165005734402E-4</v>
      </c>
      <c r="CY51" s="57">
        <v>-3.6854696686725902E-3</v>
      </c>
      <c r="CZ51" s="57">
        <v>3.03564486731103E-3</v>
      </c>
      <c r="DA51" s="57">
        <v>6.0738660255168801E-3</v>
      </c>
      <c r="DB51" s="57">
        <v>2.2935855384607198E-2</v>
      </c>
      <c r="DC51" s="57">
        <v>1.8494206791238602E-2</v>
      </c>
      <c r="DD51" s="57">
        <v>7.8088761646111999E-3</v>
      </c>
      <c r="DE51" s="57">
        <v>3.8835433498642202E-3</v>
      </c>
      <c r="DF51" s="57">
        <v>-1.0892501806432E-2</v>
      </c>
      <c r="DG51" s="57">
        <v>4.8164740104653901E-3</v>
      </c>
      <c r="DH51" s="57">
        <v>1.04744769950589E-2</v>
      </c>
      <c r="DI51" s="57">
        <v>1.44173923004877E-2</v>
      </c>
      <c r="DJ51" s="57">
        <v>8.1088289760381405E-2</v>
      </c>
      <c r="DK51" s="57">
        <v>8.7641251927952496E-2</v>
      </c>
      <c r="DL51" s="57">
        <v>9.4891749108189302E-2</v>
      </c>
      <c r="DM51" s="57">
        <v>8.63966541802976E-2</v>
      </c>
      <c r="DN51" s="57">
        <v>4.0726660050401597E-2</v>
      </c>
      <c r="DO51" s="57">
        <v>4.2137814931922004E-3</v>
      </c>
      <c r="DP51" s="52">
        <v>-1.48856356207304E-4</v>
      </c>
      <c r="DQ51" s="52">
        <v>1.5764201114363101E-3</v>
      </c>
      <c r="DR51" s="58">
        <v>5.2945852187180498E-6</v>
      </c>
      <c r="DS51" s="58">
        <v>4.6319850630673599E-6</v>
      </c>
      <c r="DT51" s="58">
        <v>3.3371401096694702E-6</v>
      </c>
      <c r="DU51" s="58">
        <v>1.6181390063281499E-6</v>
      </c>
      <c r="DV51" s="58">
        <v>5.6798059417419203E-7</v>
      </c>
      <c r="DW51" s="58">
        <v>2.0145734754027299E-7</v>
      </c>
      <c r="DX51" s="58">
        <v>6.2403943150669497E-7</v>
      </c>
      <c r="DY51" s="58">
        <v>5.1148587448679803E-6</v>
      </c>
      <c r="DZ51" s="58">
        <v>1.2845990312687201E-6</v>
      </c>
      <c r="EA51" s="58">
        <v>7.4108148759147904E-7</v>
      </c>
      <c r="EB51" s="58">
        <v>3.74854995881337E-7</v>
      </c>
      <c r="EC51" s="58">
        <v>3.6818144812275701E-7</v>
      </c>
      <c r="ED51" s="58">
        <v>9.0810797085355303E-7</v>
      </c>
      <c r="EE51" s="58">
        <v>4.0762199631071502E-6</v>
      </c>
      <c r="EF51" s="58">
        <v>5.1867300665148904E-6</v>
      </c>
      <c r="EG51" s="58">
        <v>6.1163922078979699E-6</v>
      </c>
      <c r="EH51" s="58">
        <v>7.2473643032245104E-6</v>
      </c>
      <c r="EI51" s="58">
        <v>9.3980081140114198E-6</v>
      </c>
      <c r="EJ51" s="58">
        <v>8.0416596065482004E-6</v>
      </c>
      <c r="EK51" s="58">
        <v>5.1038203531580502E-6</v>
      </c>
      <c r="EL51" s="58">
        <v>7.77328683274183E-6</v>
      </c>
      <c r="EM51" s="58">
        <v>4.2977792707617597E-6</v>
      </c>
      <c r="EN51" s="58">
        <v>4.7965062683675905E-7</v>
      </c>
      <c r="EO51" s="58">
        <v>5.4615656560338598E-7</v>
      </c>
    </row>
    <row r="52" spans="2:145" x14ac:dyDescent="0.25">
      <c r="B5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Bay_All_All_All_All_All_All_All_All_All_All_45891</v>
      </c>
      <c r="C52" s="52" t="s">
        <v>264</v>
      </c>
      <c r="D52" s="52" t="s">
        <v>212</v>
      </c>
      <c r="E52" s="52" t="s">
        <v>213</v>
      </c>
      <c r="F52" s="52" t="s">
        <v>25</v>
      </c>
      <c r="G52" s="52" t="s">
        <v>25</v>
      </c>
      <c r="H52" s="52" t="s">
        <v>25</v>
      </c>
      <c r="I52" s="52" t="s">
        <v>25</v>
      </c>
      <c r="J52" s="52" t="s">
        <v>25</v>
      </c>
      <c r="K52" s="52" t="s">
        <v>25</v>
      </c>
      <c r="L52" s="53" t="s">
        <v>25</v>
      </c>
      <c r="M52" s="53" t="s">
        <v>25</v>
      </c>
      <c r="N52" s="54" t="s">
        <v>25</v>
      </c>
      <c r="O52" s="52" t="s">
        <v>25</v>
      </c>
      <c r="P52" s="55">
        <v>45891</v>
      </c>
      <c r="Q52" s="52">
        <v>17</v>
      </c>
      <c r="R52" s="52">
        <v>21</v>
      </c>
      <c r="S52" s="56">
        <v>2679</v>
      </c>
      <c r="T52" s="52">
        <v>0</v>
      </c>
      <c r="U52" s="52">
        <v>0</v>
      </c>
      <c r="V52" s="52">
        <v>0</v>
      </c>
      <c r="W52" s="52">
        <v>0</v>
      </c>
      <c r="X52" s="52">
        <v>0.79444212718913199</v>
      </c>
      <c r="Y52" s="52">
        <v>0.65409131773609797</v>
      </c>
      <c r="Z52" s="52">
        <v>0.59470533695027905</v>
      </c>
      <c r="AA52" s="52">
        <v>0.56232379600156701</v>
      </c>
      <c r="AB52" s="52">
        <v>0.50124366406089604</v>
      </c>
      <c r="AC52" s="52">
        <v>0.51378337889272196</v>
      </c>
      <c r="AD52" s="52">
        <v>0.57710478891394101</v>
      </c>
      <c r="AE52" s="52">
        <v>0.63682860193400903</v>
      </c>
      <c r="AF52" s="52">
        <v>0.65220879851990998</v>
      </c>
      <c r="AG52" s="52">
        <v>0.69584888403317402</v>
      </c>
      <c r="AH52" s="52">
        <v>0.750750052927318</v>
      </c>
      <c r="AI52" s="52">
        <v>0.88160614255363901</v>
      </c>
      <c r="AJ52" s="52">
        <v>0.867909278098696</v>
      </c>
      <c r="AK52" s="52">
        <v>0.936836222798623</v>
      </c>
      <c r="AL52" s="52">
        <v>1.04526330755831</v>
      </c>
      <c r="AM52" s="52">
        <v>1.24530078170631</v>
      </c>
      <c r="AN52" s="52">
        <v>1.21293020349092</v>
      </c>
      <c r="AO52" s="52">
        <v>1.2201933098333599</v>
      </c>
      <c r="AP52" s="52">
        <v>1.2441115868467001</v>
      </c>
      <c r="AQ52" s="52">
        <v>1.1602003045289999</v>
      </c>
      <c r="AR52" s="52">
        <v>1.1013352186319201</v>
      </c>
      <c r="AS52" s="52">
        <v>1.0666568140168899</v>
      </c>
      <c r="AT52" s="52">
        <v>0.93223930709052705</v>
      </c>
      <c r="AU52" s="52">
        <v>0.82921105244349202</v>
      </c>
      <c r="AV52" s="52">
        <v>0.80290810414474301</v>
      </c>
      <c r="AW52" s="52">
        <v>0.71549516952985603</v>
      </c>
      <c r="AX52" s="52">
        <v>0.64557866277134901</v>
      </c>
      <c r="AY52" s="52">
        <v>0.57972675353043901</v>
      </c>
      <c r="AZ52" s="52">
        <v>0.53827881000966604</v>
      </c>
      <c r="BA52" s="52">
        <v>0.51520861742358204</v>
      </c>
      <c r="BB52" s="52">
        <v>0.52125077403577003</v>
      </c>
      <c r="BC52" s="52">
        <v>0.55792365564967095</v>
      </c>
      <c r="BD52" s="52">
        <v>0.60654899678198204</v>
      </c>
      <c r="BE52" s="52">
        <v>0.63390870945762401</v>
      </c>
      <c r="BF52" s="52">
        <v>0.69577868845690605</v>
      </c>
      <c r="BG52" s="52">
        <v>0.74962454367068798</v>
      </c>
      <c r="BH52" s="52">
        <v>0.82611586979013096</v>
      </c>
      <c r="BI52" s="52">
        <v>0.932488928379691</v>
      </c>
      <c r="BJ52" s="52">
        <v>1.1335263268997</v>
      </c>
      <c r="BK52" s="52">
        <v>1.41255031248534</v>
      </c>
      <c r="BL52" s="52">
        <v>1.57645847200902</v>
      </c>
      <c r="BM52" s="52">
        <v>1.65272732837158</v>
      </c>
      <c r="BN52" s="52">
        <v>1.79452827160106</v>
      </c>
      <c r="BO52" s="52">
        <v>1.69416590912122</v>
      </c>
      <c r="BP52" s="52">
        <v>1.4653227975471701</v>
      </c>
      <c r="BQ52" s="52">
        <v>1.2580783071914801</v>
      </c>
      <c r="BR52" s="52">
        <v>1.1272742835920899</v>
      </c>
      <c r="BS52" s="52">
        <v>0.95591427014529495</v>
      </c>
      <c r="BT52" s="52">
        <v>0.81266117724546505</v>
      </c>
      <c r="BU52" s="52">
        <v>65.009190513191101</v>
      </c>
      <c r="BV52" s="52">
        <v>61.694998642336998</v>
      </c>
      <c r="BW52" s="52">
        <v>59.484226088863203</v>
      </c>
      <c r="BX52" s="52">
        <v>58.166277431799799</v>
      </c>
      <c r="BY52" s="52">
        <v>56.751124357208703</v>
      </c>
      <c r="BZ52" s="52">
        <v>55.112803771709999</v>
      </c>
      <c r="CA52" s="52">
        <v>54.114647409133603</v>
      </c>
      <c r="CB52" s="52">
        <v>54.291878490134799</v>
      </c>
      <c r="CC52" s="52">
        <v>58.191967474521803</v>
      </c>
      <c r="CD52" s="52">
        <v>63.636115143921501</v>
      </c>
      <c r="CE52" s="52">
        <v>68.369509727343498</v>
      </c>
      <c r="CF52" s="52">
        <v>73.482194564059</v>
      </c>
      <c r="CG52" s="52">
        <v>78.688153107297694</v>
      </c>
      <c r="CH52" s="52">
        <v>83.942566848023901</v>
      </c>
      <c r="CI52" s="52">
        <v>88.680710374142606</v>
      </c>
      <c r="CJ52" s="52">
        <v>90.411807136840594</v>
      </c>
      <c r="CK52" s="52">
        <v>91.223078285910205</v>
      </c>
      <c r="CL52" s="52">
        <v>90.860253229134798</v>
      </c>
      <c r="CM52" s="52">
        <v>87.655427771798102</v>
      </c>
      <c r="CN52" s="52">
        <v>82.750320635008293</v>
      </c>
      <c r="CO52" s="52">
        <v>76.6744950087364</v>
      </c>
      <c r="CP52" s="52">
        <v>72.318107424736894</v>
      </c>
      <c r="CQ52" s="57">
        <v>67.622605752308601</v>
      </c>
      <c r="CR52" s="57">
        <v>65.096793019227107</v>
      </c>
      <c r="CS52" s="57">
        <v>66.7060004729844</v>
      </c>
      <c r="CT52" s="57">
        <v>-3.0014731897963802E-3</v>
      </c>
      <c r="CU52" s="57">
        <v>-2.3075556052280601E-2</v>
      </c>
      <c r="CV52" s="57">
        <v>-5.99681522009582E-3</v>
      </c>
      <c r="CW52" s="57">
        <v>-1.2123950754435501E-3</v>
      </c>
      <c r="CX52" s="57">
        <v>3.9015633265093898E-4</v>
      </c>
      <c r="CY52" s="57">
        <v>-3.6585126519969699E-3</v>
      </c>
      <c r="CZ52" s="57">
        <v>2.97178708760367E-3</v>
      </c>
      <c r="DA52" s="57">
        <v>6.1185685979440801E-3</v>
      </c>
      <c r="DB52" s="57">
        <v>2.30926686745608E-2</v>
      </c>
      <c r="DC52" s="57">
        <v>2.08159710477708E-2</v>
      </c>
      <c r="DD52" s="57">
        <v>1.2463779076052299E-2</v>
      </c>
      <c r="DE52" s="57">
        <v>2.7629998656041499E-3</v>
      </c>
      <c r="DF52" s="57">
        <v>-3.7201694972443201E-3</v>
      </c>
      <c r="DG52" s="57">
        <v>-1.8668117681893599E-3</v>
      </c>
      <c r="DH52" s="57">
        <v>1.2294704874281401E-2</v>
      </c>
      <c r="DI52" s="57">
        <v>1.7426916498227699E-2</v>
      </c>
      <c r="DJ52" s="57">
        <v>7.8962310458234097E-2</v>
      </c>
      <c r="DK52" s="57">
        <v>9.4725995513319505E-2</v>
      </c>
      <c r="DL52" s="57">
        <v>8.8108630085411893E-2</v>
      </c>
      <c r="DM52" s="57">
        <v>7.5296187152465097E-2</v>
      </c>
      <c r="DN52" s="57">
        <v>4.0232370184479199E-2</v>
      </c>
      <c r="DO52" s="57">
        <v>4.8500839379002798E-3</v>
      </c>
      <c r="DP52" s="52">
        <v>5.1289790914486595E-4</v>
      </c>
      <c r="DQ52" s="52">
        <v>1.42869169987497E-3</v>
      </c>
      <c r="DR52" s="58">
        <v>5.1735762926162299E-6</v>
      </c>
      <c r="DS52" s="58">
        <v>4.5522407218842601E-6</v>
      </c>
      <c r="DT52" s="58">
        <v>3.3135684512885002E-6</v>
      </c>
      <c r="DU52" s="58">
        <v>1.6162191267501999E-6</v>
      </c>
      <c r="DV52" s="58">
        <v>5.7686231506702299E-7</v>
      </c>
      <c r="DW52" s="58">
        <v>2.0057703253978E-7</v>
      </c>
      <c r="DX52" s="58">
        <v>6.3033414359394999E-7</v>
      </c>
      <c r="DY52" s="58">
        <v>5.1517172139668701E-6</v>
      </c>
      <c r="DZ52" s="58">
        <v>1.3215276125715501E-6</v>
      </c>
      <c r="EA52" s="58">
        <v>1.0868758320042499E-6</v>
      </c>
      <c r="EB52" s="58">
        <v>7.1229464235741803E-7</v>
      </c>
      <c r="EC52" s="58">
        <v>5.9560481336620003E-7</v>
      </c>
      <c r="ED52" s="58">
        <v>1.2063968516194899E-6</v>
      </c>
      <c r="EE52" s="58">
        <v>3.1507306311801601E-6</v>
      </c>
      <c r="EF52" s="58">
        <v>5.9947562063102897E-6</v>
      </c>
      <c r="EG52" s="58">
        <v>6.2358544233933098E-6</v>
      </c>
      <c r="EH52" s="58">
        <v>7.09270874243705E-6</v>
      </c>
      <c r="EI52" s="58">
        <v>7.9241119984625407E-6</v>
      </c>
      <c r="EJ52" s="58">
        <v>7.12220870672359E-6</v>
      </c>
      <c r="EK52" s="58">
        <v>6.31166669171492E-6</v>
      </c>
      <c r="EL52" s="58">
        <v>8.5832189974744101E-6</v>
      </c>
      <c r="EM52" s="58">
        <v>4.5442110848514397E-6</v>
      </c>
      <c r="EN52" s="58">
        <v>5.6175330421694396E-7</v>
      </c>
      <c r="EO52" s="58">
        <v>4.9563364414508598E-7</v>
      </c>
    </row>
    <row r="53" spans="2:145" x14ac:dyDescent="0.25">
      <c r="B5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Bay_All_All_All_All_All_All_All_All_All_All_45904</v>
      </c>
      <c r="C53" s="52" t="s">
        <v>264</v>
      </c>
      <c r="D53" s="52" t="s">
        <v>212</v>
      </c>
      <c r="E53" s="52" t="s">
        <v>213</v>
      </c>
      <c r="F53" s="52" t="s">
        <v>25</v>
      </c>
      <c r="G53" s="52" t="s">
        <v>25</v>
      </c>
      <c r="H53" s="52" t="s">
        <v>25</v>
      </c>
      <c r="I53" s="52" t="s">
        <v>25</v>
      </c>
      <c r="J53" s="52" t="s">
        <v>25</v>
      </c>
      <c r="K53" s="52" t="s">
        <v>25</v>
      </c>
      <c r="L53" s="53" t="s">
        <v>25</v>
      </c>
      <c r="M53" s="53" t="s">
        <v>25</v>
      </c>
      <c r="N53" s="54" t="s">
        <v>25</v>
      </c>
      <c r="O53" s="52" t="s">
        <v>25</v>
      </c>
      <c r="P53" s="55">
        <v>45904</v>
      </c>
      <c r="Q53" s="52">
        <v>17</v>
      </c>
      <c r="R53" s="52">
        <v>21</v>
      </c>
      <c r="S53" s="56">
        <v>2705</v>
      </c>
      <c r="T53" s="52">
        <v>0</v>
      </c>
      <c r="U53" s="52">
        <v>0</v>
      </c>
      <c r="V53" s="52">
        <v>0</v>
      </c>
      <c r="W53" s="52">
        <v>0</v>
      </c>
      <c r="X53" s="52">
        <v>0.65907736143153595</v>
      </c>
      <c r="Y53" s="52">
        <v>0.58890035656113005</v>
      </c>
      <c r="Z53" s="52">
        <v>0.532387896830394</v>
      </c>
      <c r="AA53" s="52">
        <v>0.489391127359661</v>
      </c>
      <c r="AB53" s="52">
        <v>0.48493347084313698</v>
      </c>
      <c r="AC53" s="52">
        <v>0.52449865128610595</v>
      </c>
      <c r="AD53" s="52">
        <v>0.59561878285770298</v>
      </c>
      <c r="AE53" s="52">
        <v>0.678348092654801</v>
      </c>
      <c r="AF53" s="52">
        <v>0.60482067395987404</v>
      </c>
      <c r="AG53" s="52">
        <v>0.66028924047036597</v>
      </c>
      <c r="AH53" s="52">
        <v>0.65482557793928298</v>
      </c>
      <c r="AI53" s="52">
        <v>0.73052944951639898</v>
      </c>
      <c r="AJ53" s="52">
        <v>0.85347582284741297</v>
      </c>
      <c r="AK53" s="52">
        <v>0.87823753319123399</v>
      </c>
      <c r="AL53" s="52">
        <v>0.915101609641507</v>
      </c>
      <c r="AM53" s="52">
        <v>0.97799738087564603</v>
      </c>
      <c r="AN53" s="52">
        <v>0.94577454996729504</v>
      </c>
      <c r="AO53" s="52">
        <v>0.96256852773788404</v>
      </c>
      <c r="AP53" s="52">
        <v>0.93376379488000805</v>
      </c>
      <c r="AQ53" s="52">
        <v>0.88342709255016005</v>
      </c>
      <c r="AR53" s="52">
        <v>0.96459949947789603</v>
      </c>
      <c r="AS53" s="52">
        <v>0.92128599931272503</v>
      </c>
      <c r="AT53" s="52">
        <v>0.74915054150573801</v>
      </c>
      <c r="AU53" s="52">
        <v>0.63651048307248703</v>
      </c>
      <c r="AV53" s="52">
        <v>0.722163533949301</v>
      </c>
      <c r="AW53" s="52">
        <v>0.67733552718118395</v>
      </c>
      <c r="AX53" s="52">
        <v>0.59707035470251202</v>
      </c>
      <c r="AY53" s="52">
        <v>0.54995955148102305</v>
      </c>
      <c r="AZ53" s="52">
        <v>0.519032635512226</v>
      </c>
      <c r="BA53" s="52">
        <v>0.50940491948526301</v>
      </c>
      <c r="BB53" s="52">
        <v>0.52536565830686599</v>
      </c>
      <c r="BC53" s="52">
        <v>0.57150048163483602</v>
      </c>
      <c r="BD53" s="52">
        <v>0.60710415862183897</v>
      </c>
      <c r="BE53" s="52">
        <v>0.61230059484787602</v>
      </c>
      <c r="BF53" s="52">
        <v>0.65706915131833699</v>
      </c>
      <c r="BG53" s="52">
        <v>0.70128845167042797</v>
      </c>
      <c r="BH53" s="52">
        <v>0.74213496946545499</v>
      </c>
      <c r="BI53" s="52">
        <v>0.79261047516694605</v>
      </c>
      <c r="BJ53" s="52">
        <v>0.87102874842009204</v>
      </c>
      <c r="BK53" s="52">
        <v>0.99134297865458398</v>
      </c>
      <c r="BL53" s="52">
        <v>1.09991085810686</v>
      </c>
      <c r="BM53" s="52">
        <v>1.1881100998788501</v>
      </c>
      <c r="BN53" s="52">
        <v>1.1564944315419301</v>
      </c>
      <c r="BO53" s="52">
        <v>1.0257229536441199</v>
      </c>
      <c r="BP53" s="52">
        <v>0.94076479215608699</v>
      </c>
      <c r="BQ53" s="52">
        <v>0.90256200276328902</v>
      </c>
      <c r="BR53" s="52">
        <v>0.83167457894014096</v>
      </c>
      <c r="BS53" s="52">
        <v>0.73590843238473602</v>
      </c>
      <c r="BT53" s="52">
        <v>0.64845536742411003</v>
      </c>
      <c r="BU53" s="52">
        <v>63.061074525239398</v>
      </c>
      <c r="BV53" s="52">
        <v>61.2528056057334</v>
      </c>
      <c r="BW53" s="52">
        <v>59.469030588571599</v>
      </c>
      <c r="BX53" s="52">
        <v>58.784296690541503</v>
      </c>
      <c r="BY53" s="52">
        <v>57.810886993302802</v>
      </c>
      <c r="BZ53" s="52">
        <v>57.281264535606397</v>
      </c>
      <c r="CA53" s="52">
        <v>56.635970818064102</v>
      </c>
      <c r="CB53" s="52">
        <v>56.1434337202463</v>
      </c>
      <c r="CC53" s="52">
        <v>56.983175009189402</v>
      </c>
      <c r="CD53" s="52">
        <v>59.954382543767103</v>
      </c>
      <c r="CE53" s="52">
        <v>63.450145719553802</v>
      </c>
      <c r="CF53" s="52">
        <v>68.101674745099203</v>
      </c>
      <c r="CG53" s="52">
        <v>72.396800572833001</v>
      </c>
      <c r="CH53" s="52">
        <v>76.454744403288998</v>
      </c>
      <c r="CI53" s="52">
        <v>78.718170877989195</v>
      </c>
      <c r="CJ53" s="52">
        <v>80.068562103958698</v>
      </c>
      <c r="CK53" s="52">
        <v>78.813114485474799</v>
      </c>
      <c r="CL53" s="52">
        <v>77.046370169954898</v>
      </c>
      <c r="CM53" s="52">
        <v>73.216811133342702</v>
      </c>
      <c r="CN53" s="52">
        <v>69.787493017233601</v>
      </c>
      <c r="CO53" s="52">
        <v>66.532854950077706</v>
      </c>
      <c r="CP53" s="52">
        <v>64.164502145873399</v>
      </c>
      <c r="CQ53" s="57">
        <v>62.9404304060009</v>
      </c>
      <c r="CR53" s="57">
        <v>61.524617547073497</v>
      </c>
      <c r="CS53" s="57">
        <v>64.919365048376307</v>
      </c>
      <c r="CT53" s="57">
        <v>-2.4093627948623799E-3</v>
      </c>
      <c r="CU53" s="57">
        <v>-2.3925479462149901E-2</v>
      </c>
      <c r="CV53" s="57">
        <v>-6.4392493085121396E-3</v>
      </c>
      <c r="CW53" s="57">
        <v>-1.4056400068847899E-3</v>
      </c>
      <c r="CX53" s="57">
        <v>3.11806502069007E-4</v>
      </c>
      <c r="CY53" s="57">
        <v>-3.6236887556275201E-3</v>
      </c>
      <c r="CZ53" s="57">
        <v>3.0019152060287899E-3</v>
      </c>
      <c r="DA53" s="57">
        <v>6.0488043950316303E-3</v>
      </c>
      <c r="DB53" s="57">
        <v>2.30851264529329E-2</v>
      </c>
      <c r="DC53" s="57">
        <v>2.1233833280982401E-2</v>
      </c>
      <c r="DD53" s="57">
        <v>1.4070094739874001E-2</v>
      </c>
      <c r="DE53" s="57">
        <v>2.50837699528017E-3</v>
      </c>
      <c r="DF53" s="57">
        <v>1.1862821725296901E-3</v>
      </c>
      <c r="DG53" s="57">
        <v>-1.0024672980952201E-3</v>
      </c>
      <c r="DH53" s="57">
        <v>4.5077522707907599E-3</v>
      </c>
      <c r="DI53" s="57">
        <v>1.2157402747928699E-2</v>
      </c>
      <c r="DJ53" s="57">
        <v>6.3506714900518305E-2</v>
      </c>
      <c r="DK53" s="57">
        <v>7.2338287229348402E-2</v>
      </c>
      <c r="DL53" s="57">
        <v>4.4104113228715498E-2</v>
      </c>
      <c r="DM53" s="57">
        <v>2.4730129251445899E-2</v>
      </c>
      <c r="DN53" s="57">
        <v>3.6299427173164103E-2</v>
      </c>
      <c r="DO53" s="57">
        <v>9.0811180761652E-3</v>
      </c>
      <c r="DP53" s="52">
        <v>1.8560742209781599E-3</v>
      </c>
      <c r="DQ53" s="52">
        <v>1.85724530897821E-3</v>
      </c>
      <c r="DR53" s="58">
        <v>4.3136484179760499E-6</v>
      </c>
      <c r="DS53" s="58">
        <v>3.7388300227744799E-6</v>
      </c>
      <c r="DT53" s="58">
        <v>2.7976752701585402E-6</v>
      </c>
      <c r="DU53" s="58">
        <v>1.4339673791835E-6</v>
      </c>
      <c r="DV53" s="58">
        <v>5.6498121016883401E-7</v>
      </c>
      <c r="DW53" s="58">
        <v>1.83152399515961E-7</v>
      </c>
      <c r="DX53" s="58">
        <v>5.7176141077697703E-7</v>
      </c>
      <c r="DY53" s="58">
        <v>3.9749459658684701E-6</v>
      </c>
      <c r="DZ53" s="58">
        <v>1.15821930119042E-6</v>
      </c>
      <c r="EA53" s="58">
        <v>1.0365310629121401E-6</v>
      </c>
      <c r="EB53" s="58">
        <v>7.6273897964912504E-7</v>
      </c>
      <c r="EC53" s="58">
        <v>7.5717373494227496E-7</v>
      </c>
      <c r="ED53" s="58">
        <v>1.5454074163115301E-6</v>
      </c>
      <c r="EE53" s="58">
        <v>3.2155893637098498E-6</v>
      </c>
      <c r="EF53" s="58">
        <v>4.5648860377102E-6</v>
      </c>
      <c r="EG53" s="58">
        <v>5.7749020770167698E-6</v>
      </c>
      <c r="EH53" s="58">
        <v>6.4847997884526601E-6</v>
      </c>
      <c r="EI53" s="58">
        <v>6.1376803797794598E-6</v>
      </c>
      <c r="EJ53" s="58">
        <v>6.6944090748542398E-6</v>
      </c>
      <c r="EK53" s="58">
        <v>6.0588153443244196E-6</v>
      </c>
      <c r="EL53" s="58">
        <v>7.0686184448939704E-6</v>
      </c>
      <c r="EM53" s="58">
        <v>3.94198653962663E-6</v>
      </c>
      <c r="EN53" s="58">
        <v>5.0810382374672397E-7</v>
      </c>
      <c r="EO53" s="58">
        <v>4.4409892861741999E-7</v>
      </c>
    </row>
    <row r="54" spans="2:145" x14ac:dyDescent="0.25">
      <c r="B5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Bay_All_All_All_All_All_All_All_All_All_All_45916</v>
      </c>
      <c r="C54" s="52" t="s">
        <v>264</v>
      </c>
      <c r="D54" s="52" t="s">
        <v>212</v>
      </c>
      <c r="E54" s="52" t="s">
        <v>213</v>
      </c>
      <c r="F54" s="52" t="s">
        <v>25</v>
      </c>
      <c r="G54" s="52" t="s">
        <v>25</v>
      </c>
      <c r="H54" s="52" t="s">
        <v>25</v>
      </c>
      <c r="I54" s="52" t="s">
        <v>25</v>
      </c>
      <c r="J54" s="52" t="s">
        <v>25</v>
      </c>
      <c r="K54" s="52" t="s">
        <v>25</v>
      </c>
      <c r="L54" s="53" t="s">
        <v>25</v>
      </c>
      <c r="M54" s="53" t="s">
        <v>25</v>
      </c>
      <c r="N54" s="54" t="s">
        <v>25</v>
      </c>
      <c r="O54" s="52" t="s">
        <v>25</v>
      </c>
      <c r="P54" s="55">
        <v>45916</v>
      </c>
      <c r="Q54" s="52">
        <v>17</v>
      </c>
      <c r="R54" s="52">
        <v>21</v>
      </c>
      <c r="S54" s="56">
        <v>2730</v>
      </c>
      <c r="T54" s="52">
        <v>0</v>
      </c>
      <c r="U54" s="52">
        <v>0</v>
      </c>
      <c r="V54" s="52">
        <v>0</v>
      </c>
      <c r="W54" s="52">
        <v>0</v>
      </c>
      <c r="X54" s="52">
        <v>0.74316689525363699</v>
      </c>
      <c r="Y54" s="52">
        <v>0.62874414945142199</v>
      </c>
      <c r="Z54" s="52">
        <v>0.57940848275344603</v>
      </c>
      <c r="AA54" s="52">
        <v>0.48282542062734501</v>
      </c>
      <c r="AB54" s="52">
        <v>0.48078283479030798</v>
      </c>
      <c r="AC54" s="52">
        <v>0.479154396389746</v>
      </c>
      <c r="AD54" s="52">
        <v>0.55607777238783695</v>
      </c>
      <c r="AE54" s="52">
        <v>0.68725336102308598</v>
      </c>
      <c r="AF54" s="52">
        <v>0.62478403340167099</v>
      </c>
      <c r="AG54" s="52">
        <v>0.660562672506811</v>
      </c>
      <c r="AH54" s="52">
        <v>0.68507261226248395</v>
      </c>
      <c r="AI54" s="52">
        <v>0.75931582582262402</v>
      </c>
      <c r="AJ54" s="52">
        <v>0.868256773963057</v>
      </c>
      <c r="AK54" s="52">
        <v>0.92290203752949695</v>
      </c>
      <c r="AL54" s="52">
        <v>1.0292876081920499</v>
      </c>
      <c r="AM54" s="52">
        <v>1.18461641423029</v>
      </c>
      <c r="AN54" s="52">
        <v>1.1566856404335999</v>
      </c>
      <c r="AO54" s="52">
        <v>1.1404445360652</v>
      </c>
      <c r="AP54" s="52">
        <v>1.1135486419318601</v>
      </c>
      <c r="AQ54" s="52">
        <v>1.05343822639522</v>
      </c>
      <c r="AR54" s="52">
        <v>1.0237954811252501</v>
      </c>
      <c r="AS54" s="52">
        <v>0.98699529213039905</v>
      </c>
      <c r="AT54" s="52">
        <v>0.92149298129155399</v>
      </c>
      <c r="AU54" s="52">
        <v>0.72073790302382001</v>
      </c>
      <c r="AV54" s="52">
        <v>0.80642137791122603</v>
      </c>
      <c r="AW54" s="52">
        <v>0.67045570907247798</v>
      </c>
      <c r="AX54" s="52">
        <v>0.60321576275995803</v>
      </c>
      <c r="AY54" s="52">
        <v>0.54258845604874195</v>
      </c>
      <c r="AZ54" s="52">
        <v>0.49822736764974801</v>
      </c>
      <c r="BA54" s="52">
        <v>0.47991327052004601</v>
      </c>
      <c r="BB54" s="52">
        <v>0.49439944186722901</v>
      </c>
      <c r="BC54" s="52">
        <v>0.54424174968630801</v>
      </c>
      <c r="BD54" s="52">
        <v>0.59793432051991302</v>
      </c>
      <c r="BE54" s="52">
        <v>0.61515061911536595</v>
      </c>
      <c r="BF54" s="52">
        <v>0.65493913231751799</v>
      </c>
      <c r="BG54" s="52">
        <v>0.69005391295545504</v>
      </c>
      <c r="BH54" s="52">
        <v>0.77451667024761595</v>
      </c>
      <c r="BI54" s="52">
        <v>0.90477073315041401</v>
      </c>
      <c r="BJ54" s="52">
        <v>1.08508313201613</v>
      </c>
      <c r="BK54" s="52">
        <v>1.2974222909236099</v>
      </c>
      <c r="BL54" s="52">
        <v>1.4124877096750701</v>
      </c>
      <c r="BM54" s="52">
        <v>1.51923759072855</v>
      </c>
      <c r="BN54" s="52">
        <v>1.54351374266785</v>
      </c>
      <c r="BO54" s="52">
        <v>1.4469103818356699</v>
      </c>
      <c r="BP54" s="52">
        <v>1.3081360855927799</v>
      </c>
      <c r="BQ54" s="52">
        <v>1.19363315051946</v>
      </c>
      <c r="BR54" s="52">
        <v>1.06241101461015</v>
      </c>
      <c r="BS54" s="52">
        <v>0.88769607446002896</v>
      </c>
      <c r="BT54" s="52">
        <v>0.75855586691614496</v>
      </c>
      <c r="BU54" s="52">
        <v>65.200542065973394</v>
      </c>
      <c r="BV54" s="52">
        <v>65.167411760261203</v>
      </c>
      <c r="BW54" s="52">
        <v>61.952010501214097</v>
      </c>
      <c r="BX54" s="52">
        <v>59.965195386475401</v>
      </c>
      <c r="BY54" s="52">
        <v>60.577171788054898</v>
      </c>
      <c r="BZ54" s="52">
        <v>59.374584583285603</v>
      </c>
      <c r="CA54" s="52">
        <v>58.314403916150603</v>
      </c>
      <c r="CB54" s="52">
        <v>57.646602064679499</v>
      </c>
      <c r="CC54" s="52">
        <v>60.453884133214601</v>
      </c>
      <c r="CD54" s="52">
        <v>67.787138457402307</v>
      </c>
      <c r="CE54" s="52">
        <v>73.547241517303206</v>
      </c>
      <c r="CF54" s="52">
        <v>79.044206264721694</v>
      </c>
      <c r="CG54" s="52">
        <v>83.086296962829294</v>
      </c>
      <c r="CH54" s="52">
        <v>87.172565278606299</v>
      </c>
      <c r="CI54" s="52">
        <v>88.770823340551104</v>
      </c>
      <c r="CJ54" s="52">
        <v>89.716757935313893</v>
      </c>
      <c r="CK54" s="52">
        <v>90.351025202929407</v>
      </c>
      <c r="CL54" s="52">
        <v>89.045526795648101</v>
      </c>
      <c r="CM54" s="52">
        <v>86.402324195886493</v>
      </c>
      <c r="CN54" s="52">
        <v>82.564495385260003</v>
      </c>
      <c r="CO54" s="52">
        <v>78.011523667866797</v>
      </c>
      <c r="CP54" s="52">
        <v>74.300080904832896</v>
      </c>
      <c r="CQ54" s="57">
        <v>71.080181144623594</v>
      </c>
      <c r="CR54" s="57">
        <v>64.913855549223797</v>
      </c>
      <c r="CS54" s="57">
        <v>67.249858014745101</v>
      </c>
      <c r="CT54" s="57">
        <v>-3.1871264496811302E-3</v>
      </c>
      <c r="CU54" s="57">
        <v>-2.0019133366565901E-2</v>
      </c>
      <c r="CV54" s="57">
        <v>-6.58149692947554E-3</v>
      </c>
      <c r="CW54" s="57">
        <v>-1.46236959955699E-3</v>
      </c>
      <c r="CX54" s="57">
        <v>2.6730940542473699E-4</v>
      </c>
      <c r="CY54" s="57">
        <v>-3.5906028107402202E-3</v>
      </c>
      <c r="CZ54" s="57">
        <v>3.0733481985337702E-3</v>
      </c>
      <c r="DA54" s="57">
        <v>5.96401297117177E-3</v>
      </c>
      <c r="DB54" s="57">
        <v>2.31006503848857E-2</v>
      </c>
      <c r="DC54" s="57">
        <v>2.00647496376118E-2</v>
      </c>
      <c r="DD54" s="57">
        <v>9.2681876859617394E-3</v>
      </c>
      <c r="DE54" s="57">
        <v>3.5669058371563798E-3</v>
      </c>
      <c r="DF54" s="57">
        <v>-7.4495516413176296E-3</v>
      </c>
      <c r="DG54" s="57">
        <v>-1.17140313014285E-2</v>
      </c>
      <c r="DH54" s="57">
        <v>-2.59761294226789E-3</v>
      </c>
      <c r="DI54" s="57">
        <v>6.2000660198883902E-3</v>
      </c>
      <c r="DJ54" s="57">
        <v>7.7675898077014097E-2</v>
      </c>
      <c r="DK54" s="57">
        <v>8.5688682973057304E-2</v>
      </c>
      <c r="DL54" s="57">
        <v>8.8905715235532798E-2</v>
      </c>
      <c r="DM54" s="57">
        <v>8.1750268137061904E-2</v>
      </c>
      <c r="DN54" s="57">
        <v>3.98742664236943E-2</v>
      </c>
      <c r="DO54" s="57">
        <v>3.7831398596622099E-3</v>
      </c>
      <c r="DP54" s="52">
        <v>-2.6541714390380797E-4</v>
      </c>
      <c r="DQ54" s="52">
        <v>1.79197027810871E-3</v>
      </c>
      <c r="DR54" s="58">
        <v>4.7913455080196796E-6</v>
      </c>
      <c r="DS54" s="58">
        <v>3.9461396526758303E-6</v>
      </c>
      <c r="DT54" s="58">
        <v>3.0605768795411698E-6</v>
      </c>
      <c r="DU54" s="58">
        <v>1.4742279435829E-6</v>
      </c>
      <c r="DV54" s="58">
        <v>5.1256716856213298E-7</v>
      </c>
      <c r="DW54" s="58">
        <v>1.8282870319435601E-7</v>
      </c>
      <c r="DX54" s="58">
        <v>5.6078274167613003E-7</v>
      </c>
      <c r="DY54" s="58">
        <v>4.1392803415335004E-6</v>
      </c>
      <c r="DZ54" s="58">
        <v>1.2758240165746001E-6</v>
      </c>
      <c r="EA54" s="58">
        <v>8.83093560267592E-7</v>
      </c>
      <c r="EB54" s="58">
        <v>4.1530227422101801E-7</v>
      </c>
      <c r="EC54" s="58">
        <v>3.4312987792900001E-7</v>
      </c>
      <c r="ED54" s="58">
        <v>8.1398333277422004E-7</v>
      </c>
      <c r="EE54" s="58">
        <v>2.9258251491840002E-6</v>
      </c>
      <c r="EF54" s="58">
        <v>4.5307870237655204E-6</v>
      </c>
      <c r="EG54" s="58">
        <v>5.6880984370792899E-6</v>
      </c>
      <c r="EH54" s="58">
        <v>6.4392344882034902E-6</v>
      </c>
      <c r="EI54" s="58">
        <v>5.8124776496407198E-6</v>
      </c>
      <c r="EJ54" s="58">
        <v>5.79095118281077E-6</v>
      </c>
      <c r="EK54" s="58">
        <v>4.8909630954405104E-6</v>
      </c>
      <c r="EL54" s="58">
        <v>7.368728830328E-6</v>
      </c>
      <c r="EM54" s="58">
        <v>4.1596215063973498E-6</v>
      </c>
      <c r="EN54" s="58">
        <v>4.8222001230470303E-7</v>
      </c>
      <c r="EO54" s="58">
        <v>6.1144662076669199E-7</v>
      </c>
    </row>
    <row r="55" spans="2:145" x14ac:dyDescent="0.25">
      <c r="B5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Bay_All_All_All_All_All_All_All_All_All_All_45917</v>
      </c>
      <c r="C55" s="52" t="s">
        <v>264</v>
      </c>
      <c r="D55" s="52" t="s">
        <v>212</v>
      </c>
      <c r="E55" s="52" t="s">
        <v>213</v>
      </c>
      <c r="F55" s="52" t="s">
        <v>25</v>
      </c>
      <c r="G55" s="52" t="s">
        <v>25</v>
      </c>
      <c r="H55" s="52" t="s">
        <v>25</v>
      </c>
      <c r="I55" s="52" t="s">
        <v>25</v>
      </c>
      <c r="J55" s="52" t="s">
        <v>25</v>
      </c>
      <c r="K55" s="52" t="s">
        <v>25</v>
      </c>
      <c r="L55" s="53" t="s">
        <v>25</v>
      </c>
      <c r="M55" s="53" t="s">
        <v>25</v>
      </c>
      <c r="N55" s="54" t="s">
        <v>25</v>
      </c>
      <c r="O55" s="52" t="s">
        <v>25</v>
      </c>
      <c r="P55" s="55">
        <v>45917</v>
      </c>
      <c r="Q55" s="52">
        <v>17</v>
      </c>
      <c r="R55" s="52">
        <v>21</v>
      </c>
      <c r="S55" s="56">
        <v>2733</v>
      </c>
      <c r="T55" s="52">
        <v>0</v>
      </c>
      <c r="U55" s="52">
        <v>0</v>
      </c>
      <c r="V55" s="52">
        <v>0</v>
      </c>
      <c r="W55" s="52">
        <v>0</v>
      </c>
      <c r="X55" s="52">
        <v>0.62560644156735601</v>
      </c>
      <c r="Y55" s="52">
        <v>0.561896895901705</v>
      </c>
      <c r="Z55" s="52">
        <v>0.513308093321165</v>
      </c>
      <c r="AA55" s="52">
        <v>0.49690004433284901</v>
      </c>
      <c r="AB55" s="52">
        <v>0.48488270578156301</v>
      </c>
      <c r="AC55" s="52">
        <v>0.51030079169186804</v>
      </c>
      <c r="AD55" s="52">
        <v>0.54820368420881704</v>
      </c>
      <c r="AE55" s="52">
        <v>0.63795490294288903</v>
      </c>
      <c r="AF55" s="52">
        <v>0.589546876220022</v>
      </c>
      <c r="AG55" s="52">
        <v>0.716827421701835</v>
      </c>
      <c r="AH55" s="52">
        <v>0.70938242145888097</v>
      </c>
      <c r="AI55" s="52">
        <v>0.78876743961876605</v>
      </c>
      <c r="AJ55" s="52">
        <v>0.81352379078841897</v>
      </c>
      <c r="AK55" s="52">
        <v>0.94151330663027799</v>
      </c>
      <c r="AL55" s="52">
        <v>0.97537377762651101</v>
      </c>
      <c r="AM55" s="52">
        <v>1.1183652963498201</v>
      </c>
      <c r="AN55" s="52">
        <v>1.1744671878544599</v>
      </c>
      <c r="AO55" s="52">
        <v>1.19725899901058</v>
      </c>
      <c r="AP55" s="52">
        <v>1.2243102762531901</v>
      </c>
      <c r="AQ55" s="52">
        <v>1.1881996439373701</v>
      </c>
      <c r="AR55" s="52">
        <v>1.11225851778163</v>
      </c>
      <c r="AS55" s="52">
        <v>1.03290368831757</v>
      </c>
      <c r="AT55" s="52">
        <v>0.89576512904655303</v>
      </c>
      <c r="AU55" s="52">
        <v>0.74686137163329203</v>
      </c>
      <c r="AV55" s="52">
        <v>0.72192561146124901</v>
      </c>
      <c r="AW55" s="52">
        <v>0.65407381716269097</v>
      </c>
      <c r="AX55" s="52">
        <v>0.599546154307394</v>
      </c>
      <c r="AY55" s="52">
        <v>0.54368070112265299</v>
      </c>
      <c r="AZ55" s="52">
        <v>0.50611350431144098</v>
      </c>
      <c r="BA55" s="52">
        <v>0.488704976662032</v>
      </c>
      <c r="BB55" s="52">
        <v>0.50312817196010295</v>
      </c>
      <c r="BC55" s="52">
        <v>0.55263009091632598</v>
      </c>
      <c r="BD55" s="52">
        <v>0.604153377366205</v>
      </c>
      <c r="BE55" s="52">
        <v>0.62157830352797105</v>
      </c>
      <c r="BF55" s="52">
        <v>0.68051406657176705</v>
      </c>
      <c r="BG55" s="52">
        <v>0.71599530001297695</v>
      </c>
      <c r="BH55" s="52">
        <v>0.78940603955475996</v>
      </c>
      <c r="BI55" s="52">
        <v>0.90787022155728303</v>
      </c>
      <c r="BJ55" s="52">
        <v>1.1037237760854499</v>
      </c>
      <c r="BK55" s="52">
        <v>1.41995749826227</v>
      </c>
      <c r="BL55" s="52">
        <v>1.56678663910067</v>
      </c>
      <c r="BM55" s="52">
        <v>1.6707385652805899</v>
      </c>
      <c r="BN55" s="52">
        <v>1.7141690256937501</v>
      </c>
      <c r="BO55" s="52">
        <v>1.6298912070934199</v>
      </c>
      <c r="BP55" s="52">
        <v>1.3822928364029099</v>
      </c>
      <c r="BQ55" s="52">
        <v>1.25779138348977</v>
      </c>
      <c r="BR55" s="52">
        <v>1.09627930093195</v>
      </c>
      <c r="BS55" s="52">
        <v>0.888332625048182</v>
      </c>
      <c r="BT55" s="52">
        <v>0.75816555704863198</v>
      </c>
      <c r="BU55" s="52">
        <v>62.608932662024699</v>
      </c>
      <c r="BV55" s="52">
        <v>60.496973796515</v>
      </c>
      <c r="BW55" s="52">
        <v>60.079021353341702</v>
      </c>
      <c r="BX55" s="52">
        <v>58.368957322399702</v>
      </c>
      <c r="BY55" s="52">
        <v>56.659182502568299</v>
      </c>
      <c r="BZ55" s="52">
        <v>55.365024562510797</v>
      </c>
      <c r="CA55" s="52">
        <v>55.910202581438703</v>
      </c>
      <c r="CB55" s="52">
        <v>54.647118902110201</v>
      </c>
      <c r="CC55" s="52">
        <v>58.319660351709302</v>
      </c>
      <c r="CD55" s="52">
        <v>63.530318139668204</v>
      </c>
      <c r="CE55" s="52">
        <v>70.428717209431596</v>
      </c>
      <c r="CF55" s="52">
        <v>76.800365520674006</v>
      </c>
      <c r="CG55" s="52">
        <v>83.514438851661296</v>
      </c>
      <c r="CH55" s="52">
        <v>87.794258906070397</v>
      </c>
      <c r="CI55" s="52">
        <v>91.968998642046301</v>
      </c>
      <c r="CJ55" s="52">
        <v>93.268629402302096</v>
      </c>
      <c r="CK55" s="52">
        <v>93.686371932578993</v>
      </c>
      <c r="CL55" s="52">
        <v>93.614249832105401</v>
      </c>
      <c r="CM55" s="52">
        <v>90.386458470225094</v>
      </c>
      <c r="CN55" s="52">
        <v>85.704372706211103</v>
      </c>
      <c r="CO55" s="52">
        <v>80.674049778900198</v>
      </c>
      <c r="CP55" s="57">
        <v>75.633298406304704</v>
      </c>
      <c r="CQ55" s="57">
        <v>71.092551262757297</v>
      </c>
      <c r="CR55" s="57">
        <v>67.555782177723302</v>
      </c>
      <c r="CS55" s="57">
        <v>64.924297838827997</v>
      </c>
      <c r="CT55" s="57">
        <v>-4.7377367933991903E-3</v>
      </c>
      <c r="CU55" s="57">
        <v>-2.3696627288625999E-2</v>
      </c>
      <c r="CV55" s="57">
        <v>-6.4230210584323502E-3</v>
      </c>
      <c r="CW55" s="57">
        <v>-1.4230020407214399E-3</v>
      </c>
      <c r="CX55" s="57">
        <v>2.7331788217402803E-4</v>
      </c>
      <c r="CY55" s="57">
        <v>-3.5734997310941799E-3</v>
      </c>
      <c r="CZ55" s="57">
        <v>3.0406152113188101E-3</v>
      </c>
      <c r="DA55" s="57">
        <v>5.9920574601963102E-3</v>
      </c>
      <c r="DB55" s="57">
        <v>2.30741982559199E-2</v>
      </c>
      <c r="DC55" s="57">
        <v>2.1227774628738899E-2</v>
      </c>
      <c r="DD55" s="57">
        <v>1.1203444818344101E-2</v>
      </c>
      <c r="DE55" s="57">
        <v>3.2964660711974898E-3</v>
      </c>
      <c r="DF55" s="57">
        <v>-7.82635588191616E-3</v>
      </c>
      <c r="DG55" s="57">
        <v>-1.2352902941955001E-2</v>
      </c>
      <c r="DH55" s="57">
        <v>4.8336799319247696E-3</v>
      </c>
      <c r="DI55" s="57">
        <v>1.1887189106142599E-2</v>
      </c>
      <c r="DJ55" s="57">
        <v>8.0783411339770406E-2</v>
      </c>
      <c r="DK55" s="57">
        <v>9.4269793397486895E-2</v>
      </c>
      <c r="DL55" s="57">
        <v>0.103551768431657</v>
      </c>
      <c r="DM55" s="57">
        <v>9.6527607402019003E-2</v>
      </c>
      <c r="DN55" s="57">
        <v>4.06449326036986E-2</v>
      </c>
      <c r="DO55" s="57">
        <v>2.98009324580779E-3</v>
      </c>
      <c r="DP55" s="52">
        <v>-3.1378240969500001E-4</v>
      </c>
      <c r="DQ55" s="52">
        <v>1.53144602836435E-3</v>
      </c>
      <c r="DR55" s="58">
        <v>5.0017621229280302E-6</v>
      </c>
      <c r="DS55" s="58">
        <v>4.1630278503528398E-6</v>
      </c>
      <c r="DT55" s="58">
        <v>3.0660355815208399E-6</v>
      </c>
      <c r="DU55" s="58">
        <v>1.4764273872690999E-6</v>
      </c>
      <c r="DV55" s="58">
        <v>5.0375541806809997E-7</v>
      </c>
      <c r="DW55" s="58">
        <v>1.7982793314831699E-7</v>
      </c>
      <c r="DX55" s="58">
        <v>5.5596443950697804E-7</v>
      </c>
      <c r="DY55" s="58">
        <v>4.2444362919330204E-6</v>
      </c>
      <c r="DZ55" s="58">
        <v>1.23874909936322E-6</v>
      </c>
      <c r="EA55" s="58">
        <v>1.10283092482409E-6</v>
      </c>
      <c r="EB55" s="58">
        <v>5.4763495690200996E-7</v>
      </c>
      <c r="EC55" s="58">
        <v>3.97836964578334E-7</v>
      </c>
      <c r="ED55" s="58">
        <v>9.0446272369505604E-7</v>
      </c>
      <c r="EE55" s="58">
        <v>3.05720155223339E-6</v>
      </c>
      <c r="EF55" s="58">
        <v>4.9353537457266302E-6</v>
      </c>
      <c r="EG55" s="58">
        <v>5.0988305255207498E-6</v>
      </c>
      <c r="EH55" s="58">
        <v>5.6464136539624303E-6</v>
      </c>
      <c r="EI55" s="58">
        <v>5.9843664101006298E-6</v>
      </c>
      <c r="EJ55" s="58">
        <v>8.7232290208758596E-6</v>
      </c>
      <c r="EK55" s="58">
        <v>5.2204711726217902E-6</v>
      </c>
      <c r="EL55" s="58">
        <v>7.5987494505259899E-6</v>
      </c>
      <c r="EM55" s="58">
        <v>4.1785002980252296E-6</v>
      </c>
      <c r="EN55" s="58">
        <v>4.74678447859149E-7</v>
      </c>
      <c r="EO55" s="58">
        <v>4.9392200520530695E-7</v>
      </c>
    </row>
    <row r="56" spans="2:145" x14ac:dyDescent="0.25">
      <c r="B5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Bay_All_All_All_All_All_All_All_All_All_All_45923</v>
      </c>
      <c r="C56" s="52" t="s">
        <v>264</v>
      </c>
      <c r="D56" s="52" t="s">
        <v>212</v>
      </c>
      <c r="E56" s="52" t="s">
        <v>213</v>
      </c>
      <c r="F56" s="52" t="s">
        <v>25</v>
      </c>
      <c r="G56" s="52" t="s">
        <v>25</v>
      </c>
      <c r="H56" s="52" t="s">
        <v>25</v>
      </c>
      <c r="I56" s="52" t="s">
        <v>25</v>
      </c>
      <c r="J56" s="52" t="s">
        <v>25</v>
      </c>
      <c r="K56" s="52" t="s">
        <v>25</v>
      </c>
      <c r="L56" s="53" t="s">
        <v>25</v>
      </c>
      <c r="M56" s="53" t="s">
        <v>25</v>
      </c>
      <c r="N56" s="54" t="s">
        <v>25</v>
      </c>
      <c r="O56" s="52" t="s">
        <v>25</v>
      </c>
      <c r="P56" s="55">
        <v>45923</v>
      </c>
      <c r="Q56" s="52">
        <v>17</v>
      </c>
      <c r="R56" s="52">
        <v>21</v>
      </c>
      <c r="S56" s="56">
        <v>2740</v>
      </c>
      <c r="T56" s="52">
        <v>0</v>
      </c>
      <c r="U56" s="52">
        <v>0</v>
      </c>
      <c r="V56" s="52">
        <v>0</v>
      </c>
      <c r="W56" s="52">
        <v>0</v>
      </c>
      <c r="X56" s="52">
        <v>0.69932275437659897</v>
      </c>
      <c r="Y56" s="52">
        <v>0.64304986155092603</v>
      </c>
      <c r="Z56" s="52">
        <v>0.55806861244777295</v>
      </c>
      <c r="AA56" s="52">
        <v>0.55481324936921095</v>
      </c>
      <c r="AB56" s="52">
        <v>0.57483740439987996</v>
      </c>
      <c r="AC56" s="52">
        <v>0.56097833170363798</v>
      </c>
      <c r="AD56" s="52">
        <v>0.59432966073368998</v>
      </c>
      <c r="AE56" s="52">
        <v>0.66264953174070496</v>
      </c>
      <c r="AF56" s="52">
        <v>0.63930302814041196</v>
      </c>
      <c r="AG56" s="52">
        <v>0.65255656084930003</v>
      </c>
      <c r="AH56" s="52">
        <v>0.73542707762732795</v>
      </c>
      <c r="AI56" s="52">
        <v>0.83034309094933401</v>
      </c>
      <c r="AJ56" s="52">
        <v>0.90964642779902605</v>
      </c>
      <c r="AK56" s="52">
        <v>1.0115651124082199</v>
      </c>
      <c r="AL56" s="52">
        <v>1.1117134470454499</v>
      </c>
      <c r="AM56" s="52">
        <v>1.2025624697521999</v>
      </c>
      <c r="AN56" s="52">
        <v>1.2930707592628301</v>
      </c>
      <c r="AO56" s="52">
        <v>1.34667188280463</v>
      </c>
      <c r="AP56" s="52">
        <v>1.2774468318349199</v>
      </c>
      <c r="AQ56" s="52">
        <v>1.1806899087243501</v>
      </c>
      <c r="AR56" s="52">
        <v>1.25206446768962</v>
      </c>
      <c r="AS56" s="52">
        <v>1.06912972566984</v>
      </c>
      <c r="AT56" s="52">
        <v>0.96361591735478502</v>
      </c>
      <c r="AU56" s="52">
        <v>0.818183391841245</v>
      </c>
      <c r="AV56" s="52">
        <v>0.74138469813567798</v>
      </c>
      <c r="AW56" s="52">
        <v>0.71605215451143001</v>
      </c>
      <c r="AX56" s="52">
        <v>0.65236694513119897</v>
      </c>
      <c r="AY56" s="52">
        <v>0.59761778190188097</v>
      </c>
      <c r="AZ56" s="52">
        <v>0.563190609796557</v>
      </c>
      <c r="BA56" s="52">
        <v>0.55344034990747804</v>
      </c>
      <c r="BB56" s="52">
        <v>0.56745756170984296</v>
      </c>
      <c r="BC56" s="52">
        <v>0.61125160193301897</v>
      </c>
      <c r="BD56" s="52">
        <v>0.64296352533202095</v>
      </c>
      <c r="BE56" s="52">
        <v>0.64673802622043297</v>
      </c>
      <c r="BF56" s="52">
        <v>0.68936663368295303</v>
      </c>
      <c r="BG56" s="52">
        <v>0.72411301667380501</v>
      </c>
      <c r="BH56" s="52">
        <v>0.81479034148646101</v>
      </c>
      <c r="BI56" s="52">
        <v>0.96694239678955796</v>
      </c>
      <c r="BJ56" s="52">
        <v>1.2209099344678001</v>
      </c>
      <c r="BK56" s="52">
        <v>1.5763806733119201</v>
      </c>
      <c r="BL56" s="52">
        <v>1.74689901153536</v>
      </c>
      <c r="BM56" s="52">
        <v>1.87060458829803</v>
      </c>
      <c r="BN56" s="52">
        <v>1.87131700191619</v>
      </c>
      <c r="BO56" s="52">
        <v>1.78759222232947</v>
      </c>
      <c r="BP56" s="52">
        <v>1.5757519303882199</v>
      </c>
      <c r="BQ56" s="52">
        <v>1.35554718220756</v>
      </c>
      <c r="BR56" s="52">
        <v>1.1893245190816999</v>
      </c>
      <c r="BS56" s="52">
        <v>0.96591476072169702</v>
      </c>
      <c r="BT56" s="52">
        <v>0.82248714525102995</v>
      </c>
      <c r="BU56" s="52">
        <v>64.215377207920298</v>
      </c>
      <c r="BV56" s="52">
        <v>63.265864170450897</v>
      </c>
      <c r="BW56" s="52">
        <v>61.761319851223703</v>
      </c>
      <c r="BX56" s="52">
        <v>59.936785077564899</v>
      </c>
      <c r="BY56" s="52">
        <v>59.672198918037402</v>
      </c>
      <c r="BZ56" s="52">
        <v>58.891711516116402</v>
      </c>
      <c r="CA56" s="52">
        <v>59.509310521380797</v>
      </c>
      <c r="CB56" s="52">
        <v>58.303378059074902</v>
      </c>
      <c r="CC56" s="52">
        <v>59.910220897068697</v>
      </c>
      <c r="CD56" s="52">
        <v>67.260615185598894</v>
      </c>
      <c r="CE56" s="52">
        <v>73.970773593266998</v>
      </c>
      <c r="CF56" s="52">
        <v>81.168094935030993</v>
      </c>
      <c r="CG56" s="52">
        <v>86.711614436423602</v>
      </c>
      <c r="CH56" s="52">
        <v>91.300334995865995</v>
      </c>
      <c r="CI56" s="52">
        <v>95.149456272215204</v>
      </c>
      <c r="CJ56" s="52">
        <v>96.891830333093495</v>
      </c>
      <c r="CK56" s="52">
        <v>97.6768387110329</v>
      </c>
      <c r="CL56" s="52">
        <v>96.296201908037702</v>
      </c>
      <c r="CM56" s="52">
        <v>93.298873589065295</v>
      </c>
      <c r="CN56" s="52">
        <v>88.457676305917502</v>
      </c>
      <c r="CO56" s="52">
        <v>83.277315511599298</v>
      </c>
      <c r="CP56" s="57">
        <v>78.224786038414194</v>
      </c>
      <c r="CQ56" s="57">
        <v>73.727723960173805</v>
      </c>
      <c r="CR56" s="57">
        <v>69.667437845224796</v>
      </c>
      <c r="CS56" s="57">
        <v>66.577169333159603</v>
      </c>
      <c r="CT56" s="57">
        <v>-4.1462145208714203E-3</v>
      </c>
      <c r="CU56" s="57">
        <v>-2.2995517278298499E-2</v>
      </c>
      <c r="CV56" s="57">
        <v>-6.4826506663098497E-3</v>
      </c>
      <c r="CW56" s="57">
        <v>-1.46743000727605E-3</v>
      </c>
      <c r="CX56" s="57">
        <v>2.5649271462703998E-4</v>
      </c>
      <c r="CY56" s="57">
        <v>-3.56473683398284E-3</v>
      </c>
      <c r="CZ56" s="57">
        <v>3.0444191010791199E-3</v>
      </c>
      <c r="DA56" s="57">
        <v>5.9998187201648198E-3</v>
      </c>
      <c r="DB56" s="57">
        <v>2.3052573892675302E-2</v>
      </c>
      <c r="DC56" s="57">
        <v>2.0148246319638199E-2</v>
      </c>
      <c r="DD56" s="57">
        <v>8.9956816689690799E-3</v>
      </c>
      <c r="DE56" s="57">
        <v>3.8206451521917801E-3</v>
      </c>
      <c r="DF56" s="57">
        <v>-9.2986797698241704E-3</v>
      </c>
      <c r="DG56" s="57">
        <v>-6.3296700276291602E-3</v>
      </c>
      <c r="DH56" s="52">
        <v>1.3500577848010301E-2</v>
      </c>
      <c r="DI56" s="52">
        <v>1.8111641821281499E-2</v>
      </c>
      <c r="DJ56" s="52">
        <v>8.3481415948510995E-2</v>
      </c>
      <c r="DK56" s="52">
        <v>0.100599191699476</v>
      </c>
      <c r="DL56" s="57">
        <v>0.107635367550227</v>
      </c>
      <c r="DM56" s="57">
        <v>0.10873000844497301</v>
      </c>
      <c r="DN56" s="57">
        <v>4.1545990846344097E-2</v>
      </c>
      <c r="DO56" s="57">
        <v>1.37802127614467E-3</v>
      </c>
      <c r="DP56" s="52">
        <v>-1.3395651822304599E-3</v>
      </c>
      <c r="DQ56" s="52">
        <v>1.2015461190763501E-3</v>
      </c>
      <c r="DR56" s="58">
        <v>6.3246727704939802E-6</v>
      </c>
      <c r="DS56" s="58">
        <v>5.2662563243441396E-6</v>
      </c>
      <c r="DT56" s="58">
        <v>3.9077101397998798E-6</v>
      </c>
      <c r="DU56" s="58">
        <v>1.8268147627413099E-6</v>
      </c>
      <c r="DV56" s="58">
        <v>6.1792724838210598E-7</v>
      </c>
      <c r="DW56" s="58">
        <v>2.1458011753537801E-7</v>
      </c>
      <c r="DX56" s="58">
        <v>7.0026673484062305E-7</v>
      </c>
      <c r="DY56" s="58">
        <v>5.6596297111304201E-6</v>
      </c>
      <c r="DZ56" s="58">
        <v>1.3479551350731801E-6</v>
      </c>
      <c r="EA56" s="58">
        <v>8.8913320776429197E-7</v>
      </c>
      <c r="EB56" s="58">
        <v>4.1953183029947598E-7</v>
      </c>
      <c r="EC56" s="58">
        <v>3.57964142207638E-7</v>
      </c>
      <c r="ED56" s="58">
        <v>8.7089871782298304E-7</v>
      </c>
      <c r="EE56" s="58">
        <v>3.7332364703044199E-6</v>
      </c>
      <c r="EF56" s="58">
        <v>6.2032543360576498E-6</v>
      </c>
      <c r="EG56" s="58">
        <v>5.87391333993202E-6</v>
      </c>
      <c r="EH56" s="58">
        <v>6.7599998110476396E-6</v>
      </c>
      <c r="EI56" s="58">
        <v>6.7352006045624904E-6</v>
      </c>
      <c r="EJ56" s="58">
        <v>7.9602720016644696E-6</v>
      </c>
      <c r="EK56" s="58">
        <v>7.5194254244445299E-6</v>
      </c>
      <c r="EL56" s="58">
        <v>1.0062646957047601E-5</v>
      </c>
      <c r="EM56" s="58">
        <v>5.2941200137766101E-6</v>
      </c>
      <c r="EN56" s="58">
        <v>5.1422362024120101E-7</v>
      </c>
      <c r="EO56" s="58">
        <v>5.2263711830189096E-7</v>
      </c>
    </row>
    <row r="57" spans="2:145" x14ac:dyDescent="0.25">
      <c r="B5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Other_All_All_All_All_All_All_All_All_All_All_45848</v>
      </c>
      <c r="C57" s="52" t="s">
        <v>264</v>
      </c>
      <c r="D57" s="52" t="s">
        <v>214</v>
      </c>
      <c r="E57" s="52" t="s">
        <v>215</v>
      </c>
      <c r="F57" s="52" t="s">
        <v>25</v>
      </c>
      <c r="G57" s="52" t="s">
        <v>25</v>
      </c>
      <c r="H57" s="52" t="s">
        <v>25</v>
      </c>
      <c r="I57" s="52" t="s">
        <v>25</v>
      </c>
      <c r="J57" s="52" t="s">
        <v>25</v>
      </c>
      <c r="K57" s="52" t="s">
        <v>25</v>
      </c>
      <c r="L57" s="53" t="s">
        <v>25</v>
      </c>
      <c r="M57" s="53" t="s">
        <v>25</v>
      </c>
      <c r="N57" s="54" t="s">
        <v>25</v>
      </c>
      <c r="O57" s="52" t="s">
        <v>25</v>
      </c>
      <c r="P57" s="55">
        <v>45848</v>
      </c>
      <c r="Q57" s="52">
        <v>17</v>
      </c>
      <c r="R57" s="52">
        <v>21</v>
      </c>
      <c r="S57" s="56">
        <v>9291</v>
      </c>
      <c r="T57" s="52">
        <v>0</v>
      </c>
      <c r="U57" s="52">
        <v>0</v>
      </c>
      <c r="V57" s="52">
        <v>0</v>
      </c>
      <c r="W57" s="52">
        <v>0</v>
      </c>
      <c r="X57" s="52">
        <v>0.90628964594399197</v>
      </c>
      <c r="Y57" s="52">
        <v>0.76779209792244496</v>
      </c>
      <c r="Z57" s="52">
        <v>0.69680022370975403</v>
      </c>
      <c r="AA57" s="52">
        <v>0.68108889140047402</v>
      </c>
      <c r="AB57" s="52">
        <v>0.64921257206602201</v>
      </c>
      <c r="AC57" s="52">
        <v>0.63930516257287096</v>
      </c>
      <c r="AD57" s="52">
        <v>0.67843890022672504</v>
      </c>
      <c r="AE57" s="52">
        <v>0.73287810750191695</v>
      </c>
      <c r="AF57" s="52">
        <v>0.77038727306371302</v>
      </c>
      <c r="AG57" s="52">
        <v>0.84231159719275805</v>
      </c>
      <c r="AH57" s="52">
        <v>0.97338425266439299</v>
      </c>
      <c r="AI57" s="52">
        <v>1.09637197974062</v>
      </c>
      <c r="AJ57" s="52">
        <v>1.2792807754375599</v>
      </c>
      <c r="AK57" s="52">
        <v>1.4658284799377601</v>
      </c>
      <c r="AL57" s="52">
        <v>1.6739658150122501</v>
      </c>
      <c r="AM57" s="52">
        <v>1.84629824241616</v>
      </c>
      <c r="AN57" s="52">
        <v>1.8957621550764601</v>
      </c>
      <c r="AO57" s="52">
        <v>2.0074260020366799</v>
      </c>
      <c r="AP57" s="52">
        <v>1.9602258776672401</v>
      </c>
      <c r="AQ57" s="52">
        <v>1.8482030282880899</v>
      </c>
      <c r="AR57" s="52">
        <v>1.75132347867672</v>
      </c>
      <c r="AS57" s="52">
        <v>1.7110201043781801</v>
      </c>
      <c r="AT57" s="52">
        <v>1.42631330115886</v>
      </c>
      <c r="AU57" s="52">
        <v>1.17967729660915</v>
      </c>
      <c r="AV57" s="52">
        <v>0.98827767871865602</v>
      </c>
      <c r="AW57" s="52">
        <v>0.97665246787375004</v>
      </c>
      <c r="AX57" s="52">
        <v>0.86069843477433405</v>
      </c>
      <c r="AY57" s="52">
        <v>0.76906368338648501</v>
      </c>
      <c r="AZ57" s="52">
        <v>0.69365059322313705</v>
      </c>
      <c r="BA57" s="52">
        <v>0.65437554853951996</v>
      </c>
      <c r="BB57" s="52">
        <v>0.641513517168942</v>
      </c>
      <c r="BC57" s="52">
        <v>0.66408882370195899</v>
      </c>
      <c r="BD57" s="52">
        <v>0.71690314929896604</v>
      </c>
      <c r="BE57" s="52">
        <v>0.75663302512663999</v>
      </c>
      <c r="BF57" s="52">
        <v>0.835918532944816</v>
      </c>
      <c r="BG57" s="52">
        <v>0.93723136523633999</v>
      </c>
      <c r="BH57" s="52">
        <v>1.0984708166789099</v>
      </c>
      <c r="BI57" s="52">
        <v>1.3035341565140399</v>
      </c>
      <c r="BJ57" s="52">
        <v>1.5681982706788</v>
      </c>
      <c r="BK57" s="52">
        <v>1.83747293068048</v>
      </c>
      <c r="BL57" s="52">
        <v>2.05227493023063</v>
      </c>
      <c r="BM57" s="52">
        <v>2.1256984474688498</v>
      </c>
      <c r="BN57" s="52">
        <v>2.2234346904883</v>
      </c>
      <c r="BO57" s="52">
        <v>2.2275152995616199</v>
      </c>
      <c r="BP57" s="52">
        <v>2.10060687353845</v>
      </c>
      <c r="BQ57" s="52">
        <v>1.9042957975021799</v>
      </c>
      <c r="BR57" s="52">
        <v>1.7205260720201401</v>
      </c>
      <c r="BS57" s="52">
        <v>1.40837202773924</v>
      </c>
      <c r="BT57" s="52">
        <v>1.1797241845606501</v>
      </c>
      <c r="BU57" s="52">
        <v>79.802312505163002</v>
      </c>
      <c r="BV57" s="52">
        <v>72.312906236416495</v>
      </c>
      <c r="BW57" s="52">
        <v>70.217848831907602</v>
      </c>
      <c r="BX57" s="52">
        <v>69.358228787719199</v>
      </c>
      <c r="BY57" s="52">
        <v>68.292215887525799</v>
      </c>
      <c r="BZ57" s="52">
        <v>66.929218521892096</v>
      </c>
      <c r="CA57" s="52">
        <v>66.7380747891428</v>
      </c>
      <c r="CB57" s="52">
        <v>68.081383396948894</v>
      </c>
      <c r="CC57" s="52">
        <v>73.374372584636802</v>
      </c>
      <c r="CD57" s="52">
        <v>77.232282788830901</v>
      </c>
      <c r="CE57" s="52">
        <v>81.4662803006741</v>
      </c>
      <c r="CF57" s="52">
        <v>85.601244101640305</v>
      </c>
      <c r="CG57" s="52">
        <v>89.173462829145905</v>
      </c>
      <c r="CH57" s="52">
        <v>92.597120604762694</v>
      </c>
      <c r="CI57" s="52">
        <v>95.252650411733299</v>
      </c>
      <c r="CJ57" s="52">
        <v>97.5256526717056</v>
      </c>
      <c r="CK57" s="52">
        <v>97.722834898954005</v>
      </c>
      <c r="CL57" s="52">
        <v>97.8985172775633</v>
      </c>
      <c r="CM57" s="52">
        <v>97.997944601377895</v>
      </c>
      <c r="CN57" s="52">
        <v>96.347909100670407</v>
      </c>
      <c r="CO57" s="52">
        <v>93.812833571014394</v>
      </c>
      <c r="CP57" s="57">
        <v>88.370625645151307</v>
      </c>
      <c r="CQ57" s="57">
        <v>84.381560020875398</v>
      </c>
      <c r="CR57" s="57">
        <v>82.272284557841999</v>
      </c>
      <c r="CS57" s="57">
        <v>76.029661645728893</v>
      </c>
      <c r="CT57" s="57">
        <v>2.8407819112521202E-2</v>
      </c>
      <c r="CU57" s="57">
        <v>7.6342943779071897E-3</v>
      </c>
      <c r="CV57" s="57">
        <v>9.5373929401344603E-3</v>
      </c>
      <c r="CW57" s="57">
        <v>6.9720549463633602E-3</v>
      </c>
      <c r="CX57" s="57">
        <v>1.30572451084278E-3</v>
      </c>
      <c r="CY57" s="57">
        <v>-2.5362626345664298E-3</v>
      </c>
      <c r="CZ57" s="57">
        <v>2.0265122788582399E-4</v>
      </c>
      <c r="DA57" s="57">
        <v>8.5803573619734202E-3</v>
      </c>
      <c r="DB57" s="57">
        <v>1.7539588989917001E-2</v>
      </c>
      <c r="DC57" s="57">
        <v>1.44779592637783E-2</v>
      </c>
      <c r="DD57" s="57">
        <v>4.4363395896034599E-3</v>
      </c>
      <c r="DE57" s="57">
        <v>4.0871188300226902E-3</v>
      </c>
      <c r="DF57" s="57">
        <v>-8.9825639142566693E-3</v>
      </c>
      <c r="DG57" s="52">
        <v>2.14921983258177E-3</v>
      </c>
      <c r="DH57" s="52">
        <v>1.37356761927793E-2</v>
      </c>
      <c r="DI57" s="52">
        <v>1.7920727427668301E-2</v>
      </c>
      <c r="DJ57" s="52">
        <v>8.4197070944772398E-2</v>
      </c>
      <c r="DK57" s="52">
        <v>0.106535257113841</v>
      </c>
      <c r="DL57" s="57">
        <v>0.113731226047733</v>
      </c>
      <c r="DM57" s="57">
        <v>0.108060934983924</v>
      </c>
      <c r="DN57" s="57">
        <v>7.6806950960165904E-2</v>
      </c>
      <c r="DO57" s="52">
        <v>2.66539590086562E-3</v>
      </c>
      <c r="DP57" s="52">
        <v>-5.30321149336629E-3</v>
      </c>
      <c r="DQ57" s="52">
        <v>-5.2019102776135098E-4</v>
      </c>
      <c r="DR57" s="58">
        <v>4.6692647431967903E-6</v>
      </c>
      <c r="DS57" s="58">
        <v>4.03834468706915E-6</v>
      </c>
      <c r="DT57" s="58">
        <v>2.8831472110006901E-6</v>
      </c>
      <c r="DU57" s="58">
        <v>1.42357452093362E-6</v>
      </c>
      <c r="DV57" s="58">
        <v>5.1521997844748105E-7</v>
      </c>
      <c r="DW57" s="58">
        <v>1.9325181226161001E-7</v>
      </c>
      <c r="DX57" s="58">
        <v>5.6522677038960903E-7</v>
      </c>
      <c r="DY57" s="58">
        <v>3.0626886960793898E-6</v>
      </c>
      <c r="DZ57" s="58">
        <v>1.3581177317386401E-6</v>
      </c>
      <c r="EA57" s="58">
        <v>8.19284071776474E-7</v>
      </c>
      <c r="EB57" s="58">
        <v>4.7321482059302598E-7</v>
      </c>
      <c r="EC57" s="58">
        <v>5.1212518334686403E-7</v>
      </c>
      <c r="ED57" s="58">
        <v>1.1856356213223601E-6</v>
      </c>
      <c r="EE57" s="58">
        <v>3.7422358179370498E-6</v>
      </c>
      <c r="EF57" s="58">
        <v>6.2404383724064202E-6</v>
      </c>
      <c r="EG57" s="58">
        <v>7.6850518199346705E-6</v>
      </c>
      <c r="EH57" s="58">
        <v>7.9316611445926803E-6</v>
      </c>
      <c r="EI57" s="58">
        <v>8.0284799857535307E-6</v>
      </c>
      <c r="EJ57" s="58">
        <v>9.2004719364349795E-6</v>
      </c>
      <c r="EK57" s="58">
        <v>8.5933150036458404E-6</v>
      </c>
      <c r="EL57" s="58">
        <v>1.22862259897843E-5</v>
      </c>
      <c r="EM57" s="58">
        <v>6.5315205671103504E-6</v>
      </c>
      <c r="EN57" s="58">
        <v>6.3406009093235602E-7</v>
      </c>
      <c r="EO57" s="58">
        <v>5.2315896589581202E-7</v>
      </c>
    </row>
    <row r="58" spans="2:145" x14ac:dyDescent="0.25">
      <c r="B5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Other_All_All_All_All_All_All_All_All_All_All_45849</v>
      </c>
      <c r="C58" s="52" t="s">
        <v>264</v>
      </c>
      <c r="D58" s="52" t="s">
        <v>214</v>
      </c>
      <c r="E58" s="52" t="s">
        <v>215</v>
      </c>
      <c r="F58" s="52" t="s">
        <v>25</v>
      </c>
      <c r="G58" s="52" t="s">
        <v>25</v>
      </c>
      <c r="H58" s="52" t="s">
        <v>25</v>
      </c>
      <c r="I58" s="52" t="s">
        <v>25</v>
      </c>
      <c r="J58" s="52" t="s">
        <v>25</v>
      </c>
      <c r="K58" s="52" t="s">
        <v>25</v>
      </c>
      <c r="L58" s="53" t="s">
        <v>25</v>
      </c>
      <c r="M58" s="53" t="s">
        <v>25</v>
      </c>
      <c r="N58" s="54" t="s">
        <v>25</v>
      </c>
      <c r="O58" s="52" t="s">
        <v>25</v>
      </c>
      <c r="P58" s="55">
        <v>45849</v>
      </c>
      <c r="Q58" s="52">
        <v>17</v>
      </c>
      <c r="R58" s="52">
        <v>21</v>
      </c>
      <c r="S58" s="56">
        <v>9303</v>
      </c>
      <c r="T58" s="52">
        <v>0</v>
      </c>
      <c r="U58" s="52">
        <v>0</v>
      </c>
      <c r="V58" s="52">
        <v>0</v>
      </c>
      <c r="W58" s="52">
        <v>0</v>
      </c>
      <c r="X58" s="52">
        <v>1.0465519461477699</v>
      </c>
      <c r="Y58" s="52">
        <v>0.91822463660480502</v>
      </c>
      <c r="Z58" s="52">
        <v>0.83235430317236203</v>
      </c>
      <c r="AA58" s="52">
        <v>0.756069561174877</v>
      </c>
      <c r="AB58" s="52">
        <v>0.73185704224227899</v>
      </c>
      <c r="AC58" s="52">
        <v>0.72744344864120103</v>
      </c>
      <c r="AD58" s="52">
        <v>0.78301580451113495</v>
      </c>
      <c r="AE58" s="52">
        <v>0.81956015161092099</v>
      </c>
      <c r="AF58" s="52">
        <v>0.89385810873785598</v>
      </c>
      <c r="AG58" s="52">
        <v>1.0164773067750501</v>
      </c>
      <c r="AH58" s="52">
        <v>1.13944557622196</v>
      </c>
      <c r="AI58" s="52">
        <v>1.3592020192584</v>
      </c>
      <c r="AJ58" s="52">
        <v>1.5740465119701399</v>
      </c>
      <c r="AK58" s="52">
        <v>1.78037648883772</v>
      </c>
      <c r="AL58" s="52">
        <v>1.99131226918669</v>
      </c>
      <c r="AM58" s="52">
        <v>2.15293102818841</v>
      </c>
      <c r="AN58" s="52">
        <v>2.1723633032088498</v>
      </c>
      <c r="AO58" s="52">
        <v>2.1717290328838001</v>
      </c>
      <c r="AP58" s="52">
        <v>2.1482368991962302</v>
      </c>
      <c r="AQ58" s="52">
        <v>2.04442858655612</v>
      </c>
      <c r="AR58" s="52">
        <v>1.89714504539762</v>
      </c>
      <c r="AS58" s="52">
        <v>1.78757751807186</v>
      </c>
      <c r="AT58" s="52">
        <v>1.5496925885328801</v>
      </c>
      <c r="AU58" s="52">
        <v>1.3529011728377001</v>
      </c>
      <c r="AV58" s="52">
        <v>1.1821741199564599</v>
      </c>
      <c r="AW58" s="52">
        <v>1.16983146510123</v>
      </c>
      <c r="AX58" s="52">
        <v>1.03756719628713</v>
      </c>
      <c r="AY58" s="52">
        <v>0.91384765801955803</v>
      </c>
      <c r="AZ58" s="52">
        <v>0.81693090364860699</v>
      </c>
      <c r="BA58" s="52">
        <v>0.75687202719310198</v>
      </c>
      <c r="BB58" s="52">
        <v>0.72993749768608196</v>
      </c>
      <c r="BC58" s="52">
        <v>0.74220531735752204</v>
      </c>
      <c r="BD58" s="52">
        <v>0.80591101145329103</v>
      </c>
      <c r="BE58" s="52">
        <v>0.87077014572300904</v>
      </c>
      <c r="BF58" s="52">
        <v>0.98646844706042403</v>
      </c>
      <c r="BG58" s="52">
        <v>1.1427533770698599</v>
      </c>
      <c r="BH58" s="52">
        <v>1.3489883821342401</v>
      </c>
      <c r="BI58" s="52">
        <v>1.5840142836969799</v>
      </c>
      <c r="BJ58" s="52">
        <v>1.82146008924734</v>
      </c>
      <c r="BK58" s="52">
        <v>2.0639115583300098</v>
      </c>
      <c r="BL58" s="52">
        <v>2.2236068859611402</v>
      </c>
      <c r="BM58" s="52">
        <v>2.3711960035108199</v>
      </c>
      <c r="BN58" s="52">
        <v>2.4561254949220102</v>
      </c>
      <c r="BO58" s="52">
        <v>2.42322252850167</v>
      </c>
      <c r="BP58" s="52">
        <v>2.2460437147966901</v>
      </c>
      <c r="BQ58" s="52">
        <v>2.0345251065075498</v>
      </c>
      <c r="BR58" s="52">
        <v>1.84107550139499</v>
      </c>
      <c r="BS58" s="52">
        <v>1.56279909088174</v>
      </c>
      <c r="BT58" s="52">
        <v>1.3215573850382301</v>
      </c>
      <c r="BU58" s="52">
        <v>81.687966218648398</v>
      </c>
      <c r="BV58" s="52">
        <v>79.113551861700302</v>
      </c>
      <c r="BW58" s="52">
        <v>77.318842263540304</v>
      </c>
      <c r="BX58" s="52">
        <v>75.774061130656193</v>
      </c>
      <c r="BY58" s="52">
        <v>74.231785068089906</v>
      </c>
      <c r="BZ58" s="52">
        <v>73.998719673306198</v>
      </c>
      <c r="CA58" s="52">
        <v>73.0087143025128</v>
      </c>
      <c r="CB58" s="52">
        <v>73.694225060929995</v>
      </c>
      <c r="CC58" s="52">
        <v>76.684182720520496</v>
      </c>
      <c r="CD58" s="52">
        <v>81.746081555415699</v>
      </c>
      <c r="CE58" s="52">
        <v>86.0398567547375</v>
      </c>
      <c r="CF58" s="52">
        <v>89.741935040792001</v>
      </c>
      <c r="CG58" s="52">
        <v>92.822718435742502</v>
      </c>
      <c r="CH58" s="52">
        <v>94.925201034907204</v>
      </c>
      <c r="CI58" s="52">
        <v>97.379975390862299</v>
      </c>
      <c r="CJ58" s="52">
        <v>98.895376542356601</v>
      </c>
      <c r="CK58" s="52">
        <v>99.894476685103001</v>
      </c>
      <c r="CL58" s="52">
        <v>100.05371484126699</v>
      </c>
      <c r="CM58" s="52">
        <v>98.876824940026296</v>
      </c>
      <c r="CN58" s="52">
        <v>97.0382247611373</v>
      </c>
      <c r="CO58" s="52">
        <v>93.319145551563494</v>
      </c>
      <c r="CP58" s="57">
        <v>89.172493695975405</v>
      </c>
      <c r="CQ58" s="57">
        <v>86.121029164157306</v>
      </c>
      <c r="CR58" s="57">
        <v>83.880768417406799</v>
      </c>
      <c r="CS58" s="57">
        <v>82.278843058854903</v>
      </c>
      <c r="CT58" s="57">
        <v>3.2720235856831502E-2</v>
      </c>
      <c r="CU58" s="57">
        <v>3.6197258346648699E-2</v>
      </c>
      <c r="CV58" s="57">
        <v>2.95110046466119E-2</v>
      </c>
      <c r="CW58" s="57">
        <v>1.8326369206646601E-2</v>
      </c>
      <c r="CX58" s="57">
        <v>2.5929487738069498E-3</v>
      </c>
      <c r="CY58" s="57">
        <v>-6.9022092421005795E-4</v>
      </c>
      <c r="CZ58" s="57">
        <v>-4.6767245439367604E-3</v>
      </c>
      <c r="DA58" s="57">
        <v>1.2213250437650701E-2</v>
      </c>
      <c r="DB58" s="57">
        <v>1.5316792029713601E-2</v>
      </c>
      <c r="DC58" s="57">
        <v>1.21209264643198E-2</v>
      </c>
      <c r="DD58" s="57">
        <v>3.5605176467804101E-3</v>
      </c>
      <c r="DE58" s="57">
        <v>4.3900367288411896E-3</v>
      </c>
      <c r="DF58" s="57">
        <v>-5.3403936547996899E-3</v>
      </c>
      <c r="DG58" s="57">
        <v>1.3650491431395099E-2</v>
      </c>
      <c r="DH58" s="52">
        <v>2.1850659665051401E-2</v>
      </c>
      <c r="DI58" s="52">
        <v>2.0804061795737301E-2</v>
      </c>
      <c r="DJ58" s="57">
        <v>8.5368326536675906E-2</v>
      </c>
      <c r="DK58" s="57">
        <v>0.113273165847753</v>
      </c>
      <c r="DL58" s="57">
        <v>0.114021089378478</v>
      </c>
      <c r="DM58" s="57">
        <v>0.105538844862036</v>
      </c>
      <c r="DN58" s="57">
        <v>7.2632708032644003E-2</v>
      </c>
      <c r="DO58" s="57">
        <v>3.2823110548132902E-3</v>
      </c>
      <c r="DP58" s="52">
        <v>-4.8967853528537999E-3</v>
      </c>
      <c r="DQ58" s="52">
        <v>-4.8120492671609101E-4</v>
      </c>
      <c r="DR58" s="58">
        <v>4.7763711821733601E-6</v>
      </c>
      <c r="DS58" s="58">
        <v>4.2773591501820098E-6</v>
      </c>
      <c r="DT58" s="58">
        <v>2.7923806146445899E-6</v>
      </c>
      <c r="DU58" s="58">
        <v>1.3498699522392301E-6</v>
      </c>
      <c r="DV58" s="58">
        <v>5.30370055798723E-7</v>
      </c>
      <c r="DW58" s="58">
        <v>2.6448117310538097E-7</v>
      </c>
      <c r="DX58" s="58">
        <v>7.7250720027229196E-7</v>
      </c>
      <c r="DY58" s="58">
        <v>4.1828257413444096E-6</v>
      </c>
      <c r="DZ58" s="58">
        <v>1.87985488603225E-6</v>
      </c>
      <c r="EA58" s="58">
        <v>1.4224211003186301E-6</v>
      </c>
      <c r="EB58" s="58">
        <v>1.1547771735027101E-6</v>
      </c>
      <c r="EC58" s="58">
        <v>1.24287332442536E-6</v>
      </c>
      <c r="ED58" s="58">
        <v>2.2584082880130098E-6</v>
      </c>
      <c r="EE58" s="58">
        <v>5.2744410055719601E-6</v>
      </c>
      <c r="EF58" s="58">
        <v>7.7606451943371692E-6</v>
      </c>
      <c r="EG58" s="58">
        <v>8.3420663129180498E-6</v>
      </c>
      <c r="EH58" s="58">
        <v>9.7885875148066396E-6</v>
      </c>
      <c r="EI58" s="58">
        <v>1.0652131627449001E-5</v>
      </c>
      <c r="EJ58" s="58">
        <v>1.0227564485431501E-5</v>
      </c>
      <c r="EK58" s="58">
        <v>9.5350615552700696E-6</v>
      </c>
      <c r="EL58" s="58">
        <v>1.0985381299168499E-5</v>
      </c>
      <c r="EM58" s="58">
        <v>6.4421880390364498E-6</v>
      </c>
      <c r="EN58" s="58">
        <v>7.1787225894462596E-7</v>
      </c>
      <c r="EO58" s="58">
        <v>6.1707471796744595E-7</v>
      </c>
    </row>
    <row r="59" spans="2:145" x14ac:dyDescent="0.25">
      <c r="B5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Other_All_All_All_All_All_All_All_All_All_All_45877</v>
      </c>
      <c r="C59" s="52" t="s">
        <v>264</v>
      </c>
      <c r="D59" s="52" t="s">
        <v>214</v>
      </c>
      <c r="E59" s="52" t="s">
        <v>215</v>
      </c>
      <c r="F59" s="52" t="s">
        <v>25</v>
      </c>
      <c r="G59" s="52" t="s">
        <v>25</v>
      </c>
      <c r="H59" s="52" t="s">
        <v>25</v>
      </c>
      <c r="I59" s="52" t="s">
        <v>25</v>
      </c>
      <c r="J59" s="52" t="s">
        <v>25</v>
      </c>
      <c r="K59" s="52" t="s">
        <v>25</v>
      </c>
      <c r="L59" s="53" t="s">
        <v>25</v>
      </c>
      <c r="M59" s="53" t="s">
        <v>25</v>
      </c>
      <c r="N59" s="54" t="s">
        <v>25</v>
      </c>
      <c r="O59" s="52" t="s">
        <v>25</v>
      </c>
      <c r="P59" s="55">
        <v>45877</v>
      </c>
      <c r="Q59" s="52">
        <v>17</v>
      </c>
      <c r="R59" s="52">
        <v>21</v>
      </c>
      <c r="S59" s="56">
        <v>9597</v>
      </c>
      <c r="T59" s="52">
        <v>0</v>
      </c>
      <c r="U59" s="52">
        <v>0</v>
      </c>
      <c r="V59" s="52">
        <v>0</v>
      </c>
      <c r="W59" s="52">
        <v>0</v>
      </c>
      <c r="X59" s="52">
        <v>0.99169956001109205</v>
      </c>
      <c r="Y59" s="52">
        <v>0.86204880662949301</v>
      </c>
      <c r="Z59" s="52">
        <v>0.76728049353724703</v>
      </c>
      <c r="AA59" s="52">
        <v>0.71382104276200198</v>
      </c>
      <c r="AB59" s="52">
        <v>0.68910093971931896</v>
      </c>
      <c r="AC59" s="52">
        <v>0.69373344192170605</v>
      </c>
      <c r="AD59" s="52">
        <v>0.72743897431594395</v>
      </c>
      <c r="AE59" s="52">
        <v>0.79700894036549697</v>
      </c>
      <c r="AF59" s="52">
        <v>0.83175332037928196</v>
      </c>
      <c r="AG59" s="52">
        <v>0.95473729582673605</v>
      </c>
      <c r="AH59" s="52">
        <v>1.05053010038927</v>
      </c>
      <c r="AI59" s="52">
        <v>1.16579584675389</v>
      </c>
      <c r="AJ59" s="52">
        <v>1.38472871732618</v>
      </c>
      <c r="AK59" s="52">
        <v>1.5912845284125301</v>
      </c>
      <c r="AL59" s="52">
        <v>1.8222823859343</v>
      </c>
      <c r="AM59" s="52">
        <v>2.0019459153911101</v>
      </c>
      <c r="AN59" s="52">
        <v>2.03284587046867</v>
      </c>
      <c r="AO59" s="52">
        <v>2.1039715029443098</v>
      </c>
      <c r="AP59" s="52">
        <v>2.0829167064963601</v>
      </c>
      <c r="AQ59" s="52">
        <v>1.9455933284190401</v>
      </c>
      <c r="AR59" s="52">
        <v>1.7555765685736</v>
      </c>
      <c r="AS59" s="52">
        <v>1.6987547111438399</v>
      </c>
      <c r="AT59" s="52">
        <v>1.5497002509046101</v>
      </c>
      <c r="AU59" s="52">
        <v>1.27536592412992</v>
      </c>
      <c r="AV59" s="52">
        <v>1.1172747796479301</v>
      </c>
      <c r="AW59" s="52">
        <v>1.0795544585089001</v>
      </c>
      <c r="AX59" s="52">
        <v>0.95405240219043297</v>
      </c>
      <c r="AY59" s="52">
        <v>0.84573882666058398</v>
      </c>
      <c r="AZ59" s="52">
        <v>0.75984008258331404</v>
      </c>
      <c r="BA59" s="52">
        <v>0.70253511520103196</v>
      </c>
      <c r="BB59" s="52">
        <v>0.68613927136294195</v>
      </c>
      <c r="BC59" s="52">
        <v>0.708613932024032</v>
      </c>
      <c r="BD59" s="52">
        <v>0.76171042714328097</v>
      </c>
      <c r="BE59" s="52">
        <v>0.79950669088611503</v>
      </c>
      <c r="BF59" s="52">
        <v>0.88245187455051999</v>
      </c>
      <c r="BG59" s="52">
        <v>1.01648854341164</v>
      </c>
      <c r="BH59" s="52">
        <v>1.2026265989548399</v>
      </c>
      <c r="BI59" s="52">
        <v>1.4397135588686001</v>
      </c>
      <c r="BJ59" s="52">
        <v>1.7140345581126599</v>
      </c>
      <c r="BK59" s="52">
        <v>1.96065002033906</v>
      </c>
      <c r="BL59" s="52">
        <v>2.1619687023648</v>
      </c>
      <c r="BM59" s="52">
        <v>2.3126150792255098</v>
      </c>
      <c r="BN59" s="52">
        <v>2.4205839305703001</v>
      </c>
      <c r="BO59" s="52">
        <v>2.3872130149799702</v>
      </c>
      <c r="BP59" s="52">
        <v>2.2143137414181799</v>
      </c>
      <c r="BQ59" s="52">
        <v>2.0432861997296898</v>
      </c>
      <c r="BR59" s="52">
        <v>1.84327550468885</v>
      </c>
      <c r="BS59" s="52">
        <v>1.5245035407030001</v>
      </c>
      <c r="BT59" s="52">
        <v>1.28617054759536</v>
      </c>
      <c r="BU59" s="52">
        <v>81.178885655202905</v>
      </c>
      <c r="BV59" s="52">
        <v>76.518658992828094</v>
      </c>
      <c r="BW59" s="52">
        <v>75.318606576602406</v>
      </c>
      <c r="BX59" s="52">
        <v>73.621622795666397</v>
      </c>
      <c r="BY59" s="52">
        <v>72.061092670832195</v>
      </c>
      <c r="BZ59" s="52">
        <v>71.515512826360705</v>
      </c>
      <c r="CA59" s="52">
        <v>70.391465080038401</v>
      </c>
      <c r="CB59" s="52">
        <v>70.782831626589299</v>
      </c>
      <c r="CC59" s="52">
        <v>74.153816925255697</v>
      </c>
      <c r="CD59" s="52">
        <v>80.391995062845396</v>
      </c>
      <c r="CE59" s="52">
        <v>84.365936603235596</v>
      </c>
      <c r="CF59" s="52">
        <v>88.2694806394789</v>
      </c>
      <c r="CG59" s="52">
        <v>91.668516611636605</v>
      </c>
      <c r="CH59" s="52">
        <v>94.781828417223593</v>
      </c>
      <c r="CI59" s="52">
        <v>97.222353911427405</v>
      </c>
      <c r="CJ59" s="52">
        <v>99.009190120554905</v>
      </c>
      <c r="CK59" s="52">
        <v>100.11913624314001</v>
      </c>
      <c r="CL59" s="52">
        <v>100.64736200917</v>
      </c>
      <c r="CM59" s="52">
        <v>99.909707953686393</v>
      </c>
      <c r="CN59" s="52">
        <v>98.504849810394504</v>
      </c>
      <c r="CO59" s="52">
        <v>95.075989854997999</v>
      </c>
      <c r="CP59" s="57">
        <v>88.957760499578697</v>
      </c>
      <c r="CQ59" s="57">
        <v>86.2962432575018</v>
      </c>
      <c r="CR59" s="57">
        <v>83.487909261799103</v>
      </c>
      <c r="CS59" s="57">
        <v>80.055164761533604</v>
      </c>
      <c r="CT59" s="57">
        <v>3.0824817169946301E-2</v>
      </c>
      <c r="CU59" s="57">
        <v>2.4727202410892799E-2</v>
      </c>
      <c r="CV59" s="57">
        <v>2.3414687634792802E-2</v>
      </c>
      <c r="CW59" s="57">
        <v>1.4145498162591001E-2</v>
      </c>
      <c r="CX59" s="57">
        <v>2.04532639960508E-3</v>
      </c>
      <c r="CY59" s="57">
        <v>-1.32137966598694E-3</v>
      </c>
      <c r="CZ59" s="57">
        <v>-2.45019274057025E-3</v>
      </c>
      <c r="DA59" s="57">
        <v>1.0336917393638101E-2</v>
      </c>
      <c r="DB59" s="57">
        <v>1.7349161194575101E-2</v>
      </c>
      <c r="DC59" s="57">
        <v>1.2907215300239E-2</v>
      </c>
      <c r="DD59" s="57">
        <v>2.6271135517554399E-3</v>
      </c>
      <c r="DE59" s="57">
        <v>4.0382844326622503E-3</v>
      </c>
      <c r="DF59" s="57">
        <v>-6.4572062480141197E-3</v>
      </c>
      <c r="DG59" s="57">
        <v>1.39724813913346E-2</v>
      </c>
      <c r="DH59" s="57">
        <v>2.2190709052106801E-2</v>
      </c>
      <c r="DI59" s="57">
        <v>2.2829541842967201E-2</v>
      </c>
      <c r="DJ59" s="57">
        <v>8.6965332188723696E-2</v>
      </c>
      <c r="DK59" s="57">
        <v>0.115586312484421</v>
      </c>
      <c r="DL59" s="57">
        <v>0.116643848984337</v>
      </c>
      <c r="DM59" s="57">
        <v>0.10595815766257601</v>
      </c>
      <c r="DN59" s="57">
        <v>8.4794977073717498E-2</v>
      </c>
      <c r="DO59" s="57">
        <v>1.96205047416506E-3</v>
      </c>
      <c r="DP59" s="52">
        <v>-5.6815340590746803E-3</v>
      </c>
      <c r="DQ59" s="52">
        <v>-7.0921930083497702E-4</v>
      </c>
      <c r="DR59" s="58">
        <v>4.7810979769970604E-6</v>
      </c>
      <c r="DS59" s="58">
        <v>4.0173597196183603E-6</v>
      </c>
      <c r="DT59" s="58">
        <v>2.75869621279926E-6</v>
      </c>
      <c r="DU59" s="58">
        <v>1.3504118904124099E-6</v>
      </c>
      <c r="DV59" s="58">
        <v>5.0135434667508702E-7</v>
      </c>
      <c r="DW59" s="58">
        <v>1.8391341920773099E-7</v>
      </c>
      <c r="DX59" s="58">
        <v>5.9355426424820302E-7</v>
      </c>
      <c r="DY59" s="58">
        <v>3.03773140884589E-6</v>
      </c>
      <c r="DZ59" s="58">
        <v>1.2882855009059701E-6</v>
      </c>
      <c r="EA59" s="58">
        <v>1.0762618228879601E-6</v>
      </c>
      <c r="EB59" s="58">
        <v>5.8869375363606295E-7</v>
      </c>
      <c r="EC59" s="58">
        <v>5.4447282598224104E-7</v>
      </c>
      <c r="ED59" s="58">
        <v>1.39863310071094E-6</v>
      </c>
      <c r="EE59" s="58">
        <v>4.3504443277511796E-6</v>
      </c>
      <c r="EF59" s="58">
        <v>6.82620048703897E-6</v>
      </c>
      <c r="EG59" s="58">
        <v>8.1933370557475305E-6</v>
      </c>
      <c r="EH59" s="58">
        <v>9.7394943991226997E-6</v>
      </c>
      <c r="EI59" s="58">
        <v>1.10607939923757E-5</v>
      </c>
      <c r="EJ59" s="58">
        <v>1.0886081350598099E-5</v>
      </c>
      <c r="EK59" s="58">
        <v>1.04770788504198E-5</v>
      </c>
      <c r="EL59" s="58">
        <v>1.26550323182026E-5</v>
      </c>
      <c r="EM59" s="58">
        <v>7.0609799996420897E-6</v>
      </c>
      <c r="EN59" s="58">
        <v>6.2240149426710695E-7</v>
      </c>
      <c r="EO59" s="58">
        <v>5.1400309261868098E-7</v>
      </c>
    </row>
    <row r="60" spans="2:145" x14ac:dyDescent="0.25">
      <c r="B6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Other_All_All_All_All_All_All_All_All_All_All_45890</v>
      </c>
      <c r="C60" s="52" t="s">
        <v>264</v>
      </c>
      <c r="D60" s="52" t="s">
        <v>214</v>
      </c>
      <c r="E60" s="52" t="s">
        <v>215</v>
      </c>
      <c r="F60" s="52" t="s">
        <v>25</v>
      </c>
      <c r="G60" s="52" t="s">
        <v>25</v>
      </c>
      <c r="H60" s="52" t="s">
        <v>25</v>
      </c>
      <c r="I60" s="52" t="s">
        <v>25</v>
      </c>
      <c r="J60" s="52" t="s">
        <v>25</v>
      </c>
      <c r="K60" s="52" t="s">
        <v>25</v>
      </c>
      <c r="L60" s="53" t="s">
        <v>25</v>
      </c>
      <c r="M60" s="53" t="s">
        <v>25</v>
      </c>
      <c r="N60" s="54" t="s">
        <v>25</v>
      </c>
      <c r="O60" s="52" t="s">
        <v>25</v>
      </c>
      <c r="P60" s="55">
        <v>45890</v>
      </c>
      <c r="Q60" s="52">
        <v>17</v>
      </c>
      <c r="R60" s="52">
        <v>21</v>
      </c>
      <c r="S60" s="56">
        <v>9719</v>
      </c>
      <c r="T60" s="52">
        <v>0</v>
      </c>
      <c r="U60" s="52">
        <v>0</v>
      </c>
      <c r="V60" s="52">
        <v>0</v>
      </c>
      <c r="W60" s="52">
        <v>0</v>
      </c>
      <c r="X60" s="52">
        <v>0.92336423279774404</v>
      </c>
      <c r="Y60" s="52">
        <v>0.80032535129360904</v>
      </c>
      <c r="Z60" s="52">
        <v>0.73357451259222095</v>
      </c>
      <c r="AA60" s="52">
        <v>0.67191802059013805</v>
      </c>
      <c r="AB60" s="52">
        <v>0.68399755862465805</v>
      </c>
      <c r="AC60" s="52">
        <v>0.67286659780938596</v>
      </c>
      <c r="AD60" s="52">
        <v>0.74425282791022396</v>
      </c>
      <c r="AE60" s="52">
        <v>0.79376468903442998</v>
      </c>
      <c r="AF60" s="52">
        <v>0.76472279815907496</v>
      </c>
      <c r="AG60" s="52">
        <v>0.82974985675335799</v>
      </c>
      <c r="AH60" s="52">
        <v>0.97628023836275002</v>
      </c>
      <c r="AI60" s="52">
        <v>1.1174050007162999</v>
      </c>
      <c r="AJ60" s="52">
        <v>1.31842812813784</v>
      </c>
      <c r="AK60" s="52">
        <v>1.5814783600884901</v>
      </c>
      <c r="AL60" s="52">
        <v>1.8025202986891899</v>
      </c>
      <c r="AM60" s="52">
        <v>2.0219520977421901</v>
      </c>
      <c r="AN60" s="52">
        <v>2.0587885918384301</v>
      </c>
      <c r="AO60" s="52">
        <v>2.1020450011535399</v>
      </c>
      <c r="AP60" s="52">
        <v>2.07777129044766</v>
      </c>
      <c r="AQ60" s="52">
        <v>1.85972474621496</v>
      </c>
      <c r="AR60" s="52">
        <v>1.7510406151075399</v>
      </c>
      <c r="AS60" s="52">
        <v>1.66353547563812</v>
      </c>
      <c r="AT60" s="52">
        <v>1.42113759714966</v>
      </c>
      <c r="AU60" s="52">
        <v>1.17573546694999</v>
      </c>
      <c r="AV60" s="52">
        <v>1.0501186644113401</v>
      </c>
      <c r="AW60" s="52">
        <v>1.0634153116165099</v>
      </c>
      <c r="AX60" s="52">
        <v>0.93176836965904397</v>
      </c>
      <c r="AY60" s="52">
        <v>0.82553242019560003</v>
      </c>
      <c r="AZ60" s="52">
        <v>0.74746153396639003</v>
      </c>
      <c r="BA60" s="52">
        <v>0.69258160934282198</v>
      </c>
      <c r="BB60" s="52">
        <v>0.68009530733923895</v>
      </c>
      <c r="BC60" s="52">
        <v>0.70300933424345402</v>
      </c>
      <c r="BD60" s="52">
        <v>0.74242250180217395</v>
      </c>
      <c r="BE60" s="52">
        <v>0.764651992359896</v>
      </c>
      <c r="BF60" s="52">
        <v>0.83666292805230702</v>
      </c>
      <c r="BG60" s="52">
        <v>0.94435234119308697</v>
      </c>
      <c r="BH60" s="52">
        <v>1.11795122316936</v>
      </c>
      <c r="BI60" s="52">
        <v>1.3492673948998899</v>
      </c>
      <c r="BJ60" s="52">
        <v>1.6616121236986501</v>
      </c>
      <c r="BK60" s="52">
        <v>1.8666780518030699</v>
      </c>
      <c r="BL60" s="52">
        <v>2.1004203572901399</v>
      </c>
      <c r="BM60" s="52">
        <v>2.2499851759863101</v>
      </c>
      <c r="BN60" s="52">
        <v>2.3126948992157801</v>
      </c>
      <c r="BO60" s="52">
        <v>2.2811144908424601</v>
      </c>
      <c r="BP60" s="52">
        <v>2.10709104823506</v>
      </c>
      <c r="BQ60" s="52">
        <v>1.89312884309971</v>
      </c>
      <c r="BR60" s="52">
        <v>1.66351248454085</v>
      </c>
      <c r="BS60" s="52">
        <v>1.3938429822445899</v>
      </c>
      <c r="BT60" s="52">
        <v>1.1730631075075699</v>
      </c>
      <c r="BU60" s="52">
        <v>77.396902889962504</v>
      </c>
      <c r="BV60" s="52">
        <v>75.932226487072796</v>
      </c>
      <c r="BW60" s="52">
        <v>75.057557588662704</v>
      </c>
      <c r="BX60" s="52">
        <v>72.321750068582602</v>
      </c>
      <c r="BY60" s="52">
        <v>70.703711813764798</v>
      </c>
      <c r="BZ60" s="52">
        <v>69.969693720365498</v>
      </c>
      <c r="CA60" s="52">
        <v>68.972049486759303</v>
      </c>
      <c r="CB60" s="52">
        <v>69.030554479341205</v>
      </c>
      <c r="CC60" s="52">
        <v>73.132668748835201</v>
      </c>
      <c r="CD60" s="52">
        <v>78.600921850688096</v>
      </c>
      <c r="CE60" s="52">
        <v>84.030581217400396</v>
      </c>
      <c r="CF60" s="52">
        <v>88.126996440834105</v>
      </c>
      <c r="CG60" s="52">
        <v>91.968693509022003</v>
      </c>
      <c r="CH60" s="52">
        <v>95.301310466326299</v>
      </c>
      <c r="CI60" s="52">
        <v>96.883243710290202</v>
      </c>
      <c r="CJ60" s="52">
        <v>98.835397755810703</v>
      </c>
      <c r="CK60" s="52">
        <v>100.055526967926</v>
      </c>
      <c r="CL60" s="52">
        <v>99.638583448930703</v>
      </c>
      <c r="CM60" s="52">
        <v>98.999357760982306</v>
      </c>
      <c r="CN60" s="52">
        <v>96.707650926833793</v>
      </c>
      <c r="CO60" s="52">
        <v>91.098016520622295</v>
      </c>
      <c r="CP60" s="57">
        <v>87.261758881575801</v>
      </c>
      <c r="CQ60" s="57">
        <v>83.837583326425104</v>
      </c>
      <c r="CR60" s="57">
        <v>81.514573960135493</v>
      </c>
      <c r="CS60" s="57">
        <v>79.633981557496199</v>
      </c>
      <c r="CT60" s="57">
        <v>2.2263062232343402E-2</v>
      </c>
      <c r="CU60" s="57">
        <v>2.1651930320069901E-2</v>
      </c>
      <c r="CV60" s="57">
        <v>2.2319911882163999E-2</v>
      </c>
      <c r="CW60" s="57">
        <v>1.1554431420196401E-2</v>
      </c>
      <c r="CX60" s="57">
        <v>1.6228169433309899E-3</v>
      </c>
      <c r="CY60" s="57">
        <v>-1.6489170613734399E-3</v>
      </c>
      <c r="CZ60" s="57">
        <v>-1.33610621600491E-3</v>
      </c>
      <c r="DA60" s="57">
        <v>8.9206296273767107E-3</v>
      </c>
      <c r="DB60" s="57">
        <v>1.8127143794498399E-2</v>
      </c>
      <c r="DC60" s="57">
        <v>1.4106569314849399E-2</v>
      </c>
      <c r="DD60" s="57">
        <v>2.84025308051932E-3</v>
      </c>
      <c r="DE60" s="57">
        <v>4.1205520076053404E-3</v>
      </c>
      <c r="DF60" s="57">
        <v>-6.7000890349311303E-3</v>
      </c>
      <c r="DG60" s="52">
        <v>1.5685991352323E-2</v>
      </c>
      <c r="DH60" s="52">
        <v>1.9779768278253999E-2</v>
      </c>
      <c r="DI60" s="52">
        <v>2.1712346818313001E-2</v>
      </c>
      <c r="DJ60" s="52">
        <v>8.7429624035140305E-2</v>
      </c>
      <c r="DK60" s="52">
        <v>0.11233305580142</v>
      </c>
      <c r="DL60" s="57">
        <v>0.116079987538935</v>
      </c>
      <c r="DM60" s="57">
        <v>0.10809432138848001</v>
      </c>
      <c r="DN60" s="57">
        <v>5.79644442881002E-2</v>
      </c>
      <c r="DO60" s="57">
        <v>-2.02934493720329E-3</v>
      </c>
      <c r="DP60" s="52">
        <v>-5.1234510258235501E-3</v>
      </c>
      <c r="DQ60" s="52">
        <v>-4.3720900375993299E-4</v>
      </c>
      <c r="DR60" s="58">
        <v>3.3945172061928099E-6</v>
      </c>
      <c r="DS60" s="58">
        <v>2.8994175270770299E-6</v>
      </c>
      <c r="DT60" s="58">
        <v>2.1275056227385101E-6</v>
      </c>
      <c r="DU60" s="58">
        <v>1.1388613554546999E-6</v>
      </c>
      <c r="DV60" s="58">
        <v>3.94106086414404E-7</v>
      </c>
      <c r="DW60" s="58">
        <v>1.51179335844797E-7</v>
      </c>
      <c r="DX60" s="58">
        <v>4.4668447633586499E-7</v>
      </c>
      <c r="DY60" s="58">
        <v>2.4610787150302501E-6</v>
      </c>
      <c r="DZ60" s="58">
        <v>1.06761624024388E-6</v>
      </c>
      <c r="EA60" s="58">
        <v>7.7029055616678704E-7</v>
      </c>
      <c r="EB60" s="58">
        <v>5.0736281163092699E-7</v>
      </c>
      <c r="EC60" s="58">
        <v>5.3441202369296201E-7</v>
      </c>
      <c r="ED60" s="58">
        <v>1.34058906485392E-6</v>
      </c>
      <c r="EE60" s="58">
        <v>4.7539467981375396E-6</v>
      </c>
      <c r="EF60" s="58">
        <v>6.0555083946020401E-6</v>
      </c>
      <c r="EG60" s="58">
        <v>7.4934033118318304E-6</v>
      </c>
      <c r="EH60" s="58">
        <v>9.5911976438668203E-6</v>
      </c>
      <c r="EI60" s="58">
        <v>9.2750361377879798E-6</v>
      </c>
      <c r="EJ60" s="58">
        <v>9.2627308700823407E-6</v>
      </c>
      <c r="EK60" s="58">
        <v>7.8351305536922605E-6</v>
      </c>
      <c r="EL60" s="58">
        <v>9.9386052208633602E-6</v>
      </c>
      <c r="EM60" s="58">
        <v>4.2749116642006404E-6</v>
      </c>
      <c r="EN60" s="58">
        <v>4.7594679043075E-7</v>
      </c>
      <c r="EO60" s="58">
        <v>4.0696125658407198E-7</v>
      </c>
    </row>
    <row r="61" spans="2:145" x14ac:dyDescent="0.25">
      <c r="B6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Other_All_All_All_All_All_All_All_All_All_All_45891</v>
      </c>
      <c r="C61" s="52" t="s">
        <v>264</v>
      </c>
      <c r="D61" s="52" t="s">
        <v>214</v>
      </c>
      <c r="E61" s="52" t="s">
        <v>215</v>
      </c>
      <c r="F61" s="52" t="s">
        <v>25</v>
      </c>
      <c r="G61" s="52" t="s">
        <v>25</v>
      </c>
      <c r="H61" s="52" t="s">
        <v>25</v>
      </c>
      <c r="I61" s="52" t="s">
        <v>25</v>
      </c>
      <c r="J61" s="52" t="s">
        <v>25</v>
      </c>
      <c r="K61" s="52" t="s">
        <v>25</v>
      </c>
      <c r="L61" s="53" t="s">
        <v>25</v>
      </c>
      <c r="M61" s="53" t="s">
        <v>25</v>
      </c>
      <c r="N61" s="54" t="s">
        <v>25</v>
      </c>
      <c r="O61" s="52" t="s">
        <v>25</v>
      </c>
      <c r="P61" s="55">
        <v>45891</v>
      </c>
      <c r="Q61" s="52">
        <v>17</v>
      </c>
      <c r="R61" s="52">
        <v>21</v>
      </c>
      <c r="S61" s="56">
        <v>9737</v>
      </c>
      <c r="T61" s="52">
        <v>0</v>
      </c>
      <c r="U61" s="52">
        <v>0</v>
      </c>
      <c r="V61" s="52">
        <v>0</v>
      </c>
      <c r="W61" s="52">
        <v>0</v>
      </c>
      <c r="X61" s="52">
        <v>1.0380754378599699</v>
      </c>
      <c r="Y61" s="52">
        <v>0.91639184729044498</v>
      </c>
      <c r="Z61" s="52">
        <v>0.82707865798263702</v>
      </c>
      <c r="AA61" s="52">
        <v>0.75989708020416702</v>
      </c>
      <c r="AB61" s="52">
        <v>0.71676034110428699</v>
      </c>
      <c r="AC61" s="52">
        <v>0.71187186541157199</v>
      </c>
      <c r="AD61" s="52">
        <v>0.77684016959825297</v>
      </c>
      <c r="AE61" s="52">
        <v>0.80788480066700297</v>
      </c>
      <c r="AF61" s="52">
        <v>0.80756023097066898</v>
      </c>
      <c r="AG61" s="52">
        <v>0.892187281175157</v>
      </c>
      <c r="AH61" s="52">
        <v>0.95114828258186801</v>
      </c>
      <c r="AI61" s="52">
        <v>1.0997119741508401</v>
      </c>
      <c r="AJ61" s="52">
        <v>1.3204519166183899</v>
      </c>
      <c r="AK61" s="52">
        <v>1.55962100955566</v>
      </c>
      <c r="AL61" s="52">
        <v>1.8115418290690299</v>
      </c>
      <c r="AM61" s="52">
        <v>2.0564865027599999</v>
      </c>
      <c r="AN61" s="52">
        <v>2.06366905841465</v>
      </c>
      <c r="AO61" s="52">
        <v>2.0853949181611</v>
      </c>
      <c r="AP61" s="52">
        <v>2.0719791219180301</v>
      </c>
      <c r="AQ61" s="52">
        <v>1.8962638021060001</v>
      </c>
      <c r="AR61" s="52">
        <v>1.7938156920971999</v>
      </c>
      <c r="AS61" s="52">
        <v>1.7198786950760601</v>
      </c>
      <c r="AT61" s="52">
        <v>1.48849547118475</v>
      </c>
      <c r="AU61" s="52">
        <v>1.25000403575446</v>
      </c>
      <c r="AV61" s="52">
        <v>1.16902165963586</v>
      </c>
      <c r="AW61" s="52">
        <v>1.1174767950336</v>
      </c>
      <c r="AX61" s="52">
        <v>0.99845833359734704</v>
      </c>
      <c r="AY61" s="52">
        <v>0.88069843860258701</v>
      </c>
      <c r="AZ61" s="52">
        <v>0.79115815503532105</v>
      </c>
      <c r="BA61" s="52">
        <v>0.73382369775462397</v>
      </c>
      <c r="BB61" s="52">
        <v>0.71660079852896597</v>
      </c>
      <c r="BC61" s="52">
        <v>0.73482330259261996</v>
      </c>
      <c r="BD61" s="52">
        <v>0.76643759145823098</v>
      </c>
      <c r="BE61" s="52">
        <v>0.77982099218217604</v>
      </c>
      <c r="BF61" s="52">
        <v>0.840517578343145</v>
      </c>
      <c r="BG61" s="52">
        <v>0.95171011300989306</v>
      </c>
      <c r="BH61" s="52">
        <v>1.12177093774361</v>
      </c>
      <c r="BI61" s="52">
        <v>1.3538911687000701</v>
      </c>
      <c r="BJ61" s="52">
        <v>1.6783350393753</v>
      </c>
      <c r="BK61" s="52">
        <v>1.93632565747728</v>
      </c>
      <c r="BL61" s="52">
        <v>2.1691551190009202</v>
      </c>
      <c r="BM61" s="52">
        <v>2.3023570187284998</v>
      </c>
      <c r="BN61" s="52">
        <v>2.4072774855449199</v>
      </c>
      <c r="BO61" s="52">
        <v>2.3659160113241602</v>
      </c>
      <c r="BP61" s="52">
        <v>2.1742875713752099</v>
      </c>
      <c r="BQ61" s="52">
        <v>1.97743162801406</v>
      </c>
      <c r="BR61" s="52">
        <v>1.7603317363325499</v>
      </c>
      <c r="BS61" s="52">
        <v>1.47519607081453</v>
      </c>
      <c r="BT61" s="52">
        <v>1.2486381497402601</v>
      </c>
      <c r="BU61" s="52">
        <v>79.6356249284119</v>
      </c>
      <c r="BV61" s="52">
        <v>78.697148141913999</v>
      </c>
      <c r="BW61" s="52">
        <v>76.925237017809195</v>
      </c>
      <c r="BX61" s="52">
        <v>74.485937539144103</v>
      </c>
      <c r="BY61" s="52">
        <v>73.0125844557721</v>
      </c>
      <c r="BZ61" s="52">
        <v>71.864387202331599</v>
      </c>
      <c r="CA61" s="52">
        <v>70.812769827170797</v>
      </c>
      <c r="CB61" s="52">
        <v>70.197164701922006</v>
      </c>
      <c r="CC61" s="52">
        <v>73.735705366803003</v>
      </c>
      <c r="CD61" s="52">
        <v>79.187656976657095</v>
      </c>
      <c r="CE61" s="52">
        <v>84.009498265994296</v>
      </c>
      <c r="CF61" s="52">
        <v>88.643202872032802</v>
      </c>
      <c r="CG61" s="52">
        <v>92.472329201030803</v>
      </c>
      <c r="CH61" s="52">
        <v>96.133480894565807</v>
      </c>
      <c r="CI61" s="52">
        <v>98.436295724901399</v>
      </c>
      <c r="CJ61" s="52">
        <v>100.236999420863</v>
      </c>
      <c r="CK61" s="52">
        <v>100.934969756622</v>
      </c>
      <c r="CL61" s="52">
        <v>101.02469188230999</v>
      </c>
      <c r="CM61" s="52">
        <v>99.806300551612594</v>
      </c>
      <c r="CN61" s="52">
        <v>97.7156078612296</v>
      </c>
      <c r="CO61" s="52">
        <v>92.904361505231606</v>
      </c>
      <c r="CP61" s="57">
        <v>89.297147360784095</v>
      </c>
      <c r="CQ61" s="57">
        <v>86.052809589479594</v>
      </c>
      <c r="CR61" s="57">
        <v>83.447221434946698</v>
      </c>
      <c r="CS61" s="57">
        <v>81.470143909932602</v>
      </c>
      <c r="CT61" s="57">
        <v>2.7070274891799799E-2</v>
      </c>
      <c r="CU61" s="57">
        <v>3.3431974922237803E-2</v>
      </c>
      <c r="CV61" s="57">
        <v>2.77458601377518E-2</v>
      </c>
      <c r="CW61" s="57">
        <v>1.5435702994745001E-2</v>
      </c>
      <c r="CX61" s="57">
        <v>2.2962044120960401E-3</v>
      </c>
      <c r="CY61" s="57">
        <v>-1.14515443750462E-3</v>
      </c>
      <c r="CZ61" s="57">
        <v>-2.79394175052196E-3</v>
      </c>
      <c r="DA61" s="57">
        <v>9.7679808990079296E-3</v>
      </c>
      <c r="DB61" s="57">
        <v>1.7584905937571099E-2</v>
      </c>
      <c r="DC61" s="57">
        <v>1.3762071836214401E-2</v>
      </c>
      <c r="DD61" s="57">
        <v>4.3606131968535701E-3</v>
      </c>
      <c r="DE61" s="57">
        <v>4.1207076594531496E-3</v>
      </c>
      <c r="DF61" s="52">
        <v>-3.0188997760774699E-3</v>
      </c>
      <c r="DG61" s="52">
        <v>2.2423134315741701E-2</v>
      </c>
      <c r="DH61" s="52">
        <v>2.7363008049651302E-2</v>
      </c>
      <c r="DI61" s="52">
        <v>2.6440883815729201E-2</v>
      </c>
      <c r="DJ61" s="52">
        <v>8.81806645652186E-2</v>
      </c>
      <c r="DK61" s="52">
        <v>0.117178752602885</v>
      </c>
      <c r="DL61" s="57">
        <v>0.116645339296787</v>
      </c>
      <c r="DM61" s="57">
        <v>0.106396726721413</v>
      </c>
      <c r="DN61" s="57">
        <v>6.9131192240756506E-2</v>
      </c>
      <c r="DO61" s="57">
        <v>2.8972111516248999E-3</v>
      </c>
      <c r="DP61" s="52">
        <v>-4.8868119586634997E-3</v>
      </c>
      <c r="DQ61" s="52">
        <v>4.0978632159922098E-4</v>
      </c>
      <c r="DR61" s="58">
        <v>4.20055998149883E-6</v>
      </c>
      <c r="DS61" s="58">
        <v>3.9795317618548198E-6</v>
      </c>
      <c r="DT61" s="58">
        <v>2.88161922937727E-6</v>
      </c>
      <c r="DU61" s="58">
        <v>1.3579697120817601E-6</v>
      </c>
      <c r="DV61" s="58">
        <v>4.8848751821873599E-7</v>
      </c>
      <c r="DW61" s="58">
        <v>2.0312046853114099E-7</v>
      </c>
      <c r="DX61" s="58">
        <v>5.9278436059808497E-7</v>
      </c>
      <c r="DY61" s="58">
        <v>3.0974794528554999E-6</v>
      </c>
      <c r="DZ61" s="58">
        <v>1.2339592613802201E-6</v>
      </c>
      <c r="EA61" s="58">
        <v>8.6976851165371296E-7</v>
      </c>
      <c r="EB61" s="58">
        <v>7.1217681058725301E-7</v>
      </c>
      <c r="EC61" s="58">
        <v>8.8061284107523302E-7</v>
      </c>
      <c r="ED61" s="58">
        <v>1.8787862323601799E-6</v>
      </c>
      <c r="EE61" s="58">
        <v>5.5541822174581003E-6</v>
      </c>
      <c r="EF61" s="58">
        <v>8.1696297039810492E-6</v>
      </c>
      <c r="EG61" s="58">
        <v>9.5132904586532606E-6</v>
      </c>
      <c r="EH61" s="58">
        <v>1.0723134692976399E-5</v>
      </c>
      <c r="EI61" s="58">
        <v>1.1394539520707899E-5</v>
      </c>
      <c r="EJ61" s="58">
        <v>1.07383712397874E-5</v>
      </c>
      <c r="EK61" s="58">
        <v>9.29154170273444E-6</v>
      </c>
      <c r="EL61" s="58">
        <v>1.11647706516231E-5</v>
      </c>
      <c r="EM61" s="58">
        <v>6.2035563618922897E-6</v>
      </c>
      <c r="EN61" s="58">
        <v>9.0840915474340505E-7</v>
      </c>
      <c r="EO61" s="58">
        <v>1.16359744771189E-6</v>
      </c>
    </row>
    <row r="62" spans="2:145" x14ac:dyDescent="0.25">
      <c r="B6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Other_All_All_All_All_All_All_All_All_All_All_45904</v>
      </c>
      <c r="C62" s="52" t="s">
        <v>264</v>
      </c>
      <c r="D62" s="52" t="s">
        <v>214</v>
      </c>
      <c r="E62" s="52" t="s">
        <v>215</v>
      </c>
      <c r="F62" s="52" t="s">
        <v>25</v>
      </c>
      <c r="G62" s="52" t="s">
        <v>25</v>
      </c>
      <c r="H62" s="52" t="s">
        <v>25</v>
      </c>
      <c r="I62" s="52" t="s">
        <v>25</v>
      </c>
      <c r="J62" s="52" t="s">
        <v>25</v>
      </c>
      <c r="K62" s="52" t="s">
        <v>25</v>
      </c>
      <c r="L62" s="53" t="s">
        <v>25</v>
      </c>
      <c r="M62" s="53" t="s">
        <v>25</v>
      </c>
      <c r="N62" s="54" t="s">
        <v>25</v>
      </c>
      <c r="O62" s="52" t="s">
        <v>25</v>
      </c>
      <c r="P62" s="55">
        <v>45904</v>
      </c>
      <c r="Q62" s="52">
        <v>17</v>
      </c>
      <c r="R62" s="52">
        <v>21</v>
      </c>
      <c r="S62" s="56">
        <v>9848</v>
      </c>
      <c r="T62" s="52">
        <v>0</v>
      </c>
      <c r="U62" s="52">
        <v>0</v>
      </c>
      <c r="V62" s="52">
        <v>0</v>
      </c>
      <c r="W62" s="52">
        <v>0</v>
      </c>
      <c r="X62" s="52">
        <v>0.97101801007965804</v>
      </c>
      <c r="Y62" s="52">
        <v>0.84294204609212298</v>
      </c>
      <c r="Z62" s="52">
        <v>0.77219322035106597</v>
      </c>
      <c r="AA62" s="52">
        <v>0.71991673702429304</v>
      </c>
      <c r="AB62" s="52">
        <v>0.685453948152972</v>
      </c>
      <c r="AC62" s="52">
        <v>0.67783688063109404</v>
      </c>
      <c r="AD62" s="52">
        <v>0.73042663412360997</v>
      </c>
      <c r="AE62" s="52">
        <v>0.76501538333015795</v>
      </c>
      <c r="AF62" s="52">
        <v>0.74419896407602504</v>
      </c>
      <c r="AG62" s="52">
        <v>0.82273584787048504</v>
      </c>
      <c r="AH62" s="52">
        <v>0.88412441184849699</v>
      </c>
      <c r="AI62" s="52">
        <v>0.97322720321782397</v>
      </c>
      <c r="AJ62" s="52">
        <v>1.14839927012985</v>
      </c>
      <c r="AK62" s="52">
        <v>1.29031645353504</v>
      </c>
      <c r="AL62" s="52">
        <v>1.47004606602091</v>
      </c>
      <c r="AM62" s="52">
        <v>1.65509197652814</v>
      </c>
      <c r="AN62" s="52">
        <v>1.67689776755288</v>
      </c>
      <c r="AO62" s="52">
        <v>1.6939695456218999</v>
      </c>
      <c r="AP62" s="52">
        <v>1.6571664331562901</v>
      </c>
      <c r="AQ62" s="52">
        <v>1.5016789849504699</v>
      </c>
      <c r="AR62" s="52">
        <v>1.4371412087276101</v>
      </c>
      <c r="AS62" s="52">
        <v>1.36505960489091</v>
      </c>
      <c r="AT62" s="52">
        <v>1.1658894556367101</v>
      </c>
      <c r="AU62" s="52">
        <v>0.95114085121684799</v>
      </c>
      <c r="AV62" s="52">
        <v>1.0961884999079501</v>
      </c>
      <c r="AW62" s="52">
        <v>0.98813157443904298</v>
      </c>
      <c r="AX62" s="52">
        <v>0.87134090717503598</v>
      </c>
      <c r="AY62" s="52">
        <v>0.78646786937340296</v>
      </c>
      <c r="AZ62" s="52">
        <v>0.72004414757579005</v>
      </c>
      <c r="BA62" s="52">
        <v>0.68802797439894703</v>
      </c>
      <c r="BB62" s="52">
        <v>0.68308911838335695</v>
      </c>
      <c r="BC62" s="52">
        <v>0.71561041428721905</v>
      </c>
      <c r="BD62" s="52">
        <v>0.73869506721963496</v>
      </c>
      <c r="BE62" s="52">
        <v>0.73955079523814704</v>
      </c>
      <c r="BF62" s="52">
        <v>0.79254919662409595</v>
      </c>
      <c r="BG62" s="52">
        <v>0.87309624109122896</v>
      </c>
      <c r="BH62" s="52">
        <v>1.00183755901069</v>
      </c>
      <c r="BI62" s="52">
        <v>1.16008018894207</v>
      </c>
      <c r="BJ62" s="52">
        <v>1.32648536008324</v>
      </c>
      <c r="BK62" s="52">
        <v>1.53660600130226</v>
      </c>
      <c r="BL62" s="52">
        <v>1.63050810606722</v>
      </c>
      <c r="BM62" s="52">
        <v>1.76629567439694</v>
      </c>
      <c r="BN62" s="52">
        <v>1.76407635167912</v>
      </c>
      <c r="BO62" s="52">
        <v>1.69345715829753</v>
      </c>
      <c r="BP62" s="52">
        <v>1.5507501405894499</v>
      </c>
      <c r="BQ62" s="52">
        <v>1.4362319642261701</v>
      </c>
      <c r="BR62" s="52">
        <v>1.3102196417688401</v>
      </c>
      <c r="BS62" s="52">
        <v>1.1319906006895899</v>
      </c>
      <c r="BT62" s="52">
        <v>0.97254477624104596</v>
      </c>
      <c r="BU62" s="52">
        <v>76.550491470115801</v>
      </c>
      <c r="BV62" s="52">
        <v>75.040547769505196</v>
      </c>
      <c r="BW62" s="52">
        <v>73.818162168417601</v>
      </c>
      <c r="BX62" s="52">
        <v>73.046558110730899</v>
      </c>
      <c r="BY62" s="52">
        <v>71.017469475385596</v>
      </c>
      <c r="BZ62" s="52">
        <v>69.475963849774203</v>
      </c>
      <c r="CA62" s="52">
        <v>69.237305342062896</v>
      </c>
      <c r="CB62" s="52">
        <v>68.998998515794398</v>
      </c>
      <c r="CC62" s="52">
        <v>71.532285267430595</v>
      </c>
      <c r="CD62" s="52">
        <v>75.252462007088198</v>
      </c>
      <c r="CE62" s="52">
        <v>79.455064717358894</v>
      </c>
      <c r="CF62" s="52">
        <v>82.5179309253583</v>
      </c>
      <c r="CG62" s="52">
        <v>84.993791570359306</v>
      </c>
      <c r="CH62" s="52">
        <v>88.337010861113995</v>
      </c>
      <c r="CI62" s="52">
        <v>90.974990524698399</v>
      </c>
      <c r="CJ62" s="52">
        <v>91.676435151179206</v>
      </c>
      <c r="CK62" s="52">
        <v>92.207010938659906</v>
      </c>
      <c r="CL62" s="52">
        <v>91.194842225913803</v>
      </c>
      <c r="CM62" s="52">
        <v>89.436050526739606</v>
      </c>
      <c r="CN62" s="52">
        <v>85.287234704469896</v>
      </c>
      <c r="CO62" s="52">
        <v>81.401074859217402</v>
      </c>
      <c r="CP62" s="57">
        <v>78.135536455240597</v>
      </c>
      <c r="CQ62" s="57">
        <v>74.988069749818294</v>
      </c>
      <c r="CR62" s="57">
        <v>72.323743626532803</v>
      </c>
      <c r="CS62" s="57">
        <v>78.864896092809701</v>
      </c>
      <c r="CT62" s="57">
        <v>2.0366857185663601E-2</v>
      </c>
      <c r="CU62" s="57">
        <v>1.82429583406357E-2</v>
      </c>
      <c r="CV62" s="57">
        <v>1.8878167544656401E-2</v>
      </c>
      <c r="CW62" s="57">
        <v>1.29120278060519E-2</v>
      </c>
      <c r="CX62" s="57">
        <v>1.7937567132013999E-3</v>
      </c>
      <c r="CY62" s="57">
        <v>-1.7356319166280101E-3</v>
      </c>
      <c r="CZ62" s="57">
        <v>-1.99571331962659E-3</v>
      </c>
      <c r="DA62" s="57">
        <v>9.6294444671810794E-3</v>
      </c>
      <c r="DB62" s="57">
        <v>1.8515815831089799E-2</v>
      </c>
      <c r="DC62" s="57">
        <v>1.5785191485024198E-2</v>
      </c>
      <c r="DD62" s="57">
        <v>5.2104295822888204E-3</v>
      </c>
      <c r="DE62" s="57">
        <v>3.81295612963582E-3</v>
      </c>
      <c r="DF62" s="57">
        <v>-7.5133533954207399E-3</v>
      </c>
      <c r="DG62" s="57">
        <v>-6.1598767539545601E-3</v>
      </c>
      <c r="DH62" s="57">
        <v>3.2858098395308999E-3</v>
      </c>
      <c r="DI62" s="52">
        <v>6.22479084113712E-3</v>
      </c>
      <c r="DJ62" s="52">
        <v>7.6204075979236799E-2</v>
      </c>
      <c r="DK62" s="52">
        <v>8.8423028050382393E-2</v>
      </c>
      <c r="DL62" s="57">
        <v>9.3594211621238696E-2</v>
      </c>
      <c r="DM62" s="57">
        <v>8.4639971854526805E-2</v>
      </c>
      <c r="DN62" s="57">
        <v>4.3936096903868703E-2</v>
      </c>
      <c r="DO62" s="52">
        <v>9.0597224154657398E-4</v>
      </c>
      <c r="DP62" s="57">
        <v>-2.14169864105616E-3</v>
      </c>
      <c r="DQ62" s="52">
        <v>1.0773310852212599E-3</v>
      </c>
      <c r="DR62" s="58">
        <v>3.77375729089881E-6</v>
      </c>
      <c r="DS62" s="58">
        <v>3.1490349718270601E-6</v>
      </c>
      <c r="DT62" s="58">
        <v>2.2020265120249098E-6</v>
      </c>
      <c r="DU62" s="58">
        <v>1.06747328525099E-6</v>
      </c>
      <c r="DV62" s="58">
        <v>4.2650143159100302E-7</v>
      </c>
      <c r="DW62" s="58">
        <v>1.7632551969012101E-7</v>
      </c>
      <c r="DX62" s="58">
        <v>5.0374394571516199E-7</v>
      </c>
      <c r="DY62" s="58">
        <v>2.90306473979072E-6</v>
      </c>
      <c r="DZ62" s="58">
        <v>1.0810333264808899E-6</v>
      </c>
      <c r="EA62" s="58">
        <v>7.5510478239773201E-7</v>
      </c>
      <c r="EB62" s="58">
        <v>4.23599797579819E-7</v>
      </c>
      <c r="EC62" s="58">
        <v>4.1634805202694101E-7</v>
      </c>
      <c r="ED62" s="58">
        <v>9.0441031126465301E-7</v>
      </c>
      <c r="EE62" s="58">
        <v>2.5688010454634801E-6</v>
      </c>
      <c r="EF62" s="58">
        <v>4.3751790206420804E-6</v>
      </c>
      <c r="EG62" s="58">
        <v>5.9480007851257897E-6</v>
      </c>
      <c r="EH62" s="58">
        <v>6.3285875627767896E-6</v>
      </c>
      <c r="EI62" s="58">
        <v>6.3827899364586701E-6</v>
      </c>
      <c r="EJ62" s="58">
        <v>5.4141610467774298E-6</v>
      </c>
      <c r="EK62" s="58">
        <v>4.7061483511435698E-6</v>
      </c>
      <c r="EL62" s="58">
        <v>4.8431445279130199E-6</v>
      </c>
      <c r="EM62" s="58">
        <v>2.8027965334816798E-6</v>
      </c>
      <c r="EN62" s="58">
        <v>4.2691126186325E-7</v>
      </c>
      <c r="EO62" s="58">
        <v>4.2107327808481699E-7</v>
      </c>
    </row>
    <row r="63" spans="2:145" x14ac:dyDescent="0.25">
      <c r="B6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Other_All_All_All_All_All_All_All_All_All_All_45916</v>
      </c>
      <c r="C63" s="52" t="s">
        <v>264</v>
      </c>
      <c r="D63" s="52" t="s">
        <v>214</v>
      </c>
      <c r="E63" s="52" t="s">
        <v>215</v>
      </c>
      <c r="F63" s="52" t="s">
        <v>25</v>
      </c>
      <c r="G63" s="52" t="s">
        <v>25</v>
      </c>
      <c r="H63" s="52" t="s">
        <v>25</v>
      </c>
      <c r="I63" s="52" t="s">
        <v>25</v>
      </c>
      <c r="J63" s="52" t="s">
        <v>25</v>
      </c>
      <c r="K63" s="52" t="s">
        <v>25</v>
      </c>
      <c r="L63" s="53" t="s">
        <v>25</v>
      </c>
      <c r="M63" s="53" t="s">
        <v>25</v>
      </c>
      <c r="N63" s="54" t="s">
        <v>25</v>
      </c>
      <c r="O63" s="52" t="s">
        <v>25</v>
      </c>
      <c r="P63" s="55">
        <v>45916</v>
      </c>
      <c r="Q63" s="52">
        <v>17</v>
      </c>
      <c r="R63" s="52">
        <v>21</v>
      </c>
      <c r="S63" s="56">
        <v>9929</v>
      </c>
      <c r="T63" s="52">
        <v>0</v>
      </c>
      <c r="U63" s="52">
        <v>0</v>
      </c>
      <c r="V63" s="52">
        <v>0</v>
      </c>
      <c r="W63" s="52">
        <v>0</v>
      </c>
      <c r="X63" s="52">
        <v>0.80383854796229803</v>
      </c>
      <c r="Y63" s="52">
        <v>0.71686389424160102</v>
      </c>
      <c r="Z63" s="52">
        <v>0.65477713266972903</v>
      </c>
      <c r="AA63" s="52">
        <v>0.62132426711511202</v>
      </c>
      <c r="AB63" s="52">
        <v>0.62011238181994399</v>
      </c>
      <c r="AC63" s="52">
        <v>0.63265312688639896</v>
      </c>
      <c r="AD63" s="52">
        <v>0.67075002981350496</v>
      </c>
      <c r="AE63" s="52">
        <v>0.67806904836654203</v>
      </c>
      <c r="AF63" s="52">
        <v>0.64808265641386698</v>
      </c>
      <c r="AG63" s="52">
        <v>0.72991259734634595</v>
      </c>
      <c r="AH63" s="52">
        <v>0.78006401881387299</v>
      </c>
      <c r="AI63" s="52">
        <v>0.86447377016842697</v>
      </c>
      <c r="AJ63" s="52">
        <v>1.0307830026667699</v>
      </c>
      <c r="AK63" s="52">
        <v>1.16821489837721</v>
      </c>
      <c r="AL63" s="52">
        <v>1.36381550984497</v>
      </c>
      <c r="AM63" s="52">
        <v>1.5476601185546801</v>
      </c>
      <c r="AN63" s="52">
        <v>1.6645671334490399</v>
      </c>
      <c r="AO63" s="52">
        <v>1.67697158176628</v>
      </c>
      <c r="AP63" s="52">
        <v>1.67826115541664</v>
      </c>
      <c r="AQ63" s="52">
        <v>1.53624427213111</v>
      </c>
      <c r="AR63" s="52">
        <v>1.4179553638956499</v>
      </c>
      <c r="AS63" s="52">
        <v>1.3370934161931001</v>
      </c>
      <c r="AT63" s="52">
        <v>1.15656001054506</v>
      </c>
      <c r="AU63" s="52">
        <v>0.93460956004863804</v>
      </c>
      <c r="AV63" s="52">
        <v>0.87758830339119598</v>
      </c>
      <c r="AW63" s="52">
        <v>0.890321764410268</v>
      </c>
      <c r="AX63" s="52">
        <v>0.77555491464539505</v>
      </c>
      <c r="AY63" s="52">
        <v>0.70038732785762603</v>
      </c>
      <c r="AZ63" s="52">
        <v>0.64169294286925604</v>
      </c>
      <c r="BA63" s="52">
        <v>0.62161580468156996</v>
      </c>
      <c r="BB63" s="52">
        <v>0.62567010608295603</v>
      </c>
      <c r="BC63" s="52">
        <v>0.66368740387707303</v>
      </c>
      <c r="BD63" s="52">
        <v>0.68793001170964696</v>
      </c>
      <c r="BE63" s="52">
        <v>0.68249638212334596</v>
      </c>
      <c r="BF63" s="52">
        <v>0.712849147218799</v>
      </c>
      <c r="BG63" s="52">
        <v>0.76924663970419604</v>
      </c>
      <c r="BH63" s="52">
        <v>0.88686967852273701</v>
      </c>
      <c r="BI63" s="52">
        <v>1.05583329956212</v>
      </c>
      <c r="BJ63" s="52">
        <v>1.2719568720426699</v>
      </c>
      <c r="BK63" s="52">
        <v>1.5347044227217199</v>
      </c>
      <c r="BL63" s="52">
        <v>1.7410668241274101</v>
      </c>
      <c r="BM63" s="52">
        <v>1.8070794384604201</v>
      </c>
      <c r="BN63" s="52">
        <v>1.8874767955029701</v>
      </c>
      <c r="BO63" s="52">
        <v>1.84267671522879</v>
      </c>
      <c r="BP63" s="52">
        <v>1.69583518067591</v>
      </c>
      <c r="BQ63" s="52">
        <v>1.5004162398760701</v>
      </c>
      <c r="BR63" s="52">
        <v>1.3415418055281001</v>
      </c>
      <c r="BS63" s="52">
        <v>1.12462725041713</v>
      </c>
      <c r="BT63" s="52">
        <v>0.95735269526644495</v>
      </c>
      <c r="BU63" s="52">
        <v>72.470991546927706</v>
      </c>
      <c r="BV63" s="52">
        <v>70.974521944030101</v>
      </c>
      <c r="BW63" s="52">
        <v>69.065711558118394</v>
      </c>
      <c r="BX63" s="52">
        <v>68.749293351473099</v>
      </c>
      <c r="BY63" s="52">
        <v>67.332080343438406</v>
      </c>
      <c r="BZ63" s="52">
        <v>65.815075583606301</v>
      </c>
      <c r="CA63" s="52">
        <v>65.3504192840158</v>
      </c>
      <c r="CB63" s="52">
        <v>64.846937428563294</v>
      </c>
      <c r="CC63" s="52">
        <v>68.114549245227195</v>
      </c>
      <c r="CD63" s="52">
        <v>73.597502772060295</v>
      </c>
      <c r="CE63" s="52">
        <v>79.324207797970899</v>
      </c>
      <c r="CF63" s="52">
        <v>83.660821467257705</v>
      </c>
      <c r="CG63" s="52">
        <v>87.160262677378597</v>
      </c>
      <c r="CH63" s="52">
        <v>90.411638707516104</v>
      </c>
      <c r="CI63" s="52">
        <v>92.842066994183597</v>
      </c>
      <c r="CJ63" s="52">
        <v>94.869970327570101</v>
      </c>
      <c r="CK63" s="52">
        <v>95.166887471537095</v>
      </c>
      <c r="CL63" s="52">
        <v>95.513088670542103</v>
      </c>
      <c r="CM63" s="52">
        <v>94.204979089649697</v>
      </c>
      <c r="CN63" s="52">
        <v>90.382910235217494</v>
      </c>
      <c r="CO63" s="52">
        <v>84.902928138060403</v>
      </c>
      <c r="CP63" s="57">
        <v>82.336539124216898</v>
      </c>
      <c r="CQ63" s="57">
        <v>79.451038972270794</v>
      </c>
      <c r="CR63" s="57">
        <v>77.792518412990304</v>
      </c>
      <c r="CS63" s="57">
        <v>74.774824895216895</v>
      </c>
      <c r="CT63" s="57">
        <v>1.18003595297352E-2</v>
      </c>
      <c r="CU63" s="57">
        <v>7.1903238103059497E-4</v>
      </c>
      <c r="CV63" s="57">
        <v>4.72543670118285E-3</v>
      </c>
      <c r="CW63" s="57">
        <v>5.1481703617199202E-3</v>
      </c>
      <c r="CX63" s="57">
        <v>6.2139988644757899E-4</v>
      </c>
      <c r="CY63" s="57">
        <v>-2.3535424429809602E-3</v>
      </c>
      <c r="CZ63" s="57">
        <v>1.3076539105157301E-3</v>
      </c>
      <c r="DA63" s="57">
        <v>6.64234323282069E-3</v>
      </c>
      <c r="DB63" s="57">
        <v>2.0573127250816298E-2</v>
      </c>
      <c r="DC63" s="57">
        <v>1.6927078387571799E-2</v>
      </c>
      <c r="DD63" s="57">
        <v>5.4554075168177204E-3</v>
      </c>
      <c r="DE63" s="57">
        <v>3.75437426063728E-3</v>
      </c>
      <c r="DF63" s="57">
        <v>-9.7072544134810899E-3</v>
      </c>
      <c r="DG63" s="57">
        <v>-1.0240344504781399E-2</v>
      </c>
      <c r="DH63" s="57">
        <v>2.9244842415192202E-3</v>
      </c>
      <c r="DI63" s="57">
        <v>1.08981353513529E-2</v>
      </c>
      <c r="DJ63" s="57">
        <v>8.0773694873882598E-2</v>
      </c>
      <c r="DK63" s="57">
        <v>9.9509434724804904E-2</v>
      </c>
      <c r="DL63" s="57">
        <v>0.108485726825911</v>
      </c>
      <c r="DM63" s="57">
        <v>0.107222551380697</v>
      </c>
      <c r="DN63" s="57">
        <v>4.5094793939883998E-2</v>
      </c>
      <c r="DO63" s="57">
        <v>-2.1102173657671702E-3</v>
      </c>
      <c r="DP63" s="52">
        <v>-3.8130680994058501E-3</v>
      </c>
      <c r="DQ63" s="52">
        <v>1.9115217641425201E-4</v>
      </c>
      <c r="DR63" s="58">
        <v>4.0987246368503104E-6</v>
      </c>
      <c r="DS63" s="58">
        <v>3.4230646346544398E-6</v>
      </c>
      <c r="DT63" s="58">
        <v>2.7319319964160601E-6</v>
      </c>
      <c r="DU63" s="58">
        <v>1.3565597319273101E-6</v>
      </c>
      <c r="DV63" s="58">
        <v>5.0529644844803901E-7</v>
      </c>
      <c r="DW63" s="58">
        <v>1.99310341743174E-7</v>
      </c>
      <c r="DX63" s="58">
        <v>5.6881332523673196E-7</v>
      </c>
      <c r="DY63" s="58">
        <v>2.8820844189381901E-6</v>
      </c>
      <c r="DZ63" s="58">
        <v>1.0995016139474401E-6</v>
      </c>
      <c r="EA63" s="58">
        <v>6.3235492898237299E-7</v>
      </c>
      <c r="EB63" s="58">
        <v>3.6825488472473501E-7</v>
      </c>
      <c r="EC63" s="58">
        <v>3.9765086358329301E-7</v>
      </c>
      <c r="ED63" s="58">
        <v>9.5178636850144301E-7</v>
      </c>
      <c r="EE63" s="58">
        <v>3.9768398621551101E-6</v>
      </c>
      <c r="EF63" s="58">
        <v>5.8032365276100499E-6</v>
      </c>
      <c r="EG63" s="58">
        <v>6.1243738884080796E-6</v>
      </c>
      <c r="EH63" s="58">
        <v>6.6714731860563501E-6</v>
      </c>
      <c r="EI63" s="58">
        <v>6.5764300087981497E-6</v>
      </c>
      <c r="EJ63" s="58">
        <v>6.5731193050068498E-6</v>
      </c>
      <c r="EK63" s="58">
        <v>7.0243287989809602E-6</v>
      </c>
      <c r="EL63" s="58">
        <v>6.8068981772200698E-6</v>
      </c>
      <c r="EM63" s="58">
        <v>3.43436306889441E-6</v>
      </c>
      <c r="EN63" s="58">
        <v>3.6696955162304998E-7</v>
      </c>
      <c r="EO63" s="58">
        <v>3.4309473832152398E-7</v>
      </c>
    </row>
    <row r="64" spans="2:145" x14ac:dyDescent="0.25">
      <c r="B6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Other_All_All_All_All_All_All_All_All_All_All_45917</v>
      </c>
      <c r="C64" s="52" t="s">
        <v>264</v>
      </c>
      <c r="D64" s="52" t="s">
        <v>214</v>
      </c>
      <c r="E64" s="52" t="s">
        <v>215</v>
      </c>
      <c r="F64" s="52" t="s">
        <v>25</v>
      </c>
      <c r="G64" s="52" t="s">
        <v>25</v>
      </c>
      <c r="H64" s="52" t="s">
        <v>25</v>
      </c>
      <c r="I64" s="52" t="s">
        <v>25</v>
      </c>
      <c r="J64" s="52" t="s">
        <v>25</v>
      </c>
      <c r="K64" s="52" t="s">
        <v>25</v>
      </c>
      <c r="L64" s="53" t="s">
        <v>25</v>
      </c>
      <c r="M64" s="53" t="s">
        <v>25</v>
      </c>
      <c r="N64" s="54" t="s">
        <v>25</v>
      </c>
      <c r="O64" s="52" t="s">
        <v>25</v>
      </c>
      <c r="P64" s="55">
        <v>45917</v>
      </c>
      <c r="Q64" s="52">
        <v>17</v>
      </c>
      <c r="R64" s="52">
        <v>21</v>
      </c>
      <c r="S64" s="56">
        <v>9939</v>
      </c>
      <c r="T64" s="52">
        <v>0</v>
      </c>
      <c r="U64" s="52">
        <v>0</v>
      </c>
      <c r="V64" s="52">
        <v>0</v>
      </c>
      <c r="W64" s="52">
        <v>0</v>
      </c>
      <c r="X64" s="52">
        <v>0.87102811917316003</v>
      </c>
      <c r="Y64" s="52">
        <v>0.75839997893043798</v>
      </c>
      <c r="Z64" s="52">
        <v>0.67683314301495201</v>
      </c>
      <c r="AA64" s="52">
        <v>0.62572494046456595</v>
      </c>
      <c r="AB64" s="52">
        <v>0.62672063218254803</v>
      </c>
      <c r="AC64" s="52">
        <v>0.64930061814377404</v>
      </c>
      <c r="AD64" s="52">
        <v>0.68477265624738803</v>
      </c>
      <c r="AE64" s="52">
        <v>0.72240855047116104</v>
      </c>
      <c r="AF64" s="52">
        <v>0.70223545655293096</v>
      </c>
      <c r="AG64" s="52">
        <v>0.729179110800523</v>
      </c>
      <c r="AH64" s="52">
        <v>0.79366705227810697</v>
      </c>
      <c r="AI64" s="52">
        <v>0.90468759284309797</v>
      </c>
      <c r="AJ64" s="52">
        <v>1.0650034212895201</v>
      </c>
      <c r="AK64" s="52">
        <v>1.23750370065676</v>
      </c>
      <c r="AL64" s="52">
        <v>1.4880120108416901</v>
      </c>
      <c r="AM64" s="52">
        <v>1.61931539233706</v>
      </c>
      <c r="AN64" s="52">
        <v>1.687105989902</v>
      </c>
      <c r="AO64" s="52">
        <v>1.7665465440981101</v>
      </c>
      <c r="AP64" s="52">
        <v>1.70745716055859</v>
      </c>
      <c r="AQ64" s="52">
        <v>1.5560667505319099</v>
      </c>
      <c r="AR64" s="52">
        <v>1.4578405779750501</v>
      </c>
      <c r="AS64" s="52">
        <v>1.3500834883039201</v>
      </c>
      <c r="AT64" s="52">
        <v>1.1670352560477999</v>
      </c>
      <c r="AU64" s="52">
        <v>0.98479951757388595</v>
      </c>
      <c r="AV64" s="52">
        <v>0.93410610323586796</v>
      </c>
      <c r="AW64" s="52">
        <v>0.94339275270451495</v>
      </c>
      <c r="AX64" s="52">
        <v>0.82222377558279303</v>
      </c>
      <c r="AY64" s="52">
        <v>0.736810733909121</v>
      </c>
      <c r="AZ64" s="52">
        <v>0.66881368352887904</v>
      </c>
      <c r="BA64" s="52">
        <v>0.63731539309652996</v>
      </c>
      <c r="BB64" s="52">
        <v>0.63788836760912504</v>
      </c>
      <c r="BC64" s="52">
        <v>0.67404687621650605</v>
      </c>
      <c r="BD64" s="52">
        <v>0.69924219021471901</v>
      </c>
      <c r="BE64" s="52">
        <v>0.69218432538219499</v>
      </c>
      <c r="BF64" s="52">
        <v>0.71927931969692005</v>
      </c>
      <c r="BG64" s="52">
        <v>0.78740477634861605</v>
      </c>
      <c r="BH64" s="52">
        <v>0.91079937835274605</v>
      </c>
      <c r="BI64" s="52">
        <v>1.0897043996445199</v>
      </c>
      <c r="BJ64" s="52">
        <v>1.3408634784282001</v>
      </c>
      <c r="BK64" s="52">
        <v>1.5948072875969701</v>
      </c>
      <c r="BL64" s="52">
        <v>1.7681939570563601</v>
      </c>
      <c r="BM64" s="52">
        <v>1.8973200166053901</v>
      </c>
      <c r="BN64" s="52">
        <v>1.94879883009011</v>
      </c>
      <c r="BO64" s="52">
        <v>1.89449391782805</v>
      </c>
      <c r="BP64" s="52">
        <v>1.7372009868724401</v>
      </c>
      <c r="BQ64" s="52">
        <v>1.54132250530377</v>
      </c>
      <c r="BR64" s="52">
        <v>1.37240777204952</v>
      </c>
      <c r="BS64" s="52">
        <v>1.1544162516854799</v>
      </c>
      <c r="BT64" s="52">
        <v>0.98251917507572095</v>
      </c>
      <c r="BU64" s="52">
        <v>75.234678977167803</v>
      </c>
      <c r="BV64" s="52">
        <v>73.872576616897206</v>
      </c>
      <c r="BW64" s="52">
        <v>71.821556731532397</v>
      </c>
      <c r="BX64" s="52">
        <v>70.393921340111106</v>
      </c>
      <c r="BY64" s="52">
        <v>68.901009285432707</v>
      </c>
      <c r="BZ64" s="52">
        <v>67.759825459881398</v>
      </c>
      <c r="CA64" s="52">
        <v>66.9421642266242</v>
      </c>
      <c r="CB64" s="52">
        <v>66.148867535515905</v>
      </c>
      <c r="CC64" s="52">
        <v>69.681680895865398</v>
      </c>
      <c r="CD64" s="52">
        <v>75.749640070148899</v>
      </c>
      <c r="CE64" s="52">
        <v>80.2997078039256</v>
      </c>
      <c r="CF64" s="52">
        <v>84.398477942703295</v>
      </c>
      <c r="CG64" s="52">
        <v>88.714069721953706</v>
      </c>
      <c r="CH64" s="52">
        <v>91.580598618068507</v>
      </c>
      <c r="CI64" s="52">
        <v>94.081377823877105</v>
      </c>
      <c r="CJ64" s="52">
        <v>95.591910568172494</v>
      </c>
      <c r="CK64" s="52">
        <v>96.565952496951496</v>
      </c>
      <c r="CL64" s="52">
        <v>96.439678184268701</v>
      </c>
      <c r="CM64" s="52">
        <v>94.749351581992698</v>
      </c>
      <c r="CN64" s="52">
        <v>90.936507289595795</v>
      </c>
      <c r="CO64" s="52">
        <v>85.844328285726604</v>
      </c>
      <c r="CP64" s="52">
        <v>83.032889497789697</v>
      </c>
      <c r="CQ64" s="57">
        <v>81.610738465382695</v>
      </c>
      <c r="CR64" s="57">
        <v>79.470975082801203</v>
      </c>
      <c r="CS64" s="57">
        <v>77.784389838758401</v>
      </c>
      <c r="CT64" s="57">
        <v>1.7406864961747301E-2</v>
      </c>
      <c r="CU64" s="57">
        <v>1.2709976524551501E-2</v>
      </c>
      <c r="CV64" s="57">
        <v>1.2702030444171499E-2</v>
      </c>
      <c r="CW64" s="57">
        <v>7.9983922744542493E-3</v>
      </c>
      <c r="CX64" s="57">
        <v>1.0414095195451401E-3</v>
      </c>
      <c r="CY64" s="57">
        <v>-2.0492059886325202E-3</v>
      </c>
      <c r="CZ64" s="57">
        <v>4.4433060150246502E-4</v>
      </c>
      <c r="DA64" s="57">
        <v>7.0845964298646199E-3</v>
      </c>
      <c r="DB64" s="57">
        <v>1.9852987195427201E-2</v>
      </c>
      <c r="DC64" s="57">
        <v>1.5814740110976899E-2</v>
      </c>
      <c r="DD64" s="57">
        <v>4.8971233080983704E-3</v>
      </c>
      <c r="DE64" s="57">
        <v>3.7877402172104501E-3</v>
      </c>
      <c r="DF64" s="57">
        <v>-1.05581013881395E-2</v>
      </c>
      <c r="DG64" s="57">
        <v>-4.60413391747206E-3</v>
      </c>
      <c r="DH64" s="57">
        <v>8.1679875309226598E-3</v>
      </c>
      <c r="DI64" s="57">
        <v>1.3198513661006399E-2</v>
      </c>
      <c r="DJ64" s="57">
        <v>8.3329244679740899E-2</v>
      </c>
      <c r="DK64" s="57">
        <v>0.102683264105861</v>
      </c>
      <c r="DL64" s="57">
        <v>0.109874725116907</v>
      </c>
      <c r="DM64" s="57">
        <v>0.10902074832457601</v>
      </c>
      <c r="DN64" s="57">
        <v>4.3284000047934298E-2</v>
      </c>
      <c r="DO64" s="57">
        <v>-3.2781257202476001E-3</v>
      </c>
      <c r="DP64" s="52">
        <v>-4.5591312645689797E-3</v>
      </c>
      <c r="DQ64" s="52">
        <v>-9.4268376151587606E-5</v>
      </c>
      <c r="DR64" s="58">
        <v>4.04808941538939E-6</v>
      </c>
      <c r="DS64" s="58">
        <v>3.2862345585302301E-6</v>
      </c>
      <c r="DT64" s="58">
        <v>2.3710612533238999E-6</v>
      </c>
      <c r="DU64" s="58">
        <v>1.0983277924764401E-6</v>
      </c>
      <c r="DV64" s="58">
        <v>4.2119816220163999E-7</v>
      </c>
      <c r="DW64" s="58">
        <v>1.74177633432893E-7</v>
      </c>
      <c r="DX64" s="58">
        <v>4.9985333702467396E-7</v>
      </c>
      <c r="DY64" s="58">
        <v>2.5231872944593101E-6</v>
      </c>
      <c r="DZ64" s="58">
        <v>9.9533700437891109E-7</v>
      </c>
      <c r="EA64" s="58">
        <v>6.4340403300429803E-7</v>
      </c>
      <c r="EB64" s="58">
        <v>3.6412581341756101E-7</v>
      </c>
      <c r="EC64" s="58">
        <v>3.9910897278803801E-7</v>
      </c>
      <c r="ED64" s="58">
        <v>1.01998546472701E-6</v>
      </c>
      <c r="EE64" s="58">
        <v>3.12357583755167E-6</v>
      </c>
      <c r="EF64" s="58">
        <v>4.8379905191816997E-6</v>
      </c>
      <c r="EG64" s="58">
        <v>5.2771978880691899E-6</v>
      </c>
      <c r="EH64" s="58">
        <v>6.1586182871474699E-6</v>
      </c>
      <c r="EI64" s="58">
        <v>6.2071467661160298E-6</v>
      </c>
      <c r="EJ64" s="58">
        <v>6.4218940973527201E-6</v>
      </c>
      <c r="EK64" s="58">
        <v>6.9492719905498497E-6</v>
      </c>
      <c r="EL64" s="58">
        <v>6.7008376421730999E-6</v>
      </c>
      <c r="EM64" s="58">
        <v>3.4462028702874099E-6</v>
      </c>
      <c r="EN64" s="58">
        <v>4.1176697070660702E-7</v>
      </c>
      <c r="EO64" s="58">
        <v>3.9180994782227902E-7</v>
      </c>
    </row>
    <row r="65" spans="2:145" x14ac:dyDescent="0.25">
      <c r="B6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Other_All_All_All_All_All_All_All_All_All_All_45923</v>
      </c>
      <c r="C65" s="52" t="s">
        <v>264</v>
      </c>
      <c r="D65" s="52" t="s">
        <v>214</v>
      </c>
      <c r="E65" s="52" t="s">
        <v>215</v>
      </c>
      <c r="F65" s="52" t="s">
        <v>25</v>
      </c>
      <c r="G65" s="52" t="s">
        <v>25</v>
      </c>
      <c r="H65" s="52" t="s">
        <v>25</v>
      </c>
      <c r="I65" s="52" t="s">
        <v>25</v>
      </c>
      <c r="J65" s="52" t="s">
        <v>25</v>
      </c>
      <c r="K65" s="52" t="s">
        <v>25</v>
      </c>
      <c r="L65" s="53" t="s">
        <v>25</v>
      </c>
      <c r="M65" s="53" t="s">
        <v>25</v>
      </c>
      <c r="N65" s="54" t="s">
        <v>25</v>
      </c>
      <c r="O65" s="52" t="s">
        <v>25</v>
      </c>
      <c r="P65" s="55">
        <v>45923</v>
      </c>
      <c r="Q65" s="52">
        <v>17</v>
      </c>
      <c r="R65" s="52">
        <v>21</v>
      </c>
      <c r="S65" s="56">
        <v>9985</v>
      </c>
      <c r="T65" s="52">
        <v>0</v>
      </c>
      <c r="U65" s="52">
        <v>0</v>
      </c>
      <c r="V65" s="52">
        <v>0</v>
      </c>
      <c r="W65" s="52">
        <v>0</v>
      </c>
      <c r="X65" s="52">
        <v>0.86175389077081399</v>
      </c>
      <c r="Y65" s="52">
        <v>0.75695034407694595</v>
      </c>
      <c r="Z65" s="52">
        <v>0.69494702823427801</v>
      </c>
      <c r="AA65" s="52">
        <v>0.63502627192038597</v>
      </c>
      <c r="AB65" s="52">
        <v>0.61600213871279097</v>
      </c>
      <c r="AC65" s="52">
        <v>0.62325816507066101</v>
      </c>
      <c r="AD65" s="52">
        <v>0.701069347806488</v>
      </c>
      <c r="AE65" s="52">
        <v>0.72785513957013304</v>
      </c>
      <c r="AF65" s="52">
        <v>0.70233571004060102</v>
      </c>
      <c r="AG65" s="52">
        <v>0.76871654505068199</v>
      </c>
      <c r="AH65" s="52">
        <v>0.84653640560744903</v>
      </c>
      <c r="AI65" s="52">
        <v>0.96472808380897301</v>
      </c>
      <c r="AJ65" s="52">
        <v>1.1465305292850501</v>
      </c>
      <c r="AK65" s="52">
        <v>1.3279900525885699</v>
      </c>
      <c r="AL65" s="52">
        <v>1.51262147022259</v>
      </c>
      <c r="AM65" s="52">
        <v>1.70983190237273</v>
      </c>
      <c r="AN65" s="52">
        <v>1.80013329202471</v>
      </c>
      <c r="AO65" s="52">
        <v>1.8326585718517401</v>
      </c>
      <c r="AP65" s="52">
        <v>1.784429644606</v>
      </c>
      <c r="AQ65" s="52">
        <v>1.6327746448023199</v>
      </c>
      <c r="AR65" s="52">
        <v>1.52629230877807</v>
      </c>
      <c r="AS65" s="52">
        <v>1.42352335779823</v>
      </c>
      <c r="AT65" s="52">
        <v>1.18787975820138</v>
      </c>
      <c r="AU65" s="52">
        <v>1.0335162529817099</v>
      </c>
      <c r="AV65" s="52">
        <v>0.93763489827405899</v>
      </c>
      <c r="AW65" s="52">
        <v>0.91641066997243403</v>
      </c>
      <c r="AX65" s="52">
        <v>0.80690503772282796</v>
      </c>
      <c r="AY65" s="52">
        <v>0.72580607425259103</v>
      </c>
      <c r="AZ65" s="52">
        <v>0.66059440505104605</v>
      </c>
      <c r="BA65" s="52">
        <v>0.62935743277214296</v>
      </c>
      <c r="BB65" s="52">
        <v>0.63008143315273601</v>
      </c>
      <c r="BC65" s="52">
        <v>0.66754442000529302</v>
      </c>
      <c r="BD65" s="52">
        <v>0.704315908016654</v>
      </c>
      <c r="BE65" s="52">
        <v>0.71187942861674902</v>
      </c>
      <c r="BF65" s="52">
        <v>0.75874356034868895</v>
      </c>
      <c r="BG65" s="52">
        <v>0.83860966304325701</v>
      </c>
      <c r="BH65" s="52">
        <v>0.97704305220341603</v>
      </c>
      <c r="BI65" s="52">
        <v>1.1666692614120699</v>
      </c>
      <c r="BJ65" s="52">
        <v>1.4231299910782</v>
      </c>
      <c r="BK65" s="52">
        <v>1.66381099307363</v>
      </c>
      <c r="BL65" s="52">
        <v>1.85000280127205</v>
      </c>
      <c r="BM65" s="52">
        <v>1.97362179580962</v>
      </c>
      <c r="BN65" s="52">
        <v>2.02147870692361</v>
      </c>
      <c r="BO65" s="52">
        <v>1.97540331535567</v>
      </c>
      <c r="BP65" s="52">
        <v>1.82616253231517</v>
      </c>
      <c r="BQ65" s="52">
        <v>1.6106592638467501</v>
      </c>
      <c r="BR65" s="52">
        <v>1.4153544092482699</v>
      </c>
      <c r="BS65" s="52">
        <v>1.1946066920783101</v>
      </c>
      <c r="BT65" s="52">
        <v>1.01583924999131</v>
      </c>
      <c r="BU65" s="52">
        <v>75.089866818444904</v>
      </c>
      <c r="BV65" s="52">
        <v>72.612933715955194</v>
      </c>
      <c r="BW65" s="52">
        <v>71.000813276245594</v>
      </c>
      <c r="BX65" s="52">
        <v>70.056350977610407</v>
      </c>
      <c r="BY65" s="52">
        <v>68.903825796498097</v>
      </c>
      <c r="BZ65" s="52">
        <v>68.173971111265004</v>
      </c>
      <c r="CA65" s="52">
        <v>66.854791260362305</v>
      </c>
      <c r="CB65" s="52">
        <v>66.766734713628196</v>
      </c>
      <c r="CC65" s="52">
        <v>69.881761434527704</v>
      </c>
      <c r="CD65" s="52">
        <v>76.102311516583597</v>
      </c>
      <c r="CE65" s="52">
        <v>81.471459300242799</v>
      </c>
      <c r="CF65" s="52">
        <v>85.5455231685021</v>
      </c>
      <c r="CG65" s="52">
        <v>89.429057895094601</v>
      </c>
      <c r="CH65" s="52">
        <v>92.687836745672598</v>
      </c>
      <c r="CI65" s="52">
        <v>95.005383927646704</v>
      </c>
      <c r="CJ65" s="52">
        <v>96.6701366648077</v>
      </c>
      <c r="CK65" s="52">
        <v>97.555730179491405</v>
      </c>
      <c r="CL65" s="52">
        <v>97.275753099055393</v>
      </c>
      <c r="CM65" s="52">
        <v>96.153249366923802</v>
      </c>
      <c r="CN65" s="52">
        <v>92.280341711828299</v>
      </c>
      <c r="CO65" s="52">
        <v>86.776486857267699</v>
      </c>
      <c r="CP65" s="52">
        <v>83.477064782431</v>
      </c>
      <c r="CQ65" s="57">
        <v>80.124106372497906</v>
      </c>
      <c r="CR65" s="57">
        <v>77.758422964649696</v>
      </c>
      <c r="CS65" s="57">
        <v>75.894390417167799</v>
      </c>
      <c r="CT65" s="57">
        <v>1.7119412426078898E-2</v>
      </c>
      <c r="CU65" s="57">
        <v>7.1866788099211503E-3</v>
      </c>
      <c r="CV65" s="57">
        <v>1.0165671605509999E-2</v>
      </c>
      <c r="CW65" s="57">
        <v>7.2490638163002297E-3</v>
      </c>
      <c r="CX65" s="57">
        <v>1.1302260172662401E-3</v>
      </c>
      <c r="CY65" s="57">
        <v>-2.1277459862934101E-3</v>
      </c>
      <c r="CZ65" s="57">
        <v>6.6485195124251796E-4</v>
      </c>
      <c r="DA65" s="57">
        <v>7.2498396100102299E-3</v>
      </c>
      <c r="DB65" s="57">
        <v>1.9865474435624302E-2</v>
      </c>
      <c r="DC65" s="57">
        <v>1.5548555797332501E-2</v>
      </c>
      <c r="DD65" s="57">
        <v>4.1915786396161704E-3</v>
      </c>
      <c r="DE65" s="57">
        <v>3.7707790077000998E-3</v>
      </c>
      <c r="DF65" s="57">
        <v>-9.7892199452505897E-3</v>
      </c>
      <c r="DG65" s="57">
        <v>1.0327551726512501E-3</v>
      </c>
      <c r="DH65" s="57">
        <v>1.19635165972624E-2</v>
      </c>
      <c r="DI65" s="57">
        <v>1.6011890924023098E-2</v>
      </c>
      <c r="DJ65" s="57">
        <v>8.4187046462706305E-2</v>
      </c>
      <c r="DK65" s="57">
        <v>0.105183525279007</v>
      </c>
      <c r="DL65" s="57">
        <v>0.111811023369304</v>
      </c>
      <c r="DM65" s="57">
        <v>0.108577289652036</v>
      </c>
      <c r="DN65" s="57">
        <v>4.49262912598292E-2</v>
      </c>
      <c r="DO65" s="52">
        <v>-3.54119011520538E-3</v>
      </c>
      <c r="DP65" s="52">
        <v>-4.0697095063284101E-3</v>
      </c>
      <c r="DQ65" s="52">
        <v>2.1846409904112101E-4</v>
      </c>
      <c r="DR65" s="58">
        <v>3.63767716005044E-6</v>
      </c>
      <c r="DS65" s="58">
        <v>3.08173043307328E-6</v>
      </c>
      <c r="DT65" s="58">
        <v>2.2708395199048699E-6</v>
      </c>
      <c r="DU65" s="58">
        <v>1.1136537049282901E-6</v>
      </c>
      <c r="DV65" s="58">
        <v>4.16412071225813E-7</v>
      </c>
      <c r="DW65" s="58">
        <v>1.6139408875624801E-7</v>
      </c>
      <c r="DX65" s="58">
        <v>5.3336954706373204E-7</v>
      </c>
      <c r="DY65" s="58">
        <v>2.6889681012949202E-6</v>
      </c>
      <c r="DZ65" s="58">
        <v>9.9114227965688006E-7</v>
      </c>
      <c r="EA65" s="58">
        <v>6.5735889800762502E-7</v>
      </c>
      <c r="EB65" s="58">
        <v>3.91442481846813E-7</v>
      </c>
      <c r="EC65" s="58">
        <v>4.3916797420103701E-7</v>
      </c>
      <c r="ED65" s="58">
        <v>1.00130508599354E-6</v>
      </c>
      <c r="EE65" s="58">
        <v>3.18922270930822E-6</v>
      </c>
      <c r="EF65" s="58">
        <v>4.80654216186249E-6</v>
      </c>
      <c r="EG65" s="58">
        <v>5.6150934205364998E-6</v>
      </c>
      <c r="EH65" s="58">
        <v>6.3512495246196401E-6</v>
      </c>
      <c r="EI65" s="58">
        <v>6.5597708461096397E-6</v>
      </c>
      <c r="EJ65" s="58">
        <v>6.3402148097287199E-6</v>
      </c>
      <c r="EK65" s="58">
        <v>6.8841704585147803E-6</v>
      </c>
      <c r="EL65" s="58">
        <v>7.4236120919826398E-6</v>
      </c>
      <c r="EM65" s="58">
        <v>3.4595810867578799E-6</v>
      </c>
      <c r="EN65" s="58">
        <v>3.6217418925906103E-7</v>
      </c>
      <c r="EO65" s="58">
        <v>3.2354961897598598E-7</v>
      </c>
    </row>
    <row r="66" spans="2:145" x14ac:dyDescent="0.25">
      <c r="B6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Sierra_All_All_All_All_All_All_All_All_All_All_45848</v>
      </c>
      <c r="C66" s="52" t="s">
        <v>264</v>
      </c>
      <c r="D66" s="52" t="s">
        <v>216</v>
      </c>
      <c r="E66" s="52" t="s">
        <v>217</v>
      </c>
      <c r="F66" s="52" t="s">
        <v>25</v>
      </c>
      <c r="G66" s="52" t="s">
        <v>25</v>
      </c>
      <c r="H66" s="52" t="s">
        <v>25</v>
      </c>
      <c r="I66" s="52" t="s">
        <v>25</v>
      </c>
      <c r="J66" s="52" t="s">
        <v>25</v>
      </c>
      <c r="K66" s="52" t="s">
        <v>25</v>
      </c>
      <c r="L66" s="53" t="s">
        <v>25</v>
      </c>
      <c r="M66" s="53" t="s">
        <v>25</v>
      </c>
      <c r="N66" s="54" t="s">
        <v>25</v>
      </c>
      <c r="O66" s="52" t="s">
        <v>25</v>
      </c>
      <c r="P66" s="55">
        <v>45848</v>
      </c>
      <c r="Q66" s="52">
        <v>17</v>
      </c>
      <c r="R66" s="52">
        <v>21</v>
      </c>
      <c r="S66" s="56">
        <v>4828</v>
      </c>
      <c r="T66" s="52">
        <v>0</v>
      </c>
      <c r="U66" s="52">
        <v>0</v>
      </c>
      <c r="V66" s="52">
        <v>0</v>
      </c>
      <c r="W66" s="52">
        <v>0</v>
      </c>
      <c r="X66" s="52">
        <v>0.86111650829887998</v>
      </c>
      <c r="Y66" s="52">
        <v>0.79565137518757001</v>
      </c>
      <c r="Z66" s="52">
        <v>0.71868721839233496</v>
      </c>
      <c r="AA66" s="52">
        <v>0.66239736024613405</v>
      </c>
      <c r="AB66" s="52">
        <v>0.64329539219732301</v>
      </c>
      <c r="AC66" s="52">
        <v>0.66759051502620903</v>
      </c>
      <c r="AD66" s="52">
        <v>0.70181524889880498</v>
      </c>
      <c r="AE66" s="52">
        <v>0.77088529903584901</v>
      </c>
      <c r="AF66" s="52">
        <v>0.77696984888301002</v>
      </c>
      <c r="AG66" s="52">
        <v>0.78664006902438899</v>
      </c>
      <c r="AH66" s="52">
        <v>0.87333911516829299</v>
      </c>
      <c r="AI66" s="52">
        <v>1.00192680650605</v>
      </c>
      <c r="AJ66" s="52">
        <v>1.1928286098821199</v>
      </c>
      <c r="AK66" s="52">
        <v>1.35015012769067</v>
      </c>
      <c r="AL66" s="52">
        <v>1.63462769989001</v>
      </c>
      <c r="AM66" s="52">
        <v>1.8099988676732599</v>
      </c>
      <c r="AN66" s="52">
        <v>1.82695334190801</v>
      </c>
      <c r="AO66" s="52">
        <v>1.9262754788849601</v>
      </c>
      <c r="AP66" s="52">
        <v>1.8974473202341899</v>
      </c>
      <c r="AQ66" s="52">
        <v>1.7842745237622999</v>
      </c>
      <c r="AR66" s="52">
        <v>1.66816717696801</v>
      </c>
      <c r="AS66" s="52">
        <v>1.7208634097884901</v>
      </c>
      <c r="AT66" s="52">
        <v>1.4184754259183601</v>
      </c>
      <c r="AU66" s="52">
        <v>1.1942476069629699</v>
      </c>
      <c r="AV66" s="52">
        <v>0.93930322267921595</v>
      </c>
      <c r="AW66" s="52">
        <v>0.902313105126205</v>
      </c>
      <c r="AX66" s="52">
        <v>0.85336204158958495</v>
      </c>
      <c r="AY66" s="52">
        <v>0.767566801438473</v>
      </c>
      <c r="AZ66" s="52">
        <v>0.699767861897997</v>
      </c>
      <c r="BA66" s="52">
        <v>0.66549170967700699</v>
      </c>
      <c r="BB66" s="52">
        <v>0.65578180343505199</v>
      </c>
      <c r="BC66" s="52">
        <v>0.67625182211497803</v>
      </c>
      <c r="BD66" s="52">
        <v>0.71072187015436405</v>
      </c>
      <c r="BE66" s="52">
        <v>0.73156380540033095</v>
      </c>
      <c r="BF66" s="52">
        <v>0.79742120813818296</v>
      </c>
      <c r="BG66" s="52">
        <v>0.87789772117206399</v>
      </c>
      <c r="BH66" s="52">
        <v>1.0205920351948501</v>
      </c>
      <c r="BI66" s="52">
        <v>1.2095220862874601</v>
      </c>
      <c r="BJ66" s="52">
        <v>1.4244112876716799</v>
      </c>
      <c r="BK66" s="52">
        <v>1.6588651904251399</v>
      </c>
      <c r="BL66" s="52">
        <v>1.9007610631358201</v>
      </c>
      <c r="BM66" s="52">
        <v>2.0457453191058099</v>
      </c>
      <c r="BN66" s="52">
        <v>2.1115229666578701</v>
      </c>
      <c r="BO66" s="52">
        <v>2.1249341397934298</v>
      </c>
      <c r="BP66" s="52">
        <v>2.0216976373819802</v>
      </c>
      <c r="BQ66" s="52">
        <v>1.85080305030746</v>
      </c>
      <c r="BR66" s="52">
        <v>1.67442869299339</v>
      </c>
      <c r="BS66" s="52">
        <v>1.41118179789459</v>
      </c>
      <c r="BT66" s="52">
        <v>1.1901855549336</v>
      </c>
      <c r="BU66" s="52">
        <v>78.524238301902898</v>
      </c>
      <c r="BV66" s="52">
        <v>71.415605172666204</v>
      </c>
      <c r="BW66" s="52">
        <v>69.678592251317696</v>
      </c>
      <c r="BX66" s="52">
        <v>67.980329686239102</v>
      </c>
      <c r="BY66" s="52">
        <v>65.428558177817806</v>
      </c>
      <c r="BZ66" s="52">
        <v>63.898035169913399</v>
      </c>
      <c r="CA66" s="52">
        <v>63.449190645382401</v>
      </c>
      <c r="CB66" s="52">
        <v>66.139912214096896</v>
      </c>
      <c r="CC66" s="52">
        <v>72.050571712019902</v>
      </c>
      <c r="CD66" s="52">
        <v>75.335081338995707</v>
      </c>
      <c r="CE66" s="52">
        <v>79.628583066912597</v>
      </c>
      <c r="CF66" s="52">
        <v>83.5284768471695</v>
      </c>
      <c r="CG66" s="52">
        <v>87.047823688009203</v>
      </c>
      <c r="CH66" s="52">
        <v>90.065102512660204</v>
      </c>
      <c r="CI66" s="52">
        <v>91.934173058218505</v>
      </c>
      <c r="CJ66" s="52">
        <v>94.508589154922007</v>
      </c>
      <c r="CK66" s="52">
        <v>96.416798576345897</v>
      </c>
      <c r="CL66" s="52">
        <v>96.589039197053793</v>
      </c>
      <c r="CM66" s="52">
        <v>96.866985003725304</v>
      </c>
      <c r="CN66" s="52">
        <v>95.503570938947405</v>
      </c>
      <c r="CO66" s="52">
        <v>92.721232051572201</v>
      </c>
      <c r="CP66" s="52">
        <v>86.071618197405201</v>
      </c>
      <c r="CQ66" s="57">
        <v>81.654610280446903</v>
      </c>
      <c r="CR66" s="57">
        <v>80.816898420342099</v>
      </c>
      <c r="CS66" s="57">
        <v>71.475427134486296</v>
      </c>
      <c r="CT66" s="57">
        <v>2.5320849746354498E-2</v>
      </c>
      <c r="CU66" s="57">
        <v>2.6847295754460999E-3</v>
      </c>
      <c r="CV66" s="57">
        <v>6.6311920072365197E-3</v>
      </c>
      <c r="CW66" s="57">
        <v>3.72410575643254E-3</v>
      </c>
      <c r="CX66" s="57">
        <v>6.2392021233949704E-4</v>
      </c>
      <c r="CY66" s="57">
        <v>-3.3336721449706902E-3</v>
      </c>
      <c r="CZ66" s="57">
        <v>2.34123381128788E-3</v>
      </c>
      <c r="DA66" s="57">
        <v>7.2137543373350004E-3</v>
      </c>
      <c r="DB66" s="57">
        <v>1.8698506608571398E-2</v>
      </c>
      <c r="DC66" s="57">
        <v>1.6130001153202699E-2</v>
      </c>
      <c r="DD66" s="57">
        <v>6.0520619272610102E-3</v>
      </c>
      <c r="DE66" s="57">
        <v>4.2988937328144097E-3</v>
      </c>
      <c r="DF66" s="57">
        <v>-1.05889421664573E-2</v>
      </c>
      <c r="DG66" s="57">
        <v>-1.23290130058372E-2</v>
      </c>
      <c r="DH66" s="57">
        <v>-1.8351320423204199E-3</v>
      </c>
      <c r="DI66" s="57">
        <v>8.8698426190412204E-3</v>
      </c>
      <c r="DJ66" s="57">
        <v>8.3549279173297505E-2</v>
      </c>
      <c r="DK66" s="57">
        <v>0.10168891366765601</v>
      </c>
      <c r="DL66" s="57">
        <v>0.113692576770902</v>
      </c>
      <c r="DM66" s="57">
        <v>0.111919738398594</v>
      </c>
      <c r="DN66" s="57">
        <v>6.3966682380606904E-2</v>
      </c>
      <c r="DO66" s="52">
        <v>-5.0579501779207401E-3</v>
      </c>
      <c r="DP66" s="52">
        <v>-4.3751495482479896E-3</v>
      </c>
      <c r="DQ66" s="52">
        <v>-2.9039263492673098E-4</v>
      </c>
      <c r="DR66" s="58">
        <v>5.8850942094742201E-6</v>
      </c>
      <c r="DS66" s="58">
        <v>5.6826540270612896E-6</v>
      </c>
      <c r="DT66" s="58">
        <v>4.4166136668015003E-6</v>
      </c>
      <c r="DU66" s="58">
        <v>2.4289153394541998E-6</v>
      </c>
      <c r="DV66" s="58">
        <v>1.0518103098582799E-6</v>
      </c>
      <c r="DW66" s="58">
        <v>3.5952381983454902E-7</v>
      </c>
      <c r="DX66" s="58">
        <v>1.0382509770829201E-6</v>
      </c>
      <c r="DY66" s="58">
        <v>4.4735781506931503E-6</v>
      </c>
      <c r="DZ66" s="58">
        <v>1.8288863924275199E-6</v>
      </c>
      <c r="EA66" s="58">
        <v>9.7366157773359401E-7</v>
      </c>
      <c r="EB66" s="58">
        <v>5.7446537676557203E-7</v>
      </c>
      <c r="EC66" s="58">
        <v>5.7087936637197295E-7</v>
      </c>
      <c r="ED66" s="58">
        <v>1.5386676366276401E-6</v>
      </c>
      <c r="EE66" s="58">
        <v>5.4939996249698897E-6</v>
      </c>
      <c r="EF66" s="58">
        <v>8.7885739000424395E-6</v>
      </c>
      <c r="EG66" s="58">
        <v>9.6465126532143696E-6</v>
      </c>
      <c r="EH66" s="58">
        <v>1.03544424722255E-5</v>
      </c>
      <c r="EI66" s="58">
        <v>1.0063827838451799E-5</v>
      </c>
      <c r="EJ66" s="58">
        <v>1.0855300507321599E-5</v>
      </c>
      <c r="EK66" s="58">
        <v>1.00870330617558E-5</v>
      </c>
      <c r="EL66" s="58">
        <v>1.44389698311916E-5</v>
      </c>
      <c r="EM66" s="58">
        <v>7.5001679442278497E-6</v>
      </c>
      <c r="EN66" s="58">
        <v>6.3938710130756505E-7</v>
      </c>
      <c r="EO66" s="58">
        <v>5.9990549671367502E-7</v>
      </c>
    </row>
    <row r="67" spans="2:145" x14ac:dyDescent="0.25">
      <c r="B6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Sierra_All_All_All_All_All_All_All_All_All_All_45849</v>
      </c>
      <c r="C67" s="52" t="s">
        <v>264</v>
      </c>
      <c r="D67" s="52" t="s">
        <v>216</v>
      </c>
      <c r="E67" s="52" t="s">
        <v>217</v>
      </c>
      <c r="F67" s="52" t="s">
        <v>25</v>
      </c>
      <c r="G67" s="52" t="s">
        <v>25</v>
      </c>
      <c r="H67" s="52" t="s">
        <v>25</v>
      </c>
      <c r="I67" s="52" t="s">
        <v>25</v>
      </c>
      <c r="J67" s="52" t="s">
        <v>25</v>
      </c>
      <c r="K67" s="52" t="s">
        <v>25</v>
      </c>
      <c r="L67" s="53" t="s">
        <v>25</v>
      </c>
      <c r="M67" s="53" t="s">
        <v>25</v>
      </c>
      <c r="N67" s="54" t="s">
        <v>25</v>
      </c>
      <c r="O67" s="52" t="s">
        <v>25</v>
      </c>
      <c r="P67" s="55">
        <v>45849</v>
      </c>
      <c r="Q67" s="52">
        <v>17</v>
      </c>
      <c r="R67" s="52">
        <v>21</v>
      </c>
      <c r="S67" s="56">
        <v>4828</v>
      </c>
      <c r="T67" s="52">
        <v>0</v>
      </c>
      <c r="U67" s="52">
        <v>0</v>
      </c>
      <c r="V67" s="52">
        <v>0</v>
      </c>
      <c r="W67" s="52">
        <v>0</v>
      </c>
      <c r="X67" s="52">
        <v>1.0516580181336601</v>
      </c>
      <c r="Y67" s="52">
        <v>0.94036382911359295</v>
      </c>
      <c r="Z67" s="52">
        <v>0.85447266011313805</v>
      </c>
      <c r="AA67" s="52">
        <v>0.78536567721222394</v>
      </c>
      <c r="AB67" s="52">
        <v>0.73264873761985905</v>
      </c>
      <c r="AC67" s="52">
        <v>0.75550110600895504</v>
      </c>
      <c r="AD67" s="52">
        <v>0.76075249289439195</v>
      </c>
      <c r="AE67" s="52">
        <v>0.79308489481365696</v>
      </c>
      <c r="AF67" s="52">
        <v>0.84001522073910095</v>
      </c>
      <c r="AG67" s="52">
        <v>0.96865216514442298</v>
      </c>
      <c r="AH67" s="52">
        <v>1.14236268021302</v>
      </c>
      <c r="AI67" s="52">
        <v>1.30109235975607</v>
      </c>
      <c r="AJ67" s="52">
        <v>1.54326694364578</v>
      </c>
      <c r="AK67" s="52">
        <v>1.8063681616167</v>
      </c>
      <c r="AL67" s="52">
        <v>1.93089800418349</v>
      </c>
      <c r="AM67" s="52">
        <v>2.0671750328732399</v>
      </c>
      <c r="AN67" s="52">
        <v>2.06668039641893</v>
      </c>
      <c r="AO67" s="52">
        <v>2.1056767257656999</v>
      </c>
      <c r="AP67" s="52">
        <v>2.1603174982716502</v>
      </c>
      <c r="AQ67" s="52">
        <v>2.0360015468251098</v>
      </c>
      <c r="AR67" s="52">
        <v>1.8771849843045401</v>
      </c>
      <c r="AS67" s="52">
        <v>1.85700092863615</v>
      </c>
      <c r="AT67" s="52">
        <v>1.59531349791646</v>
      </c>
      <c r="AU67" s="52">
        <v>1.34899223644418</v>
      </c>
      <c r="AV67" s="52">
        <v>1.1960547529850301</v>
      </c>
      <c r="AW67" s="52">
        <v>1.14742501310899</v>
      </c>
      <c r="AX67" s="52">
        <v>1.01514468495768</v>
      </c>
      <c r="AY67" s="52">
        <v>0.89893689339281402</v>
      </c>
      <c r="AZ67" s="52">
        <v>0.80950797725138601</v>
      </c>
      <c r="BA67" s="52">
        <v>0.75477833071243305</v>
      </c>
      <c r="BB67" s="52">
        <v>0.72902304754579295</v>
      </c>
      <c r="BC67" s="52">
        <v>0.74101811340935098</v>
      </c>
      <c r="BD67" s="52">
        <v>0.80106947854371102</v>
      </c>
      <c r="BE67" s="52">
        <v>0.86379172344319299</v>
      </c>
      <c r="BF67" s="52">
        <v>0.96888449887244299</v>
      </c>
      <c r="BG67" s="52">
        <v>1.1216890301754801</v>
      </c>
      <c r="BH67" s="52">
        <v>1.3227301050014499</v>
      </c>
      <c r="BI67" s="52">
        <v>1.55138316225644</v>
      </c>
      <c r="BJ67" s="52">
        <v>1.78373259636044</v>
      </c>
      <c r="BK67" s="52">
        <v>1.9851632908931001</v>
      </c>
      <c r="BL67" s="52">
        <v>2.1639456966553898</v>
      </c>
      <c r="BM67" s="52">
        <v>2.2929089985040898</v>
      </c>
      <c r="BN67" s="52">
        <v>2.36459731732826</v>
      </c>
      <c r="BO67" s="52">
        <v>2.3637921096943701</v>
      </c>
      <c r="BP67" s="52">
        <v>2.2335890488083301</v>
      </c>
      <c r="BQ67" s="52">
        <v>2.0331577216186298</v>
      </c>
      <c r="BR67" s="52">
        <v>1.8434557126713</v>
      </c>
      <c r="BS67" s="52">
        <v>1.5813778562574601</v>
      </c>
      <c r="BT67" s="52">
        <v>1.3390755322657599</v>
      </c>
      <c r="BU67" s="52">
        <v>80.607935822055396</v>
      </c>
      <c r="BV67" s="52">
        <v>77.490308952051507</v>
      </c>
      <c r="BW67" s="52">
        <v>76.1851318017804</v>
      </c>
      <c r="BX67" s="52">
        <v>75.153556828824307</v>
      </c>
      <c r="BY67" s="52">
        <v>73.336912101082106</v>
      </c>
      <c r="BZ67" s="52">
        <v>73.099858843965194</v>
      </c>
      <c r="CA67" s="52">
        <v>72.1284511432264</v>
      </c>
      <c r="CB67" s="52">
        <v>73.396856686201303</v>
      </c>
      <c r="CC67" s="52">
        <v>75.712959153211798</v>
      </c>
      <c r="CD67" s="52">
        <v>81.605482366822798</v>
      </c>
      <c r="CE67" s="52">
        <v>84.810402149340106</v>
      </c>
      <c r="CF67" s="52">
        <v>88.367557808972194</v>
      </c>
      <c r="CG67" s="52">
        <v>90.711294767832499</v>
      </c>
      <c r="CH67" s="52">
        <v>93.337937250731699</v>
      </c>
      <c r="CI67" s="52">
        <v>95.573050600318396</v>
      </c>
      <c r="CJ67" s="52">
        <v>97.510462804438802</v>
      </c>
      <c r="CK67" s="52">
        <v>98.730122543048296</v>
      </c>
      <c r="CL67" s="52">
        <v>98.821401265083793</v>
      </c>
      <c r="CM67" s="52">
        <v>99.016085151477895</v>
      </c>
      <c r="CN67" s="52">
        <v>97.350797821502198</v>
      </c>
      <c r="CO67" s="52">
        <v>93.714475861076295</v>
      </c>
      <c r="CP67" s="52">
        <v>87.130112649284101</v>
      </c>
      <c r="CQ67" s="57">
        <v>84.277426402858296</v>
      </c>
      <c r="CR67" s="57">
        <v>82.821193421721503</v>
      </c>
      <c r="CS67" s="57">
        <v>80.821325299470899</v>
      </c>
      <c r="CT67" s="57">
        <v>2.99731174305655E-2</v>
      </c>
      <c r="CU67" s="57">
        <v>2.8386047720394401E-2</v>
      </c>
      <c r="CV67" s="57">
        <v>2.5418349681576399E-2</v>
      </c>
      <c r="CW67" s="57">
        <v>1.6553438939605501E-2</v>
      </c>
      <c r="CX67" s="57">
        <v>2.2152786097020898E-3</v>
      </c>
      <c r="CY67" s="57">
        <v>-1.0396903397992001E-3</v>
      </c>
      <c r="CZ67" s="57">
        <v>-3.5306013788781198E-3</v>
      </c>
      <c r="DA67" s="57">
        <v>1.19110002551249E-2</v>
      </c>
      <c r="DB67" s="57">
        <v>1.6445496420097402E-2</v>
      </c>
      <c r="DC67" s="57">
        <v>1.3259074567950601E-2</v>
      </c>
      <c r="DD67" s="57">
        <v>2.9849738657398098E-3</v>
      </c>
      <c r="DE67" s="57">
        <v>4.7200235039585601E-3</v>
      </c>
      <c r="DF67" s="57">
        <v>-1.12601872609755E-2</v>
      </c>
      <c r="DG67" s="57">
        <v>2.7420416944006301E-3</v>
      </c>
      <c r="DH67" s="57">
        <v>1.2781722760275499E-2</v>
      </c>
      <c r="DI67" s="57">
        <v>1.65718988327937E-2</v>
      </c>
      <c r="DJ67" s="57">
        <v>8.5673234362985407E-2</v>
      </c>
      <c r="DK67" s="57">
        <v>0.108809363314543</v>
      </c>
      <c r="DL67" s="57">
        <v>0.116422576002634</v>
      </c>
      <c r="DM67" s="57">
        <v>0.109665850933576</v>
      </c>
      <c r="DN67" s="57">
        <v>7.04600465651401E-2</v>
      </c>
      <c r="DO67" s="57">
        <v>-4.3521868911741398E-3</v>
      </c>
      <c r="DP67" s="52">
        <v>-5.3009922169523103E-3</v>
      </c>
      <c r="DQ67" s="52">
        <v>-6.2012433775186001E-4</v>
      </c>
      <c r="DR67" s="58">
        <v>5.9486680888384904E-6</v>
      </c>
      <c r="DS67" s="58">
        <v>5.1025322956395698E-6</v>
      </c>
      <c r="DT67" s="58">
        <v>3.63744383683923E-6</v>
      </c>
      <c r="DU67" s="58">
        <v>1.8171259035820601E-6</v>
      </c>
      <c r="DV67" s="58">
        <v>7.2729105258676603E-7</v>
      </c>
      <c r="DW67" s="58">
        <v>3.1234668480322001E-7</v>
      </c>
      <c r="DX67" s="58">
        <v>9.4615268110362497E-7</v>
      </c>
      <c r="DY67" s="58">
        <v>5.5607162538913603E-6</v>
      </c>
      <c r="DZ67" s="58">
        <v>2.2525847914936701E-6</v>
      </c>
      <c r="EA67" s="58">
        <v>1.8021578987709201E-6</v>
      </c>
      <c r="EB67" s="58">
        <v>9.4369532409150501E-7</v>
      </c>
      <c r="EC67" s="58">
        <v>8.5776405990284102E-7</v>
      </c>
      <c r="ED67" s="58">
        <v>2.00536616550131E-6</v>
      </c>
      <c r="EE67" s="58">
        <v>5.5380739558855103E-6</v>
      </c>
      <c r="EF67" s="58">
        <v>8.1916500219401504E-6</v>
      </c>
      <c r="EG67" s="58">
        <v>9.6123788136795607E-6</v>
      </c>
      <c r="EH67" s="58">
        <v>1.12478218538921E-5</v>
      </c>
      <c r="EI67" s="58">
        <v>1.21524411276314E-5</v>
      </c>
      <c r="EJ67" s="58">
        <v>1.34934165532406E-5</v>
      </c>
      <c r="EK67" s="58">
        <v>1.1968939841168199E-5</v>
      </c>
      <c r="EL67" s="58">
        <v>1.30165137496226E-5</v>
      </c>
      <c r="EM67" s="58">
        <v>7.4204759918231104E-6</v>
      </c>
      <c r="EN67" s="58">
        <v>7.93556849479766E-7</v>
      </c>
      <c r="EO67" s="58">
        <v>7.4914056861129303E-7</v>
      </c>
    </row>
    <row r="68" spans="2:145" x14ac:dyDescent="0.25">
      <c r="B6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Sierra_All_All_All_All_All_All_All_All_All_All_45877</v>
      </c>
      <c r="C68" s="52" t="s">
        <v>264</v>
      </c>
      <c r="D68" s="52" t="s">
        <v>216</v>
      </c>
      <c r="E68" s="52" t="s">
        <v>217</v>
      </c>
      <c r="F68" s="52" t="s">
        <v>25</v>
      </c>
      <c r="G68" s="52" t="s">
        <v>25</v>
      </c>
      <c r="H68" s="52" t="s">
        <v>25</v>
      </c>
      <c r="I68" s="52" t="s">
        <v>25</v>
      </c>
      <c r="J68" s="52" t="s">
        <v>25</v>
      </c>
      <c r="K68" s="52" t="s">
        <v>25</v>
      </c>
      <c r="L68" s="53" t="s">
        <v>25</v>
      </c>
      <c r="M68" s="53" t="s">
        <v>25</v>
      </c>
      <c r="N68" s="54" t="s">
        <v>25</v>
      </c>
      <c r="O68" s="52" t="s">
        <v>25</v>
      </c>
      <c r="P68" s="55">
        <v>45877</v>
      </c>
      <c r="Q68" s="52">
        <v>17</v>
      </c>
      <c r="R68" s="52">
        <v>21</v>
      </c>
      <c r="S68" s="56">
        <v>4991</v>
      </c>
      <c r="T68" s="52">
        <v>0</v>
      </c>
      <c r="U68" s="52">
        <v>0</v>
      </c>
      <c r="V68" s="52">
        <v>0</v>
      </c>
      <c r="W68" s="52">
        <v>0</v>
      </c>
      <c r="X68" s="52">
        <v>1.0534524056215</v>
      </c>
      <c r="Y68" s="52">
        <v>0.92357310527438397</v>
      </c>
      <c r="Z68" s="52">
        <v>0.76999860905470896</v>
      </c>
      <c r="AA68" s="52">
        <v>0.71308442746275502</v>
      </c>
      <c r="AB68" s="52">
        <v>0.67993659193983003</v>
      </c>
      <c r="AC68" s="52">
        <v>0.69590313194200504</v>
      </c>
      <c r="AD68" s="52">
        <v>0.71848125656365902</v>
      </c>
      <c r="AE68" s="52">
        <v>0.83816423845058796</v>
      </c>
      <c r="AF68" s="52">
        <v>0.89415974244879504</v>
      </c>
      <c r="AG68" s="52">
        <v>0.90233616263601402</v>
      </c>
      <c r="AH68" s="52">
        <v>1.03732118622084</v>
      </c>
      <c r="AI68" s="52">
        <v>1.1635170252917399</v>
      </c>
      <c r="AJ68" s="52">
        <v>1.42063127708314</v>
      </c>
      <c r="AK68" s="52">
        <v>1.6083253030821001</v>
      </c>
      <c r="AL68" s="52">
        <v>1.83688366380458</v>
      </c>
      <c r="AM68" s="52">
        <v>1.9812246585897799</v>
      </c>
      <c r="AN68" s="52">
        <v>1.977627747006</v>
      </c>
      <c r="AO68" s="52">
        <v>2.10250096007577</v>
      </c>
      <c r="AP68" s="52">
        <v>2.0942103937725198</v>
      </c>
      <c r="AQ68" s="52">
        <v>1.9485028716541799</v>
      </c>
      <c r="AR68" s="52">
        <v>1.79894250931493</v>
      </c>
      <c r="AS68" s="52">
        <v>1.78193072002709</v>
      </c>
      <c r="AT68" s="52">
        <v>1.5157483404902601</v>
      </c>
      <c r="AU68" s="52">
        <v>1.27609294729059</v>
      </c>
      <c r="AV68" s="52">
        <v>1.17319929481426</v>
      </c>
      <c r="AW68" s="52">
        <v>1.03749869491862</v>
      </c>
      <c r="AX68" s="52">
        <v>0.93161469056046897</v>
      </c>
      <c r="AY68" s="52">
        <v>0.82784406866775995</v>
      </c>
      <c r="AZ68" s="52">
        <v>0.746581234597677</v>
      </c>
      <c r="BA68" s="52">
        <v>0.69007080759792605</v>
      </c>
      <c r="BB68" s="52">
        <v>0.67810786983393401</v>
      </c>
      <c r="BC68" s="52">
        <v>0.70465762122638498</v>
      </c>
      <c r="BD68" s="52">
        <v>0.75406549368490305</v>
      </c>
      <c r="BE68" s="52">
        <v>0.79101802527522302</v>
      </c>
      <c r="BF68" s="52">
        <v>0.883669665423088</v>
      </c>
      <c r="BG68" s="52">
        <v>1.0224703764705201</v>
      </c>
      <c r="BH68" s="52">
        <v>1.20781630510996</v>
      </c>
      <c r="BI68" s="52">
        <v>1.4384025799812501</v>
      </c>
      <c r="BJ68" s="52">
        <v>1.661978420986</v>
      </c>
      <c r="BK68" s="52">
        <v>1.8739122749927399</v>
      </c>
      <c r="BL68" s="52">
        <v>2.0399019220708401</v>
      </c>
      <c r="BM68" s="52">
        <v>2.1713796347958798</v>
      </c>
      <c r="BN68" s="52">
        <v>2.2556747508727302</v>
      </c>
      <c r="BO68" s="52">
        <v>2.2265062725059099</v>
      </c>
      <c r="BP68" s="52">
        <v>2.0723806449703401</v>
      </c>
      <c r="BQ68" s="52">
        <v>1.92874692986804</v>
      </c>
      <c r="BR68" s="52">
        <v>1.7503309670609499</v>
      </c>
      <c r="BS68" s="52">
        <v>1.4960200306922999</v>
      </c>
      <c r="BT68" s="52">
        <v>1.2664013056055901</v>
      </c>
      <c r="BU68" s="52">
        <v>80.272138765936802</v>
      </c>
      <c r="BV68" s="52">
        <v>75.391009714312204</v>
      </c>
      <c r="BW68" s="52">
        <v>74.208683802885801</v>
      </c>
      <c r="BX68" s="52">
        <v>71.460092611388802</v>
      </c>
      <c r="BY68" s="52">
        <v>71.010019028329793</v>
      </c>
      <c r="BZ68" s="52">
        <v>68.9866902180691</v>
      </c>
      <c r="CA68" s="52">
        <v>68.615653273130604</v>
      </c>
      <c r="CB68" s="52">
        <v>68.413949649968998</v>
      </c>
      <c r="CC68" s="52">
        <v>72.936876303218497</v>
      </c>
      <c r="CD68" s="52">
        <v>80.289031283830198</v>
      </c>
      <c r="CE68" s="52">
        <v>84.115216353192395</v>
      </c>
      <c r="CF68" s="52">
        <v>88.271647082917198</v>
      </c>
      <c r="CG68" s="52">
        <v>90.764959607216198</v>
      </c>
      <c r="CH68" s="52">
        <v>92.992909799035502</v>
      </c>
      <c r="CI68" s="52">
        <v>94.946582572267701</v>
      </c>
      <c r="CJ68" s="52">
        <v>96.449436620474899</v>
      </c>
      <c r="CK68" s="52">
        <v>97.549319839053993</v>
      </c>
      <c r="CL68" s="52">
        <v>97.886495170205905</v>
      </c>
      <c r="CM68" s="52">
        <v>97.224648904457098</v>
      </c>
      <c r="CN68" s="52">
        <v>95.728233941701802</v>
      </c>
      <c r="CO68" s="52">
        <v>92.573251839527998</v>
      </c>
      <c r="CP68" s="52">
        <v>85.7214093366443</v>
      </c>
      <c r="CQ68" s="57">
        <v>83.983138513609603</v>
      </c>
      <c r="CR68" s="57">
        <v>81.794368591064199</v>
      </c>
      <c r="CS68" s="57">
        <v>77.901288160051607</v>
      </c>
      <c r="CT68" s="57">
        <v>2.8852668845553198E-2</v>
      </c>
      <c r="CU68" s="57">
        <v>1.9052179799713902E-2</v>
      </c>
      <c r="CV68" s="57">
        <v>1.9406521307355599E-2</v>
      </c>
      <c r="CW68" s="57">
        <v>9.6503246970813493E-3</v>
      </c>
      <c r="CX68" s="57">
        <v>1.6663154403861299E-3</v>
      </c>
      <c r="CY68" s="57">
        <v>-2.0713084034936699E-3</v>
      </c>
      <c r="CZ68" s="57">
        <v>-5.5453697734986196E-4</v>
      </c>
      <c r="DA68" s="57">
        <v>8.3420594676095992E-3</v>
      </c>
      <c r="DB68" s="57">
        <v>1.8460665757638502E-2</v>
      </c>
      <c r="DC68" s="57">
        <v>1.4099572650473201E-2</v>
      </c>
      <c r="DD68" s="57">
        <v>3.3533620770589199E-3</v>
      </c>
      <c r="DE68" s="57">
        <v>4.5913331696660602E-3</v>
      </c>
      <c r="DF68" s="57">
        <v>-9.2609213722379003E-3</v>
      </c>
      <c r="DG68" s="57">
        <v>1.3355972943967401E-3</v>
      </c>
      <c r="DH68" s="57">
        <v>1.0511709038635599E-2</v>
      </c>
      <c r="DI68" s="57">
        <v>1.40036901097466E-2</v>
      </c>
      <c r="DJ68" s="57">
        <v>8.4248977955680704E-2</v>
      </c>
      <c r="DK68" s="57">
        <v>0.105837011878869</v>
      </c>
      <c r="DL68" s="57">
        <v>0.114123845610642</v>
      </c>
      <c r="DM68" s="57">
        <v>0.111214340372043</v>
      </c>
      <c r="DN68" s="57">
        <v>6.2555417329658095E-2</v>
      </c>
      <c r="DO68" s="52">
        <v>-3.8641295860309798E-3</v>
      </c>
      <c r="DP68" s="52">
        <v>-5.5275226099667698E-3</v>
      </c>
      <c r="DQ68" s="52">
        <v>-4.8954198143981496E-4</v>
      </c>
      <c r="DR68" s="58">
        <v>5.36139236389691E-6</v>
      </c>
      <c r="DS68" s="58">
        <v>4.5341681063070002E-6</v>
      </c>
      <c r="DT68" s="58">
        <v>3.1486275729772502E-6</v>
      </c>
      <c r="DU68" s="58">
        <v>1.7007942008351999E-6</v>
      </c>
      <c r="DV68" s="58">
        <v>6.1123503678996601E-7</v>
      </c>
      <c r="DW68" s="58">
        <v>2.4710669347000002E-7</v>
      </c>
      <c r="DX68" s="58">
        <v>7.2088322884142304E-7</v>
      </c>
      <c r="DY68" s="58">
        <v>3.9176089572826504E-6</v>
      </c>
      <c r="DZ68" s="58">
        <v>1.61794154599332E-6</v>
      </c>
      <c r="EA68" s="58">
        <v>1.45548189170121E-6</v>
      </c>
      <c r="EB68" s="58">
        <v>7.87252613534964E-7</v>
      </c>
      <c r="EC68" s="58">
        <v>8.2005193492379204E-7</v>
      </c>
      <c r="ED68" s="58">
        <v>1.74808697068696E-6</v>
      </c>
      <c r="EE68" s="58">
        <v>4.7397467343672498E-6</v>
      </c>
      <c r="EF68" s="58">
        <v>7.11153094086671E-6</v>
      </c>
      <c r="EG68" s="58">
        <v>8.2049565187054804E-6</v>
      </c>
      <c r="EH68" s="58">
        <v>9.3566462966707507E-6</v>
      </c>
      <c r="EI68" s="58">
        <v>1.0071966767059E-5</v>
      </c>
      <c r="EJ68" s="58">
        <v>9.6563784118149297E-6</v>
      </c>
      <c r="EK68" s="58">
        <v>8.72897052790661E-6</v>
      </c>
      <c r="EL68" s="58">
        <v>1.13009024073508E-5</v>
      </c>
      <c r="EM68" s="58">
        <v>6.2004748630847204E-6</v>
      </c>
      <c r="EN68" s="58">
        <v>7.2297465450170001E-7</v>
      </c>
      <c r="EO68" s="58">
        <v>6.3489143953848502E-7</v>
      </c>
    </row>
    <row r="69" spans="2:145" x14ac:dyDescent="0.25">
      <c r="B6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Sierra_All_All_All_All_All_All_All_All_All_All_45890</v>
      </c>
      <c r="C69" s="52" t="s">
        <v>264</v>
      </c>
      <c r="D69" s="52" t="s">
        <v>216</v>
      </c>
      <c r="E69" s="52" t="s">
        <v>217</v>
      </c>
      <c r="F69" s="52" t="s">
        <v>25</v>
      </c>
      <c r="G69" s="52" t="s">
        <v>25</v>
      </c>
      <c r="H69" s="52" t="s">
        <v>25</v>
      </c>
      <c r="I69" s="52" t="s">
        <v>25</v>
      </c>
      <c r="J69" s="52" t="s">
        <v>25</v>
      </c>
      <c r="K69" s="52" t="s">
        <v>25</v>
      </c>
      <c r="L69" s="53" t="s">
        <v>25</v>
      </c>
      <c r="M69" s="53" t="s">
        <v>25</v>
      </c>
      <c r="N69" s="54" t="s">
        <v>25</v>
      </c>
      <c r="O69" s="52" t="s">
        <v>25</v>
      </c>
      <c r="P69" s="55">
        <v>45890</v>
      </c>
      <c r="Q69" s="52">
        <v>17</v>
      </c>
      <c r="R69" s="52">
        <v>21</v>
      </c>
      <c r="S69" s="56">
        <v>5039</v>
      </c>
      <c r="T69" s="52">
        <v>0</v>
      </c>
      <c r="U69" s="52">
        <v>0</v>
      </c>
      <c r="V69" s="52">
        <v>0</v>
      </c>
      <c r="W69" s="52">
        <v>0</v>
      </c>
      <c r="X69" s="52">
        <v>0.93485604275225698</v>
      </c>
      <c r="Y69" s="52">
        <v>0.86209515770902201</v>
      </c>
      <c r="Z69" s="52">
        <v>0.79904361314215699</v>
      </c>
      <c r="AA69" s="52">
        <v>0.74196750845452697</v>
      </c>
      <c r="AB69" s="52">
        <v>0.72824636543930399</v>
      </c>
      <c r="AC69" s="52">
        <v>0.71046487731987595</v>
      </c>
      <c r="AD69" s="52">
        <v>0.74023799398249601</v>
      </c>
      <c r="AE69" s="52">
        <v>0.77953558358973296</v>
      </c>
      <c r="AF69" s="52">
        <v>0.79699325694066303</v>
      </c>
      <c r="AG69" s="52">
        <v>0.86893047245235899</v>
      </c>
      <c r="AH69" s="52">
        <v>0.96418633290170097</v>
      </c>
      <c r="AI69" s="52">
        <v>1.0485990142053001</v>
      </c>
      <c r="AJ69" s="52">
        <v>1.17967327320546</v>
      </c>
      <c r="AK69" s="52">
        <v>1.48393124960847</v>
      </c>
      <c r="AL69" s="52">
        <v>1.7365967517141001</v>
      </c>
      <c r="AM69" s="52">
        <v>1.95995509746992</v>
      </c>
      <c r="AN69" s="52">
        <v>2.0083648912233798</v>
      </c>
      <c r="AO69" s="52">
        <v>2.1190420022465299</v>
      </c>
      <c r="AP69" s="52">
        <v>2.0717680413295101</v>
      </c>
      <c r="AQ69" s="52">
        <v>1.9355155551047001</v>
      </c>
      <c r="AR69" s="52">
        <v>1.7995527755174701</v>
      </c>
      <c r="AS69" s="52">
        <v>1.7553250140413399</v>
      </c>
      <c r="AT69" s="52">
        <v>1.47781270570931</v>
      </c>
      <c r="AU69" s="52">
        <v>1.2019865972197099</v>
      </c>
      <c r="AV69" s="52">
        <v>1.069110211211</v>
      </c>
      <c r="AW69" s="52">
        <v>1.06846648459397</v>
      </c>
      <c r="AX69" s="52">
        <v>0.93492178299829598</v>
      </c>
      <c r="AY69" s="52">
        <v>0.83529127723795904</v>
      </c>
      <c r="AZ69" s="52">
        <v>0.76577270099285799</v>
      </c>
      <c r="BA69" s="52">
        <v>0.72280477145274502</v>
      </c>
      <c r="BB69" s="52">
        <v>0.71239534198297405</v>
      </c>
      <c r="BC69" s="52">
        <v>0.73122737570742402</v>
      </c>
      <c r="BD69" s="52">
        <v>0.75339089382804303</v>
      </c>
      <c r="BE69" s="52">
        <v>0.75753044748228204</v>
      </c>
      <c r="BF69" s="52">
        <v>0.81459157785508296</v>
      </c>
      <c r="BG69" s="52">
        <v>0.91025216632004702</v>
      </c>
      <c r="BH69" s="52">
        <v>1.07459108361371</v>
      </c>
      <c r="BI69" s="52">
        <v>1.29073046916095</v>
      </c>
      <c r="BJ69" s="52">
        <v>1.5822999327546801</v>
      </c>
      <c r="BK69" s="52">
        <v>1.7908563729043601</v>
      </c>
      <c r="BL69" s="52">
        <v>1.9895888505993999</v>
      </c>
      <c r="BM69" s="52">
        <v>2.1525283797815402</v>
      </c>
      <c r="BN69" s="52">
        <v>2.2395249503570498</v>
      </c>
      <c r="BO69" s="52">
        <v>2.2248073323635502</v>
      </c>
      <c r="BP69" s="52">
        <v>2.0765660977074898</v>
      </c>
      <c r="BQ69" s="52">
        <v>1.87905196032606</v>
      </c>
      <c r="BR69" s="52">
        <v>1.6412945269804899</v>
      </c>
      <c r="BS69" s="52">
        <v>1.4412835427552699</v>
      </c>
      <c r="BT69" s="52">
        <v>1.2262413158741401</v>
      </c>
      <c r="BU69" s="52">
        <v>75.150791543993193</v>
      </c>
      <c r="BV69" s="52">
        <v>74.182115423926305</v>
      </c>
      <c r="BW69" s="52">
        <v>73.243070026205004</v>
      </c>
      <c r="BX69" s="52">
        <v>70.904202972439805</v>
      </c>
      <c r="BY69" s="52">
        <v>69.513413695557801</v>
      </c>
      <c r="BZ69" s="52">
        <v>68.713873367580604</v>
      </c>
      <c r="CA69" s="52">
        <v>67.575147516665496</v>
      </c>
      <c r="CB69" s="52">
        <v>67.924500153963507</v>
      </c>
      <c r="CC69" s="52">
        <v>73.070737000689803</v>
      </c>
      <c r="CD69" s="52">
        <v>78.379382151867205</v>
      </c>
      <c r="CE69" s="52">
        <v>83.581677788209205</v>
      </c>
      <c r="CF69" s="52">
        <v>87.048755250374995</v>
      </c>
      <c r="CG69" s="52">
        <v>90.042733796567703</v>
      </c>
      <c r="CH69" s="52">
        <v>93.157621774872396</v>
      </c>
      <c r="CI69" s="52">
        <v>94.981854695804401</v>
      </c>
      <c r="CJ69" s="52">
        <v>96.730521049506805</v>
      </c>
      <c r="CK69" s="52">
        <v>98.304406936324895</v>
      </c>
      <c r="CL69" s="52">
        <v>98.623152492403193</v>
      </c>
      <c r="CM69" s="52">
        <v>98.347362387468493</v>
      </c>
      <c r="CN69" s="52">
        <v>96.589576704578704</v>
      </c>
      <c r="CO69" s="52">
        <v>89.635362879328</v>
      </c>
      <c r="CP69" s="52">
        <v>83.998968041614404</v>
      </c>
      <c r="CQ69" s="57">
        <v>80.780131632387594</v>
      </c>
      <c r="CR69" s="57">
        <v>80.208644376275203</v>
      </c>
      <c r="CS69" s="57">
        <v>78.121451484386299</v>
      </c>
      <c r="CT69" s="57">
        <v>1.76809753704757E-2</v>
      </c>
      <c r="CU69" s="57">
        <v>1.38035492636975E-2</v>
      </c>
      <c r="CV69" s="57">
        <v>1.6481358289160801E-2</v>
      </c>
      <c r="CW69" s="57">
        <v>8.5478191379418696E-3</v>
      </c>
      <c r="CX69" s="57">
        <v>1.14880496977308E-3</v>
      </c>
      <c r="CY69" s="57">
        <v>-1.9325538662447099E-3</v>
      </c>
      <c r="CZ69" s="57">
        <v>-6.0065575044747799E-4</v>
      </c>
      <c r="DA69" s="57">
        <v>8.3428587469524199E-3</v>
      </c>
      <c r="DB69" s="57">
        <v>1.8468012053155E-2</v>
      </c>
      <c r="DC69" s="57">
        <v>1.50228417189253E-2</v>
      </c>
      <c r="DD69" s="57">
        <v>3.7032637770924698E-3</v>
      </c>
      <c r="DE69" s="57">
        <v>4.5507862792638796E-3</v>
      </c>
      <c r="DF69" s="57">
        <v>-1.09449197462951E-2</v>
      </c>
      <c r="DG69" s="57">
        <v>2.3732515834197802E-3</v>
      </c>
      <c r="DH69" s="57">
        <v>1.0786671500847399E-2</v>
      </c>
      <c r="DI69" s="57">
        <v>1.49910432796856E-2</v>
      </c>
      <c r="DJ69" s="57">
        <v>8.5321401297087901E-2</v>
      </c>
      <c r="DK69" s="57">
        <v>0.10827019956464801</v>
      </c>
      <c r="DL69" s="57">
        <v>0.11589048554598499</v>
      </c>
      <c r="DM69" s="57">
        <v>0.110314097531224</v>
      </c>
      <c r="DN69" s="57">
        <v>4.7146933302238903E-2</v>
      </c>
      <c r="DO69" s="52">
        <v>-4.16864687714352E-3</v>
      </c>
      <c r="DP69" s="52">
        <v>-4.3075668408505199E-3</v>
      </c>
      <c r="DQ69" s="52">
        <v>-2.4005384563855701E-4</v>
      </c>
      <c r="DR69" s="58">
        <v>5.5322063983127498E-6</v>
      </c>
      <c r="DS69" s="58">
        <v>4.49071331813611E-6</v>
      </c>
      <c r="DT69" s="58">
        <v>3.2600122983461299E-6</v>
      </c>
      <c r="DU69" s="58">
        <v>1.9871615095267899E-6</v>
      </c>
      <c r="DV69" s="58">
        <v>8.8534497130170995E-7</v>
      </c>
      <c r="DW69" s="58">
        <v>3.0803398149076599E-7</v>
      </c>
      <c r="DX69" s="58">
        <v>9.0497736480494003E-7</v>
      </c>
      <c r="DY69" s="58">
        <v>4.2251075234535496E-6</v>
      </c>
      <c r="DZ69" s="58">
        <v>1.6361800031541201E-6</v>
      </c>
      <c r="EA69" s="58">
        <v>1.11756196971649E-6</v>
      </c>
      <c r="EB69" s="58">
        <v>7.0091243229086595E-7</v>
      </c>
      <c r="EC69" s="58">
        <v>7.1490657817581097E-7</v>
      </c>
      <c r="ED69" s="58">
        <v>1.64693746655987E-6</v>
      </c>
      <c r="EE69" s="58">
        <v>5.0715857910547002E-6</v>
      </c>
      <c r="EF69" s="58">
        <v>6.8609913197348201E-6</v>
      </c>
      <c r="EG69" s="58">
        <v>8.3825509264790099E-6</v>
      </c>
      <c r="EH69" s="58">
        <v>1.0837772912302301E-5</v>
      </c>
      <c r="EI69" s="58">
        <v>1.12138510994121E-5</v>
      </c>
      <c r="EJ69" s="58">
        <v>1.18529029797875E-5</v>
      </c>
      <c r="EK69" s="58">
        <v>1.03134977073798E-5</v>
      </c>
      <c r="EL69" s="58">
        <v>1.60972359981315E-5</v>
      </c>
      <c r="EM69" s="58">
        <v>5.9037084788145903E-6</v>
      </c>
      <c r="EN69" s="58">
        <v>6.3914799175370799E-7</v>
      </c>
      <c r="EO69" s="58">
        <v>6.2469885848511802E-7</v>
      </c>
    </row>
    <row r="70" spans="2:145" x14ac:dyDescent="0.25">
      <c r="B7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Sierra_All_All_All_All_All_All_All_All_All_All_45891</v>
      </c>
      <c r="C70" s="52" t="s">
        <v>264</v>
      </c>
      <c r="D70" s="52" t="s">
        <v>216</v>
      </c>
      <c r="E70" s="52" t="s">
        <v>217</v>
      </c>
      <c r="F70" s="52" t="s">
        <v>25</v>
      </c>
      <c r="G70" s="52" t="s">
        <v>25</v>
      </c>
      <c r="H70" s="52" t="s">
        <v>25</v>
      </c>
      <c r="I70" s="52" t="s">
        <v>25</v>
      </c>
      <c r="J70" s="52" t="s">
        <v>25</v>
      </c>
      <c r="K70" s="52" t="s">
        <v>25</v>
      </c>
      <c r="L70" s="53" t="s">
        <v>25</v>
      </c>
      <c r="M70" s="53" t="s">
        <v>25</v>
      </c>
      <c r="N70" s="54" t="s">
        <v>25</v>
      </c>
      <c r="O70" s="52" t="s">
        <v>25</v>
      </c>
      <c r="P70" s="55">
        <v>45891</v>
      </c>
      <c r="Q70" s="52">
        <v>17</v>
      </c>
      <c r="R70" s="52">
        <v>21</v>
      </c>
      <c r="S70" s="56">
        <v>5045</v>
      </c>
      <c r="T70" s="52">
        <v>0</v>
      </c>
      <c r="U70" s="52">
        <v>0</v>
      </c>
      <c r="V70" s="52">
        <v>0</v>
      </c>
      <c r="W70" s="52">
        <v>0</v>
      </c>
      <c r="X70" s="52">
        <v>1.06770420469392</v>
      </c>
      <c r="Y70" s="52">
        <v>0.94208033341837605</v>
      </c>
      <c r="Z70" s="52">
        <v>0.85915294550743804</v>
      </c>
      <c r="AA70" s="52">
        <v>0.76271517290473101</v>
      </c>
      <c r="AB70" s="52">
        <v>0.73107900059490105</v>
      </c>
      <c r="AC70" s="52">
        <v>0.71163785758186304</v>
      </c>
      <c r="AD70" s="52">
        <v>0.787259979259888</v>
      </c>
      <c r="AE70" s="52">
        <v>0.86170495594330099</v>
      </c>
      <c r="AF70" s="52">
        <v>0.82626311954852905</v>
      </c>
      <c r="AG70" s="52">
        <v>0.84800379303742601</v>
      </c>
      <c r="AH70" s="52">
        <v>0.92677640115798898</v>
      </c>
      <c r="AI70" s="52">
        <v>1.12227946519319</v>
      </c>
      <c r="AJ70" s="52">
        <v>1.4320056838620301</v>
      </c>
      <c r="AK70" s="52">
        <v>1.6741088510435</v>
      </c>
      <c r="AL70" s="52">
        <v>1.9138412532892299</v>
      </c>
      <c r="AM70" s="52">
        <v>2.1252862798866801</v>
      </c>
      <c r="AN70" s="52">
        <v>2.1015160711114098</v>
      </c>
      <c r="AO70" s="52">
        <v>2.0944954265472799</v>
      </c>
      <c r="AP70" s="52">
        <v>2.1047160941309402</v>
      </c>
      <c r="AQ70" s="52">
        <v>1.9511748636403199</v>
      </c>
      <c r="AR70" s="52">
        <v>1.85870409750636</v>
      </c>
      <c r="AS70" s="52">
        <v>1.77517373317351</v>
      </c>
      <c r="AT70" s="52">
        <v>1.5482487022184901</v>
      </c>
      <c r="AU70" s="52">
        <v>1.33503902731658</v>
      </c>
      <c r="AV70" s="52">
        <v>1.20255509413975</v>
      </c>
      <c r="AW70" s="52">
        <v>1.1182601086566399</v>
      </c>
      <c r="AX70" s="52">
        <v>1.0002256428581</v>
      </c>
      <c r="AY70" s="52">
        <v>0.88523959276461095</v>
      </c>
      <c r="AZ70" s="52">
        <v>0.80019441744380904</v>
      </c>
      <c r="BA70" s="52">
        <v>0.74516262239135</v>
      </c>
      <c r="BB70" s="52">
        <v>0.72728438517383298</v>
      </c>
      <c r="BC70" s="52">
        <v>0.74486554913643599</v>
      </c>
      <c r="BD70" s="52">
        <v>0.77619053335681298</v>
      </c>
      <c r="BE70" s="52">
        <v>0.79171850354040496</v>
      </c>
      <c r="BF70" s="52">
        <v>0.85836917738798402</v>
      </c>
      <c r="BG70" s="52">
        <v>0.97901177058163402</v>
      </c>
      <c r="BH70" s="52">
        <v>1.1464473798487</v>
      </c>
      <c r="BI70" s="52">
        <v>1.3560658645108099</v>
      </c>
      <c r="BJ70" s="52">
        <v>1.65655766390596</v>
      </c>
      <c r="BK70" s="52">
        <v>1.91899273292751</v>
      </c>
      <c r="BL70" s="52">
        <v>2.1001117502615099</v>
      </c>
      <c r="BM70" s="52">
        <v>2.2397913710036002</v>
      </c>
      <c r="BN70" s="52">
        <v>2.33101928328617</v>
      </c>
      <c r="BO70" s="52">
        <v>2.3026065744422701</v>
      </c>
      <c r="BP70" s="52">
        <v>2.13579193985733</v>
      </c>
      <c r="BQ70" s="52">
        <v>1.9570351274564</v>
      </c>
      <c r="BR70" s="52">
        <v>1.74935779119034</v>
      </c>
      <c r="BS70" s="52">
        <v>1.5476680884098899</v>
      </c>
      <c r="BT70" s="52">
        <v>1.3158834257760299</v>
      </c>
      <c r="BU70" s="52">
        <v>78.574404902652404</v>
      </c>
      <c r="BV70" s="52">
        <v>77.608217360274693</v>
      </c>
      <c r="BW70" s="52">
        <v>76.374808250930002</v>
      </c>
      <c r="BX70" s="52">
        <v>74.198726230587297</v>
      </c>
      <c r="BY70" s="52">
        <v>72.190158662588303</v>
      </c>
      <c r="BZ70" s="57">
        <v>71.038732966653598</v>
      </c>
      <c r="CA70" s="52">
        <v>70.0480000233986</v>
      </c>
      <c r="CB70" s="52">
        <v>69.731719117836207</v>
      </c>
      <c r="CC70" s="52">
        <v>73.636048411862802</v>
      </c>
      <c r="CD70" s="52">
        <v>79.064580280574901</v>
      </c>
      <c r="CE70" s="52">
        <v>83.859220597067406</v>
      </c>
      <c r="CF70" s="52">
        <v>87.3708918975899</v>
      </c>
      <c r="CG70" s="52">
        <v>90.415883398350402</v>
      </c>
      <c r="CH70" s="52">
        <v>94.047764331161602</v>
      </c>
      <c r="CI70" s="52">
        <v>96.863058522533905</v>
      </c>
      <c r="CJ70" s="52">
        <v>98.474977075292202</v>
      </c>
      <c r="CK70" s="52">
        <v>99.412223528433302</v>
      </c>
      <c r="CL70" s="52">
        <v>99.514066254271796</v>
      </c>
      <c r="CM70" s="52">
        <v>98.685767066807898</v>
      </c>
      <c r="CN70" s="52">
        <v>96.780906488463899</v>
      </c>
      <c r="CO70" s="52">
        <v>91.157497525078099</v>
      </c>
      <c r="CP70" s="52">
        <v>85.914583825199401</v>
      </c>
      <c r="CQ70" s="57">
        <v>84.648105586778598</v>
      </c>
      <c r="CR70" s="57">
        <v>83.358994604713502</v>
      </c>
      <c r="CS70" s="57">
        <v>80.209182925001301</v>
      </c>
      <c r="CT70" s="57">
        <v>2.5017855863379401E-2</v>
      </c>
      <c r="CU70" s="57">
        <v>2.8352829609186201E-2</v>
      </c>
      <c r="CV70" s="57">
        <v>2.56273803669669E-2</v>
      </c>
      <c r="CW70" s="57">
        <v>1.4485040255529101E-2</v>
      </c>
      <c r="CX70" s="57">
        <v>1.8574645275497401E-3</v>
      </c>
      <c r="CY70" s="57">
        <v>-1.3683837565604401E-3</v>
      </c>
      <c r="CZ70" s="57">
        <v>-2.3240151622299899E-3</v>
      </c>
      <c r="DA70" s="57">
        <v>9.7233895763452101E-3</v>
      </c>
      <c r="DB70" s="57">
        <v>1.8092829860540099E-2</v>
      </c>
      <c r="DC70" s="57">
        <v>1.50826321425593E-2</v>
      </c>
      <c r="DD70" s="57">
        <v>8.2736421776766992E-3</v>
      </c>
      <c r="DE70" s="57">
        <v>4.6270945134907204E-3</v>
      </c>
      <c r="DF70" s="57">
        <v>-8.7400002397403694E-3</v>
      </c>
      <c r="DG70" s="57">
        <v>7.6657294751236301E-3</v>
      </c>
      <c r="DH70" s="57">
        <v>1.8948515463247498E-2</v>
      </c>
      <c r="DI70" s="57">
        <v>1.9608632318963499E-2</v>
      </c>
      <c r="DJ70" s="57">
        <v>8.6391814076687806E-2</v>
      </c>
      <c r="DK70" s="57">
        <v>0.111149551088084</v>
      </c>
      <c r="DL70" s="57">
        <v>0.116298437923399</v>
      </c>
      <c r="DM70" s="57">
        <v>0.110201989120191</v>
      </c>
      <c r="DN70" s="57">
        <v>5.2711505970822498E-2</v>
      </c>
      <c r="DO70" s="52">
        <v>-3.7307624042987601E-3</v>
      </c>
      <c r="DP70" s="52">
        <v>-5.9562607756488096E-3</v>
      </c>
      <c r="DQ70" s="52">
        <v>-7.8147712414687305E-4</v>
      </c>
      <c r="DR70" s="58">
        <v>4.8438654304973901E-6</v>
      </c>
      <c r="DS70" s="58">
        <v>4.3430453948428798E-6</v>
      </c>
      <c r="DT70" s="58">
        <v>3.1434770990063101E-6</v>
      </c>
      <c r="DU70" s="58">
        <v>1.6022229541621301E-6</v>
      </c>
      <c r="DV70" s="58">
        <v>7.0364309483987697E-7</v>
      </c>
      <c r="DW70" s="58">
        <v>2.92512964134661E-7</v>
      </c>
      <c r="DX70" s="58">
        <v>8.1515872872202501E-7</v>
      </c>
      <c r="DY70" s="58">
        <v>4.3652123925773302E-6</v>
      </c>
      <c r="DZ70" s="58">
        <v>1.68731487227297E-6</v>
      </c>
      <c r="EA70" s="58">
        <v>1.27386859790625E-6</v>
      </c>
      <c r="EB70" s="58">
        <v>3.4821297686342702E-6</v>
      </c>
      <c r="EC70" s="58">
        <v>1.11150273740672E-6</v>
      </c>
      <c r="ED70" s="58">
        <v>1.69903780084544E-6</v>
      </c>
      <c r="EE70" s="58">
        <v>5.0241848594386804E-6</v>
      </c>
      <c r="EF70" s="58">
        <v>8.0772258164519708E-6</v>
      </c>
      <c r="EG70" s="58">
        <v>9.1603132105162103E-6</v>
      </c>
      <c r="EH70" s="58">
        <v>1.09945729947116E-5</v>
      </c>
      <c r="EI70" s="58">
        <v>1.1605852919224001E-5</v>
      </c>
      <c r="EJ70" s="58">
        <v>1.12198966799829E-5</v>
      </c>
      <c r="EK70" s="58">
        <v>1.0093991191571801E-5</v>
      </c>
      <c r="EL70" s="58">
        <v>1.39213780100803E-5</v>
      </c>
      <c r="EM70" s="58">
        <v>5.6818625993585704E-6</v>
      </c>
      <c r="EN70" s="58">
        <v>7.6422255135501595E-7</v>
      </c>
      <c r="EO70" s="58">
        <v>6.8660276658820996E-7</v>
      </c>
    </row>
    <row r="71" spans="2:145" x14ac:dyDescent="0.25">
      <c r="B7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Sierra_All_All_All_All_All_All_All_All_All_All_45904</v>
      </c>
      <c r="C71" s="52" t="s">
        <v>264</v>
      </c>
      <c r="D71" s="52" t="s">
        <v>216</v>
      </c>
      <c r="E71" s="52" t="s">
        <v>217</v>
      </c>
      <c r="F71" s="52" t="s">
        <v>25</v>
      </c>
      <c r="G71" s="52" t="s">
        <v>25</v>
      </c>
      <c r="H71" s="52" t="s">
        <v>25</v>
      </c>
      <c r="I71" s="52" t="s">
        <v>25</v>
      </c>
      <c r="J71" s="52" t="s">
        <v>25</v>
      </c>
      <c r="K71" s="52" t="s">
        <v>25</v>
      </c>
      <c r="L71" s="53" t="s">
        <v>25</v>
      </c>
      <c r="M71" s="53" t="s">
        <v>25</v>
      </c>
      <c r="N71" s="54" t="s">
        <v>25</v>
      </c>
      <c r="O71" s="52" t="s">
        <v>25</v>
      </c>
      <c r="P71" s="55">
        <v>45904</v>
      </c>
      <c r="Q71" s="52">
        <v>17</v>
      </c>
      <c r="R71" s="52">
        <v>21</v>
      </c>
      <c r="S71" s="56">
        <v>5105</v>
      </c>
      <c r="T71" s="52">
        <v>0</v>
      </c>
      <c r="U71" s="52">
        <v>0</v>
      </c>
      <c r="V71" s="52">
        <v>0</v>
      </c>
      <c r="W71" s="52">
        <v>0</v>
      </c>
      <c r="X71" s="52">
        <v>1.01657992949969</v>
      </c>
      <c r="Y71" s="52">
        <v>0.92349351446426897</v>
      </c>
      <c r="Z71" s="52">
        <v>0.81636154445970399</v>
      </c>
      <c r="AA71" s="52">
        <v>0.76888104186214601</v>
      </c>
      <c r="AB71" s="52">
        <v>0.73394684331763205</v>
      </c>
      <c r="AC71" s="52">
        <v>0.73921235500875004</v>
      </c>
      <c r="AD71" s="52">
        <v>0.787208788195364</v>
      </c>
      <c r="AE71" s="52">
        <v>0.80860459642060101</v>
      </c>
      <c r="AF71" s="52">
        <v>0.77268171655612805</v>
      </c>
      <c r="AG71" s="52">
        <v>0.80720585721029903</v>
      </c>
      <c r="AH71" s="52">
        <v>0.86772354467202895</v>
      </c>
      <c r="AI71" s="52">
        <v>0.95398693654389</v>
      </c>
      <c r="AJ71" s="52">
        <v>1.08473378922047</v>
      </c>
      <c r="AK71" s="52">
        <v>1.28034624518455</v>
      </c>
      <c r="AL71" s="52">
        <v>1.4233043946914301</v>
      </c>
      <c r="AM71" s="52">
        <v>1.6222946826101301</v>
      </c>
      <c r="AN71" s="52">
        <v>1.6143330398410101</v>
      </c>
      <c r="AO71" s="52">
        <v>1.565032529944</v>
      </c>
      <c r="AP71" s="52">
        <v>1.4625805250764901</v>
      </c>
      <c r="AQ71" s="52">
        <v>1.36200796285958</v>
      </c>
      <c r="AR71" s="52">
        <v>1.3026136238894499</v>
      </c>
      <c r="AS71" s="52">
        <v>1.18779388973391</v>
      </c>
      <c r="AT71" s="52">
        <v>1.01845951375757</v>
      </c>
      <c r="AU71" s="52">
        <v>0.877685192693894</v>
      </c>
      <c r="AV71" s="52">
        <v>1.14186375214595</v>
      </c>
      <c r="AW71" s="52">
        <v>0.95787119237262697</v>
      </c>
      <c r="AX71" s="52">
        <v>0.87034567804691398</v>
      </c>
      <c r="AY71" s="52">
        <v>0.80287967387305803</v>
      </c>
      <c r="AZ71" s="52">
        <v>0.75937107477143695</v>
      </c>
      <c r="BA71" s="52">
        <v>0.741596894774742</v>
      </c>
      <c r="BB71" s="52">
        <v>0.73969184799479204</v>
      </c>
      <c r="BC71" s="52">
        <v>0.76612407028324803</v>
      </c>
      <c r="BD71" s="52">
        <v>0.76129040072994003</v>
      </c>
      <c r="BE71" s="52">
        <v>0.74517889851220698</v>
      </c>
      <c r="BF71" s="52">
        <v>0.78972384887478297</v>
      </c>
      <c r="BG71" s="52">
        <v>0.857718539012853</v>
      </c>
      <c r="BH71" s="52">
        <v>0.97137817771089097</v>
      </c>
      <c r="BI71" s="52">
        <v>1.11136504593382</v>
      </c>
      <c r="BJ71" s="52">
        <v>1.2374865554046901</v>
      </c>
      <c r="BK71" s="52">
        <v>1.3715152403604201</v>
      </c>
      <c r="BL71" s="52">
        <v>1.48791898538036</v>
      </c>
      <c r="BM71" s="52">
        <v>1.62459556298963</v>
      </c>
      <c r="BN71" s="52">
        <v>1.6092537960389599</v>
      </c>
      <c r="BO71" s="52">
        <v>1.5182056206330401</v>
      </c>
      <c r="BP71" s="52">
        <v>1.3566378709851901</v>
      </c>
      <c r="BQ71" s="52">
        <v>1.27472175879296</v>
      </c>
      <c r="BR71" s="52">
        <v>1.1559275865554799</v>
      </c>
      <c r="BS71" s="52">
        <v>1.0093367550602299</v>
      </c>
      <c r="BT71" s="52">
        <v>0.87875701117892102</v>
      </c>
      <c r="BU71" s="52">
        <v>73.486941504788007</v>
      </c>
      <c r="BV71" s="52">
        <v>72.783029650385899</v>
      </c>
      <c r="BW71" s="52">
        <v>73.163194447448902</v>
      </c>
      <c r="BX71" s="52">
        <v>72.340884426280198</v>
      </c>
      <c r="BY71" s="52">
        <v>70.984313973808895</v>
      </c>
      <c r="BZ71" s="52">
        <v>69.218231479289102</v>
      </c>
      <c r="CA71" s="52">
        <v>67.928673089576506</v>
      </c>
      <c r="CB71" s="52">
        <v>67.967360860453297</v>
      </c>
      <c r="CC71" s="52">
        <v>69.789264410086204</v>
      </c>
      <c r="CD71" s="52">
        <v>73.420544822406598</v>
      </c>
      <c r="CE71" s="52">
        <v>77.683024219090299</v>
      </c>
      <c r="CF71" s="52">
        <v>81.240713467026296</v>
      </c>
      <c r="CG71" s="52">
        <v>83.701031345511296</v>
      </c>
      <c r="CH71" s="52">
        <v>86.382189336882504</v>
      </c>
      <c r="CI71" s="52">
        <v>88.788202745492896</v>
      </c>
      <c r="CJ71" s="52">
        <v>89.478540324554103</v>
      </c>
      <c r="CK71" s="52">
        <v>90.243121048916194</v>
      </c>
      <c r="CL71" s="52">
        <v>89.016971531650796</v>
      </c>
      <c r="CM71" s="52">
        <v>86.624695713377307</v>
      </c>
      <c r="CN71" s="52">
        <v>82.128079232921394</v>
      </c>
      <c r="CO71" s="52">
        <v>76.644989459710402</v>
      </c>
      <c r="CP71" s="52">
        <v>72.551632412827601</v>
      </c>
      <c r="CQ71" s="57">
        <v>70.194627648746604</v>
      </c>
      <c r="CR71" s="57">
        <v>68.017924228697794</v>
      </c>
      <c r="CS71" s="57">
        <v>75.499036186987794</v>
      </c>
      <c r="CT71" s="57">
        <v>1.37183037441475E-2</v>
      </c>
      <c r="CU71" s="57">
        <v>7.7878345441653304E-3</v>
      </c>
      <c r="CV71" s="57">
        <v>1.6189093875833699E-2</v>
      </c>
      <c r="CW71" s="57">
        <v>1.10674075750259E-2</v>
      </c>
      <c r="CX71" s="57">
        <v>1.5988160802706301E-3</v>
      </c>
      <c r="CY71" s="57">
        <v>-1.9195387474909701E-3</v>
      </c>
      <c r="CZ71" s="57">
        <v>-6.4437631001704198E-4</v>
      </c>
      <c r="DA71" s="57">
        <v>8.8145770944370299E-3</v>
      </c>
      <c r="DB71" s="57">
        <v>1.98973287002755E-2</v>
      </c>
      <c r="DC71" s="57">
        <v>1.7746384816388301E-2</v>
      </c>
      <c r="DD71" s="57">
        <v>6.8906362124250701E-3</v>
      </c>
      <c r="DE71" s="57">
        <v>4.3462416158665702E-3</v>
      </c>
      <c r="DF71" s="57">
        <v>-6.7128419880659396E-3</v>
      </c>
      <c r="DG71" s="57">
        <v>-1.1249600380274101E-2</v>
      </c>
      <c r="DH71" s="57">
        <v>-8.2328616150259808E-3</v>
      </c>
      <c r="DI71" s="57">
        <v>-2.5124574564926302E-3</v>
      </c>
      <c r="DJ71" s="57">
        <v>7.4757920066943706E-2</v>
      </c>
      <c r="DK71" s="57">
        <v>8.0580155894408298E-2</v>
      </c>
      <c r="DL71" s="57">
        <v>8.9111812187980796E-2</v>
      </c>
      <c r="DM71" s="57">
        <v>7.72895455491764E-2</v>
      </c>
      <c r="DN71" s="57">
        <v>3.75850843884101E-2</v>
      </c>
      <c r="DO71" s="52">
        <v>2.3255099198552002E-3</v>
      </c>
      <c r="DP71" s="52">
        <v>-2.2202934278494401E-4</v>
      </c>
      <c r="DQ71" s="52">
        <v>1.84042049286014E-3</v>
      </c>
      <c r="DR71" s="58">
        <v>4.74038924883477E-6</v>
      </c>
      <c r="DS71" s="58">
        <v>3.8914898638517603E-6</v>
      </c>
      <c r="DT71" s="58">
        <v>2.91250205072862E-6</v>
      </c>
      <c r="DU71" s="58">
        <v>1.48138257003465E-6</v>
      </c>
      <c r="DV71" s="58">
        <v>6.9540960752023002E-7</v>
      </c>
      <c r="DW71" s="58">
        <v>2.5959566579272E-7</v>
      </c>
      <c r="DX71" s="58">
        <v>8.2299227747659403E-7</v>
      </c>
      <c r="DY71" s="58">
        <v>3.7400262876405398E-6</v>
      </c>
      <c r="DZ71" s="58">
        <v>1.28519946115157E-6</v>
      </c>
      <c r="EA71" s="58">
        <v>9.5015200765247498E-7</v>
      </c>
      <c r="EB71" s="58">
        <v>5.6883270114222202E-7</v>
      </c>
      <c r="EC71" s="58">
        <v>5.4200187474794299E-7</v>
      </c>
      <c r="ED71" s="58">
        <v>1.1637681149683299E-6</v>
      </c>
      <c r="EE71" s="58">
        <v>3.8241016305014102E-6</v>
      </c>
      <c r="EF71" s="58">
        <v>8.7702525850272101E-6</v>
      </c>
      <c r="EG71" s="58">
        <v>1.24488971711685E-5</v>
      </c>
      <c r="EH71" s="58">
        <v>1.26144069627129E-5</v>
      </c>
      <c r="EI71" s="58">
        <v>1.17770575218139E-5</v>
      </c>
      <c r="EJ71" s="58">
        <v>1.05842383575573E-5</v>
      </c>
      <c r="EK71" s="58">
        <v>6.5694078855869403E-6</v>
      </c>
      <c r="EL71" s="58">
        <v>7.4343208438600396E-6</v>
      </c>
      <c r="EM71" s="58">
        <v>4.6693117810210003E-6</v>
      </c>
      <c r="EN71" s="58">
        <v>6.8228300565119204E-7</v>
      </c>
      <c r="EO71" s="58">
        <v>7.0875893899556696E-7</v>
      </c>
    </row>
    <row r="72" spans="2:145" x14ac:dyDescent="0.25">
      <c r="B7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Sierra_All_All_All_All_All_All_All_All_All_All_45916</v>
      </c>
      <c r="C72" s="52" t="s">
        <v>264</v>
      </c>
      <c r="D72" s="52" t="s">
        <v>216</v>
      </c>
      <c r="E72" s="52" t="s">
        <v>217</v>
      </c>
      <c r="F72" s="52" t="s">
        <v>25</v>
      </c>
      <c r="G72" s="52" t="s">
        <v>25</v>
      </c>
      <c r="H72" s="52" t="s">
        <v>25</v>
      </c>
      <c r="I72" s="52" t="s">
        <v>25</v>
      </c>
      <c r="J72" s="52" t="s">
        <v>25</v>
      </c>
      <c r="K72" s="52" t="s">
        <v>25</v>
      </c>
      <c r="L72" s="53" t="s">
        <v>25</v>
      </c>
      <c r="M72" s="53" t="s">
        <v>25</v>
      </c>
      <c r="N72" s="54" t="s">
        <v>25</v>
      </c>
      <c r="O72" s="52" t="s">
        <v>25</v>
      </c>
      <c r="P72" s="55">
        <v>45916</v>
      </c>
      <c r="Q72" s="52">
        <v>17</v>
      </c>
      <c r="R72" s="52">
        <v>21</v>
      </c>
      <c r="S72" s="56">
        <v>5162</v>
      </c>
      <c r="T72" s="52">
        <v>0</v>
      </c>
      <c r="U72" s="52">
        <v>0</v>
      </c>
      <c r="V72" s="52">
        <v>0</v>
      </c>
      <c r="W72" s="52">
        <v>0</v>
      </c>
      <c r="X72" s="52">
        <v>0.76686272511994902</v>
      </c>
      <c r="Y72" s="52">
        <v>0.68079996588340497</v>
      </c>
      <c r="Z72" s="52">
        <v>0.65244114392863495</v>
      </c>
      <c r="AA72" s="52">
        <v>0.63814050735771399</v>
      </c>
      <c r="AB72" s="52">
        <v>0.61794980780013997</v>
      </c>
      <c r="AC72" s="52">
        <v>0.66247455032435598</v>
      </c>
      <c r="AD72" s="52">
        <v>0.74156699812080995</v>
      </c>
      <c r="AE72" s="52">
        <v>0.74162767117183004</v>
      </c>
      <c r="AF72" s="52">
        <v>0.68306382363640705</v>
      </c>
      <c r="AG72" s="52">
        <v>0.70294880049507003</v>
      </c>
      <c r="AH72" s="52">
        <v>0.75042941570859001</v>
      </c>
      <c r="AI72" s="52">
        <v>0.82090276196783696</v>
      </c>
      <c r="AJ72" s="52">
        <v>0.98928112417770797</v>
      </c>
      <c r="AK72" s="52">
        <v>1.1042312018667699</v>
      </c>
      <c r="AL72" s="52">
        <v>1.2613486665751501</v>
      </c>
      <c r="AM72" s="52">
        <v>1.41783492684539</v>
      </c>
      <c r="AN72" s="52">
        <v>1.50042386788632</v>
      </c>
      <c r="AO72" s="52">
        <v>1.5874418432177699</v>
      </c>
      <c r="AP72" s="52">
        <v>1.5193633637784301</v>
      </c>
      <c r="AQ72" s="52">
        <v>1.39697180858916</v>
      </c>
      <c r="AR72" s="52">
        <v>1.3803179683611</v>
      </c>
      <c r="AS72" s="52">
        <v>1.32511528891083</v>
      </c>
      <c r="AT72" s="52">
        <v>1.1024450143037099</v>
      </c>
      <c r="AU72" s="52">
        <v>0.95555493056760699</v>
      </c>
      <c r="AV72" s="52">
        <v>0.88158363677334695</v>
      </c>
      <c r="AW72" s="52">
        <v>0.87867749919151406</v>
      </c>
      <c r="AX72" s="52">
        <v>0.783396081034063</v>
      </c>
      <c r="AY72" s="52">
        <v>0.71634970807731202</v>
      </c>
      <c r="AZ72" s="52">
        <v>0.670411007001805</v>
      </c>
      <c r="BA72" s="52">
        <v>0.65510513961924199</v>
      </c>
      <c r="BB72" s="52">
        <v>0.66161684927172204</v>
      </c>
      <c r="BC72" s="52">
        <v>0.69562412834488396</v>
      </c>
      <c r="BD72" s="52">
        <v>0.70427633460549</v>
      </c>
      <c r="BE72" s="52">
        <v>0.68369681155182704</v>
      </c>
      <c r="BF72" s="52">
        <v>0.69973570834924603</v>
      </c>
      <c r="BG72" s="52">
        <v>0.74050714460940104</v>
      </c>
      <c r="BH72" s="52">
        <v>0.85161914475423095</v>
      </c>
      <c r="BI72" s="52">
        <v>1.0159417110728299</v>
      </c>
      <c r="BJ72" s="52">
        <v>1.20949542967163</v>
      </c>
      <c r="BK72" s="52">
        <v>1.44421135899183</v>
      </c>
      <c r="BL72" s="52">
        <v>1.5887396685296999</v>
      </c>
      <c r="BM72" s="52">
        <v>1.6874323334171</v>
      </c>
      <c r="BN72" s="52">
        <v>1.7516029765905201</v>
      </c>
      <c r="BO72" s="52">
        <v>1.7150209897920501</v>
      </c>
      <c r="BP72" s="52">
        <v>1.5635340300607601</v>
      </c>
      <c r="BQ72" s="52">
        <v>1.4395902412591699</v>
      </c>
      <c r="BR72" s="52">
        <v>1.2931182666810499</v>
      </c>
      <c r="BS72" s="52">
        <v>1.10232150120893</v>
      </c>
      <c r="BT72" s="52">
        <v>0.94814640193844202</v>
      </c>
      <c r="BU72" s="52">
        <v>70.291401393810105</v>
      </c>
      <c r="BV72" s="52">
        <v>69.097319230293607</v>
      </c>
      <c r="BW72" s="52">
        <v>68.776286752173803</v>
      </c>
      <c r="BX72" s="52">
        <v>66.874576310484102</v>
      </c>
      <c r="BY72" s="52">
        <v>66.015935364515698</v>
      </c>
      <c r="BZ72" s="52">
        <v>64.257989157917606</v>
      </c>
      <c r="CA72" s="52">
        <v>64.4638377911578</v>
      </c>
      <c r="CB72" s="52">
        <v>63.658265996474</v>
      </c>
      <c r="CC72" s="52">
        <v>67.374054480966905</v>
      </c>
      <c r="CD72" s="52">
        <v>73.034578550752897</v>
      </c>
      <c r="CE72" s="52">
        <v>79.2796456618848</v>
      </c>
      <c r="CF72" s="52">
        <v>83.490034276182897</v>
      </c>
      <c r="CG72" s="52">
        <v>86.934731950910106</v>
      </c>
      <c r="CH72" s="52">
        <v>89.715724747945103</v>
      </c>
      <c r="CI72" s="52">
        <v>91.414935873778802</v>
      </c>
      <c r="CJ72" s="52">
        <v>92.516235321398</v>
      </c>
      <c r="CK72" s="52">
        <v>93.161097824557203</v>
      </c>
      <c r="CL72" s="52">
        <v>93.490072522995106</v>
      </c>
      <c r="CM72" s="52">
        <v>92.360168820694597</v>
      </c>
      <c r="CN72" s="52">
        <v>88.414664722385396</v>
      </c>
      <c r="CO72" s="52">
        <v>83.908333637538803</v>
      </c>
      <c r="CP72" s="52">
        <v>78.807448881704104</v>
      </c>
      <c r="CQ72" s="57">
        <v>77.184713262010803</v>
      </c>
      <c r="CR72" s="57">
        <v>75.494829680468698</v>
      </c>
      <c r="CS72" s="57">
        <v>72.832714694952102</v>
      </c>
      <c r="CT72" s="57">
        <v>8.5052882495914601E-3</v>
      </c>
      <c r="CU72" s="57">
        <v>-4.3656865958515301E-3</v>
      </c>
      <c r="CV72" s="57">
        <v>4.0963327597663603E-3</v>
      </c>
      <c r="CW72" s="57">
        <v>3.3344115462235701E-3</v>
      </c>
      <c r="CX72" s="57">
        <v>5.7946762997762699E-4</v>
      </c>
      <c r="CY72" s="57">
        <v>-2.33552211469897E-3</v>
      </c>
      <c r="CZ72" s="57">
        <v>6.8228018197405199E-4</v>
      </c>
      <c r="DA72" s="57">
        <v>7.2965761445912304E-3</v>
      </c>
      <c r="DB72" s="57">
        <v>2.0696644450067601E-2</v>
      </c>
      <c r="DC72" s="57">
        <v>1.80187653093456E-2</v>
      </c>
      <c r="DD72" s="57">
        <v>5.9862731935783602E-3</v>
      </c>
      <c r="DE72" s="57">
        <v>4.4774811955228203E-3</v>
      </c>
      <c r="DF72" s="57">
        <v>-9.4197631707319002E-3</v>
      </c>
      <c r="DG72" s="57">
        <v>-1.5011967782253E-2</v>
      </c>
      <c r="DH72" s="57">
        <v>-4.6203363338501204E-3</v>
      </c>
      <c r="DI72" s="57">
        <v>2.8486965893140198E-3</v>
      </c>
      <c r="DJ72" s="57">
        <v>7.8477559088708002E-2</v>
      </c>
      <c r="DK72" s="57">
        <v>9.1489704365487298E-2</v>
      </c>
      <c r="DL72" s="57">
        <v>0.106380104063117</v>
      </c>
      <c r="DM72" s="57">
        <v>0.10427766077650499</v>
      </c>
      <c r="DN72" s="57">
        <v>4.1475391671413599E-2</v>
      </c>
      <c r="DO72" s="57">
        <v>-1.14179141902469E-3</v>
      </c>
      <c r="DP72" s="52">
        <v>-3.0314097029996998E-3</v>
      </c>
      <c r="DQ72" s="52">
        <v>6.1404723551825003E-4</v>
      </c>
      <c r="DR72" s="58">
        <v>5.8306066413209497E-6</v>
      </c>
      <c r="DS72" s="58">
        <v>4.9391491892584097E-6</v>
      </c>
      <c r="DT72" s="58">
        <v>3.8213591577012903E-6</v>
      </c>
      <c r="DU72" s="58">
        <v>2.0460259460957201E-6</v>
      </c>
      <c r="DV72" s="58">
        <v>8.3056358047132001E-7</v>
      </c>
      <c r="DW72" s="58">
        <v>3.0118731250310099E-7</v>
      </c>
      <c r="DX72" s="58">
        <v>8.5070631938471497E-7</v>
      </c>
      <c r="DY72" s="58">
        <v>4.2876823664119496E-6</v>
      </c>
      <c r="DZ72" s="58">
        <v>1.5314729036040299E-6</v>
      </c>
      <c r="EA72" s="58">
        <v>9.8784626084830496E-7</v>
      </c>
      <c r="EB72" s="58">
        <v>5.9927129558001998E-7</v>
      </c>
      <c r="EC72" s="58">
        <v>5.66112017301683E-7</v>
      </c>
      <c r="ED72" s="58">
        <v>1.3508622357842199E-6</v>
      </c>
      <c r="EE72" s="58">
        <v>5.5477589765100603E-6</v>
      </c>
      <c r="EF72" s="58">
        <v>8.6583645410022099E-6</v>
      </c>
      <c r="EG72" s="58">
        <v>9.73329579546775E-6</v>
      </c>
      <c r="EH72" s="58">
        <v>1.03953718390201E-5</v>
      </c>
      <c r="EI72" s="58">
        <v>9.9086248814457793E-6</v>
      </c>
      <c r="EJ72" s="58">
        <v>1.0544835839492701E-5</v>
      </c>
      <c r="EK72" s="58">
        <v>8.70215630622377E-6</v>
      </c>
      <c r="EL72" s="58">
        <v>8.8197476010426293E-6</v>
      </c>
      <c r="EM72" s="58">
        <v>4.6917455158661297E-6</v>
      </c>
      <c r="EN72" s="58">
        <v>5.5764932481584896E-7</v>
      </c>
      <c r="EO72" s="58">
        <v>5.3074795947549303E-7</v>
      </c>
    </row>
    <row r="73" spans="2:145" x14ac:dyDescent="0.25">
      <c r="B7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Sierra_All_All_All_All_All_All_All_All_All_All_45917</v>
      </c>
      <c r="C73" s="52" t="s">
        <v>264</v>
      </c>
      <c r="D73" s="52" t="s">
        <v>216</v>
      </c>
      <c r="E73" s="52" t="s">
        <v>217</v>
      </c>
      <c r="F73" s="52" t="s">
        <v>25</v>
      </c>
      <c r="G73" s="52" t="s">
        <v>25</v>
      </c>
      <c r="H73" s="52" t="s">
        <v>25</v>
      </c>
      <c r="I73" s="52" t="s">
        <v>25</v>
      </c>
      <c r="J73" s="52" t="s">
        <v>25</v>
      </c>
      <c r="K73" s="52" t="s">
        <v>25</v>
      </c>
      <c r="L73" s="53" t="s">
        <v>25</v>
      </c>
      <c r="M73" s="53" t="s">
        <v>25</v>
      </c>
      <c r="N73" s="54" t="s">
        <v>25</v>
      </c>
      <c r="O73" s="52" t="s">
        <v>25</v>
      </c>
      <c r="P73" s="55">
        <v>45917</v>
      </c>
      <c r="Q73" s="52">
        <v>17</v>
      </c>
      <c r="R73" s="52">
        <v>21</v>
      </c>
      <c r="S73" s="56">
        <v>5167</v>
      </c>
      <c r="T73" s="52">
        <v>0</v>
      </c>
      <c r="U73" s="52">
        <v>0</v>
      </c>
      <c r="V73" s="52">
        <v>0</v>
      </c>
      <c r="W73" s="52">
        <v>0</v>
      </c>
      <c r="X73" s="52">
        <v>0.84679874141688805</v>
      </c>
      <c r="Y73" s="52">
        <v>0.77028180390845702</v>
      </c>
      <c r="Z73" s="52">
        <v>0.67940174740084402</v>
      </c>
      <c r="AA73" s="52">
        <v>0.63086856583556805</v>
      </c>
      <c r="AB73" s="52">
        <v>0.62662698514321202</v>
      </c>
      <c r="AC73" s="52">
        <v>0.66036703700085198</v>
      </c>
      <c r="AD73" s="52">
        <v>0.72491342301346595</v>
      </c>
      <c r="AE73" s="52">
        <v>0.76411053458336298</v>
      </c>
      <c r="AF73" s="52">
        <v>0.72139012449031603</v>
      </c>
      <c r="AG73" s="52">
        <v>0.77734902051941801</v>
      </c>
      <c r="AH73" s="52">
        <v>0.85389792218105198</v>
      </c>
      <c r="AI73" s="52">
        <v>0.931245804400744</v>
      </c>
      <c r="AJ73" s="52">
        <v>0.987979427625722</v>
      </c>
      <c r="AK73" s="52">
        <v>1.1565768315595299</v>
      </c>
      <c r="AL73" s="52">
        <v>1.4288833054725101</v>
      </c>
      <c r="AM73" s="52">
        <v>1.6211736956762799</v>
      </c>
      <c r="AN73" s="52">
        <v>1.6762375416162301</v>
      </c>
      <c r="AO73" s="52">
        <v>1.7140409578140301</v>
      </c>
      <c r="AP73" s="52">
        <v>1.6147333439238101</v>
      </c>
      <c r="AQ73" s="52">
        <v>1.50614838320332</v>
      </c>
      <c r="AR73" s="52">
        <v>1.49905164517944</v>
      </c>
      <c r="AS73" s="52">
        <v>1.3627489357423199</v>
      </c>
      <c r="AT73" s="52">
        <v>1.2221688336415599</v>
      </c>
      <c r="AU73" s="52">
        <v>0.99367955476436898</v>
      </c>
      <c r="AV73" s="52">
        <v>0.95534737791052604</v>
      </c>
      <c r="AW73" s="52">
        <v>0.93318159330022699</v>
      </c>
      <c r="AX73" s="52">
        <v>0.81966037816112602</v>
      </c>
      <c r="AY73" s="52">
        <v>0.73890773654964603</v>
      </c>
      <c r="AZ73" s="52">
        <v>0.67768836187392301</v>
      </c>
      <c r="BA73" s="52">
        <v>0.65417763623112402</v>
      </c>
      <c r="BB73" s="52">
        <v>0.65612480233405202</v>
      </c>
      <c r="BC73" s="52">
        <v>0.69212874033037097</v>
      </c>
      <c r="BD73" s="52">
        <v>0.714242494807659</v>
      </c>
      <c r="BE73" s="52">
        <v>0.707820818402076</v>
      </c>
      <c r="BF73" s="52">
        <v>0.73794712558949604</v>
      </c>
      <c r="BG73" s="52">
        <v>0.80329312472959702</v>
      </c>
      <c r="BH73" s="52">
        <v>0.93189050667171702</v>
      </c>
      <c r="BI73" s="52">
        <v>1.1104796671056001</v>
      </c>
      <c r="BJ73" s="52">
        <v>1.34014754724359</v>
      </c>
      <c r="BK73" s="52">
        <v>1.57802404288237</v>
      </c>
      <c r="BL73" s="52">
        <v>1.72928825877888</v>
      </c>
      <c r="BM73" s="52">
        <v>1.84451249604047</v>
      </c>
      <c r="BN73" s="52">
        <v>1.8676446949072101</v>
      </c>
      <c r="BO73" s="52">
        <v>1.82582442054947</v>
      </c>
      <c r="BP73" s="52">
        <v>1.69412241883911</v>
      </c>
      <c r="BQ73" s="52">
        <v>1.4896385223048301</v>
      </c>
      <c r="BR73" s="52">
        <v>1.35715216766802</v>
      </c>
      <c r="BS73" s="52">
        <v>1.1906744249046799</v>
      </c>
      <c r="BT73" s="52">
        <v>1.0199460937990801</v>
      </c>
      <c r="BU73" s="52">
        <v>72.5645277199974</v>
      </c>
      <c r="BV73" s="52">
        <v>72.143135702823898</v>
      </c>
      <c r="BW73" s="52">
        <v>70.265819280252103</v>
      </c>
      <c r="BX73" s="52">
        <v>69.1225655527941</v>
      </c>
      <c r="BY73" s="52">
        <v>69.228854620408896</v>
      </c>
      <c r="BZ73" s="52">
        <v>65.603052410444207</v>
      </c>
      <c r="CA73" s="52">
        <v>65.842467947494995</v>
      </c>
      <c r="CB73" s="52">
        <v>65.419589333104099</v>
      </c>
      <c r="CC73" s="52">
        <v>69.139997672078493</v>
      </c>
      <c r="CD73" s="52">
        <v>75.191403648279703</v>
      </c>
      <c r="CE73" s="52">
        <v>80.855445905859298</v>
      </c>
      <c r="CF73" s="52">
        <v>85.071995050747304</v>
      </c>
      <c r="CG73" s="52">
        <v>88.569229799179794</v>
      </c>
      <c r="CH73" s="52">
        <v>91.2933440990778</v>
      </c>
      <c r="CI73" s="52">
        <v>93.383167622853804</v>
      </c>
      <c r="CJ73" s="52">
        <v>94.707323540542504</v>
      </c>
      <c r="CK73" s="52">
        <v>95.549071594356207</v>
      </c>
      <c r="CL73" s="52">
        <v>94.885561292413499</v>
      </c>
      <c r="CM73" s="52">
        <v>93.752603595185406</v>
      </c>
      <c r="CN73" s="52">
        <v>90.280942652896996</v>
      </c>
      <c r="CO73" s="52">
        <v>82.954165118053595</v>
      </c>
      <c r="CP73" s="57">
        <v>81.015454606953995</v>
      </c>
      <c r="CQ73" s="57">
        <v>77.1601215939112</v>
      </c>
      <c r="CR73" s="57">
        <v>75.756267263675895</v>
      </c>
      <c r="CS73" s="57">
        <v>75.498302108348099</v>
      </c>
      <c r="CT73" s="57">
        <v>1.1969121591191E-2</v>
      </c>
      <c r="CU73" s="57">
        <v>4.8478037932072797E-3</v>
      </c>
      <c r="CV73" s="57">
        <v>7.60863031523172E-3</v>
      </c>
      <c r="CW73" s="57">
        <v>6.3082357231703801E-3</v>
      </c>
      <c r="CX73" s="57">
        <v>1.07498809351134E-3</v>
      </c>
      <c r="CY73" s="57">
        <v>-2.1985302904005402E-3</v>
      </c>
      <c r="CZ73" s="57">
        <v>3.7573023057734298E-4</v>
      </c>
      <c r="DA73" s="57">
        <v>7.5634559426739304E-3</v>
      </c>
      <c r="DB73" s="57">
        <v>2.0373077442729301E-2</v>
      </c>
      <c r="DC73" s="57">
        <v>1.6956134360245401E-2</v>
      </c>
      <c r="DD73" s="57">
        <v>5.1360539411118298E-3</v>
      </c>
      <c r="DE73" s="57">
        <v>4.5020968844050298E-3</v>
      </c>
      <c r="DF73" s="57">
        <v>-1.07694008997222E-2</v>
      </c>
      <c r="DG73" s="57">
        <v>-8.1221451696492503E-3</v>
      </c>
      <c r="DH73" s="57">
        <v>3.9470380613101201E-3</v>
      </c>
      <c r="DI73" s="57">
        <v>9.2008612601716198E-3</v>
      </c>
      <c r="DJ73" s="57">
        <v>8.1672453527896302E-2</v>
      </c>
      <c r="DK73" s="57">
        <v>9.6086979940467304E-2</v>
      </c>
      <c r="DL73" s="57">
        <v>0.108650157811022</v>
      </c>
      <c r="DM73" s="57">
        <v>0.11027211763969701</v>
      </c>
      <c r="DN73" s="57">
        <v>4.11177816236067E-2</v>
      </c>
      <c r="DO73" s="57">
        <v>-2.44180324816964E-3</v>
      </c>
      <c r="DP73" s="52">
        <v>-2.7557795493587198E-3</v>
      </c>
      <c r="DQ73" s="52">
        <v>5.5597786110574902E-4</v>
      </c>
      <c r="DR73" s="58">
        <v>4.7834752109573197E-6</v>
      </c>
      <c r="DS73" s="58">
        <v>3.8470171703962996E-6</v>
      </c>
      <c r="DT73" s="58">
        <v>3.0628849476030702E-6</v>
      </c>
      <c r="DU73" s="58">
        <v>1.57585726917033E-6</v>
      </c>
      <c r="DV73" s="58">
        <v>6.0909520000857999E-7</v>
      </c>
      <c r="DW73" s="58">
        <v>2.7451975493183398E-7</v>
      </c>
      <c r="DX73" s="58">
        <v>7.4114414936136103E-7</v>
      </c>
      <c r="DY73" s="58">
        <v>3.6388056700976301E-6</v>
      </c>
      <c r="DZ73" s="58">
        <v>1.38447390382E-6</v>
      </c>
      <c r="EA73" s="58">
        <v>9.0211583255981101E-7</v>
      </c>
      <c r="EB73" s="58">
        <v>5.4465084014777996E-7</v>
      </c>
      <c r="EC73" s="58">
        <v>5.7462239483789197E-7</v>
      </c>
      <c r="ED73" s="58">
        <v>1.4208324325609799E-6</v>
      </c>
      <c r="EE73" s="58">
        <v>4.3610413081867197E-6</v>
      </c>
      <c r="EF73" s="58">
        <v>6.4343245317553396E-6</v>
      </c>
      <c r="EG73" s="58">
        <v>7.2173813099705003E-6</v>
      </c>
      <c r="EH73" s="58">
        <v>8.0412843331419308E-6</v>
      </c>
      <c r="EI73" s="58">
        <v>8.5228701134702198E-6</v>
      </c>
      <c r="EJ73" s="58">
        <v>8.5763540557188003E-6</v>
      </c>
      <c r="EK73" s="58">
        <v>9.2020017498576196E-6</v>
      </c>
      <c r="EL73" s="58">
        <v>8.4199883477877602E-6</v>
      </c>
      <c r="EM73" s="58">
        <v>4.2181712228574096E-6</v>
      </c>
      <c r="EN73" s="58">
        <v>5.2762048654454395E-7</v>
      </c>
      <c r="EO73" s="58">
        <v>4.6878702032979799E-7</v>
      </c>
    </row>
    <row r="74" spans="2:145" x14ac:dyDescent="0.25">
      <c r="B7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Sierra_All_All_All_All_All_All_All_All_All_All_45923</v>
      </c>
      <c r="C74" s="52" t="s">
        <v>264</v>
      </c>
      <c r="D74" s="52" t="s">
        <v>216</v>
      </c>
      <c r="E74" s="52" t="s">
        <v>217</v>
      </c>
      <c r="F74" s="52" t="s">
        <v>25</v>
      </c>
      <c r="G74" s="52" t="s">
        <v>25</v>
      </c>
      <c r="H74" s="52" t="s">
        <v>25</v>
      </c>
      <c r="I74" s="52" t="s">
        <v>25</v>
      </c>
      <c r="J74" s="52" t="s">
        <v>25</v>
      </c>
      <c r="K74" s="52" t="s">
        <v>25</v>
      </c>
      <c r="L74" s="53" t="s">
        <v>25</v>
      </c>
      <c r="M74" s="53" t="s">
        <v>25</v>
      </c>
      <c r="N74" s="54" t="s">
        <v>25</v>
      </c>
      <c r="O74" s="52" t="s">
        <v>25</v>
      </c>
      <c r="P74" s="55">
        <v>45923</v>
      </c>
      <c r="Q74" s="52">
        <v>17</v>
      </c>
      <c r="R74" s="52">
        <v>21</v>
      </c>
      <c r="S74" s="56">
        <v>5177</v>
      </c>
      <c r="T74" s="52">
        <v>0</v>
      </c>
      <c r="U74" s="52">
        <v>0</v>
      </c>
      <c r="V74" s="52">
        <v>0</v>
      </c>
      <c r="W74" s="52">
        <v>0</v>
      </c>
      <c r="X74" s="52">
        <v>0.84372866444554295</v>
      </c>
      <c r="Y74" s="52">
        <v>0.74932806414408804</v>
      </c>
      <c r="Z74" s="52">
        <v>0.68463667123954597</v>
      </c>
      <c r="AA74" s="52">
        <v>0.638773520059016</v>
      </c>
      <c r="AB74" s="52">
        <v>0.621304613464575</v>
      </c>
      <c r="AC74" s="52">
        <v>0.70292175663556</v>
      </c>
      <c r="AD74" s="52">
        <v>0.77501808487907098</v>
      </c>
      <c r="AE74" s="52">
        <v>0.84290494038058805</v>
      </c>
      <c r="AF74" s="52">
        <v>0.72986541154154205</v>
      </c>
      <c r="AG74" s="52">
        <v>0.751973144241048</v>
      </c>
      <c r="AH74" s="52">
        <v>0.78984906666337196</v>
      </c>
      <c r="AI74" s="52">
        <v>0.91787192570527398</v>
      </c>
      <c r="AJ74" s="52">
        <v>1.0131460394140901</v>
      </c>
      <c r="AK74" s="52">
        <v>1.19270351094632</v>
      </c>
      <c r="AL74" s="52">
        <v>1.4052265994717701</v>
      </c>
      <c r="AM74" s="52">
        <v>1.6204825123403199</v>
      </c>
      <c r="AN74" s="52">
        <v>1.69499091271703</v>
      </c>
      <c r="AO74" s="52">
        <v>1.7354094574055201</v>
      </c>
      <c r="AP74" s="52">
        <v>1.74842102942219</v>
      </c>
      <c r="AQ74" s="52">
        <v>1.59345723805531</v>
      </c>
      <c r="AR74" s="52">
        <v>1.4903042357246901</v>
      </c>
      <c r="AS74" s="52">
        <v>1.3345306023678301</v>
      </c>
      <c r="AT74" s="52">
        <v>1.13031373291153</v>
      </c>
      <c r="AU74" s="52">
        <v>0.95228153793831904</v>
      </c>
      <c r="AV74" s="52">
        <v>0.937711432487636</v>
      </c>
      <c r="AW74" s="52">
        <v>0.91104180246493704</v>
      </c>
      <c r="AX74" s="52">
        <v>0.81149543425752202</v>
      </c>
      <c r="AY74" s="52">
        <v>0.74551084970665704</v>
      </c>
      <c r="AZ74" s="52">
        <v>0.70027891334138304</v>
      </c>
      <c r="BA74" s="52">
        <v>0.67901564606278098</v>
      </c>
      <c r="BB74" s="52">
        <v>0.68557996569521196</v>
      </c>
      <c r="BC74" s="52">
        <v>0.72022622400167602</v>
      </c>
      <c r="BD74" s="52">
        <v>0.72562723103259397</v>
      </c>
      <c r="BE74" s="52">
        <v>0.70799151864870602</v>
      </c>
      <c r="BF74" s="52">
        <v>0.72828682815098</v>
      </c>
      <c r="BG74" s="52">
        <v>0.78430115038456005</v>
      </c>
      <c r="BH74" s="52">
        <v>0.91116044811993602</v>
      </c>
      <c r="BI74" s="52">
        <v>1.09357308447917</v>
      </c>
      <c r="BJ74" s="52">
        <v>1.3252621055173199</v>
      </c>
      <c r="BK74" s="52">
        <v>1.5920476490105999</v>
      </c>
      <c r="BL74" s="52">
        <v>1.7416096029765999</v>
      </c>
      <c r="BM74" s="52">
        <v>1.8304830193289301</v>
      </c>
      <c r="BN74" s="52">
        <v>1.90450417211393</v>
      </c>
      <c r="BO74" s="52">
        <v>1.85020956738427</v>
      </c>
      <c r="BP74" s="52">
        <v>1.6653568011604001</v>
      </c>
      <c r="BQ74" s="52">
        <v>1.4686144302198501</v>
      </c>
      <c r="BR74" s="52">
        <v>1.32758282003242</v>
      </c>
      <c r="BS74" s="52">
        <v>1.1194607365667</v>
      </c>
      <c r="BT74" s="52">
        <v>0.95853707591089299</v>
      </c>
      <c r="BU74" s="52">
        <v>73.633333642853003</v>
      </c>
      <c r="BV74" s="52">
        <v>70.858687435205695</v>
      </c>
      <c r="BW74" s="52">
        <v>70.449397086590693</v>
      </c>
      <c r="BX74" s="52">
        <v>67.944937140415007</v>
      </c>
      <c r="BY74" s="52">
        <v>66.933771930961697</v>
      </c>
      <c r="BZ74" s="52">
        <v>65.851100812642997</v>
      </c>
      <c r="CA74" s="52">
        <v>65.614984006484605</v>
      </c>
      <c r="CB74" s="52">
        <v>67.039153919086502</v>
      </c>
      <c r="CC74" s="52">
        <v>70.682490955862505</v>
      </c>
      <c r="CD74" s="52">
        <v>75.688732619387693</v>
      </c>
      <c r="CE74" s="52">
        <v>81.5682307260589</v>
      </c>
      <c r="CF74" s="52">
        <v>85.661111459988206</v>
      </c>
      <c r="CG74" s="52">
        <v>88.734149419174202</v>
      </c>
      <c r="CH74" s="52">
        <v>91.688479904910295</v>
      </c>
      <c r="CI74" s="52">
        <v>94.248287006434794</v>
      </c>
      <c r="CJ74" s="52">
        <v>95.572271604787502</v>
      </c>
      <c r="CK74" s="52">
        <v>95.843189125466907</v>
      </c>
      <c r="CL74" s="52">
        <v>96.021005499498898</v>
      </c>
      <c r="CM74" s="52">
        <v>94.239445121877296</v>
      </c>
      <c r="CN74" s="52">
        <v>89.224823614209498</v>
      </c>
      <c r="CO74" s="52">
        <v>84.054427486892294</v>
      </c>
      <c r="CP74" s="52">
        <v>81.621769117616196</v>
      </c>
      <c r="CQ74" s="57">
        <v>77.651201349078093</v>
      </c>
      <c r="CR74" s="57">
        <v>77.277474864047406</v>
      </c>
      <c r="CS74" s="57">
        <v>74.240417116723705</v>
      </c>
      <c r="CT74" s="57">
        <v>1.4151739163271299E-2</v>
      </c>
      <c r="CU74" s="57">
        <v>-6.40389839212247E-4</v>
      </c>
      <c r="CV74" s="57">
        <v>8.1580817711201497E-3</v>
      </c>
      <c r="CW74" s="57">
        <v>3.1635274899803299E-3</v>
      </c>
      <c r="CX74" s="57">
        <v>5.3231379255528797E-4</v>
      </c>
      <c r="CY74" s="57">
        <v>-2.66005461886222E-3</v>
      </c>
      <c r="CZ74" s="57">
        <v>1.00879666842482E-3</v>
      </c>
      <c r="DA74" s="57">
        <v>8.1088940372540507E-3</v>
      </c>
      <c r="DB74" s="57">
        <v>1.97627579367699E-2</v>
      </c>
      <c r="DC74" s="57">
        <v>1.6757391917222201E-2</v>
      </c>
      <c r="DD74" s="57">
        <v>4.7325627749772404E-3</v>
      </c>
      <c r="DE74" s="52">
        <v>4.54511496705061E-3</v>
      </c>
      <c r="DF74" s="52">
        <v>-9.6880385207795908E-3</v>
      </c>
      <c r="DG74" s="52">
        <v>-5.7557856125542298E-3</v>
      </c>
      <c r="DH74" s="52">
        <v>7.9051596057680903E-3</v>
      </c>
      <c r="DI74" s="52">
        <v>1.14259718595655E-2</v>
      </c>
      <c r="DJ74" s="52">
        <v>8.1757632007015302E-2</v>
      </c>
      <c r="DK74" s="52">
        <v>9.9654450514658696E-2</v>
      </c>
      <c r="DL74" s="57">
        <v>0.109349928540119</v>
      </c>
      <c r="DM74" s="57">
        <v>0.106772673060667</v>
      </c>
      <c r="DN74" s="57">
        <v>4.1423772765197202E-2</v>
      </c>
      <c r="DO74" s="57">
        <v>-2.83928526357E-3</v>
      </c>
      <c r="DP74" s="52">
        <v>-3.2241252906780901E-3</v>
      </c>
      <c r="DQ74" s="52">
        <v>2.8391538871056502E-4</v>
      </c>
      <c r="DR74" s="58">
        <v>4.6112385438135402E-6</v>
      </c>
      <c r="DS74" s="58">
        <v>4.11840680792166E-6</v>
      </c>
      <c r="DT74" s="58">
        <v>2.9629822766060799E-6</v>
      </c>
      <c r="DU74" s="58">
        <v>1.80591790001835E-6</v>
      </c>
      <c r="DV74" s="58">
        <v>6.9523728686820398E-7</v>
      </c>
      <c r="DW74" s="58">
        <v>2.7871250649745601E-7</v>
      </c>
      <c r="DX74" s="58">
        <v>8.2792856658167702E-7</v>
      </c>
      <c r="DY74" s="58">
        <v>4.0313134599462498E-6</v>
      </c>
      <c r="DZ74" s="58">
        <v>1.41635701239511E-6</v>
      </c>
      <c r="EA74" s="58">
        <v>9.1429478586981105E-7</v>
      </c>
      <c r="EB74" s="58">
        <v>5.9274351705628296E-7</v>
      </c>
      <c r="EC74" s="58">
        <v>6.3097830806204903E-7</v>
      </c>
      <c r="ED74" s="58">
        <v>1.37815198301319E-6</v>
      </c>
      <c r="EE74" s="58">
        <v>4.3580099217216097E-6</v>
      </c>
      <c r="EF74" s="58">
        <v>6.9062015848937797E-6</v>
      </c>
      <c r="EG74" s="58">
        <v>6.9842900796212499E-6</v>
      </c>
      <c r="EH74" s="58">
        <v>8.0494257162041494E-6</v>
      </c>
      <c r="EI74" s="58">
        <v>8.1335491747703206E-6</v>
      </c>
      <c r="EJ74" s="58">
        <v>9.0705700402640301E-6</v>
      </c>
      <c r="EK74" s="58">
        <v>9.7149029021295906E-6</v>
      </c>
      <c r="EL74" s="58">
        <v>8.0836647875973298E-6</v>
      </c>
      <c r="EM74" s="58">
        <v>4.3415156955911101E-6</v>
      </c>
      <c r="EN74" s="58">
        <v>5.0485167895060504E-7</v>
      </c>
      <c r="EO74" s="58">
        <v>4.76319947648797E-7</v>
      </c>
    </row>
    <row r="75" spans="2:145" x14ac:dyDescent="0.25">
      <c r="B7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Stockton_All_All_All_All_All_All_All_All_All_All_45848</v>
      </c>
      <c r="C75" s="52" t="s">
        <v>264</v>
      </c>
      <c r="D75" s="52" t="s">
        <v>218</v>
      </c>
      <c r="E75" s="52" t="s">
        <v>219</v>
      </c>
      <c r="F75" s="52" t="s">
        <v>25</v>
      </c>
      <c r="G75" s="52" t="s">
        <v>25</v>
      </c>
      <c r="H75" s="52" t="s">
        <v>25</v>
      </c>
      <c r="I75" s="52" t="s">
        <v>25</v>
      </c>
      <c r="J75" s="52" t="s">
        <v>25</v>
      </c>
      <c r="K75" s="52" t="s">
        <v>25</v>
      </c>
      <c r="L75" s="53" t="s">
        <v>25</v>
      </c>
      <c r="M75" s="53" t="s">
        <v>25</v>
      </c>
      <c r="N75" s="54" t="s">
        <v>25</v>
      </c>
      <c r="O75" s="52" t="s">
        <v>25</v>
      </c>
      <c r="P75" s="55">
        <v>45848</v>
      </c>
      <c r="Q75" s="52">
        <v>17</v>
      </c>
      <c r="R75" s="52">
        <v>21</v>
      </c>
      <c r="S75" s="56">
        <v>4886</v>
      </c>
      <c r="T75" s="52">
        <v>0</v>
      </c>
      <c r="U75" s="52">
        <v>0</v>
      </c>
      <c r="V75" s="52">
        <v>0</v>
      </c>
      <c r="W75" s="52">
        <v>0</v>
      </c>
      <c r="X75" s="52">
        <v>0.86666674279334399</v>
      </c>
      <c r="Y75" s="52">
        <v>0.779151114161722</v>
      </c>
      <c r="Z75" s="52">
        <v>0.70269487186948598</v>
      </c>
      <c r="AA75" s="52">
        <v>0.67015416826081098</v>
      </c>
      <c r="AB75" s="52">
        <v>0.66010800846949902</v>
      </c>
      <c r="AC75" s="52">
        <v>0.66228219314777204</v>
      </c>
      <c r="AD75" s="52">
        <v>0.70771642495108</v>
      </c>
      <c r="AE75" s="52">
        <v>0.76548540552510003</v>
      </c>
      <c r="AF75" s="52">
        <v>0.77303265469140703</v>
      </c>
      <c r="AG75" s="52">
        <v>0.84197425783830304</v>
      </c>
      <c r="AH75" s="52">
        <v>0.94520806232956001</v>
      </c>
      <c r="AI75" s="52">
        <v>1.1054062792597901</v>
      </c>
      <c r="AJ75" s="52">
        <v>1.39182961331201</v>
      </c>
      <c r="AK75" s="52">
        <v>1.60648425984523</v>
      </c>
      <c r="AL75" s="52">
        <v>1.92009909822069</v>
      </c>
      <c r="AM75" s="52">
        <v>2.0612788241653299</v>
      </c>
      <c r="AN75" s="52">
        <v>2.0718721781196701</v>
      </c>
      <c r="AO75" s="52">
        <v>2.1803601251881801</v>
      </c>
      <c r="AP75" s="52">
        <v>2.1308915764087302</v>
      </c>
      <c r="AQ75" s="52">
        <v>1.99196595532024</v>
      </c>
      <c r="AR75" s="52">
        <v>1.82673954557472</v>
      </c>
      <c r="AS75" s="52">
        <v>1.7021521824956201</v>
      </c>
      <c r="AT75" s="52">
        <v>1.5051254737649</v>
      </c>
      <c r="AU75" s="52">
        <v>1.2923362690757401</v>
      </c>
      <c r="AV75" s="52">
        <v>0.98726134191817905</v>
      </c>
      <c r="AW75" s="52">
        <v>0.98179481361203103</v>
      </c>
      <c r="AX75" s="52">
        <v>0.84828386594843597</v>
      </c>
      <c r="AY75" s="52">
        <v>0.769576697840194</v>
      </c>
      <c r="AZ75" s="52">
        <v>0.70946418832967695</v>
      </c>
      <c r="BA75" s="52">
        <v>0.67579718305497904</v>
      </c>
      <c r="BB75" s="52">
        <v>0.66497806583752594</v>
      </c>
      <c r="BC75" s="52">
        <v>0.68707033879582202</v>
      </c>
      <c r="BD75" s="52">
        <v>0.734995178664823</v>
      </c>
      <c r="BE75" s="52">
        <v>0.78312452248252995</v>
      </c>
      <c r="BF75" s="52">
        <v>0.86056947411559104</v>
      </c>
      <c r="BG75" s="52">
        <v>0.97563392248695002</v>
      </c>
      <c r="BH75" s="52">
        <v>1.1368845758141299</v>
      </c>
      <c r="BI75" s="52">
        <v>1.33345064515346</v>
      </c>
      <c r="BJ75" s="52">
        <v>1.5536851110657299</v>
      </c>
      <c r="BK75" s="52">
        <v>1.8202709306215901</v>
      </c>
      <c r="BL75" s="52">
        <v>1.9897494833585501</v>
      </c>
      <c r="BM75" s="52">
        <v>2.0867910828994898</v>
      </c>
      <c r="BN75" s="52">
        <v>2.1707836914284502</v>
      </c>
      <c r="BO75" s="52">
        <v>2.1749827481296902</v>
      </c>
      <c r="BP75" s="52">
        <v>2.0523136651545202</v>
      </c>
      <c r="BQ75" s="52">
        <v>1.8574522443594501</v>
      </c>
      <c r="BR75" s="52">
        <v>1.73758803090866</v>
      </c>
      <c r="BS75" s="52">
        <v>1.5183435061864901</v>
      </c>
      <c r="BT75" s="52">
        <v>1.27992059356722</v>
      </c>
      <c r="BU75" s="52">
        <v>78.165333567181094</v>
      </c>
      <c r="BV75" s="52">
        <v>69.456785208021898</v>
      </c>
      <c r="BW75" s="52">
        <v>68.6482425972968</v>
      </c>
      <c r="BX75" s="52">
        <v>68.006802798260296</v>
      </c>
      <c r="BY75" s="52">
        <v>67.214934891110801</v>
      </c>
      <c r="BZ75" s="52">
        <v>66.530077759153997</v>
      </c>
      <c r="CA75" s="52">
        <v>66.656264252716696</v>
      </c>
      <c r="CB75" s="52">
        <v>68.835415979406505</v>
      </c>
      <c r="CC75" s="52">
        <v>70.682001121394194</v>
      </c>
      <c r="CD75" s="52">
        <v>77.030633092161494</v>
      </c>
      <c r="CE75" s="52">
        <v>80.597471807933601</v>
      </c>
      <c r="CF75" s="52">
        <v>84.299274115459696</v>
      </c>
      <c r="CG75" s="52">
        <v>88.273974097126796</v>
      </c>
      <c r="CH75" s="52">
        <v>91.012466489813605</v>
      </c>
      <c r="CI75" s="52">
        <v>93.677477190517195</v>
      </c>
      <c r="CJ75" s="52">
        <v>95.598133171618201</v>
      </c>
      <c r="CK75" s="52">
        <v>96.2988063118311</v>
      </c>
      <c r="CL75" s="52">
        <v>96.561641027251994</v>
      </c>
      <c r="CM75" s="52">
        <v>96.533915174346703</v>
      </c>
      <c r="CN75" s="52">
        <v>94.060179605747905</v>
      </c>
      <c r="CO75" s="52">
        <v>91.373556065522706</v>
      </c>
      <c r="CP75" s="52">
        <v>86.909903269304493</v>
      </c>
      <c r="CQ75" s="57">
        <v>83.397813865082696</v>
      </c>
      <c r="CR75" s="57">
        <v>80.411884922504399</v>
      </c>
      <c r="CS75" s="57">
        <v>74.349291761352106</v>
      </c>
      <c r="CT75" s="57">
        <v>2.4662118044087501E-2</v>
      </c>
      <c r="CU75" s="57">
        <v>-4.87003676134754E-3</v>
      </c>
      <c r="CV75" s="57">
        <v>5.4116526613262796E-3</v>
      </c>
      <c r="CW75" s="57">
        <v>4.4795432899758002E-3</v>
      </c>
      <c r="CX75" s="57">
        <v>1.25521902079336E-3</v>
      </c>
      <c r="CY75" s="57">
        <v>-3.0598515386678301E-3</v>
      </c>
      <c r="CZ75" s="57">
        <v>1.16022383747298E-3</v>
      </c>
      <c r="DA75" s="57">
        <v>8.63306319070015E-3</v>
      </c>
      <c r="DB75" s="57">
        <v>1.9386523249976501E-2</v>
      </c>
      <c r="DC75" s="57">
        <v>1.5054691310917001E-2</v>
      </c>
      <c r="DD75" s="57">
        <v>5.57038899672355E-3</v>
      </c>
      <c r="DE75" s="52">
        <v>4.3337336523365201E-3</v>
      </c>
      <c r="DF75" s="52">
        <v>-1.1922817623597299E-2</v>
      </c>
      <c r="DG75" s="52">
        <v>-9.6354157173250497E-3</v>
      </c>
      <c r="DH75" s="52">
        <v>4.8519001364085703E-3</v>
      </c>
      <c r="DI75" s="52">
        <v>1.0762352213329E-2</v>
      </c>
      <c r="DJ75" s="52">
        <v>8.3690345764611498E-2</v>
      </c>
      <c r="DK75" s="52">
        <v>0.10187757665286</v>
      </c>
      <c r="DL75" s="57">
        <v>0.113428528990552</v>
      </c>
      <c r="DM75" s="57">
        <v>0.113855334562243</v>
      </c>
      <c r="DN75" s="57">
        <v>6.0438864851066199E-2</v>
      </c>
      <c r="DO75" s="52">
        <v>-4.93211293782539E-3</v>
      </c>
      <c r="DP75" s="52">
        <v>-4.9986986978682096E-3</v>
      </c>
      <c r="DQ75" s="52">
        <v>-1.07111474012253E-4</v>
      </c>
      <c r="DR75" s="58">
        <v>1.0094124177715901E-5</v>
      </c>
      <c r="DS75" s="58">
        <v>9.1776264556861407E-6</v>
      </c>
      <c r="DT75" s="58">
        <v>7.0466759933487398E-6</v>
      </c>
      <c r="DU75" s="58">
        <v>3.2921501410297299E-6</v>
      </c>
      <c r="DV75" s="58">
        <v>1.10271732489715E-6</v>
      </c>
      <c r="DW75" s="58">
        <v>3.7779177161220001E-7</v>
      </c>
      <c r="DX75" s="58">
        <v>1.28644923370826E-6</v>
      </c>
      <c r="DY75" s="58">
        <v>1.0652449756412699E-5</v>
      </c>
      <c r="DZ75" s="58">
        <v>2.1853206640066899E-6</v>
      </c>
      <c r="EA75" s="58">
        <v>1.4092493132377899E-6</v>
      </c>
      <c r="EB75" s="58">
        <v>6.7529042995923096E-7</v>
      </c>
      <c r="EC75" s="58">
        <v>6.1398968286269302E-7</v>
      </c>
      <c r="ED75" s="58">
        <v>1.86050415392915E-6</v>
      </c>
      <c r="EE75" s="58">
        <v>6.4763140596682603E-6</v>
      </c>
      <c r="EF75" s="58">
        <v>8.8358893119027807E-6</v>
      </c>
      <c r="EG75" s="58">
        <v>9.6026294012457408E-6</v>
      </c>
      <c r="EH75" s="58">
        <v>1.04682926993951E-5</v>
      </c>
      <c r="EI75" s="58">
        <v>1.0988869743554401E-5</v>
      </c>
      <c r="EJ75" s="58">
        <v>1.2034222832855301E-5</v>
      </c>
      <c r="EK75" s="58">
        <v>1.2469601278813E-5</v>
      </c>
      <c r="EL75" s="58">
        <v>1.7790239335009101E-5</v>
      </c>
      <c r="EM75" s="58">
        <v>9.6220906554545995E-6</v>
      </c>
      <c r="EN75" s="58">
        <v>9.0242059486825704E-7</v>
      </c>
      <c r="EO75" s="58">
        <v>8.0614238852462396E-7</v>
      </c>
    </row>
    <row r="76" spans="2:145" x14ac:dyDescent="0.25">
      <c r="B7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Stockton_All_All_All_All_All_All_All_All_All_All_45849</v>
      </c>
      <c r="C76" s="52" t="s">
        <v>264</v>
      </c>
      <c r="D76" s="52" t="s">
        <v>218</v>
      </c>
      <c r="E76" s="52" t="s">
        <v>219</v>
      </c>
      <c r="F76" s="52" t="s">
        <v>25</v>
      </c>
      <c r="G76" s="52" t="s">
        <v>25</v>
      </c>
      <c r="H76" s="52" t="s">
        <v>25</v>
      </c>
      <c r="I76" s="52" t="s">
        <v>25</v>
      </c>
      <c r="J76" s="52" t="s">
        <v>25</v>
      </c>
      <c r="K76" s="52" t="s">
        <v>25</v>
      </c>
      <c r="L76" s="53" t="s">
        <v>25</v>
      </c>
      <c r="M76" s="53" t="s">
        <v>25</v>
      </c>
      <c r="N76" s="54" t="s">
        <v>25</v>
      </c>
      <c r="O76" s="52" t="s">
        <v>25</v>
      </c>
      <c r="P76" s="55">
        <v>45849</v>
      </c>
      <c r="Q76" s="52">
        <v>17</v>
      </c>
      <c r="R76" s="52">
        <v>21</v>
      </c>
      <c r="S76" s="56">
        <v>4887</v>
      </c>
      <c r="T76" s="52">
        <v>0</v>
      </c>
      <c r="U76" s="52">
        <v>0</v>
      </c>
      <c r="V76" s="52">
        <v>0</v>
      </c>
      <c r="W76" s="52">
        <v>0</v>
      </c>
      <c r="X76" s="52">
        <v>1.1627322099742099</v>
      </c>
      <c r="Y76" s="52">
        <v>0.95704520466482101</v>
      </c>
      <c r="Z76" s="52">
        <v>0.809551722297711</v>
      </c>
      <c r="AA76" s="52">
        <v>0.77575944795573304</v>
      </c>
      <c r="AB76" s="52">
        <v>0.71209153464553199</v>
      </c>
      <c r="AC76" s="52">
        <v>0.71366052607720398</v>
      </c>
      <c r="AD76" s="52">
        <v>0.72155309586374505</v>
      </c>
      <c r="AE76" s="52">
        <v>0.77974956902190695</v>
      </c>
      <c r="AF76" s="52">
        <v>0.90245049447691805</v>
      </c>
      <c r="AG76" s="52">
        <v>1.0855247778486501</v>
      </c>
      <c r="AH76" s="52">
        <v>1.27470629291744</v>
      </c>
      <c r="AI76" s="52">
        <v>1.5411230644976299</v>
      </c>
      <c r="AJ76" s="52">
        <v>1.76396306986266</v>
      </c>
      <c r="AK76" s="52">
        <v>2.05757022783594</v>
      </c>
      <c r="AL76" s="52">
        <v>2.3589664973881201</v>
      </c>
      <c r="AM76" s="52">
        <v>2.4406096758787701</v>
      </c>
      <c r="AN76" s="52">
        <v>2.47524026214418</v>
      </c>
      <c r="AO76" s="52">
        <v>2.55446018256385</v>
      </c>
      <c r="AP76" s="52">
        <v>2.47302414887861</v>
      </c>
      <c r="AQ76" s="52">
        <v>2.3180296730379801</v>
      </c>
      <c r="AR76" s="52">
        <v>2.0479878117394401</v>
      </c>
      <c r="AS76" s="52">
        <v>1.9604939035262601</v>
      </c>
      <c r="AT76" s="52">
        <v>1.6974096589022301</v>
      </c>
      <c r="AU76" s="52">
        <v>1.45402455245436</v>
      </c>
      <c r="AV76" s="52">
        <v>1.2937195497412199</v>
      </c>
      <c r="AW76" s="52">
        <v>1.1507139230508701</v>
      </c>
      <c r="AX76" s="52">
        <v>1.01420774703404</v>
      </c>
      <c r="AY76" s="52">
        <v>0.89018169204003705</v>
      </c>
      <c r="AZ76" s="52">
        <v>0.79236873013489695</v>
      </c>
      <c r="BA76" s="52">
        <v>0.72536929194185196</v>
      </c>
      <c r="BB76" s="52">
        <v>0.69830105008650001</v>
      </c>
      <c r="BC76" s="52">
        <v>0.718568634370645</v>
      </c>
      <c r="BD76" s="52">
        <v>0.81340397016839106</v>
      </c>
      <c r="BE76" s="52">
        <v>0.92200136128283205</v>
      </c>
      <c r="BF76" s="52">
        <v>1.08815830462117</v>
      </c>
      <c r="BG76" s="52">
        <v>1.2880545259480101</v>
      </c>
      <c r="BH76" s="52">
        <v>1.5242459341497301</v>
      </c>
      <c r="BI76" s="52">
        <v>1.7709254560176799</v>
      </c>
      <c r="BJ76" s="52">
        <v>1.95022938157642</v>
      </c>
      <c r="BK76" s="52">
        <v>2.1689379221765601</v>
      </c>
      <c r="BL76" s="52">
        <v>2.3062537143645998</v>
      </c>
      <c r="BM76" s="52">
        <v>2.4575335775229998</v>
      </c>
      <c r="BN76" s="52">
        <v>2.5497086278153498</v>
      </c>
      <c r="BO76" s="52">
        <v>2.50799820736334</v>
      </c>
      <c r="BP76" s="52">
        <v>2.3171471943024899</v>
      </c>
      <c r="BQ76" s="52">
        <v>2.0976500024404201</v>
      </c>
      <c r="BR76" s="52">
        <v>1.9146490573443899</v>
      </c>
      <c r="BS76" s="52">
        <v>1.7056320414392201</v>
      </c>
      <c r="BT76" s="52">
        <v>1.44678738119224</v>
      </c>
      <c r="BU76" s="52">
        <v>80.824629915098896</v>
      </c>
      <c r="BV76" s="52">
        <v>77.543966368444501</v>
      </c>
      <c r="BW76" s="52">
        <v>76.354492878022199</v>
      </c>
      <c r="BX76" s="52">
        <v>75.200537108082102</v>
      </c>
      <c r="BY76" s="52">
        <v>74.234978015102598</v>
      </c>
      <c r="BZ76" s="52">
        <v>73.541857771076195</v>
      </c>
      <c r="CA76" s="52">
        <v>73.128813614556293</v>
      </c>
      <c r="CB76" s="52">
        <v>73.340524038446503</v>
      </c>
      <c r="CC76" s="52">
        <v>74.640387766313196</v>
      </c>
      <c r="CD76" s="52">
        <v>82.359488444834</v>
      </c>
      <c r="CE76" s="52">
        <v>86.204295704540797</v>
      </c>
      <c r="CF76" s="52">
        <v>89.324847327094602</v>
      </c>
      <c r="CG76" s="52">
        <v>92.081342993594902</v>
      </c>
      <c r="CH76" s="52">
        <v>94.427187925087097</v>
      </c>
      <c r="CI76" s="52">
        <v>97.129596059298706</v>
      </c>
      <c r="CJ76" s="52">
        <v>98.666928126833895</v>
      </c>
      <c r="CK76" s="52">
        <v>100.07319643042899</v>
      </c>
      <c r="CL76" s="52">
        <v>100.65644119951401</v>
      </c>
      <c r="CM76" s="52">
        <v>99.258304676662803</v>
      </c>
      <c r="CN76" s="52">
        <v>97.122113353375397</v>
      </c>
      <c r="CO76" s="52">
        <v>92.710664165763802</v>
      </c>
      <c r="CP76" s="52">
        <v>87.998534961120498</v>
      </c>
      <c r="CQ76" s="57">
        <v>84.766896346446998</v>
      </c>
      <c r="CR76" s="57">
        <v>82.842081014004705</v>
      </c>
      <c r="CS76" s="57">
        <v>80.412154411210807</v>
      </c>
      <c r="CT76" s="57">
        <v>3.07579741654877E-2</v>
      </c>
      <c r="CU76" s="57">
        <v>2.89215473071072E-2</v>
      </c>
      <c r="CV76" s="57">
        <v>2.6207025302755E-2</v>
      </c>
      <c r="CW76" s="57">
        <v>1.6991851703460601E-2</v>
      </c>
      <c r="CX76" s="57">
        <v>2.6364777178719098E-3</v>
      </c>
      <c r="CY76" s="57">
        <v>-9.8677870986090509E-4</v>
      </c>
      <c r="CZ76" s="57">
        <v>-4.3985373786871304E-3</v>
      </c>
      <c r="DA76" s="57">
        <v>1.18180172988988E-2</v>
      </c>
      <c r="DB76" s="57">
        <v>1.6801021761806499E-2</v>
      </c>
      <c r="DC76" s="57">
        <v>1.26677061170408E-2</v>
      </c>
      <c r="DD76" s="52">
        <v>2.23609099203148E-3</v>
      </c>
      <c r="DE76" s="52">
        <v>4.7561567862151599E-3</v>
      </c>
      <c r="DF76" s="52">
        <v>-8.1267027680662803E-3</v>
      </c>
      <c r="DG76" s="52">
        <v>7.9952575324866593E-3</v>
      </c>
      <c r="DH76" s="52">
        <v>1.83383400982856E-2</v>
      </c>
      <c r="DI76" s="52">
        <v>1.8255030316307701E-2</v>
      </c>
      <c r="DJ76" s="52">
        <v>8.67645592732324E-2</v>
      </c>
      <c r="DK76" s="52">
        <v>0.114860229982367</v>
      </c>
      <c r="DL76" s="57">
        <v>0.116544266860434</v>
      </c>
      <c r="DM76" s="57">
        <v>0.10952278546774</v>
      </c>
      <c r="DN76" s="57">
        <v>6.4731357150741797E-2</v>
      </c>
      <c r="DO76" s="57">
        <v>-2.6195075005408698E-4</v>
      </c>
      <c r="DP76" s="52">
        <v>-4.6011996717287996E-3</v>
      </c>
      <c r="DQ76" s="52">
        <v>-1.3415153851276099E-4</v>
      </c>
      <c r="DR76" s="58">
        <v>1.10387669092148E-5</v>
      </c>
      <c r="DS76" s="58">
        <v>9.3189736344702506E-6</v>
      </c>
      <c r="DT76" s="58">
        <v>6.5860363481920396E-6</v>
      </c>
      <c r="DU76" s="58">
        <v>3.0102392746007898E-6</v>
      </c>
      <c r="DV76" s="58">
        <v>1.0340377139945599E-6</v>
      </c>
      <c r="DW76" s="58">
        <v>4.0516427392197599E-7</v>
      </c>
      <c r="DX76" s="58">
        <v>1.4841227491947999E-6</v>
      </c>
      <c r="DY76" s="58">
        <v>1.2636736949692501E-5</v>
      </c>
      <c r="DZ76" s="58">
        <v>2.97485175313031E-6</v>
      </c>
      <c r="EA76" s="58">
        <v>2.7144323124537798E-6</v>
      </c>
      <c r="EB76" s="58">
        <v>1.2070146078274E-6</v>
      </c>
      <c r="EC76" s="58">
        <v>1.07424563083856E-6</v>
      </c>
      <c r="ED76" s="58">
        <v>3.05072622333621E-6</v>
      </c>
      <c r="EE76" s="58">
        <v>8.3211971888259999E-6</v>
      </c>
      <c r="EF76" s="58">
        <v>1.17446556051585E-5</v>
      </c>
      <c r="EG76" s="58">
        <v>1.31058443413027E-5</v>
      </c>
      <c r="EH76" s="58">
        <v>1.5279006130826899E-5</v>
      </c>
      <c r="EI76" s="58">
        <v>1.6789334957584799E-5</v>
      </c>
      <c r="EJ76" s="58">
        <v>1.5961515749286399E-5</v>
      </c>
      <c r="EK76" s="58">
        <v>1.51023441241033E-5</v>
      </c>
      <c r="EL76" s="58">
        <v>2.34584612795902E-5</v>
      </c>
      <c r="EM76" s="58">
        <v>1.28609810451864E-5</v>
      </c>
      <c r="EN76" s="58">
        <v>1.37846336772246E-6</v>
      </c>
      <c r="EO76" s="58">
        <v>1.18493552363159E-6</v>
      </c>
    </row>
    <row r="77" spans="2:145" x14ac:dyDescent="0.25">
      <c r="B7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Stockton_All_All_All_All_All_All_All_All_All_All_45877</v>
      </c>
      <c r="C77" s="52" t="s">
        <v>264</v>
      </c>
      <c r="D77" s="52" t="s">
        <v>218</v>
      </c>
      <c r="E77" s="52" t="s">
        <v>219</v>
      </c>
      <c r="F77" s="52" t="s">
        <v>25</v>
      </c>
      <c r="G77" s="52" t="s">
        <v>25</v>
      </c>
      <c r="H77" s="52" t="s">
        <v>25</v>
      </c>
      <c r="I77" s="52" t="s">
        <v>25</v>
      </c>
      <c r="J77" s="52" t="s">
        <v>25</v>
      </c>
      <c r="K77" s="52" t="s">
        <v>25</v>
      </c>
      <c r="L77" s="53" t="s">
        <v>25</v>
      </c>
      <c r="M77" s="53" t="s">
        <v>25</v>
      </c>
      <c r="N77" s="54" t="s">
        <v>25</v>
      </c>
      <c r="O77" s="52" t="s">
        <v>25</v>
      </c>
      <c r="P77" s="55">
        <v>45877</v>
      </c>
      <c r="Q77" s="52">
        <v>17</v>
      </c>
      <c r="R77" s="52">
        <v>21</v>
      </c>
      <c r="S77" s="56">
        <v>5036</v>
      </c>
      <c r="T77" s="52">
        <v>0</v>
      </c>
      <c r="U77" s="52">
        <v>0</v>
      </c>
      <c r="V77" s="52">
        <v>0</v>
      </c>
      <c r="W77" s="52">
        <v>0</v>
      </c>
      <c r="X77" s="52">
        <v>1.1129331604544801</v>
      </c>
      <c r="Y77" s="52">
        <v>0.96063891271836999</v>
      </c>
      <c r="Z77" s="52">
        <v>0.895686717617455</v>
      </c>
      <c r="AA77" s="52">
        <v>0.78717089512139105</v>
      </c>
      <c r="AB77" s="52">
        <v>0.73736364133538901</v>
      </c>
      <c r="AC77" s="52">
        <v>0.72326491027294304</v>
      </c>
      <c r="AD77" s="52">
        <v>0.746043615263148</v>
      </c>
      <c r="AE77" s="52">
        <v>0.85717208534820699</v>
      </c>
      <c r="AF77" s="52">
        <v>0.93022266400727505</v>
      </c>
      <c r="AG77" s="52">
        <v>0.96955337389221996</v>
      </c>
      <c r="AH77" s="52">
        <v>1.10481167408397</v>
      </c>
      <c r="AI77" s="52">
        <v>1.25850204602308</v>
      </c>
      <c r="AJ77" s="52">
        <v>1.51611108544718</v>
      </c>
      <c r="AK77" s="52">
        <v>1.75080041193948</v>
      </c>
      <c r="AL77" s="52">
        <v>1.9826423246026801</v>
      </c>
      <c r="AM77" s="52">
        <v>2.1985217876696699</v>
      </c>
      <c r="AN77" s="52">
        <v>2.3196384691436802</v>
      </c>
      <c r="AO77" s="52">
        <v>2.3948403488277998</v>
      </c>
      <c r="AP77" s="52">
        <v>2.3611955615413298</v>
      </c>
      <c r="AQ77" s="52">
        <v>2.2058943690392598</v>
      </c>
      <c r="AR77" s="52">
        <v>1.9396922324477499</v>
      </c>
      <c r="AS77" s="52">
        <v>1.87023351910517</v>
      </c>
      <c r="AT77" s="52">
        <v>1.6624284279797099</v>
      </c>
      <c r="AU77" s="52">
        <v>1.4022655995534901</v>
      </c>
      <c r="AV77" s="52">
        <v>1.30118309993112</v>
      </c>
      <c r="AW77" s="52">
        <v>1.08745949762422</v>
      </c>
      <c r="AX77" s="52">
        <v>0.97974625564490203</v>
      </c>
      <c r="AY77" s="52">
        <v>0.87553769925859204</v>
      </c>
      <c r="AZ77" s="52">
        <v>0.794375591531153</v>
      </c>
      <c r="BA77" s="52">
        <v>0.741362550070641</v>
      </c>
      <c r="BB77" s="52">
        <v>0.72184721854658795</v>
      </c>
      <c r="BC77" s="52">
        <v>0.74180696877732999</v>
      </c>
      <c r="BD77" s="52">
        <v>0.79635040048358896</v>
      </c>
      <c r="BE77" s="52">
        <v>0.84863617458780904</v>
      </c>
      <c r="BF77" s="52">
        <v>0.95653958020863405</v>
      </c>
      <c r="BG77" s="52">
        <v>1.11196865118386</v>
      </c>
      <c r="BH77" s="52">
        <v>1.29703042363267</v>
      </c>
      <c r="BI77" s="52">
        <v>1.5085252548832</v>
      </c>
      <c r="BJ77" s="52">
        <v>1.7156569829850199</v>
      </c>
      <c r="BK77" s="52">
        <v>1.9693273485854901</v>
      </c>
      <c r="BL77" s="52">
        <v>2.1829520614079398</v>
      </c>
      <c r="BM77" s="52">
        <v>2.3128650145364</v>
      </c>
      <c r="BN77" s="52">
        <v>2.3929052511148701</v>
      </c>
      <c r="BO77" s="52">
        <v>2.3642382620936599</v>
      </c>
      <c r="BP77" s="52">
        <v>2.2088189042802799</v>
      </c>
      <c r="BQ77" s="52">
        <v>2.0757523039274499</v>
      </c>
      <c r="BR77" s="52">
        <v>1.9188862921073799</v>
      </c>
      <c r="BS77" s="52">
        <v>1.6576899146103401</v>
      </c>
      <c r="BT77" s="52">
        <v>1.4107525730893899</v>
      </c>
      <c r="BU77" s="52">
        <v>81.470163070726301</v>
      </c>
      <c r="BV77" s="52">
        <v>75.7404734942576</v>
      </c>
      <c r="BW77" s="52">
        <v>75.308939752787197</v>
      </c>
      <c r="BX77" s="52">
        <v>74.825357271812905</v>
      </c>
      <c r="BY77" s="52">
        <v>73.001538455483796</v>
      </c>
      <c r="BZ77" s="52">
        <v>72.780638451473706</v>
      </c>
      <c r="CA77" s="52">
        <v>71.347857336840207</v>
      </c>
      <c r="CB77" s="52">
        <v>71.530966939350506</v>
      </c>
      <c r="CC77" s="52">
        <v>72.252036175077706</v>
      </c>
      <c r="CD77" s="52">
        <v>78.654789656028996</v>
      </c>
      <c r="CE77" s="52">
        <v>81.646220942656498</v>
      </c>
      <c r="CF77" s="52">
        <v>85.278281248045602</v>
      </c>
      <c r="CG77" s="52">
        <v>89.127207497693007</v>
      </c>
      <c r="CH77" s="52">
        <v>92.690230697005802</v>
      </c>
      <c r="CI77" s="52">
        <v>95.296688295344794</v>
      </c>
      <c r="CJ77" s="52">
        <v>97.635940608800396</v>
      </c>
      <c r="CK77" s="52">
        <v>99.076076655864497</v>
      </c>
      <c r="CL77" s="52">
        <v>99.275835714199005</v>
      </c>
      <c r="CM77" s="52">
        <v>98.716015888967206</v>
      </c>
      <c r="CN77" s="52">
        <v>97.706377327891005</v>
      </c>
      <c r="CO77" s="52">
        <v>94.577750896976497</v>
      </c>
      <c r="CP77" s="52">
        <v>88.553657007132003</v>
      </c>
      <c r="CQ77" s="57">
        <v>84.297538560395495</v>
      </c>
      <c r="CR77" s="57">
        <v>82.492771194748997</v>
      </c>
      <c r="CS77" s="57">
        <v>78.216044854060698</v>
      </c>
      <c r="CT77" s="57">
        <v>3.1586375121157403E-2</v>
      </c>
      <c r="CU77" s="57">
        <v>2.09338518798667E-2</v>
      </c>
      <c r="CV77" s="57">
        <v>2.2947128410813498E-2</v>
      </c>
      <c r="CW77" s="57">
        <v>1.6041569363024699E-2</v>
      </c>
      <c r="CX77" s="57">
        <v>2.4431236487731101E-3</v>
      </c>
      <c r="CY77" s="57">
        <v>-1.2117898291962E-3</v>
      </c>
      <c r="CZ77" s="57">
        <v>-3.02963732013674E-3</v>
      </c>
      <c r="DA77" s="57">
        <v>1.07286108038746E-2</v>
      </c>
      <c r="DB77" s="57">
        <v>1.8592914392745501E-2</v>
      </c>
      <c r="DC77" s="57">
        <v>1.4529268572538201E-2</v>
      </c>
      <c r="DD77" s="57">
        <v>4.8220042231573298E-3</v>
      </c>
      <c r="DE77" s="57">
        <v>4.3945508811924598E-3</v>
      </c>
      <c r="DF77" s="57">
        <v>-8.7694842688934103E-3</v>
      </c>
      <c r="DG77" s="52">
        <v>-3.69497295333813E-4</v>
      </c>
      <c r="DH77" s="52">
        <v>1.17042504945981E-2</v>
      </c>
      <c r="DI77" s="52">
        <v>1.6434194813419501E-2</v>
      </c>
      <c r="DJ77" s="52">
        <v>8.6188063700110104E-2</v>
      </c>
      <c r="DK77" s="52">
        <v>0.11067258420003</v>
      </c>
      <c r="DL77" s="57">
        <v>0.116381119731059</v>
      </c>
      <c r="DM77" s="57">
        <v>0.109099801708193</v>
      </c>
      <c r="DN77" s="57">
        <v>7.8984712564916806E-2</v>
      </c>
      <c r="DO77" s="57">
        <v>3.6711438799038698E-4</v>
      </c>
      <c r="DP77" s="52">
        <v>-4.1562021787003101E-3</v>
      </c>
      <c r="DQ77" s="52">
        <v>5.2794883225620397E-5</v>
      </c>
      <c r="DR77" s="58">
        <v>1.0548847840841201E-5</v>
      </c>
      <c r="DS77" s="58">
        <v>8.20721534145689E-6</v>
      </c>
      <c r="DT77" s="58">
        <v>5.9422940922661801E-6</v>
      </c>
      <c r="DU77" s="58">
        <v>2.75082886798178E-6</v>
      </c>
      <c r="DV77" s="58">
        <v>9.0550758613425E-7</v>
      </c>
      <c r="DW77" s="58">
        <v>3.57370665377909E-7</v>
      </c>
      <c r="DX77" s="58">
        <v>1.2188825716718101E-6</v>
      </c>
      <c r="DY77" s="58">
        <v>1.33920280902528E-5</v>
      </c>
      <c r="DZ77" s="58">
        <v>2.3097116833217601E-6</v>
      </c>
      <c r="EA77" s="58">
        <v>1.7161530167498601E-6</v>
      </c>
      <c r="EB77" s="58">
        <v>7.9680790419697901E-7</v>
      </c>
      <c r="EC77" s="58">
        <v>6.9335184859371401E-7</v>
      </c>
      <c r="ED77" s="58">
        <v>2.0453678360781199E-6</v>
      </c>
      <c r="EE77" s="58">
        <v>7.5167651548745804E-6</v>
      </c>
      <c r="EF77" s="58">
        <v>9.7241018861874095E-6</v>
      </c>
      <c r="EG77" s="58">
        <v>1.15204110050494E-5</v>
      </c>
      <c r="EH77" s="58">
        <v>1.2286793161175601E-5</v>
      </c>
      <c r="EI77" s="58">
        <v>1.3032708606113201E-5</v>
      </c>
      <c r="EJ77" s="58">
        <v>1.35192336071513E-5</v>
      </c>
      <c r="EK77" s="58">
        <v>1.43920575520724E-5</v>
      </c>
      <c r="EL77" s="58">
        <v>2.0787611453798698E-5</v>
      </c>
      <c r="EM77" s="58">
        <v>1.19966362697154E-5</v>
      </c>
      <c r="EN77" s="58">
        <v>1.2775598473035101E-6</v>
      </c>
      <c r="EO77" s="58">
        <v>1.1378748158596501E-6</v>
      </c>
    </row>
    <row r="78" spans="2:145" x14ac:dyDescent="0.25">
      <c r="B7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Stockton_All_All_All_All_All_All_All_All_All_All_45890</v>
      </c>
      <c r="C78" s="52" t="s">
        <v>264</v>
      </c>
      <c r="D78" s="52" t="s">
        <v>218</v>
      </c>
      <c r="E78" s="52" t="s">
        <v>219</v>
      </c>
      <c r="F78" s="52" t="s">
        <v>25</v>
      </c>
      <c r="G78" s="52" t="s">
        <v>25</v>
      </c>
      <c r="H78" s="52" t="s">
        <v>25</v>
      </c>
      <c r="I78" s="52" t="s">
        <v>25</v>
      </c>
      <c r="J78" s="52" t="s">
        <v>25</v>
      </c>
      <c r="K78" s="52" t="s">
        <v>25</v>
      </c>
      <c r="L78" s="53" t="s">
        <v>25</v>
      </c>
      <c r="M78" s="53" t="s">
        <v>25</v>
      </c>
      <c r="N78" s="54" t="s">
        <v>25</v>
      </c>
      <c r="O78" s="52" t="s">
        <v>25</v>
      </c>
      <c r="P78" s="55">
        <v>45890</v>
      </c>
      <c r="Q78" s="52">
        <v>17</v>
      </c>
      <c r="R78" s="52">
        <v>21</v>
      </c>
      <c r="S78" s="56">
        <v>5122</v>
      </c>
      <c r="T78" s="52">
        <v>0</v>
      </c>
      <c r="U78" s="52">
        <v>0</v>
      </c>
      <c r="V78" s="52">
        <v>0</v>
      </c>
      <c r="W78" s="52">
        <v>0</v>
      </c>
      <c r="X78" s="52">
        <v>1.01109241403071</v>
      </c>
      <c r="Y78" s="52">
        <v>0.89645992287348597</v>
      </c>
      <c r="Z78" s="52">
        <v>0.78258486407233896</v>
      </c>
      <c r="AA78" s="52">
        <v>0.72739858015728598</v>
      </c>
      <c r="AB78" s="52">
        <v>0.70612066932678896</v>
      </c>
      <c r="AC78" s="52">
        <v>0.73661280779807603</v>
      </c>
      <c r="AD78" s="52">
        <v>0.71360916176500599</v>
      </c>
      <c r="AE78" s="52">
        <v>0.71571580061533002</v>
      </c>
      <c r="AF78" s="52">
        <v>0.77021238573908501</v>
      </c>
      <c r="AG78" s="52">
        <v>0.89214981802731397</v>
      </c>
      <c r="AH78" s="52">
        <v>1.0306643270137901</v>
      </c>
      <c r="AI78" s="52">
        <v>1.1406898730227</v>
      </c>
      <c r="AJ78" s="52">
        <v>1.3518700195815101</v>
      </c>
      <c r="AK78" s="52">
        <v>1.6130117499961201</v>
      </c>
      <c r="AL78" s="52">
        <v>1.85193741307907</v>
      </c>
      <c r="AM78" s="52">
        <v>2.0649963198381101</v>
      </c>
      <c r="AN78" s="52">
        <v>2.1357528269885</v>
      </c>
      <c r="AO78" s="52">
        <v>2.2643693183598201</v>
      </c>
      <c r="AP78" s="52">
        <v>2.2479881870054399</v>
      </c>
      <c r="AQ78" s="52">
        <v>2.1038648917951499</v>
      </c>
      <c r="AR78" s="52">
        <v>1.96207662408067</v>
      </c>
      <c r="AS78" s="52">
        <v>1.8025273135053099</v>
      </c>
      <c r="AT78" s="52">
        <v>1.5590484596507399</v>
      </c>
      <c r="AU78" s="52">
        <v>1.2853177070100501</v>
      </c>
      <c r="AV78" s="52">
        <v>1.1184069201399101</v>
      </c>
      <c r="AW78" s="52">
        <v>1.07682789013237</v>
      </c>
      <c r="AX78" s="52">
        <v>0.95023707164562699</v>
      </c>
      <c r="AY78" s="52">
        <v>0.84422836553382397</v>
      </c>
      <c r="AZ78" s="52">
        <v>0.76601705850567103</v>
      </c>
      <c r="BA78" s="52">
        <v>0.71867298123798395</v>
      </c>
      <c r="BB78" s="52">
        <v>0.70576162956560795</v>
      </c>
      <c r="BC78" s="52">
        <v>0.72609619872498299</v>
      </c>
      <c r="BD78" s="52">
        <v>0.76848544094570403</v>
      </c>
      <c r="BE78" s="52">
        <v>0.79428958070087297</v>
      </c>
      <c r="BF78" s="52">
        <v>0.87108469903338104</v>
      </c>
      <c r="BG78" s="52">
        <v>0.99625604451388095</v>
      </c>
      <c r="BH78" s="52">
        <v>1.17337320460612</v>
      </c>
      <c r="BI78" s="52">
        <v>1.39620606200125</v>
      </c>
      <c r="BJ78" s="52">
        <v>1.6978831612845</v>
      </c>
      <c r="BK78" s="52">
        <v>1.8795139068379001</v>
      </c>
      <c r="BL78" s="52">
        <v>2.1878735336508801</v>
      </c>
      <c r="BM78" s="52">
        <v>2.2571648007745302</v>
      </c>
      <c r="BN78" s="52">
        <v>2.3458388123089602</v>
      </c>
      <c r="BO78" s="52">
        <v>2.31455917953746</v>
      </c>
      <c r="BP78" s="52">
        <v>2.1432095168508201</v>
      </c>
      <c r="BQ78" s="52">
        <v>1.95556841357198</v>
      </c>
      <c r="BR78" s="52">
        <v>1.7604724280725199</v>
      </c>
      <c r="BS78" s="52">
        <v>1.5396159027544101</v>
      </c>
      <c r="BT78" s="52">
        <v>1.3041570199932</v>
      </c>
      <c r="BU78" s="52">
        <v>76.474757624706797</v>
      </c>
      <c r="BV78" s="52">
        <v>74.961405223419007</v>
      </c>
      <c r="BW78" s="52">
        <v>73.648780927843205</v>
      </c>
      <c r="BX78" s="52">
        <v>72.232836736405503</v>
      </c>
      <c r="BY78" s="52">
        <v>71.519179670043698</v>
      </c>
      <c r="BZ78" s="52">
        <v>71.800636854731707</v>
      </c>
      <c r="CA78" s="52">
        <v>70.902590988654396</v>
      </c>
      <c r="CB78" s="52">
        <v>70.402513151215302</v>
      </c>
      <c r="CC78" s="52">
        <v>73.642340997330095</v>
      </c>
      <c r="CD78" s="52">
        <v>79.690122351894402</v>
      </c>
      <c r="CE78" s="52">
        <v>83.597758523406299</v>
      </c>
      <c r="CF78" s="52">
        <v>87.412731840841303</v>
      </c>
      <c r="CG78" s="52">
        <v>90.741032710909707</v>
      </c>
      <c r="CH78" s="52">
        <v>94.239763996465896</v>
      </c>
      <c r="CI78" s="52">
        <v>95.846249163015997</v>
      </c>
      <c r="CJ78" s="52">
        <v>99.025279978260301</v>
      </c>
      <c r="CK78" s="52">
        <v>99.638743674614503</v>
      </c>
      <c r="CL78" s="52">
        <v>99.615423992468905</v>
      </c>
      <c r="CM78" s="52">
        <v>98.791537903774298</v>
      </c>
      <c r="CN78" s="52">
        <v>96.846548665085606</v>
      </c>
      <c r="CO78" s="52">
        <v>91.347224645164403</v>
      </c>
      <c r="CP78" s="52">
        <v>86.431337932573797</v>
      </c>
      <c r="CQ78" s="57">
        <v>82.9885834573913</v>
      </c>
      <c r="CR78" s="57">
        <v>80.789832422564302</v>
      </c>
      <c r="CS78" s="57">
        <v>78.164738572339601</v>
      </c>
      <c r="CT78" s="57">
        <v>2.0407778696236601E-2</v>
      </c>
      <c r="CU78" s="57">
        <v>1.7422888638228301E-2</v>
      </c>
      <c r="CV78" s="57">
        <v>1.8017485547994899E-2</v>
      </c>
      <c r="CW78" s="57">
        <v>1.1289428041745399E-2</v>
      </c>
      <c r="CX78" s="57">
        <v>2.09219932211358E-3</v>
      </c>
      <c r="CY78" s="57">
        <v>-1.5687092657918999E-3</v>
      </c>
      <c r="CZ78" s="57">
        <v>-2.6168401186018098E-3</v>
      </c>
      <c r="DA78" s="57">
        <v>1.0014048847524401E-2</v>
      </c>
      <c r="DB78" s="57">
        <v>1.7941653559385099E-2</v>
      </c>
      <c r="DC78" s="57">
        <v>1.4116707050097099E-2</v>
      </c>
      <c r="DD78" s="57">
        <v>3.6992808038511299E-3</v>
      </c>
      <c r="DE78" s="52">
        <v>4.4761281515640098E-3</v>
      </c>
      <c r="DF78" s="52">
        <v>-1.0748051510189999E-2</v>
      </c>
      <c r="DG78" s="52">
        <v>7.8308905430021E-3</v>
      </c>
      <c r="DH78" s="52">
        <v>1.39705254479934E-2</v>
      </c>
      <c r="DI78" s="52">
        <v>2.0360094422750101E-2</v>
      </c>
      <c r="DJ78" s="52">
        <v>8.7144832266803696E-2</v>
      </c>
      <c r="DK78" s="52">
        <v>0.112150867959453</v>
      </c>
      <c r="DL78" s="57">
        <v>0.11662480080618701</v>
      </c>
      <c r="DM78" s="57">
        <v>0.109858586652548</v>
      </c>
      <c r="DN78" s="57">
        <v>6.0956252901023897E-2</v>
      </c>
      <c r="DO78" s="52">
        <v>-1.78557019165029E-3</v>
      </c>
      <c r="DP78" s="52">
        <v>-4.9902807623609796E-3</v>
      </c>
      <c r="DQ78" s="52">
        <v>-2.27947512747736E-4</v>
      </c>
      <c r="DR78" s="58">
        <v>9.3028845666174604E-6</v>
      </c>
      <c r="DS78" s="58">
        <v>7.7757734187419306E-6</v>
      </c>
      <c r="DT78" s="58">
        <v>5.7009083215274304E-6</v>
      </c>
      <c r="DU78" s="58">
        <v>2.6684546284239498E-6</v>
      </c>
      <c r="DV78" s="58">
        <v>1.0279271087160499E-6</v>
      </c>
      <c r="DW78" s="58">
        <v>3.6440828565073099E-7</v>
      </c>
      <c r="DX78" s="58">
        <v>1.2203386524296799E-6</v>
      </c>
      <c r="DY78" s="58">
        <v>9.4829919304954006E-6</v>
      </c>
      <c r="DZ78" s="58">
        <v>2.1620188449961501E-6</v>
      </c>
      <c r="EA78" s="58">
        <v>1.5374758054100001E-6</v>
      </c>
      <c r="EB78" s="58">
        <v>7.78529023973469E-7</v>
      </c>
      <c r="EC78" s="58">
        <v>7.4760788292694802E-7</v>
      </c>
      <c r="ED78" s="58">
        <v>2.0868261187188902E-6</v>
      </c>
      <c r="EE78" s="58">
        <v>7.4155981010409604E-6</v>
      </c>
      <c r="EF78" s="58">
        <v>8.6526513852894196E-6</v>
      </c>
      <c r="EG78" s="58">
        <v>1.27364614153113E-5</v>
      </c>
      <c r="EH78" s="58">
        <v>1.42502704601577E-5</v>
      </c>
      <c r="EI78" s="58">
        <v>1.4170823794468699E-5</v>
      </c>
      <c r="EJ78" s="58">
        <v>1.41401199752005E-5</v>
      </c>
      <c r="EK78" s="58">
        <v>1.2511715906244399E-5</v>
      </c>
      <c r="EL78" s="58">
        <v>2.0118474848930199E-5</v>
      </c>
      <c r="EM78" s="58">
        <v>1.0597823783994201E-5</v>
      </c>
      <c r="EN78" s="58">
        <v>1.0514609075125599E-6</v>
      </c>
      <c r="EO78" s="58">
        <v>8.5499886373021998E-7</v>
      </c>
    </row>
    <row r="79" spans="2:145" x14ac:dyDescent="0.25">
      <c r="B7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Stockton_All_All_All_All_All_All_All_All_All_All_45891</v>
      </c>
      <c r="C79" s="52" t="s">
        <v>264</v>
      </c>
      <c r="D79" s="52" t="s">
        <v>218</v>
      </c>
      <c r="E79" s="52" t="s">
        <v>219</v>
      </c>
      <c r="F79" s="52" t="s">
        <v>25</v>
      </c>
      <c r="G79" s="52" t="s">
        <v>25</v>
      </c>
      <c r="H79" s="52" t="s">
        <v>25</v>
      </c>
      <c r="I79" s="52" t="s">
        <v>25</v>
      </c>
      <c r="J79" s="52" t="s">
        <v>25</v>
      </c>
      <c r="K79" s="52" t="s">
        <v>25</v>
      </c>
      <c r="L79" s="53" t="s">
        <v>25</v>
      </c>
      <c r="M79" s="53" t="s">
        <v>25</v>
      </c>
      <c r="N79" s="54" t="s">
        <v>25</v>
      </c>
      <c r="O79" s="52" t="s">
        <v>25</v>
      </c>
      <c r="P79" s="55">
        <v>45891</v>
      </c>
      <c r="Q79" s="52">
        <v>17</v>
      </c>
      <c r="R79" s="52">
        <v>21</v>
      </c>
      <c r="S79" s="56">
        <v>5130</v>
      </c>
      <c r="T79" s="52">
        <v>0</v>
      </c>
      <c r="U79" s="52">
        <v>0</v>
      </c>
      <c r="V79" s="52">
        <v>0</v>
      </c>
      <c r="W79" s="52">
        <v>0</v>
      </c>
      <c r="X79" s="52">
        <v>1.19190272633848</v>
      </c>
      <c r="Y79" s="52">
        <v>1.05818860903873</v>
      </c>
      <c r="Z79" s="52">
        <v>0.97459579719297296</v>
      </c>
      <c r="AA79" s="52">
        <v>0.87526852762556995</v>
      </c>
      <c r="AB79" s="52">
        <v>0.78145987688861396</v>
      </c>
      <c r="AC79" s="52">
        <v>0.78054184457598896</v>
      </c>
      <c r="AD79" s="52">
        <v>0.78840073956587098</v>
      </c>
      <c r="AE79" s="52">
        <v>0.86947673121716196</v>
      </c>
      <c r="AF79" s="52">
        <v>0.86667119413118099</v>
      </c>
      <c r="AG79" s="52">
        <v>0.99189815876276499</v>
      </c>
      <c r="AH79" s="52">
        <v>1.18581818055374</v>
      </c>
      <c r="AI79" s="52">
        <v>1.33670970898334</v>
      </c>
      <c r="AJ79" s="52">
        <v>1.54977825749983</v>
      </c>
      <c r="AK79" s="52">
        <v>1.7716187587927701</v>
      </c>
      <c r="AL79" s="52">
        <v>2.0231873348141902</v>
      </c>
      <c r="AM79" s="52">
        <v>2.2187938345463398</v>
      </c>
      <c r="AN79" s="52">
        <v>2.2289915630136798</v>
      </c>
      <c r="AO79" s="52">
        <v>2.3135064687898499</v>
      </c>
      <c r="AP79" s="52">
        <v>2.2231030132953702</v>
      </c>
      <c r="AQ79" s="52">
        <v>2.1143641566715501</v>
      </c>
      <c r="AR79" s="52">
        <v>1.8562960175002801</v>
      </c>
      <c r="AS79" s="52">
        <v>1.76291430728108</v>
      </c>
      <c r="AT79" s="52">
        <v>1.52704018920947</v>
      </c>
      <c r="AU79" s="52">
        <v>1.2929961788817299</v>
      </c>
      <c r="AV79" s="52">
        <v>1.29074731272883</v>
      </c>
      <c r="AW79" s="52">
        <v>1.1653917735024899</v>
      </c>
      <c r="AX79" s="52">
        <v>1.0300362479268399</v>
      </c>
      <c r="AY79" s="52">
        <v>0.91583923510698695</v>
      </c>
      <c r="AZ79" s="52">
        <v>0.830786838309864</v>
      </c>
      <c r="BA79" s="52">
        <v>0.78690795396621604</v>
      </c>
      <c r="BB79" s="52">
        <v>0.77052639624608599</v>
      </c>
      <c r="BC79" s="52">
        <v>0.78893673669466902</v>
      </c>
      <c r="BD79" s="52">
        <v>0.82584815034043701</v>
      </c>
      <c r="BE79" s="52">
        <v>0.86699976060706496</v>
      </c>
      <c r="BF79" s="52">
        <v>0.99462281111845596</v>
      </c>
      <c r="BG79" s="52">
        <v>1.16338650671362</v>
      </c>
      <c r="BH79" s="52">
        <v>1.35817695613042</v>
      </c>
      <c r="BI79" s="52">
        <v>1.5749615082506301</v>
      </c>
      <c r="BJ79" s="52">
        <v>1.7649720350178699</v>
      </c>
      <c r="BK79" s="52">
        <v>2.0411829857333501</v>
      </c>
      <c r="BL79" s="52">
        <v>2.1902738622173601</v>
      </c>
      <c r="BM79" s="52">
        <v>2.3464876080058898</v>
      </c>
      <c r="BN79" s="52">
        <v>2.4143013405753302</v>
      </c>
      <c r="BO79" s="52">
        <v>2.3529014727757902</v>
      </c>
      <c r="BP79" s="52">
        <v>2.1436330156716599</v>
      </c>
      <c r="BQ79" s="52">
        <v>1.9657813930836801</v>
      </c>
      <c r="BR79" s="52">
        <v>1.7896014371461999</v>
      </c>
      <c r="BS79" s="52">
        <v>1.5280108208530201</v>
      </c>
      <c r="BT79" s="52">
        <v>1.29428440894673</v>
      </c>
      <c r="BU79" s="52">
        <v>78.298344170614698</v>
      </c>
      <c r="BV79" s="52">
        <v>77.166948673503796</v>
      </c>
      <c r="BW79" s="52">
        <v>75.103671518879494</v>
      </c>
      <c r="BX79" s="52">
        <v>74.186896164965106</v>
      </c>
      <c r="BY79" s="52">
        <v>73.465944253041499</v>
      </c>
      <c r="BZ79" s="52">
        <v>72.156978615324604</v>
      </c>
      <c r="CA79" s="52">
        <v>71.062555919974002</v>
      </c>
      <c r="CB79" s="52">
        <v>70.556301504294197</v>
      </c>
      <c r="CC79" s="52">
        <v>74.405529184464996</v>
      </c>
      <c r="CD79" s="52">
        <v>80.428727021577501</v>
      </c>
      <c r="CE79" s="52">
        <v>84.128505255137398</v>
      </c>
      <c r="CF79" s="52">
        <v>88.335621784686694</v>
      </c>
      <c r="CG79" s="52">
        <v>91.337657382052598</v>
      </c>
      <c r="CH79" s="52">
        <v>94.057210203702397</v>
      </c>
      <c r="CI79" s="52">
        <v>97.375550631037797</v>
      </c>
      <c r="CJ79" s="52">
        <v>98.608447335366606</v>
      </c>
      <c r="CK79" s="52">
        <v>99.8170895500688</v>
      </c>
      <c r="CL79" s="52">
        <v>99.716499188123194</v>
      </c>
      <c r="CM79" s="52">
        <v>97.915240368146598</v>
      </c>
      <c r="CN79" s="52">
        <v>95.404432529476694</v>
      </c>
      <c r="CO79" s="52">
        <v>91.981100121602296</v>
      </c>
      <c r="CP79" s="52">
        <v>89.250130023295199</v>
      </c>
      <c r="CQ79" s="57">
        <v>83.700281176561603</v>
      </c>
      <c r="CR79" s="57">
        <v>80.646092591663404</v>
      </c>
      <c r="CS79" s="57">
        <v>80.793849571351601</v>
      </c>
      <c r="CT79" s="57">
        <v>2.43818159957668E-2</v>
      </c>
      <c r="CU79" s="57">
        <v>2.6852074196856202E-2</v>
      </c>
      <c r="CV79" s="57">
        <v>2.2285597135115801E-2</v>
      </c>
      <c r="CW79" s="57">
        <v>1.48332715627113E-2</v>
      </c>
      <c r="CX79" s="57">
        <v>2.6152487798842602E-3</v>
      </c>
      <c r="CY79" s="57">
        <v>-1.4649705941093001E-3</v>
      </c>
      <c r="CZ79" s="57">
        <v>-2.8211192411777501E-3</v>
      </c>
      <c r="DA79" s="57">
        <v>1.01505857315023E-2</v>
      </c>
      <c r="DB79" s="57">
        <v>1.7494605798782599E-2</v>
      </c>
      <c r="DC79" s="57">
        <v>1.3699492583410701E-2</v>
      </c>
      <c r="DD79" s="57">
        <v>7.0315882440708096E-3</v>
      </c>
      <c r="DE79" s="57">
        <v>4.5695763759798702E-3</v>
      </c>
      <c r="DF79" s="57">
        <v>-2.2740718617115701E-3</v>
      </c>
      <c r="DG79" s="57">
        <v>1.10499877831217E-2</v>
      </c>
      <c r="DH79" s="52">
        <v>2.0874482788849898E-2</v>
      </c>
      <c r="DI79" s="52">
        <v>1.9368703736692999E-2</v>
      </c>
      <c r="DJ79" s="52">
        <v>8.7017527186324495E-2</v>
      </c>
      <c r="DK79" s="57">
        <v>0.11213684941680099</v>
      </c>
      <c r="DL79" s="57">
        <v>0.11526644713523</v>
      </c>
      <c r="DM79" s="57">
        <v>0.111637062425443</v>
      </c>
      <c r="DN79" s="57">
        <v>6.00433949025286E-2</v>
      </c>
      <c r="DO79" s="57">
        <v>3.331114601736E-3</v>
      </c>
      <c r="DP79" s="52">
        <v>-3.8996402237718099E-3</v>
      </c>
      <c r="DQ79" s="52">
        <v>-1.7649127020896301E-4</v>
      </c>
      <c r="DR79" s="58">
        <v>1.12020525901199E-5</v>
      </c>
      <c r="DS79" s="58">
        <v>9.5859265899205603E-6</v>
      </c>
      <c r="DT79" s="58">
        <v>6.9743936622330202E-6</v>
      </c>
      <c r="DU79" s="58">
        <v>3.05689865088944E-6</v>
      </c>
      <c r="DV79" s="58">
        <v>1.0477390029334701E-6</v>
      </c>
      <c r="DW79" s="58">
        <v>3.7302399338917201E-7</v>
      </c>
      <c r="DX79" s="58">
        <v>1.32144145864164E-6</v>
      </c>
      <c r="DY79" s="58">
        <v>1.1463257053674601E-5</v>
      </c>
      <c r="DZ79" s="58">
        <v>2.6339150558926198E-6</v>
      </c>
      <c r="EA79" s="58">
        <v>1.90198039949251E-6</v>
      </c>
      <c r="EB79" s="58">
        <v>3.5946677142313502E-6</v>
      </c>
      <c r="EC79" s="58">
        <v>2.14717706167633E-6</v>
      </c>
      <c r="ED79" s="58">
        <v>3.94602299681702E-6</v>
      </c>
      <c r="EE79" s="58">
        <v>1.0888300340010699E-5</v>
      </c>
      <c r="EF79" s="58">
        <v>1.3801629950261099E-5</v>
      </c>
      <c r="EG79" s="58">
        <v>1.25034032620968E-5</v>
      </c>
      <c r="EH79" s="58">
        <v>1.3395891815521099E-5</v>
      </c>
      <c r="EI79" s="58">
        <v>1.38611953738038E-5</v>
      </c>
      <c r="EJ79" s="58">
        <v>1.4233320864161999E-5</v>
      </c>
      <c r="EK79" s="58">
        <v>1.37889699837544E-5</v>
      </c>
      <c r="EL79" s="58">
        <v>2.3166927385799202E-5</v>
      </c>
      <c r="EM79" s="58">
        <v>1.14973247747253E-5</v>
      </c>
      <c r="EN79" s="58">
        <v>1.1026886982993401E-6</v>
      </c>
      <c r="EO79" s="58">
        <v>8.4618130954928097E-7</v>
      </c>
    </row>
    <row r="80" spans="2:145" x14ac:dyDescent="0.25">
      <c r="B8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Stockton_All_All_All_All_All_All_All_All_All_All_45904</v>
      </c>
      <c r="C80" s="52" t="s">
        <v>264</v>
      </c>
      <c r="D80" s="52" t="s">
        <v>218</v>
      </c>
      <c r="E80" s="52" t="s">
        <v>219</v>
      </c>
      <c r="F80" s="52" t="s">
        <v>25</v>
      </c>
      <c r="G80" s="52" t="s">
        <v>25</v>
      </c>
      <c r="H80" s="52" t="s">
        <v>25</v>
      </c>
      <c r="I80" s="52" t="s">
        <v>25</v>
      </c>
      <c r="J80" s="52" t="s">
        <v>25</v>
      </c>
      <c r="K80" s="52" t="s">
        <v>25</v>
      </c>
      <c r="L80" s="53" t="s">
        <v>25</v>
      </c>
      <c r="M80" s="53" t="s">
        <v>25</v>
      </c>
      <c r="N80" s="54" t="s">
        <v>25</v>
      </c>
      <c r="O80" s="52" t="s">
        <v>25</v>
      </c>
      <c r="P80" s="55">
        <v>45904</v>
      </c>
      <c r="Q80" s="52">
        <v>17</v>
      </c>
      <c r="R80" s="52">
        <v>21</v>
      </c>
      <c r="S80" s="56">
        <v>5150</v>
      </c>
      <c r="T80" s="52">
        <v>0</v>
      </c>
      <c r="U80" s="52">
        <v>0</v>
      </c>
      <c r="V80" s="52">
        <v>0</v>
      </c>
      <c r="W80" s="52">
        <v>0</v>
      </c>
      <c r="X80" s="52">
        <v>1.01756906295141</v>
      </c>
      <c r="Y80" s="52">
        <v>0.87046890208467298</v>
      </c>
      <c r="Z80" s="52">
        <v>0.78425775185714797</v>
      </c>
      <c r="AA80" s="52">
        <v>0.74155392658694397</v>
      </c>
      <c r="AB80" s="52">
        <v>0.71131677741920896</v>
      </c>
      <c r="AC80" s="52">
        <v>0.72519993212894795</v>
      </c>
      <c r="AD80" s="52">
        <v>0.75350829203627001</v>
      </c>
      <c r="AE80" s="52">
        <v>0.799724143478177</v>
      </c>
      <c r="AF80" s="52">
        <v>0.78483663271279303</v>
      </c>
      <c r="AG80" s="52">
        <v>0.79285154308425598</v>
      </c>
      <c r="AH80" s="52">
        <v>0.89420964947927695</v>
      </c>
      <c r="AI80" s="52">
        <v>0.97292038044189399</v>
      </c>
      <c r="AJ80" s="52">
        <v>1.11892967609094</v>
      </c>
      <c r="AK80" s="52">
        <v>1.30752379722997</v>
      </c>
      <c r="AL80" s="52">
        <v>1.4706013891510901</v>
      </c>
      <c r="AM80" s="52">
        <v>1.6747340280512499</v>
      </c>
      <c r="AN80" s="52">
        <v>1.7453731040385601</v>
      </c>
      <c r="AO80" s="52">
        <v>1.7635488054751101</v>
      </c>
      <c r="AP80" s="52">
        <v>1.63433558118994</v>
      </c>
      <c r="AQ80" s="52">
        <v>1.4919949926185401</v>
      </c>
      <c r="AR80" s="52">
        <v>1.34346854824053</v>
      </c>
      <c r="AS80" s="52">
        <v>1.2216261243401001</v>
      </c>
      <c r="AT80" s="52">
        <v>1.0821869862078199</v>
      </c>
      <c r="AU80" s="52">
        <v>0.91769920261259597</v>
      </c>
      <c r="AV80" s="52">
        <v>1.14107879896774</v>
      </c>
      <c r="AW80" s="52">
        <v>0.95980635928297497</v>
      </c>
      <c r="AX80" s="52">
        <v>0.83913281080792201</v>
      </c>
      <c r="AY80" s="52">
        <v>0.77218223250027995</v>
      </c>
      <c r="AZ80" s="52">
        <v>0.72442570658852701</v>
      </c>
      <c r="BA80" s="52">
        <v>0.71518653104823104</v>
      </c>
      <c r="BB80" s="52">
        <v>0.72032300137128003</v>
      </c>
      <c r="BC80" s="52">
        <v>0.75197580133103603</v>
      </c>
      <c r="BD80" s="52">
        <v>0.75257731512333503</v>
      </c>
      <c r="BE80" s="52">
        <v>0.74031413082648201</v>
      </c>
      <c r="BF80" s="52">
        <v>0.79765119561997799</v>
      </c>
      <c r="BG80" s="52">
        <v>0.87771372944894199</v>
      </c>
      <c r="BH80" s="52">
        <v>0.99425692463908499</v>
      </c>
      <c r="BI80" s="52">
        <v>1.13047414606672</v>
      </c>
      <c r="BJ80" s="52">
        <v>1.2409984470525</v>
      </c>
      <c r="BK80" s="52">
        <v>1.4349950224016399</v>
      </c>
      <c r="BL80" s="52">
        <v>1.5323819002118499</v>
      </c>
      <c r="BM80" s="52">
        <v>1.63355001270337</v>
      </c>
      <c r="BN80" s="52">
        <v>1.6540449726031801</v>
      </c>
      <c r="BO80" s="52">
        <v>1.56745995733344</v>
      </c>
      <c r="BP80" s="52">
        <v>1.4010908907073201</v>
      </c>
      <c r="BQ80" s="52">
        <v>1.3200741266162599</v>
      </c>
      <c r="BR80" s="52">
        <v>1.20803552508932</v>
      </c>
      <c r="BS80" s="52">
        <v>1.0692677082294899</v>
      </c>
      <c r="BT80" s="52">
        <v>0.927111142352946</v>
      </c>
      <c r="BU80" s="52">
        <v>72.789971093346907</v>
      </c>
      <c r="BV80" s="52">
        <v>71.185179482608007</v>
      </c>
      <c r="BW80" s="52">
        <v>69.619834728061306</v>
      </c>
      <c r="BX80" s="57">
        <v>68.782014432626397</v>
      </c>
      <c r="BY80" s="52">
        <v>67.496607648527899</v>
      </c>
      <c r="BZ80" s="52">
        <v>66.494529679305103</v>
      </c>
      <c r="CA80" s="52">
        <v>67.213843887098307</v>
      </c>
      <c r="CB80" s="52">
        <v>66.639599450219194</v>
      </c>
      <c r="CC80" s="52">
        <v>70.716984503987007</v>
      </c>
      <c r="CD80" s="52">
        <v>74.2836528177274</v>
      </c>
      <c r="CE80" s="52">
        <v>77.696829361188804</v>
      </c>
      <c r="CF80" s="52">
        <v>80.635020750759594</v>
      </c>
      <c r="CG80" s="52">
        <v>82.466828054944401</v>
      </c>
      <c r="CH80" s="52">
        <v>85.465288397024395</v>
      </c>
      <c r="CI80" s="52">
        <v>88.447236102152999</v>
      </c>
      <c r="CJ80" s="52">
        <v>89.760334169013504</v>
      </c>
      <c r="CK80" s="52">
        <v>89.945328412041704</v>
      </c>
      <c r="CL80" s="52">
        <v>89.544872256868302</v>
      </c>
      <c r="CM80" s="52">
        <v>87.2279400345504</v>
      </c>
      <c r="CN80" s="52">
        <v>81.880552868555696</v>
      </c>
      <c r="CO80" s="52">
        <v>77.298437953822102</v>
      </c>
      <c r="CP80" s="52">
        <v>74.025598740070507</v>
      </c>
      <c r="CQ80" s="57">
        <v>70.864111718472302</v>
      </c>
      <c r="CR80" s="57">
        <v>68.811505145514701</v>
      </c>
      <c r="CS80" s="57">
        <v>75.764755090085899</v>
      </c>
      <c r="CT80" s="57">
        <v>1.2275255449722E-2</v>
      </c>
      <c r="CU80" s="57">
        <v>1.49711808347984E-3</v>
      </c>
      <c r="CV80" s="57">
        <v>6.3353674653612302E-3</v>
      </c>
      <c r="CW80" s="57">
        <v>5.0192146691961604E-3</v>
      </c>
      <c r="CX80" s="57">
        <v>9.7492320800439695E-4</v>
      </c>
      <c r="CY80" s="57">
        <v>-2.6745898025652801E-3</v>
      </c>
      <c r="CZ80" s="57">
        <v>-3.9200802276010397E-4</v>
      </c>
      <c r="DA80" s="57">
        <v>7.8153458453298907E-3</v>
      </c>
      <c r="DB80" s="57">
        <v>1.9582793119282099E-2</v>
      </c>
      <c r="DC80" s="57">
        <v>1.6624043918061E-2</v>
      </c>
      <c r="DD80" s="52">
        <v>6.96595489020341E-3</v>
      </c>
      <c r="DE80" s="52">
        <v>4.1250200558553196E-3</v>
      </c>
      <c r="DF80" s="52">
        <v>-6.1169623217581601E-3</v>
      </c>
      <c r="DG80" s="52">
        <v>-1.0337609089142399E-2</v>
      </c>
      <c r="DH80" s="52">
        <v>-1.0014805309609999E-3</v>
      </c>
      <c r="DI80" s="52">
        <v>3.4613912948407198E-3</v>
      </c>
      <c r="DJ80" s="52">
        <v>7.5061438089435495E-2</v>
      </c>
      <c r="DK80" s="52">
        <v>8.3378949207298894E-2</v>
      </c>
      <c r="DL80" s="57">
        <v>8.9239794803620501E-2</v>
      </c>
      <c r="DM80" s="57">
        <v>7.2432529180156899E-2</v>
      </c>
      <c r="DN80" s="57">
        <v>3.9591189721978899E-2</v>
      </c>
      <c r="DO80" s="52">
        <v>1.11641661318254E-3</v>
      </c>
      <c r="DP80" s="52">
        <v>-2.6466698207196199E-4</v>
      </c>
      <c r="DQ80" s="52">
        <v>1.7935463350825099E-3</v>
      </c>
      <c r="DR80" s="59">
        <v>8.5864627501725707E-6</v>
      </c>
      <c r="DS80" s="58">
        <v>7.49200950034049E-6</v>
      </c>
      <c r="DT80" s="58">
        <v>5.7683923786364697E-6</v>
      </c>
      <c r="DU80" s="58">
        <v>2.9271831543978999E-6</v>
      </c>
      <c r="DV80" s="58">
        <v>1.30622611074046E-6</v>
      </c>
      <c r="DW80" s="58">
        <v>3.9286155624518498E-7</v>
      </c>
      <c r="DX80" s="58">
        <v>1.4012884423829199E-6</v>
      </c>
      <c r="DY80" s="58">
        <v>9.2100500475683708E-6</v>
      </c>
      <c r="DZ80" s="58">
        <v>2.48457956489001E-6</v>
      </c>
      <c r="EA80" s="58">
        <v>1.43517293887728E-6</v>
      </c>
      <c r="EB80" s="58">
        <v>7.0577004595778299E-7</v>
      </c>
      <c r="EC80" s="58">
        <v>6.1533832962150098E-7</v>
      </c>
      <c r="ED80" s="58">
        <v>1.41180355875916E-6</v>
      </c>
      <c r="EE80" s="59">
        <v>4.6266206869902804E-6</v>
      </c>
      <c r="EF80" s="59">
        <v>7.13546744051781E-6</v>
      </c>
      <c r="EG80" s="59">
        <v>9.8298297849072408E-6</v>
      </c>
      <c r="EH80" s="59">
        <v>1.1513547583979401E-5</v>
      </c>
      <c r="EI80" s="59">
        <v>1.2747986029954399E-5</v>
      </c>
      <c r="EJ80" s="59">
        <v>1.0315353057259899E-5</v>
      </c>
      <c r="EK80" s="59">
        <v>8.2359118731624994E-6</v>
      </c>
      <c r="EL80" s="59">
        <v>1.3071317222693999E-5</v>
      </c>
      <c r="EM80" s="59">
        <v>7.0935042309616096E-6</v>
      </c>
      <c r="EN80" s="58">
        <v>8.5966490347155103E-7</v>
      </c>
      <c r="EO80" s="58">
        <v>8.5083162027458596E-7</v>
      </c>
    </row>
    <row r="81" spans="2:145" x14ac:dyDescent="0.25">
      <c r="B8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Stockton_All_All_All_All_All_All_All_All_All_All_45916</v>
      </c>
      <c r="C81" s="52" t="s">
        <v>264</v>
      </c>
      <c r="D81" s="52" t="s">
        <v>218</v>
      </c>
      <c r="E81" s="52" t="s">
        <v>219</v>
      </c>
      <c r="F81" s="52" t="s">
        <v>25</v>
      </c>
      <c r="G81" s="52" t="s">
        <v>25</v>
      </c>
      <c r="H81" s="52" t="s">
        <v>25</v>
      </c>
      <c r="I81" s="52" t="s">
        <v>25</v>
      </c>
      <c r="J81" s="52" t="s">
        <v>25</v>
      </c>
      <c r="K81" s="52" t="s">
        <v>25</v>
      </c>
      <c r="L81" s="53" t="s">
        <v>25</v>
      </c>
      <c r="M81" s="53" t="s">
        <v>25</v>
      </c>
      <c r="N81" s="54" t="s">
        <v>25</v>
      </c>
      <c r="O81" s="52" t="s">
        <v>25</v>
      </c>
      <c r="P81" s="55">
        <v>45916</v>
      </c>
      <c r="Q81" s="52">
        <v>17</v>
      </c>
      <c r="R81" s="52">
        <v>21</v>
      </c>
      <c r="S81" s="56">
        <v>5217</v>
      </c>
      <c r="T81" s="52">
        <v>0</v>
      </c>
      <c r="U81" s="52">
        <v>0</v>
      </c>
      <c r="V81" s="52">
        <v>0</v>
      </c>
      <c r="W81" s="52">
        <v>0</v>
      </c>
      <c r="X81" s="52">
        <v>0.88805207783154005</v>
      </c>
      <c r="Y81" s="52">
        <v>0.77589570719648704</v>
      </c>
      <c r="Z81" s="52">
        <v>0.716317413161209</v>
      </c>
      <c r="AA81" s="52">
        <v>0.66529983185275499</v>
      </c>
      <c r="AB81" s="52">
        <v>0.63372223038755504</v>
      </c>
      <c r="AC81" s="52">
        <v>0.67818570952101298</v>
      </c>
      <c r="AD81" s="52">
        <v>0.72870082749679899</v>
      </c>
      <c r="AE81" s="52">
        <v>0.746228110230029</v>
      </c>
      <c r="AF81" s="52">
        <v>0.77962197192993499</v>
      </c>
      <c r="AG81" s="52">
        <v>0.77236583855151197</v>
      </c>
      <c r="AH81" s="52">
        <v>0.88950197438163503</v>
      </c>
      <c r="AI81" s="52">
        <v>0.99456193100717505</v>
      </c>
      <c r="AJ81" s="52">
        <v>1.16449909346856</v>
      </c>
      <c r="AK81" s="52">
        <v>1.35297734366711</v>
      </c>
      <c r="AL81" s="52">
        <v>1.5826189769968899</v>
      </c>
      <c r="AM81" s="52">
        <v>1.82353159720018</v>
      </c>
      <c r="AN81" s="52">
        <v>1.9419228879441199</v>
      </c>
      <c r="AO81" s="52">
        <v>1.9738999163926201</v>
      </c>
      <c r="AP81" s="52">
        <v>1.8562399296837799</v>
      </c>
      <c r="AQ81" s="52">
        <v>1.6932407331475801</v>
      </c>
      <c r="AR81" s="52">
        <v>1.5799837985260701</v>
      </c>
      <c r="AS81" s="52">
        <v>1.3917148516608999</v>
      </c>
      <c r="AT81" s="52">
        <v>1.2129176866415201</v>
      </c>
      <c r="AU81" s="52">
        <v>1.0002202664897</v>
      </c>
      <c r="AV81" s="52">
        <v>0.94689973452889498</v>
      </c>
      <c r="AW81" s="52">
        <v>0.94024525448831298</v>
      </c>
      <c r="AX81" s="52">
        <v>0.84723047345151203</v>
      </c>
      <c r="AY81" s="52">
        <v>0.76248529031858403</v>
      </c>
      <c r="AZ81" s="52">
        <v>0.69784786718425695</v>
      </c>
      <c r="BA81" s="52">
        <v>0.66788550307490402</v>
      </c>
      <c r="BB81" s="52">
        <v>0.66482303649556895</v>
      </c>
      <c r="BC81" s="52">
        <v>0.70053019573833797</v>
      </c>
      <c r="BD81" s="52">
        <v>0.728214009845076</v>
      </c>
      <c r="BE81" s="52">
        <v>0.73262809751384295</v>
      </c>
      <c r="BF81" s="52">
        <v>0.79281004696465995</v>
      </c>
      <c r="BG81" s="52">
        <v>0.87083107308095897</v>
      </c>
      <c r="BH81" s="52">
        <v>1.01036611270821</v>
      </c>
      <c r="BI81" s="52">
        <v>1.1858040543881101</v>
      </c>
      <c r="BJ81" s="52">
        <v>1.39936765363321</v>
      </c>
      <c r="BK81" s="52">
        <v>1.6089118111001</v>
      </c>
      <c r="BL81" s="52">
        <v>1.8439300695449501</v>
      </c>
      <c r="BM81" s="52">
        <v>1.89661976659642</v>
      </c>
      <c r="BN81" s="52">
        <v>1.9571140641301901</v>
      </c>
      <c r="BO81" s="52">
        <v>1.9085752004655701</v>
      </c>
      <c r="BP81" s="52">
        <v>1.75863934305862</v>
      </c>
      <c r="BQ81" s="52">
        <v>1.57794154535794</v>
      </c>
      <c r="BR81" s="52">
        <v>1.41181846697919</v>
      </c>
      <c r="BS81" s="52">
        <v>1.1893872978215301</v>
      </c>
      <c r="BT81" s="52">
        <v>1.0142857542664301</v>
      </c>
      <c r="BU81" s="52">
        <v>74.484825275702093</v>
      </c>
      <c r="BV81" s="52">
        <v>73.862712191634301</v>
      </c>
      <c r="BW81" s="52">
        <v>72.655221731389204</v>
      </c>
      <c r="BX81" s="52">
        <v>72.303968844018399</v>
      </c>
      <c r="BY81" s="52">
        <v>70.607346254094907</v>
      </c>
      <c r="BZ81" s="52">
        <v>68.360866651817005</v>
      </c>
      <c r="CA81" s="52">
        <v>67.825402262286602</v>
      </c>
      <c r="CB81" s="52">
        <v>67.928035825721594</v>
      </c>
      <c r="CC81" s="52">
        <v>70.8112610134161</v>
      </c>
      <c r="CD81" s="52">
        <v>75.386815525467995</v>
      </c>
      <c r="CE81" s="52">
        <v>81.285621881803294</v>
      </c>
      <c r="CF81" s="52">
        <v>85.108636427004697</v>
      </c>
      <c r="CG81" s="52">
        <v>88.115292133176794</v>
      </c>
      <c r="CH81" s="52">
        <v>91.521041430834799</v>
      </c>
      <c r="CI81" s="52">
        <v>93.226949333144802</v>
      </c>
      <c r="CJ81" s="52">
        <v>95.713040030313607</v>
      </c>
      <c r="CK81" s="52">
        <v>96.126038240774903</v>
      </c>
      <c r="CL81" s="52">
        <v>96.120367204245596</v>
      </c>
      <c r="CM81" s="52">
        <v>94.817537024478497</v>
      </c>
      <c r="CN81" s="52">
        <v>91.2129556617476</v>
      </c>
      <c r="CO81" s="52">
        <v>86.321952802566003</v>
      </c>
      <c r="CP81" s="57">
        <v>82.770668950335804</v>
      </c>
      <c r="CQ81" s="57">
        <v>79.833497793950897</v>
      </c>
      <c r="CR81" s="57">
        <v>77.539477213284101</v>
      </c>
      <c r="CS81" s="57">
        <v>75.983075438003596</v>
      </c>
      <c r="CT81" s="57">
        <v>1.5861898323441301E-2</v>
      </c>
      <c r="CU81" s="57">
        <v>1.2572038240123901E-2</v>
      </c>
      <c r="CV81" s="57">
        <v>1.49702211337385E-2</v>
      </c>
      <c r="CW81" s="57">
        <v>1.1275901018812101E-2</v>
      </c>
      <c r="CX81" s="57">
        <v>1.7454221132295899E-3</v>
      </c>
      <c r="CY81" s="57">
        <v>-2.27242869047656E-3</v>
      </c>
      <c r="CZ81" s="57">
        <v>1.68953364884928E-5</v>
      </c>
      <c r="DA81" s="57">
        <v>8.0612523302554407E-3</v>
      </c>
      <c r="DB81" s="57">
        <v>1.9576209325943901E-2</v>
      </c>
      <c r="DC81" s="57">
        <v>1.6237799515592399E-2</v>
      </c>
      <c r="DD81" s="57">
        <v>4.9477247210215503E-3</v>
      </c>
      <c r="DE81" s="57">
        <v>4.2811169687970701E-3</v>
      </c>
      <c r="DF81" s="52">
        <v>-1.09337928879038E-2</v>
      </c>
      <c r="DG81" s="52">
        <v>-6.6278084639234203E-3</v>
      </c>
      <c r="DH81" s="52">
        <v>3.3010497272588698E-3</v>
      </c>
      <c r="DI81" s="52">
        <v>1.15507876305725E-2</v>
      </c>
      <c r="DJ81" s="52">
        <v>8.2949806263255099E-2</v>
      </c>
      <c r="DK81" s="52">
        <v>0.100606750737599</v>
      </c>
      <c r="DL81" s="57">
        <v>0.110844202098294</v>
      </c>
      <c r="DM81" s="57">
        <v>0.110487459336338</v>
      </c>
      <c r="DN81" s="57">
        <v>4.7038171913075598E-2</v>
      </c>
      <c r="DO81" s="52">
        <v>-3.7119849441402098E-3</v>
      </c>
      <c r="DP81" s="52">
        <v>-3.8334090912988399E-3</v>
      </c>
      <c r="DQ81" s="52">
        <v>3.0776527190719001E-4</v>
      </c>
      <c r="DR81" s="58">
        <v>7.6438603960570702E-6</v>
      </c>
      <c r="DS81" s="58">
        <v>6.4466163476399897E-6</v>
      </c>
      <c r="DT81" s="58">
        <v>4.7977062566977701E-6</v>
      </c>
      <c r="DU81" s="58">
        <v>2.2540363256800801E-6</v>
      </c>
      <c r="DV81" s="58">
        <v>8.7698141505613696E-7</v>
      </c>
      <c r="DW81" s="58">
        <v>3.1826291995158301E-7</v>
      </c>
      <c r="DX81" s="58">
        <v>1.0101481869308301E-6</v>
      </c>
      <c r="DY81" s="58">
        <v>7.50224922764447E-6</v>
      </c>
      <c r="DZ81" s="58">
        <v>1.66043143833223E-6</v>
      </c>
      <c r="EA81" s="58">
        <v>1.0007800992083601E-6</v>
      </c>
      <c r="EB81" s="58">
        <v>5.6119732481809603E-7</v>
      </c>
      <c r="EC81" s="58">
        <v>5.7002649978581399E-7</v>
      </c>
      <c r="ED81" s="58">
        <v>1.4860408633375E-6</v>
      </c>
      <c r="EE81" s="58">
        <v>5.2980297309751297E-6</v>
      </c>
      <c r="EF81" s="58">
        <v>7.0790065912185296E-6</v>
      </c>
      <c r="EG81" s="58">
        <v>8.3680043443601498E-6</v>
      </c>
      <c r="EH81" s="58">
        <v>8.7877867813775507E-6</v>
      </c>
      <c r="EI81" s="58">
        <v>8.8491328088177706E-6</v>
      </c>
      <c r="EJ81" s="58">
        <v>9.4485148645756292E-6</v>
      </c>
      <c r="EK81" s="58">
        <v>9.7302360032405894E-6</v>
      </c>
      <c r="EL81" s="58">
        <v>1.2990800796649701E-5</v>
      </c>
      <c r="EM81" s="58">
        <v>6.4105380440722098E-6</v>
      </c>
      <c r="EN81" s="58">
        <v>6.2907456449944101E-7</v>
      </c>
      <c r="EO81" s="58">
        <v>5.6390304440962899E-7</v>
      </c>
    </row>
    <row r="82" spans="2:145" x14ac:dyDescent="0.25">
      <c r="B8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Stockton_All_All_All_All_All_All_All_All_All_All_45917</v>
      </c>
      <c r="C82" s="52" t="s">
        <v>264</v>
      </c>
      <c r="D82" s="52" t="s">
        <v>218</v>
      </c>
      <c r="E82" s="52" t="s">
        <v>219</v>
      </c>
      <c r="F82" s="52" t="s">
        <v>25</v>
      </c>
      <c r="G82" s="52" t="s">
        <v>25</v>
      </c>
      <c r="H82" s="52" t="s">
        <v>25</v>
      </c>
      <c r="I82" s="52" t="s">
        <v>25</v>
      </c>
      <c r="J82" s="52" t="s">
        <v>25</v>
      </c>
      <c r="K82" s="52" t="s">
        <v>25</v>
      </c>
      <c r="L82" s="53" t="s">
        <v>25</v>
      </c>
      <c r="M82" s="53" t="s">
        <v>25</v>
      </c>
      <c r="N82" s="54" t="s">
        <v>25</v>
      </c>
      <c r="O82" s="52" t="s">
        <v>25</v>
      </c>
      <c r="P82" s="55">
        <v>45917</v>
      </c>
      <c r="Q82" s="52">
        <v>17</v>
      </c>
      <c r="R82" s="52">
        <v>21</v>
      </c>
      <c r="S82" s="56">
        <v>5237</v>
      </c>
      <c r="T82" s="52">
        <v>0</v>
      </c>
      <c r="U82" s="52">
        <v>0</v>
      </c>
      <c r="V82" s="52">
        <v>0</v>
      </c>
      <c r="W82" s="52">
        <v>0</v>
      </c>
      <c r="X82" s="52">
        <v>0.91083534370560504</v>
      </c>
      <c r="Y82" s="52">
        <v>0.79446165470083596</v>
      </c>
      <c r="Z82" s="52">
        <v>0.72052254361771395</v>
      </c>
      <c r="AA82" s="52">
        <v>0.69979189330145897</v>
      </c>
      <c r="AB82" s="52">
        <v>0.66204572859125499</v>
      </c>
      <c r="AC82" s="52">
        <v>0.67428354897706499</v>
      </c>
      <c r="AD82" s="52">
        <v>0.71828958556038602</v>
      </c>
      <c r="AE82" s="52">
        <v>0.77133531459277005</v>
      </c>
      <c r="AF82" s="52">
        <v>0.80534913440886502</v>
      </c>
      <c r="AG82" s="52">
        <v>0.76246579965040595</v>
      </c>
      <c r="AH82" s="52">
        <v>0.86600993894192502</v>
      </c>
      <c r="AI82" s="52">
        <v>1.0050961595646399</v>
      </c>
      <c r="AJ82" s="52">
        <v>1.20611067869193</v>
      </c>
      <c r="AK82" s="52">
        <v>1.3402519099227901</v>
      </c>
      <c r="AL82" s="52">
        <v>1.6162311288536599</v>
      </c>
      <c r="AM82" s="52">
        <v>1.7851485323853999</v>
      </c>
      <c r="AN82" s="52">
        <v>1.8839531787183901</v>
      </c>
      <c r="AO82" s="52">
        <v>1.9292565302111999</v>
      </c>
      <c r="AP82" s="52">
        <v>1.9060788059067399</v>
      </c>
      <c r="AQ82" s="52">
        <v>1.7663771864973801</v>
      </c>
      <c r="AR82" s="52">
        <v>1.63212694834225</v>
      </c>
      <c r="AS82" s="52">
        <v>1.46978693045827</v>
      </c>
      <c r="AT82" s="52">
        <v>1.3139286732028099</v>
      </c>
      <c r="AU82" s="52">
        <v>1.1305666442336999</v>
      </c>
      <c r="AV82" s="52">
        <v>1.0046624608371799</v>
      </c>
      <c r="AW82" s="52">
        <v>0.98176587013791305</v>
      </c>
      <c r="AX82" s="52">
        <v>0.86292722174484804</v>
      </c>
      <c r="AY82" s="52">
        <v>0.77447741436712403</v>
      </c>
      <c r="AZ82" s="52">
        <v>0.70570444010506805</v>
      </c>
      <c r="BA82" s="52">
        <v>0.67070129710772897</v>
      </c>
      <c r="BB82" s="52">
        <v>0.66820226084190704</v>
      </c>
      <c r="BC82" s="52">
        <v>0.70103969695130097</v>
      </c>
      <c r="BD82" s="52">
        <v>0.73337186620575501</v>
      </c>
      <c r="BE82" s="52">
        <v>0.73341889166982199</v>
      </c>
      <c r="BF82" s="52">
        <v>0.78217516284231803</v>
      </c>
      <c r="BG82" s="52">
        <v>0.87373374179108698</v>
      </c>
      <c r="BH82" s="52">
        <v>1.0100986788987201</v>
      </c>
      <c r="BI82" s="52">
        <v>1.19712183131226</v>
      </c>
      <c r="BJ82" s="52">
        <v>1.4003503816243099</v>
      </c>
      <c r="BK82" s="52">
        <v>1.6699843420562599</v>
      </c>
      <c r="BL82" s="52">
        <v>1.8307665907769799</v>
      </c>
      <c r="BM82" s="52">
        <v>1.9550335271704</v>
      </c>
      <c r="BN82" s="52">
        <v>2.0082181795296199</v>
      </c>
      <c r="BO82" s="52">
        <v>1.94087781890421</v>
      </c>
      <c r="BP82" s="52">
        <v>1.7739131595709601</v>
      </c>
      <c r="BQ82" s="52">
        <v>1.6439524659428399</v>
      </c>
      <c r="BR82" s="52">
        <v>1.50196953470387</v>
      </c>
      <c r="BS82" s="52">
        <v>1.30863966665634</v>
      </c>
      <c r="BT82" s="52">
        <v>1.1195051010914301</v>
      </c>
      <c r="BU82" s="52">
        <v>75.382030189606994</v>
      </c>
      <c r="BV82" s="52">
        <v>74.179449565562507</v>
      </c>
      <c r="BW82" s="52">
        <v>72.672634968616904</v>
      </c>
      <c r="BX82" s="52">
        <v>71.472540763257996</v>
      </c>
      <c r="BY82" s="52">
        <v>70.863413009914296</v>
      </c>
      <c r="BZ82" s="52">
        <v>70.340144628973903</v>
      </c>
      <c r="CA82" s="52">
        <v>68.960243942788395</v>
      </c>
      <c r="CB82" s="52">
        <v>67.8570919091961</v>
      </c>
      <c r="CC82" s="52">
        <v>71.685377009880895</v>
      </c>
      <c r="CD82" s="52">
        <v>77.422884948170093</v>
      </c>
      <c r="CE82" s="52">
        <v>80.854167073645698</v>
      </c>
      <c r="CF82" s="52">
        <v>85.0668834243953</v>
      </c>
      <c r="CG82" s="52">
        <v>88.878234533689906</v>
      </c>
      <c r="CH82" s="52">
        <v>91.713892965602398</v>
      </c>
      <c r="CI82" s="52">
        <v>94.227070024425601</v>
      </c>
      <c r="CJ82" s="52">
        <v>95.744713679054399</v>
      </c>
      <c r="CK82" s="52">
        <v>96.751956786686407</v>
      </c>
      <c r="CL82" s="52">
        <v>96.655618211266201</v>
      </c>
      <c r="CM82" s="52">
        <v>94.351904585319303</v>
      </c>
      <c r="CN82" s="52">
        <v>91.254847697908005</v>
      </c>
      <c r="CO82" s="52">
        <v>87.652734322910206</v>
      </c>
      <c r="CP82" s="57">
        <v>83.590508497349106</v>
      </c>
      <c r="CQ82" s="57">
        <v>82.925226514014895</v>
      </c>
      <c r="CR82" s="57">
        <v>81.323601533448695</v>
      </c>
      <c r="CS82" s="57">
        <v>77.564560687338997</v>
      </c>
      <c r="CT82" s="57">
        <v>1.7835909841628E-2</v>
      </c>
      <c r="CU82" s="57">
        <v>1.391881417349E-2</v>
      </c>
      <c r="CV82" s="57">
        <v>1.50374441332941E-2</v>
      </c>
      <c r="CW82" s="57">
        <v>9.7910110130613407E-3</v>
      </c>
      <c r="CX82" s="57">
        <v>1.8879861185726E-3</v>
      </c>
      <c r="CY82" s="57">
        <v>-1.884903117802E-3</v>
      </c>
      <c r="CZ82" s="57">
        <v>-9.60501589674871E-4</v>
      </c>
      <c r="DA82" s="57">
        <v>8.2996632834992107E-3</v>
      </c>
      <c r="DB82" s="57">
        <v>1.9130899785884899E-2</v>
      </c>
      <c r="DC82" s="57">
        <v>1.52649417671084E-2</v>
      </c>
      <c r="DD82" s="57">
        <v>5.1443534603576001E-3</v>
      </c>
      <c r="DE82" s="57">
        <v>4.29783573959163E-3</v>
      </c>
      <c r="DF82" s="57">
        <v>-8.6481766941026092E-3</v>
      </c>
      <c r="DG82" s="52">
        <v>-5.59393084864474E-3</v>
      </c>
      <c r="DH82" s="57">
        <v>7.3785147899454104E-3</v>
      </c>
      <c r="DI82" s="52">
        <v>1.1638742431707301E-2</v>
      </c>
      <c r="DJ82" s="57">
        <v>8.3552114062291502E-2</v>
      </c>
      <c r="DK82" s="57">
        <v>0.10241222305051501</v>
      </c>
      <c r="DL82" s="57">
        <v>0.110166200733102</v>
      </c>
      <c r="DM82" s="57">
        <v>0.110550016073728</v>
      </c>
      <c r="DN82" s="57">
        <v>4.77478292478856E-2</v>
      </c>
      <c r="DO82" s="57">
        <v>-4.2163332900594704E-3</v>
      </c>
      <c r="DP82" s="57">
        <v>-5.0624809544207996E-3</v>
      </c>
      <c r="DQ82" s="52">
        <v>-3.4068764053391199E-4</v>
      </c>
      <c r="DR82" s="58">
        <v>7.14164278438243E-6</v>
      </c>
      <c r="DS82" s="58">
        <v>5.7552023993292598E-6</v>
      </c>
      <c r="DT82" s="58">
        <v>4.2569401743168904E-6</v>
      </c>
      <c r="DU82" s="58">
        <v>1.94324540315581E-6</v>
      </c>
      <c r="DV82" s="58">
        <v>6.7685508663960702E-7</v>
      </c>
      <c r="DW82" s="58">
        <v>2.58104380491519E-7</v>
      </c>
      <c r="DX82" s="58">
        <v>8.32245652897785E-7</v>
      </c>
      <c r="DY82" s="58">
        <v>6.5358823289345304E-6</v>
      </c>
      <c r="DZ82" s="58">
        <v>1.5371547823055701E-6</v>
      </c>
      <c r="EA82" s="58">
        <v>1.07966887763614E-6</v>
      </c>
      <c r="EB82" s="58">
        <v>5.5583015426425802E-7</v>
      </c>
      <c r="EC82" s="58">
        <v>5.5589841621114405E-7</v>
      </c>
      <c r="ED82" s="58">
        <v>1.5468531167671901E-6</v>
      </c>
      <c r="EE82" s="58">
        <v>5.1605776514390804E-6</v>
      </c>
      <c r="EF82" s="58">
        <v>6.7818299113694103E-6</v>
      </c>
      <c r="EG82" s="58">
        <v>7.8562080241052393E-6</v>
      </c>
      <c r="EH82" s="58">
        <v>8.4400563051101601E-6</v>
      </c>
      <c r="EI82" s="58">
        <v>8.6419951530313293E-6</v>
      </c>
      <c r="EJ82" s="58">
        <v>1.05686094076227E-5</v>
      </c>
      <c r="EK82" s="58">
        <v>9.0560469773773894E-6</v>
      </c>
      <c r="EL82" s="59">
        <v>1.31319788222164E-5</v>
      </c>
      <c r="EM82" s="58">
        <v>6.6494967580877398E-6</v>
      </c>
      <c r="EN82" s="58">
        <v>6.8806917848933001E-7</v>
      </c>
      <c r="EO82" s="58">
        <v>6.2595160561943902E-7</v>
      </c>
    </row>
    <row r="83" spans="2:145" x14ac:dyDescent="0.25">
      <c r="B8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Stockton_All_All_All_All_All_All_All_All_All_All_45923</v>
      </c>
      <c r="C83" s="52" t="s">
        <v>264</v>
      </c>
      <c r="D83" s="52" t="s">
        <v>218</v>
      </c>
      <c r="E83" s="52" t="s">
        <v>219</v>
      </c>
      <c r="F83" s="52" t="s">
        <v>25</v>
      </c>
      <c r="G83" s="52" t="s">
        <v>25</v>
      </c>
      <c r="H83" s="52" t="s">
        <v>25</v>
      </c>
      <c r="I83" s="52" t="s">
        <v>25</v>
      </c>
      <c r="J83" s="52" t="s">
        <v>25</v>
      </c>
      <c r="K83" s="52" t="s">
        <v>25</v>
      </c>
      <c r="L83" s="53" t="s">
        <v>25</v>
      </c>
      <c r="M83" s="53" t="s">
        <v>25</v>
      </c>
      <c r="N83" s="54" t="s">
        <v>25</v>
      </c>
      <c r="O83" s="52" t="s">
        <v>25</v>
      </c>
      <c r="P83" s="55">
        <v>45923</v>
      </c>
      <c r="Q83" s="52">
        <v>17</v>
      </c>
      <c r="R83" s="52">
        <v>21</v>
      </c>
      <c r="S83" s="56">
        <v>5245</v>
      </c>
      <c r="T83" s="52">
        <v>0</v>
      </c>
      <c r="U83" s="52">
        <v>0</v>
      </c>
      <c r="V83" s="52">
        <v>0</v>
      </c>
      <c r="W83" s="52">
        <v>0</v>
      </c>
      <c r="X83" s="52">
        <v>0.93206713238510996</v>
      </c>
      <c r="Y83" s="52">
        <v>0.83010067944959298</v>
      </c>
      <c r="Z83" s="52">
        <v>0.74890846282286705</v>
      </c>
      <c r="AA83" s="52">
        <v>0.68603928259647695</v>
      </c>
      <c r="AB83" s="52">
        <v>0.68190555446972401</v>
      </c>
      <c r="AC83" s="52">
        <v>0.66902828769066303</v>
      </c>
      <c r="AD83" s="52">
        <v>0.712081064224661</v>
      </c>
      <c r="AE83" s="52">
        <v>0.80385468624880996</v>
      </c>
      <c r="AF83" s="52">
        <v>0.77567786089095103</v>
      </c>
      <c r="AG83" s="52">
        <v>0.79758522516178698</v>
      </c>
      <c r="AH83" s="52">
        <v>0.92267449504171795</v>
      </c>
      <c r="AI83" s="52">
        <v>1.0533793872071899</v>
      </c>
      <c r="AJ83" s="52">
        <v>1.23364471988036</v>
      </c>
      <c r="AK83" s="52">
        <v>1.43711258165898</v>
      </c>
      <c r="AL83" s="52">
        <v>1.6451277173330501</v>
      </c>
      <c r="AM83" s="52">
        <v>1.8399818248856601</v>
      </c>
      <c r="AN83" s="52">
        <v>1.8886301330461599</v>
      </c>
      <c r="AO83" s="52">
        <v>1.97166082424805</v>
      </c>
      <c r="AP83" s="52">
        <v>1.91969833279016</v>
      </c>
      <c r="AQ83" s="52">
        <v>1.7518757793158699</v>
      </c>
      <c r="AR83" s="52">
        <v>1.60677103564</v>
      </c>
      <c r="AS83" s="52">
        <v>1.54501899287531</v>
      </c>
      <c r="AT83" s="52">
        <v>1.3502385323035</v>
      </c>
      <c r="AU83" s="52">
        <v>1.17089412694552</v>
      </c>
      <c r="AV83" s="52">
        <v>1.02037671464552</v>
      </c>
      <c r="AW83" s="52">
        <v>0.98266844086356098</v>
      </c>
      <c r="AX83" s="52">
        <v>0.86041375660862196</v>
      </c>
      <c r="AY83" s="52">
        <v>0.77545185813287798</v>
      </c>
      <c r="AZ83" s="52">
        <v>0.71251352919750299</v>
      </c>
      <c r="BA83" s="52">
        <v>0.67250919696320899</v>
      </c>
      <c r="BB83" s="52">
        <v>0.670555099011092</v>
      </c>
      <c r="BC83" s="52">
        <v>0.70636671393314199</v>
      </c>
      <c r="BD83" s="52">
        <v>0.74284574579806095</v>
      </c>
      <c r="BE83" s="52">
        <v>0.75487073270108596</v>
      </c>
      <c r="BF83" s="52">
        <v>0.817165647060064</v>
      </c>
      <c r="BG83" s="52">
        <v>0.91316590307109902</v>
      </c>
      <c r="BH83" s="52">
        <v>1.0609258265067201</v>
      </c>
      <c r="BI83" s="52">
        <v>1.2440198583238899</v>
      </c>
      <c r="BJ83" s="52">
        <v>1.45711220862242</v>
      </c>
      <c r="BK83" s="52">
        <v>1.6730417415513801</v>
      </c>
      <c r="BL83" s="52">
        <v>1.8452898400982101</v>
      </c>
      <c r="BM83" s="52">
        <v>1.95312894045227</v>
      </c>
      <c r="BN83" s="52">
        <v>1.97389936571012</v>
      </c>
      <c r="BO83" s="52">
        <v>1.94048020845373</v>
      </c>
      <c r="BP83" s="52">
        <v>1.8212514627195699</v>
      </c>
      <c r="BQ83" s="52">
        <v>1.7054391875280599</v>
      </c>
      <c r="BR83" s="52">
        <v>1.5477356080217901</v>
      </c>
      <c r="BS83" s="52">
        <v>1.3496718589816601</v>
      </c>
      <c r="BT83" s="52">
        <v>1.1501011779186501</v>
      </c>
      <c r="BU83" s="52">
        <v>75.566744682309704</v>
      </c>
      <c r="BV83" s="52">
        <v>73.4925265117799</v>
      </c>
      <c r="BW83" s="52">
        <v>73.258168609426093</v>
      </c>
      <c r="BX83" s="52">
        <v>71.255822955665593</v>
      </c>
      <c r="BY83" s="52">
        <v>70.275062484497894</v>
      </c>
      <c r="BZ83" s="52">
        <v>69.565417036349302</v>
      </c>
      <c r="CA83" s="52">
        <v>68.381380274473401</v>
      </c>
      <c r="CB83" s="52">
        <v>68.094605451731695</v>
      </c>
      <c r="CC83" s="52">
        <v>70.860036959585102</v>
      </c>
      <c r="CD83" s="52">
        <v>76.707645821223807</v>
      </c>
      <c r="CE83" s="52">
        <v>81.614931242609998</v>
      </c>
      <c r="CF83" s="52">
        <v>85.145235842228303</v>
      </c>
      <c r="CG83" s="52">
        <v>88.547510026757195</v>
      </c>
      <c r="CH83" s="52">
        <v>91.856426246107702</v>
      </c>
      <c r="CI83" s="52">
        <v>93.667244815911005</v>
      </c>
      <c r="CJ83" s="52">
        <v>95.283547985019794</v>
      </c>
      <c r="CK83" s="52">
        <v>96.186471131223399</v>
      </c>
      <c r="CL83" s="52">
        <v>95.510166489176001</v>
      </c>
      <c r="CM83" s="52">
        <v>94.9044745258484</v>
      </c>
      <c r="CN83" s="52">
        <v>92.094577326539394</v>
      </c>
      <c r="CO83" s="52">
        <v>88.566087832179903</v>
      </c>
      <c r="CP83" s="52">
        <v>85.4009923051605</v>
      </c>
      <c r="CQ83" s="57">
        <v>82.021571996453304</v>
      </c>
      <c r="CR83" s="57">
        <v>78.932741963351106</v>
      </c>
      <c r="CS83" s="57">
        <v>77.084168798666795</v>
      </c>
      <c r="CT83" s="57">
        <v>1.8300398078359099E-2</v>
      </c>
      <c r="CU83" s="57">
        <v>1.0942449026309999E-2</v>
      </c>
      <c r="CV83" s="57">
        <v>1.6702275498649499E-2</v>
      </c>
      <c r="CW83" s="57">
        <v>9.37417480359151E-3</v>
      </c>
      <c r="CX83" s="57">
        <v>1.7380659528732701E-3</v>
      </c>
      <c r="CY83" s="57">
        <v>-2.0672572991749399E-3</v>
      </c>
      <c r="CZ83" s="57">
        <v>-7.0774198420526797E-4</v>
      </c>
      <c r="DA83" s="57">
        <v>8.7019699363764108E-3</v>
      </c>
      <c r="DB83" s="57">
        <v>1.9659804405060301E-2</v>
      </c>
      <c r="DC83" s="57">
        <v>1.55212373889137E-2</v>
      </c>
      <c r="DD83" s="57">
        <v>4.7280597119184597E-3</v>
      </c>
      <c r="DE83" s="57">
        <v>4.3024912942367299E-3</v>
      </c>
      <c r="DF83" s="57">
        <v>-1.02689244717273E-2</v>
      </c>
      <c r="DG83" s="52">
        <v>-5.0102235778273496E-3</v>
      </c>
      <c r="DH83" s="57">
        <v>4.8584267107087999E-3</v>
      </c>
      <c r="DI83" s="57">
        <v>9.8625391620514001E-3</v>
      </c>
      <c r="DJ83" s="57">
        <v>8.2539320544644204E-2</v>
      </c>
      <c r="DK83" s="57">
        <v>9.8408751185447105E-2</v>
      </c>
      <c r="DL83" s="57">
        <v>0.110987151821132</v>
      </c>
      <c r="DM83" s="57">
        <v>0.109662877456475</v>
      </c>
      <c r="DN83" s="57">
        <v>4.6946733326316402E-2</v>
      </c>
      <c r="DO83" s="57">
        <v>-5.2315254870114502E-3</v>
      </c>
      <c r="DP83" s="52">
        <v>-4.6863470315752099E-3</v>
      </c>
      <c r="DQ83" s="52">
        <v>7.21922821297711E-5</v>
      </c>
      <c r="DR83" s="58">
        <v>6.30039882537287E-6</v>
      </c>
      <c r="DS83" s="58">
        <v>5.1646593672094598E-6</v>
      </c>
      <c r="DT83" s="58">
        <v>3.7360930483226398E-6</v>
      </c>
      <c r="DU83" s="58">
        <v>1.7766768973047301E-6</v>
      </c>
      <c r="DV83" s="58">
        <v>6.3362121058669401E-7</v>
      </c>
      <c r="DW83" s="58">
        <v>2.4234899444850802E-7</v>
      </c>
      <c r="DX83" s="58">
        <v>7.3595349307311704E-7</v>
      </c>
      <c r="DY83" s="58">
        <v>5.8945703113452301E-6</v>
      </c>
      <c r="DZ83" s="58">
        <v>1.36678161700513E-6</v>
      </c>
      <c r="EA83" s="58">
        <v>9.8221936154610896E-7</v>
      </c>
      <c r="EB83" s="58">
        <v>5.23249746848641E-7</v>
      </c>
      <c r="EC83" s="58">
        <v>5.4096958964216702E-7</v>
      </c>
      <c r="ED83" s="58">
        <v>1.38005291017661E-6</v>
      </c>
      <c r="EE83" s="58">
        <v>4.9688382272300597E-6</v>
      </c>
      <c r="EF83" s="58">
        <v>6.8112688664860502E-6</v>
      </c>
      <c r="EG83" s="58">
        <v>7.5999508855203303E-6</v>
      </c>
      <c r="EH83" s="58">
        <v>7.8897271112582593E-6</v>
      </c>
      <c r="EI83" s="58">
        <v>8.9635390257127895E-6</v>
      </c>
      <c r="EJ83" s="58">
        <v>8.7351277898056998E-6</v>
      </c>
      <c r="EK83" s="58">
        <v>7.7590150475560693E-6</v>
      </c>
      <c r="EL83" s="58">
        <v>1.32350062433476E-5</v>
      </c>
      <c r="EM83" s="58">
        <v>6.8624659244383002E-6</v>
      </c>
      <c r="EN83" s="58">
        <v>6.9030433633206798E-7</v>
      </c>
      <c r="EO83" s="58">
        <v>5.79480852816551E-7</v>
      </c>
    </row>
    <row r="84" spans="2:145" x14ac:dyDescent="0.25">
      <c r="B8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All_All_All_All_All_All_All_All_All_SLAP_PGCC_All_45848</v>
      </c>
      <c r="C84" s="52" t="s">
        <v>264</v>
      </c>
      <c r="D84" s="52" t="s">
        <v>249</v>
      </c>
      <c r="E84" s="52" t="s">
        <v>25</v>
      </c>
      <c r="F84" s="52" t="s">
        <v>25</v>
      </c>
      <c r="G84" s="52" t="s">
        <v>25</v>
      </c>
      <c r="H84" s="52" t="s">
        <v>25</v>
      </c>
      <c r="I84" s="52" t="s">
        <v>25</v>
      </c>
      <c r="J84" s="52" t="s">
        <v>25</v>
      </c>
      <c r="K84" s="52" t="s">
        <v>25</v>
      </c>
      <c r="L84" s="53" t="s">
        <v>25</v>
      </c>
      <c r="M84" s="53" t="s">
        <v>25</v>
      </c>
      <c r="N84" s="54" t="s">
        <v>272</v>
      </c>
      <c r="O84" s="52" t="s">
        <v>25</v>
      </c>
      <c r="P84" s="55">
        <v>45848</v>
      </c>
      <c r="Q84" s="52">
        <v>17</v>
      </c>
      <c r="R84" s="52">
        <v>21</v>
      </c>
      <c r="S84" s="56">
        <v>285</v>
      </c>
      <c r="T84" s="52">
        <v>0</v>
      </c>
      <c r="U84" s="52">
        <v>0</v>
      </c>
      <c r="V84" s="52">
        <v>0</v>
      </c>
      <c r="W84" s="52">
        <v>0</v>
      </c>
      <c r="X84" s="52">
        <v>0.94363136820521898</v>
      </c>
      <c r="Y84" s="52">
        <v>0.86519082171289197</v>
      </c>
      <c r="Z84" s="52">
        <v>0.82359605840897598</v>
      </c>
      <c r="AA84" s="52">
        <v>0.81289776805155101</v>
      </c>
      <c r="AB84" s="52">
        <v>0.49098296865949798</v>
      </c>
      <c r="AC84" s="52">
        <v>0.470283158658652</v>
      </c>
      <c r="AD84" s="52">
        <v>0.51150066654222603</v>
      </c>
      <c r="AE84" s="52">
        <v>0.522014146547365</v>
      </c>
      <c r="AF84" s="52">
        <v>0.546935855023991</v>
      </c>
      <c r="AG84" s="52">
        <v>0.51148893856983801</v>
      </c>
      <c r="AH84" s="52">
        <v>0.51346987738477001</v>
      </c>
      <c r="AI84" s="52">
        <v>0.57851323111728903</v>
      </c>
      <c r="AJ84" s="52">
        <v>0.54390627652039303</v>
      </c>
      <c r="AK84" s="52">
        <v>0.63294640122567103</v>
      </c>
      <c r="AL84" s="52">
        <v>0.74614300619245899</v>
      </c>
      <c r="AM84" s="52">
        <v>0.65763664422877599</v>
      </c>
      <c r="AN84" s="52">
        <v>0.69515707092595802</v>
      </c>
      <c r="AO84" s="52">
        <v>0.65002637760779503</v>
      </c>
      <c r="AP84" s="52">
        <v>0.71692416919126301</v>
      </c>
      <c r="AQ84" s="52">
        <v>0.77697451925185701</v>
      </c>
      <c r="AR84" s="52">
        <v>0.931101696019353</v>
      </c>
      <c r="AS84" s="52">
        <v>0.97257373239828704</v>
      </c>
      <c r="AT84" s="52">
        <v>0.68233252724932403</v>
      </c>
      <c r="AU84" s="52">
        <v>0.59133227256642096</v>
      </c>
      <c r="AV84" s="52">
        <v>0.78955281580707204</v>
      </c>
      <c r="AW84" s="52">
        <v>0.63904077096989198</v>
      </c>
      <c r="AX84" s="52">
        <v>0.59442196268784298</v>
      </c>
      <c r="AY84" s="52">
        <v>0.53186142188415197</v>
      </c>
      <c r="AZ84" s="52">
        <v>0.49587148114254598</v>
      </c>
      <c r="BA84" s="52">
        <v>0.47928518069287102</v>
      </c>
      <c r="BB84" s="52">
        <v>0.48399558213719102</v>
      </c>
      <c r="BC84" s="52">
        <v>0.51558411693886697</v>
      </c>
      <c r="BD84" s="52">
        <v>0.54586727650542</v>
      </c>
      <c r="BE84" s="52">
        <v>0.53855765116842103</v>
      </c>
      <c r="BF84" s="52">
        <v>0.50870362956795701</v>
      </c>
      <c r="BG84" s="52">
        <v>0.50382652517996296</v>
      </c>
      <c r="BH84" s="52">
        <v>0.52535809674545297</v>
      </c>
      <c r="BI84" s="52">
        <v>0.57832139367074298</v>
      </c>
      <c r="BJ84" s="52">
        <v>0.68257196725983305</v>
      </c>
      <c r="BK84" s="52">
        <v>0.78669730760810597</v>
      </c>
      <c r="BL84" s="52">
        <v>0.87484162857657899</v>
      </c>
      <c r="BM84" s="52">
        <v>0.954594293184447</v>
      </c>
      <c r="BN84" s="52">
        <v>0.99558556487685701</v>
      </c>
      <c r="BO84" s="52">
        <v>0.99034647460569403</v>
      </c>
      <c r="BP84" s="52">
        <v>0.93770637763173903</v>
      </c>
      <c r="BQ84" s="52">
        <v>0.86126937061025299</v>
      </c>
      <c r="BR84" s="52">
        <v>0.81926887244508895</v>
      </c>
      <c r="BS84" s="52">
        <v>0.68677498890381095</v>
      </c>
      <c r="BT84" s="52">
        <v>0.58712141550423802</v>
      </c>
      <c r="BU84" s="52">
        <v>57.522527524184497</v>
      </c>
      <c r="BV84" s="52">
        <v>55.629270434900597</v>
      </c>
      <c r="BW84" s="52">
        <v>55.636521135780697</v>
      </c>
      <c r="BX84" s="52">
        <v>55.252468636270699</v>
      </c>
      <c r="BY84" s="52">
        <v>55.095702140925901</v>
      </c>
      <c r="BZ84" s="52">
        <v>54.349766575882001</v>
      </c>
      <c r="CA84" s="57">
        <v>53.918721212618003</v>
      </c>
      <c r="CB84" s="52">
        <v>54.385449987537797</v>
      </c>
      <c r="CC84" s="52">
        <v>57.408324755446699</v>
      </c>
      <c r="CD84" s="52">
        <v>57.628142519246602</v>
      </c>
      <c r="CE84" s="52">
        <v>61.866216381486502</v>
      </c>
      <c r="CF84" s="52">
        <v>66.108409320765702</v>
      </c>
      <c r="CG84" s="52">
        <v>67.712739067686499</v>
      </c>
      <c r="CH84" s="52">
        <v>69.1612659828495</v>
      </c>
      <c r="CI84" s="52">
        <v>69.920529250636505</v>
      </c>
      <c r="CJ84" s="52">
        <v>71.249238158575395</v>
      </c>
      <c r="CK84" s="52">
        <v>70.388618429042893</v>
      </c>
      <c r="CL84" s="52">
        <v>70.200479957047705</v>
      </c>
      <c r="CM84" s="52">
        <v>66.809528099568894</v>
      </c>
      <c r="CN84" s="52">
        <v>63.560592768580896</v>
      </c>
      <c r="CO84" s="52">
        <v>60.727629841006902</v>
      </c>
      <c r="CP84" s="52">
        <v>59.195783457814102</v>
      </c>
      <c r="CQ84" s="57">
        <v>58.540329439796302</v>
      </c>
      <c r="CR84" s="57">
        <v>57.945482475431497</v>
      </c>
      <c r="CS84" s="57">
        <v>56.991041000839303</v>
      </c>
      <c r="CT84" s="57">
        <v>-4.3628934819839498E-3</v>
      </c>
      <c r="CU84" s="57">
        <v>-2.55098161514309E-2</v>
      </c>
      <c r="CV84" s="57">
        <v>-7.3924524070319202E-3</v>
      </c>
      <c r="CW84" s="57">
        <v>-1.8530351804209901E-3</v>
      </c>
      <c r="CX84" s="57">
        <v>-6.5403463106537002E-5</v>
      </c>
      <c r="CY84" s="57">
        <v>-3.4056451596450299E-3</v>
      </c>
      <c r="CZ84" s="57">
        <v>3.29424024727032E-3</v>
      </c>
      <c r="DA84" s="57">
        <v>5.9833018101032804E-3</v>
      </c>
      <c r="DB84" s="57">
        <v>2.29288911152827E-2</v>
      </c>
      <c r="DC84" s="57">
        <v>2.20578690043144E-2</v>
      </c>
      <c r="DD84" s="57">
        <v>1.31606117903924E-2</v>
      </c>
      <c r="DE84" s="57">
        <v>2.2009803219126501E-3</v>
      </c>
      <c r="DF84" s="57">
        <v>5.4391627428693702E-3</v>
      </c>
      <c r="DG84" s="52">
        <v>1.02976696794493E-2</v>
      </c>
      <c r="DH84" s="57">
        <v>2.2119996722852898E-2</v>
      </c>
      <c r="DI84" s="57">
        <v>2.86083419006644E-2</v>
      </c>
      <c r="DJ84" s="52">
        <v>5.7100395492294301E-2</v>
      </c>
      <c r="DK84" s="57">
        <v>7.2502368165735603E-2</v>
      </c>
      <c r="DL84" s="57">
        <v>3.3649657856215501E-2</v>
      </c>
      <c r="DM84" s="57">
        <v>2.05758951833112E-2</v>
      </c>
      <c r="DN84" s="57">
        <v>3.8679375486415701E-2</v>
      </c>
      <c r="DO84" s="57">
        <v>1.05324139593888E-2</v>
      </c>
      <c r="DP84" s="52">
        <v>1.1137816838495301E-3</v>
      </c>
      <c r="DQ84" s="52">
        <v>1.6569403857972999E-3</v>
      </c>
      <c r="DR84" s="58">
        <v>3.3480981405335401E-5</v>
      </c>
      <c r="DS84" s="58">
        <v>2.9567490165500501E-5</v>
      </c>
      <c r="DT84" s="58">
        <v>2.24251741365761E-5</v>
      </c>
      <c r="DU84" s="58">
        <v>1.03486083548726E-5</v>
      </c>
      <c r="DV84" s="58">
        <v>3.53045042718831E-6</v>
      </c>
      <c r="DW84" s="58">
        <v>1.08218458558796E-6</v>
      </c>
      <c r="DX84" s="58">
        <v>4.2561350319226098E-6</v>
      </c>
      <c r="DY84" s="58">
        <v>3.5290087869428201E-5</v>
      </c>
      <c r="DZ84" s="58">
        <v>6.4762273320385497E-6</v>
      </c>
      <c r="EA84" s="58">
        <v>4.2664437759121499E-6</v>
      </c>
      <c r="EB84" s="58">
        <v>2.7824322920559601E-6</v>
      </c>
      <c r="EC84" s="58">
        <v>3.2363822313108502E-6</v>
      </c>
      <c r="ED84" s="58">
        <v>7.9027209077458899E-6</v>
      </c>
      <c r="EE84" s="58">
        <v>2.1120836973983099E-5</v>
      </c>
      <c r="EF84" s="58">
        <v>2.7319839210316799E-5</v>
      </c>
      <c r="EG84" s="58">
        <v>3.4382860989990001E-5</v>
      </c>
      <c r="EH84" s="58">
        <v>3.8758971418158597E-5</v>
      </c>
      <c r="EI84" s="58">
        <v>3.7848105523766802E-5</v>
      </c>
      <c r="EJ84" s="58">
        <v>3.7440448292743402E-5</v>
      </c>
      <c r="EK84" s="58">
        <v>3.2946877386842297E-5</v>
      </c>
      <c r="EL84" s="58">
        <v>4.6534868876016002E-5</v>
      </c>
      <c r="EM84" s="58">
        <v>2.2995091302041701E-5</v>
      </c>
      <c r="EN84" s="58">
        <v>2.3137994107216102E-6</v>
      </c>
      <c r="EO84" s="58">
        <v>2.0719084698442298E-6</v>
      </c>
    </row>
    <row r="85" spans="2:145" x14ac:dyDescent="0.25">
      <c r="B8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All_All_All_All_All_All_All_All_All_SLAP_PGCC_All_45849</v>
      </c>
      <c r="C85" s="52" t="s">
        <v>264</v>
      </c>
      <c r="D85" s="52" t="s">
        <v>249</v>
      </c>
      <c r="E85" s="52" t="s">
        <v>25</v>
      </c>
      <c r="F85" s="52" t="s">
        <v>25</v>
      </c>
      <c r="G85" s="52" t="s">
        <v>25</v>
      </c>
      <c r="H85" s="52" t="s">
        <v>25</v>
      </c>
      <c r="I85" s="52" t="s">
        <v>25</v>
      </c>
      <c r="J85" s="52" t="s">
        <v>25</v>
      </c>
      <c r="K85" s="52" t="s">
        <v>25</v>
      </c>
      <c r="L85" s="53" t="s">
        <v>25</v>
      </c>
      <c r="M85" s="53" t="s">
        <v>25</v>
      </c>
      <c r="N85" s="54" t="s">
        <v>272</v>
      </c>
      <c r="O85" s="52" t="s">
        <v>25</v>
      </c>
      <c r="P85" s="55">
        <v>45849</v>
      </c>
      <c r="Q85" s="52">
        <v>17</v>
      </c>
      <c r="R85" s="52">
        <v>21</v>
      </c>
      <c r="S85" s="56">
        <v>285</v>
      </c>
      <c r="T85" s="52">
        <v>0</v>
      </c>
      <c r="U85" s="52">
        <v>0</v>
      </c>
      <c r="V85" s="52">
        <v>0</v>
      </c>
      <c r="W85" s="52">
        <v>0</v>
      </c>
      <c r="X85" s="52">
        <v>0.68713646167141396</v>
      </c>
      <c r="Y85" s="52">
        <v>0.65659815014293099</v>
      </c>
      <c r="Z85" s="52">
        <v>0.62182470986788996</v>
      </c>
      <c r="AA85" s="52">
        <v>0.61243411180612395</v>
      </c>
      <c r="AB85" s="52">
        <v>0.59473182535332902</v>
      </c>
      <c r="AC85" s="52">
        <v>0.61954715369244595</v>
      </c>
      <c r="AD85" s="52">
        <v>0.55545805482533095</v>
      </c>
      <c r="AE85" s="52">
        <v>0.53162853322033399</v>
      </c>
      <c r="AF85" s="52">
        <v>0.546785185380673</v>
      </c>
      <c r="AG85" s="52">
        <v>0.69860889129486303</v>
      </c>
      <c r="AH85" s="52">
        <v>0.80332021258129804</v>
      </c>
      <c r="AI85" s="52">
        <v>0.63111897451403498</v>
      </c>
      <c r="AJ85" s="52">
        <v>0.57992412141014105</v>
      </c>
      <c r="AK85" s="52">
        <v>0.67700990474516298</v>
      </c>
      <c r="AL85" s="52">
        <v>0.63845110573588204</v>
      </c>
      <c r="AM85" s="52">
        <v>0.61925397408637795</v>
      </c>
      <c r="AN85" s="52">
        <v>0.67325935691440997</v>
      </c>
      <c r="AO85" s="52">
        <v>0.70605744635796597</v>
      </c>
      <c r="AP85" s="52">
        <v>0.69918129196595702</v>
      </c>
      <c r="AQ85" s="52">
        <v>0.73991476725569205</v>
      </c>
      <c r="AR85" s="52">
        <v>0.68628231947360996</v>
      </c>
      <c r="AS85" s="52">
        <v>0.68442843514968199</v>
      </c>
      <c r="AT85" s="52">
        <v>0.78280239667118001</v>
      </c>
      <c r="AU85" s="52">
        <v>0.75894457146097205</v>
      </c>
      <c r="AV85" s="52">
        <v>0.59223344310783499</v>
      </c>
      <c r="AW85" s="52">
        <v>0.73672804497835898</v>
      </c>
      <c r="AX85" s="52">
        <v>0.68692384477247204</v>
      </c>
      <c r="AY85" s="52">
        <v>0.62332218075007695</v>
      </c>
      <c r="AZ85" s="52">
        <v>0.590279195235486</v>
      </c>
      <c r="BA85" s="52">
        <v>0.58175090174925903</v>
      </c>
      <c r="BB85" s="52">
        <v>0.58454093012893404</v>
      </c>
      <c r="BC85" s="52">
        <v>0.60880965099000095</v>
      </c>
      <c r="BD85" s="52">
        <v>0.621604619737257</v>
      </c>
      <c r="BE85" s="52">
        <v>0.61574363237933105</v>
      </c>
      <c r="BF85" s="52">
        <v>0.61906130030228301</v>
      </c>
      <c r="BG85" s="52">
        <v>0.64048285920891801</v>
      </c>
      <c r="BH85" s="52">
        <v>0.68088250766720604</v>
      </c>
      <c r="BI85" s="52">
        <v>0.73641175527060199</v>
      </c>
      <c r="BJ85" s="52">
        <v>0.809773434940398</v>
      </c>
      <c r="BK85" s="52">
        <v>0.89234982407406704</v>
      </c>
      <c r="BL85" s="52">
        <v>0.95014193426621496</v>
      </c>
      <c r="BM85" s="52">
        <v>1.01059799586471</v>
      </c>
      <c r="BN85" s="52">
        <v>1.04185092741982</v>
      </c>
      <c r="BO85" s="52">
        <v>1.0669959171822101</v>
      </c>
      <c r="BP85" s="52">
        <v>1.02158963502499</v>
      </c>
      <c r="BQ85" s="52">
        <v>0.95046358641825202</v>
      </c>
      <c r="BR85" s="52">
        <v>0.92609554717415199</v>
      </c>
      <c r="BS85" s="52">
        <v>0.82645499534382105</v>
      </c>
      <c r="BT85" s="52">
        <v>0.71515695979459204</v>
      </c>
      <c r="BU85" s="52">
        <v>57.910684771850498</v>
      </c>
      <c r="BV85" s="52">
        <v>57.213358477771799</v>
      </c>
      <c r="BW85" s="52">
        <v>56.759955784916002</v>
      </c>
      <c r="BX85" s="52">
        <v>56.694543985374096</v>
      </c>
      <c r="BY85" s="52">
        <v>56.518628458622501</v>
      </c>
      <c r="BZ85" s="52">
        <v>55.731771927942603</v>
      </c>
      <c r="CA85" s="52">
        <v>55.253797174680898</v>
      </c>
      <c r="CB85" s="52">
        <v>55.5456063489667</v>
      </c>
      <c r="CC85" s="52">
        <v>57.139572552039297</v>
      </c>
      <c r="CD85" s="52">
        <v>58.037726068318001</v>
      </c>
      <c r="CE85" s="52">
        <v>61.020107544678403</v>
      </c>
      <c r="CF85" s="52">
        <v>64.142975885422203</v>
      </c>
      <c r="CG85" s="52">
        <v>66.649729944246104</v>
      </c>
      <c r="CH85" s="52">
        <v>68.168983381975593</v>
      </c>
      <c r="CI85" s="52">
        <v>68.515834734783496</v>
      </c>
      <c r="CJ85" s="52">
        <v>68.6031189095104</v>
      </c>
      <c r="CK85" s="52">
        <v>67.399567541713196</v>
      </c>
      <c r="CL85" s="52">
        <v>65.998391277956003</v>
      </c>
      <c r="CM85" s="52">
        <v>64.268184880426404</v>
      </c>
      <c r="CN85" s="52">
        <v>62.711865266291902</v>
      </c>
      <c r="CO85" s="52">
        <v>60.939324168602397</v>
      </c>
      <c r="CP85" s="52">
        <v>59.461685185735703</v>
      </c>
      <c r="CQ85" s="57">
        <v>58.8050254795196</v>
      </c>
      <c r="CR85" s="57">
        <v>58.280957323436198</v>
      </c>
      <c r="CS85" s="57">
        <v>57.949419902332103</v>
      </c>
      <c r="CT85" s="57">
        <v>-4.0692653245570304E-3</v>
      </c>
      <c r="CU85" s="57">
        <v>-2.4227034689433699E-2</v>
      </c>
      <c r="CV85" s="57">
        <v>-6.6524432743327597E-3</v>
      </c>
      <c r="CW85" s="57">
        <v>-1.4877683858861E-3</v>
      </c>
      <c r="CX85" s="57">
        <v>-4.1712308302521704E-6</v>
      </c>
      <c r="CY85" s="57">
        <v>-3.3481446176505899E-3</v>
      </c>
      <c r="CZ85" s="57">
        <v>3.0799130294645498E-3</v>
      </c>
      <c r="DA85" s="57">
        <v>6.1289421797386901E-3</v>
      </c>
      <c r="DB85" s="57">
        <v>2.2858975121849399E-2</v>
      </c>
      <c r="DC85" s="57">
        <v>2.1722884345472902E-2</v>
      </c>
      <c r="DD85" s="57">
        <v>1.29246012910714E-2</v>
      </c>
      <c r="DE85" s="57">
        <v>2.1818306623843601E-3</v>
      </c>
      <c r="DF85" s="57">
        <v>5.6074183107468097E-3</v>
      </c>
      <c r="DG85" s="57">
        <v>1.1908959835898399E-2</v>
      </c>
      <c r="DH85" s="57">
        <v>2.4901496494809699E-2</v>
      </c>
      <c r="DI85" s="57">
        <v>3.17868138353029E-2</v>
      </c>
      <c r="DJ85" s="57">
        <v>5.6045053428725101E-2</v>
      </c>
      <c r="DK85" s="57">
        <v>7.2151542912449698E-2</v>
      </c>
      <c r="DL85" s="57">
        <v>3.1633265492947399E-2</v>
      </c>
      <c r="DM85" s="57">
        <v>1.9666089571750998E-2</v>
      </c>
      <c r="DN85" s="57">
        <v>3.8974276315747597E-2</v>
      </c>
      <c r="DO85" s="57">
        <v>1.13176377473823E-2</v>
      </c>
      <c r="DP85" s="52">
        <v>1.34552992194106E-3</v>
      </c>
      <c r="DQ85" s="52">
        <v>1.64192869220291E-3</v>
      </c>
      <c r="DR85" s="58">
        <v>8.5150795587895703E-5</v>
      </c>
      <c r="DS85" s="58">
        <v>7.6893291876822703E-5</v>
      </c>
      <c r="DT85" s="58">
        <v>5.8873895863953899E-5</v>
      </c>
      <c r="DU85" s="58">
        <v>2.68238580369656E-5</v>
      </c>
      <c r="DV85" s="58">
        <v>9.6314813752331703E-6</v>
      </c>
      <c r="DW85" s="58">
        <v>2.4073688247252E-6</v>
      </c>
      <c r="DX85" s="58">
        <v>1.1647823903739901E-5</v>
      </c>
      <c r="DY85" s="58">
        <v>7.9466677014099595E-5</v>
      </c>
      <c r="DZ85" s="58">
        <v>1.27801459511991E-5</v>
      </c>
      <c r="EA85" s="58">
        <v>4.9989962651140998E-6</v>
      </c>
      <c r="EB85" s="58">
        <v>2.9590089769091399E-6</v>
      </c>
      <c r="EC85" s="58">
        <v>3.5648351086255E-6</v>
      </c>
      <c r="ED85" s="58">
        <v>8.6062449025490107E-6</v>
      </c>
      <c r="EE85" s="58">
        <v>2.8354297052749501E-5</v>
      </c>
      <c r="EF85" s="58">
        <v>3.7258383329950798E-5</v>
      </c>
      <c r="EG85" s="58">
        <v>4.6999736592788698E-5</v>
      </c>
      <c r="EH85" s="58">
        <v>5.2104211941165899E-5</v>
      </c>
      <c r="EI85" s="59">
        <v>5.1669259103807301E-5</v>
      </c>
      <c r="EJ85" s="58">
        <v>5.20474852418779E-5</v>
      </c>
      <c r="EK85" s="58">
        <v>5.1094133674320998E-5</v>
      </c>
      <c r="EL85" s="59">
        <v>9.6415309504903603E-5</v>
      </c>
      <c r="EM85" s="58">
        <v>4.5262883908481301E-5</v>
      </c>
      <c r="EN85" s="58">
        <v>3.7766552870078299E-6</v>
      </c>
      <c r="EO85" s="58">
        <v>3.3690698566301798E-6</v>
      </c>
    </row>
    <row r="86" spans="2:145" x14ac:dyDescent="0.25">
      <c r="B8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All_All_All_All_All_All_All_All_All_SLAP_PGCC_All_45877</v>
      </c>
      <c r="C86" s="52" t="s">
        <v>264</v>
      </c>
      <c r="D86" s="52" t="s">
        <v>249</v>
      </c>
      <c r="E86" s="52" t="s">
        <v>25</v>
      </c>
      <c r="F86" s="52" t="s">
        <v>25</v>
      </c>
      <c r="G86" s="52" t="s">
        <v>25</v>
      </c>
      <c r="H86" s="52" t="s">
        <v>25</v>
      </c>
      <c r="I86" s="52" t="s">
        <v>25</v>
      </c>
      <c r="J86" s="52" t="s">
        <v>25</v>
      </c>
      <c r="K86" s="52" t="s">
        <v>25</v>
      </c>
      <c r="L86" s="53" t="s">
        <v>25</v>
      </c>
      <c r="M86" s="53" t="s">
        <v>25</v>
      </c>
      <c r="N86" s="54" t="s">
        <v>272</v>
      </c>
      <c r="O86" s="52" t="s">
        <v>25</v>
      </c>
      <c r="P86" s="55">
        <v>45877</v>
      </c>
      <c r="Q86" s="52">
        <v>17</v>
      </c>
      <c r="R86" s="52">
        <v>21</v>
      </c>
      <c r="S86" s="56">
        <v>295</v>
      </c>
      <c r="T86" s="52">
        <v>0</v>
      </c>
      <c r="U86" s="52">
        <v>0</v>
      </c>
      <c r="V86" s="52">
        <v>0</v>
      </c>
      <c r="W86" s="52">
        <v>0</v>
      </c>
      <c r="X86" s="52">
        <v>0.54854322912088005</v>
      </c>
      <c r="Y86" s="52">
        <v>0.48339913057648698</v>
      </c>
      <c r="Z86" s="52">
        <v>0.48066797383109899</v>
      </c>
      <c r="AA86" s="52">
        <v>0.59659811334055601</v>
      </c>
      <c r="AB86" s="52">
        <v>0.51424736984100095</v>
      </c>
      <c r="AC86" s="52">
        <v>0.459440107298002</v>
      </c>
      <c r="AD86" s="52">
        <v>0.53154423980366705</v>
      </c>
      <c r="AE86" s="52">
        <v>0.71592697498190605</v>
      </c>
      <c r="AF86" s="52">
        <v>0.56916594473043902</v>
      </c>
      <c r="AG86" s="52">
        <v>0.60266437418213903</v>
      </c>
      <c r="AH86" s="52">
        <v>0.63953399159469104</v>
      </c>
      <c r="AI86" s="52">
        <v>0.545262727552841</v>
      </c>
      <c r="AJ86" s="52">
        <v>0.58873935796133303</v>
      </c>
      <c r="AK86" s="52">
        <v>0.75667852740617603</v>
      </c>
      <c r="AL86" s="52">
        <v>0.82191384801815004</v>
      </c>
      <c r="AM86" s="52">
        <v>0.71657161639946598</v>
      </c>
      <c r="AN86" s="52">
        <v>0.82085461393040304</v>
      </c>
      <c r="AO86" s="52">
        <v>0.75473608410437198</v>
      </c>
      <c r="AP86" s="52">
        <v>0.96192113169522497</v>
      </c>
      <c r="AQ86" s="52">
        <v>0.95052582100857996</v>
      </c>
      <c r="AR86" s="52">
        <v>0.85767559784779701</v>
      </c>
      <c r="AS86" s="52">
        <v>0.89650231269637104</v>
      </c>
      <c r="AT86" s="52">
        <v>0.70071926612411695</v>
      </c>
      <c r="AU86" s="52">
        <v>0.69423544727016195</v>
      </c>
      <c r="AV86" s="52">
        <v>0.61344404067255498</v>
      </c>
      <c r="AW86" s="52">
        <v>0.64482572755571099</v>
      </c>
      <c r="AX86" s="52">
        <v>0.60347650879520398</v>
      </c>
      <c r="AY86" s="52">
        <v>0.54219995959330403</v>
      </c>
      <c r="AZ86" s="52">
        <v>0.50449704896595504</v>
      </c>
      <c r="BA86" s="52">
        <v>0.48467066373865397</v>
      </c>
      <c r="BB86" s="52">
        <v>0.49378564670934499</v>
      </c>
      <c r="BC86" s="52">
        <v>0.53178567366074703</v>
      </c>
      <c r="BD86" s="52">
        <v>0.56182719368045597</v>
      </c>
      <c r="BE86" s="52">
        <v>0.55093801168061896</v>
      </c>
      <c r="BF86" s="52">
        <v>0.54225163729072101</v>
      </c>
      <c r="BG86" s="52">
        <v>0.55919802414916298</v>
      </c>
      <c r="BH86" s="52">
        <v>0.59318810726626403</v>
      </c>
      <c r="BI86" s="52">
        <v>0.65825735700111498</v>
      </c>
      <c r="BJ86" s="52">
        <v>0.75807149086968295</v>
      </c>
      <c r="BK86" s="52">
        <v>0.85178892420510099</v>
      </c>
      <c r="BL86" s="52">
        <v>0.92484950991505199</v>
      </c>
      <c r="BM86" s="52">
        <v>0.97705828835398401</v>
      </c>
      <c r="BN86" s="52">
        <v>1.0091517316082701</v>
      </c>
      <c r="BO86" s="52">
        <v>1.0247855008658699</v>
      </c>
      <c r="BP86" s="52">
        <v>0.95839796551203305</v>
      </c>
      <c r="BQ86" s="52">
        <v>0.91131786663653402</v>
      </c>
      <c r="BR86" s="52">
        <v>0.87327573299407901</v>
      </c>
      <c r="BS86" s="52">
        <v>0.75062450468540098</v>
      </c>
      <c r="BT86" s="52">
        <v>0.64554400287442204</v>
      </c>
      <c r="BU86" s="52">
        <v>59.7729678285855</v>
      </c>
      <c r="BV86" s="52">
        <v>59.152923207015498</v>
      </c>
      <c r="BW86" s="52">
        <v>58.589776367560198</v>
      </c>
      <c r="BX86" s="52">
        <v>58.244612188621701</v>
      </c>
      <c r="BY86" s="52">
        <v>57.989588388199202</v>
      </c>
      <c r="BZ86" s="52">
        <v>57.647368203937603</v>
      </c>
      <c r="CA86" s="52">
        <v>57.404195952917398</v>
      </c>
      <c r="CB86" s="52">
        <v>57.366465913581997</v>
      </c>
      <c r="CC86" s="52">
        <v>58.650940882196501</v>
      </c>
      <c r="CD86" s="52">
        <v>59.904742735329002</v>
      </c>
      <c r="CE86" s="52">
        <v>63.205432781739603</v>
      </c>
      <c r="CF86" s="52">
        <v>68.149584857751293</v>
      </c>
      <c r="CG86" s="52">
        <v>69.2986503193967</v>
      </c>
      <c r="CH86" s="52">
        <v>69.9142257552692</v>
      </c>
      <c r="CI86" s="52">
        <v>70.371654142834203</v>
      </c>
      <c r="CJ86" s="52">
        <v>70.312482111189894</v>
      </c>
      <c r="CK86" s="52">
        <v>69.694562073609902</v>
      </c>
      <c r="CL86" s="52">
        <v>68.570625613446595</v>
      </c>
      <c r="CM86" s="52">
        <v>66.905644030006002</v>
      </c>
      <c r="CN86" s="52">
        <v>65.263845752329303</v>
      </c>
      <c r="CO86" s="52">
        <v>63.246927408882797</v>
      </c>
      <c r="CP86" s="52">
        <v>61.648133479979698</v>
      </c>
      <c r="CQ86" s="57">
        <v>61.042416961022496</v>
      </c>
      <c r="CR86" s="57">
        <v>60.195835707300297</v>
      </c>
      <c r="CS86" s="57">
        <v>59.905376455779297</v>
      </c>
      <c r="CT86" s="57">
        <v>-2.5707842008668401E-3</v>
      </c>
      <c r="CU86" s="57">
        <v>-2.5103218476998299E-2</v>
      </c>
      <c r="CV86" s="57">
        <v>-7.27196099331318E-3</v>
      </c>
      <c r="CW86" s="57">
        <v>-1.7027146877499899E-3</v>
      </c>
      <c r="CX86" s="57">
        <v>-2.4632262657948902E-4</v>
      </c>
      <c r="CY86" s="57">
        <v>-3.05498968178437E-3</v>
      </c>
      <c r="CZ86" s="57">
        <v>3.0372342620374401E-3</v>
      </c>
      <c r="DA86" s="57">
        <v>5.9068813533285401E-3</v>
      </c>
      <c r="DB86" s="57">
        <v>2.2749925688919301E-2</v>
      </c>
      <c r="DC86" s="57">
        <v>2.21625804190792E-2</v>
      </c>
      <c r="DD86" s="57">
        <v>1.26429751157756E-2</v>
      </c>
      <c r="DE86" s="57">
        <v>2.8853730929983799E-3</v>
      </c>
      <c r="DF86" s="57">
        <v>5.2692755677942503E-3</v>
      </c>
      <c r="DG86" s="52">
        <v>1.03275609478922E-2</v>
      </c>
      <c r="DH86" s="57">
        <v>2.3029683050462699E-2</v>
      </c>
      <c r="DI86" s="52">
        <v>3.07769583759166E-2</v>
      </c>
      <c r="DJ86" s="52">
        <v>5.5949126739623101E-2</v>
      </c>
      <c r="DK86" s="57">
        <v>7.1900107799950194E-2</v>
      </c>
      <c r="DL86" s="57">
        <v>3.4626220412931202E-2</v>
      </c>
      <c r="DM86" s="57">
        <v>2.2319203877221701E-2</v>
      </c>
      <c r="DN86" s="57">
        <v>3.8504712308867498E-2</v>
      </c>
      <c r="DO86" s="57">
        <v>1.06648552499837E-2</v>
      </c>
      <c r="DP86" s="52">
        <v>1.2430931007394799E-3</v>
      </c>
      <c r="DQ86" s="52">
        <v>1.69399557008715E-3</v>
      </c>
      <c r="DR86" s="58">
        <v>3.1856629293582103E-5</v>
      </c>
      <c r="DS86" s="58">
        <v>2.7742992732882501E-5</v>
      </c>
      <c r="DT86" s="58">
        <v>2.0555419390637201E-5</v>
      </c>
      <c r="DU86" s="58">
        <v>9.3648234924116298E-6</v>
      </c>
      <c r="DV86" s="58">
        <v>3.1150542152749499E-6</v>
      </c>
      <c r="DW86" s="58">
        <v>1.0289289749589E-6</v>
      </c>
      <c r="DX86" s="58">
        <v>3.8155088516884398E-6</v>
      </c>
      <c r="DY86" s="58">
        <v>3.4430973164889501E-5</v>
      </c>
      <c r="DZ86" s="58">
        <v>6.6513660414786697E-6</v>
      </c>
      <c r="EA86" s="58">
        <v>4.2018238374124899E-6</v>
      </c>
      <c r="EB86" s="58">
        <v>2.8293592622587201E-6</v>
      </c>
      <c r="EC86" s="58">
        <v>2.74590418543924E-6</v>
      </c>
      <c r="ED86" s="58">
        <v>6.8969376887125499E-6</v>
      </c>
      <c r="EE86" s="58">
        <v>2.0021629147104399E-5</v>
      </c>
      <c r="EF86" s="58">
        <v>2.6359657642408198E-5</v>
      </c>
      <c r="EG86" s="58">
        <v>3.4558759195341003E-5</v>
      </c>
      <c r="EH86" s="58">
        <v>3.9579140714534698E-5</v>
      </c>
      <c r="EI86" s="58">
        <v>3.93667897278819E-5</v>
      </c>
      <c r="EJ86" s="58">
        <v>3.6958836901802302E-5</v>
      </c>
      <c r="EK86" s="58">
        <v>3.3094935427564E-5</v>
      </c>
      <c r="EL86" s="58">
        <v>4.7069818962456803E-5</v>
      </c>
      <c r="EM86" s="58">
        <v>2.3540932208171701E-5</v>
      </c>
      <c r="EN86" s="58">
        <v>2.4510812260749802E-6</v>
      </c>
      <c r="EO86" s="58">
        <v>2.1762896404879599E-6</v>
      </c>
    </row>
    <row r="87" spans="2:145" x14ac:dyDescent="0.25">
      <c r="B8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All_All_All_All_All_All_All_All_All_SLAP_PGCC_All_45890</v>
      </c>
      <c r="C87" s="52" t="s">
        <v>264</v>
      </c>
      <c r="D87" s="52" t="s">
        <v>249</v>
      </c>
      <c r="E87" s="52" t="s">
        <v>25</v>
      </c>
      <c r="F87" s="52" t="s">
        <v>25</v>
      </c>
      <c r="G87" s="52" t="s">
        <v>25</v>
      </c>
      <c r="H87" s="52" t="s">
        <v>25</v>
      </c>
      <c r="I87" s="52" t="s">
        <v>25</v>
      </c>
      <c r="J87" s="52" t="s">
        <v>25</v>
      </c>
      <c r="K87" s="52" t="s">
        <v>25</v>
      </c>
      <c r="L87" s="53" t="s">
        <v>25</v>
      </c>
      <c r="M87" s="53" t="s">
        <v>25</v>
      </c>
      <c r="N87" s="54" t="s">
        <v>272</v>
      </c>
      <c r="O87" s="52" t="s">
        <v>25</v>
      </c>
      <c r="P87" s="55">
        <v>45890</v>
      </c>
      <c r="Q87" s="52">
        <v>17</v>
      </c>
      <c r="R87" s="52">
        <v>21</v>
      </c>
      <c r="S87" s="56">
        <v>304</v>
      </c>
      <c r="T87" s="52">
        <v>0</v>
      </c>
      <c r="U87" s="52">
        <v>0</v>
      </c>
      <c r="V87" s="52">
        <v>0</v>
      </c>
      <c r="W87" s="52">
        <v>0</v>
      </c>
      <c r="X87" s="52">
        <v>0.78304659368561602</v>
      </c>
      <c r="Y87" s="52">
        <v>0.92073885228228203</v>
      </c>
      <c r="Z87" s="52">
        <v>0.83837696394400696</v>
      </c>
      <c r="AA87" s="52">
        <v>0.78981240471799097</v>
      </c>
      <c r="AB87" s="52">
        <v>0.73286319191214999</v>
      </c>
      <c r="AC87" s="52">
        <v>0.61382344713290204</v>
      </c>
      <c r="AD87" s="52">
        <v>0.62172212822153505</v>
      </c>
      <c r="AE87" s="52">
        <v>0.79716778571351699</v>
      </c>
      <c r="AF87" s="52">
        <v>0.48895945057144202</v>
      </c>
      <c r="AG87" s="52">
        <v>0.52481983650255304</v>
      </c>
      <c r="AH87" s="52">
        <v>0.52469817939572705</v>
      </c>
      <c r="AI87" s="52">
        <v>0.36243588645045399</v>
      </c>
      <c r="AJ87" s="52">
        <v>0.48224771280982898</v>
      </c>
      <c r="AK87" s="52">
        <v>0.70595942452608196</v>
      </c>
      <c r="AL87" s="52">
        <v>0.61743615889681203</v>
      </c>
      <c r="AM87" s="52">
        <v>0.56611286106394398</v>
      </c>
      <c r="AN87" s="52">
        <v>0.81925415737861496</v>
      </c>
      <c r="AO87" s="52">
        <v>0.99433216571852001</v>
      </c>
      <c r="AP87" s="52">
        <v>0.82566626668395104</v>
      </c>
      <c r="AQ87" s="52">
        <v>0.90399594077073997</v>
      </c>
      <c r="AR87" s="52">
        <v>0.914148121550863</v>
      </c>
      <c r="AS87" s="52">
        <v>0.98435755115182699</v>
      </c>
      <c r="AT87" s="52">
        <v>0.940959632459753</v>
      </c>
      <c r="AU87" s="52">
        <v>0.83566986960190004</v>
      </c>
      <c r="AV87" s="52">
        <v>0.74613199233670002</v>
      </c>
      <c r="AW87" s="52">
        <v>0.76422775487758599</v>
      </c>
      <c r="AX87" s="52">
        <v>0.72223745678600504</v>
      </c>
      <c r="AY87" s="52">
        <v>0.66559233977214205</v>
      </c>
      <c r="AZ87" s="52">
        <v>0.64068311658736898</v>
      </c>
      <c r="BA87" s="52">
        <v>0.64361224921518201</v>
      </c>
      <c r="BB87" s="52">
        <v>0.65375540508447505</v>
      </c>
      <c r="BC87" s="52">
        <v>0.67597256478314305</v>
      </c>
      <c r="BD87" s="52">
        <v>0.63562607108370195</v>
      </c>
      <c r="BE87" s="52">
        <v>0.55111686037363194</v>
      </c>
      <c r="BF87" s="52">
        <v>0.46627106331901502</v>
      </c>
      <c r="BG87" s="52">
        <v>0.43131569896726601</v>
      </c>
      <c r="BH87" s="52">
        <v>0.45247470303193499</v>
      </c>
      <c r="BI87" s="52">
        <v>0.55137327261955305</v>
      </c>
      <c r="BJ87" s="52">
        <v>0.76134899743881601</v>
      </c>
      <c r="BK87" s="52">
        <v>0.95177974419570199</v>
      </c>
      <c r="BL87" s="52">
        <v>1.0604781408451101</v>
      </c>
      <c r="BM87" s="52">
        <v>1.09668154975301</v>
      </c>
      <c r="BN87" s="52">
        <v>1.1246728463784601</v>
      </c>
      <c r="BO87" s="52">
        <v>1.09512155522641</v>
      </c>
      <c r="BP87" s="52">
        <v>1.00606324592311</v>
      </c>
      <c r="BQ87" s="52">
        <v>0.98356296886738903</v>
      </c>
      <c r="BR87" s="52">
        <v>0.99047007539162502</v>
      </c>
      <c r="BS87" s="52">
        <v>0.94509117873875703</v>
      </c>
      <c r="BT87" s="52">
        <v>0.82435942750031999</v>
      </c>
      <c r="BU87" s="52">
        <v>60.633654745471702</v>
      </c>
      <c r="BV87" s="52">
        <v>60.179455457907601</v>
      </c>
      <c r="BW87" s="52">
        <v>59.9774320308737</v>
      </c>
      <c r="BX87" s="52">
        <v>58.7159724861244</v>
      </c>
      <c r="BY87" s="52">
        <v>58.515006997530399</v>
      </c>
      <c r="BZ87" s="52">
        <v>57.514857353120497</v>
      </c>
      <c r="CA87" s="52">
        <v>57.242268655222603</v>
      </c>
      <c r="CB87" s="52">
        <v>57.238826642407702</v>
      </c>
      <c r="CC87" s="52">
        <v>59.721435440298002</v>
      </c>
      <c r="CD87" s="52">
        <v>62.543065870487297</v>
      </c>
      <c r="CE87" s="52">
        <v>67.757128549170702</v>
      </c>
      <c r="CF87" s="52">
        <v>73.054228610291005</v>
      </c>
      <c r="CG87" s="52">
        <v>74.034199480426196</v>
      </c>
      <c r="CH87" s="52">
        <v>77.601117307511601</v>
      </c>
      <c r="CI87" s="52">
        <v>78.0830735207591</v>
      </c>
      <c r="CJ87" s="52">
        <v>75.791649844557995</v>
      </c>
      <c r="CK87" s="52">
        <v>75.213120887791504</v>
      </c>
      <c r="CL87" s="52">
        <v>74.067369565898105</v>
      </c>
      <c r="CM87" s="52">
        <v>72.302411847965601</v>
      </c>
      <c r="CN87" s="52">
        <v>70.120499265646203</v>
      </c>
      <c r="CO87" s="52">
        <v>67.233457919213194</v>
      </c>
      <c r="CP87" s="52">
        <v>65.151187070758297</v>
      </c>
      <c r="CQ87" s="57">
        <v>63.302647620401999</v>
      </c>
      <c r="CR87" s="57">
        <v>62.218269527879698</v>
      </c>
      <c r="CS87" s="57">
        <v>61.133531054295197</v>
      </c>
      <c r="CT87" s="57">
        <v>-3.4280007316020099E-3</v>
      </c>
      <c r="CU87" s="57">
        <v>-2.49614397789149E-2</v>
      </c>
      <c r="CV87" s="57">
        <v>-7.5455253704843099E-3</v>
      </c>
      <c r="CW87" s="57">
        <v>-1.9330502392748601E-3</v>
      </c>
      <c r="CX87" s="57">
        <v>-4.1162260822602499E-4</v>
      </c>
      <c r="CY87" s="57">
        <v>-2.8239907597277401E-3</v>
      </c>
      <c r="CZ87" s="57">
        <v>3.0074442025866798E-3</v>
      </c>
      <c r="DA87" s="57">
        <v>5.7966795223029803E-3</v>
      </c>
      <c r="DB87" s="57">
        <v>2.2516161767079601E-2</v>
      </c>
      <c r="DC87" s="57">
        <v>2.22716854768805E-2</v>
      </c>
      <c r="DD87" s="57">
        <v>1.1072605041542701E-2</v>
      </c>
      <c r="DE87" s="57">
        <v>3.0625653491465699E-3</v>
      </c>
      <c r="DF87" s="57">
        <v>2.21982521256186E-3</v>
      </c>
      <c r="DG87" s="52">
        <v>1.83719967792153E-3</v>
      </c>
      <c r="DH87" s="52">
        <v>1.08623082970121E-2</v>
      </c>
      <c r="DI87" s="52">
        <v>2.2506196658421102E-2</v>
      </c>
      <c r="DJ87" s="52">
        <v>5.9864871387713001E-2</v>
      </c>
      <c r="DK87" s="52">
        <v>7.3947668492205798E-2</v>
      </c>
      <c r="DL87" s="57">
        <v>4.3156735893142797E-2</v>
      </c>
      <c r="DM87" s="57">
        <v>2.7150245800026101E-2</v>
      </c>
      <c r="DN87" s="57">
        <v>3.7682130650960301E-2</v>
      </c>
      <c r="DO87" s="57">
        <v>1.06232128838248E-2</v>
      </c>
      <c r="DP87" s="52">
        <v>9.0755230753290404E-4</v>
      </c>
      <c r="DQ87" s="52">
        <v>1.8996996029607899E-3</v>
      </c>
      <c r="DR87" s="58">
        <v>9.5670946893134997E-5</v>
      </c>
      <c r="DS87" s="58">
        <v>8.1461378841945605E-5</v>
      </c>
      <c r="DT87" s="58">
        <v>6.0884687554408598E-5</v>
      </c>
      <c r="DU87" s="58">
        <v>2.6303984038943099E-5</v>
      </c>
      <c r="DV87" s="58">
        <v>8.4638635794821097E-6</v>
      </c>
      <c r="DW87" s="58">
        <v>2.45229277874135E-6</v>
      </c>
      <c r="DX87" s="58">
        <v>1.0778214696348399E-5</v>
      </c>
      <c r="DY87" s="58">
        <v>9.7894949789651396E-5</v>
      </c>
      <c r="DZ87" s="58">
        <v>1.29152499986675E-5</v>
      </c>
      <c r="EA87" s="58">
        <v>5.4777269830080699E-6</v>
      </c>
      <c r="EB87" s="58">
        <v>2.74281730039651E-6</v>
      </c>
      <c r="EC87" s="58">
        <v>2.48449140285427E-6</v>
      </c>
      <c r="ED87" s="58">
        <v>6.6345726896609799E-6</v>
      </c>
      <c r="EE87" s="58">
        <v>2.6728763370608E-5</v>
      </c>
      <c r="EF87" s="58">
        <v>3.39793385731397E-5</v>
      </c>
      <c r="EG87" s="58">
        <v>4.5513050195469E-5</v>
      </c>
      <c r="EH87" s="58">
        <v>4.8929890246800498E-5</v>
      </c>
      <c r="EI87" s="58">
        <v>5.0609160950740999E-5</v>
      </c>
      <c r="EJ87" s="58">
        <v>5.6222130228133098E-5</v>
      </c>
      <c r="EK87" s="58">
        <v>6.2268687415881495E-5</v>
      </c>
      <c r="EL87" s="58">
        <v>1.3313192619457799E-4</v>
      </c>
      <c r="EM87" s="58">
        <v>6.2630840864823505E-5</v>
      </c>
      <c r="EN87" s="58">
        <v>4.8749727868168304E-6</v>
      </c>
      <c r="EO87" s="58">
        <v>4.3700878091721298E-6</v>
      </c>
    </row>
    <row r="88" spans="2:145" x14ac:dyDescent="0.25">
      <c r="B8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All_All_All_All_All_All_All_All_All_SLAP_PGCC_All_45891</v>
      </c>
      <c r="C88" s="52" t="s">
        <v>264</v>
      </c>
      <c r="D88" s="52" t="s">
        <v>249</v>
      </c>
      <c r="E88" s="52" t="s">
        <v>25</v>
      </c>
      <c r="F88" s="52" t="s">
        <v>25</v>
      </c>
      <c r="G88" s="52" t="s">
        <v>25</v>
      </c>
      <c r="H88" s="52" t="s">
        <v>25</v>
      </c>
      <c r="I88" s="52" t="s">
        <v>25</v>
      </c>
      <c r="J88" s="52" t="s">
        <v>25</v>
      </c>
      <c r="K88" s="52" t="s">
        <v>25</v>
      </c>
      <c r="L88" s="53" t="s">
        <v>25</v>
      </c>
      <c r="M88" s="53" t="s">
        <v>25</v>
      </c>
      <c r="N88" s="54" t="s">
        <v>272</v>
      </c>
      <c r="O88" s="52" t="s">
        <v>25</v>
      </c>
      <c r="P88" s="55">
        <v>45891</v>
      </c>
      <c r="Q88" s="52">
        <v>17</v>
      </c>
      <c r="R88" s="52">
        <v>21</v>
      </c>
      <c r="S88" s="56">
        <v>304</v>
      </c>
      <c r="T88" s="52">
        <v>0</v>
      </c>
      <c r="U88" s="52">
        <v>0</v>
      </c>
      <c r="V88" s="52">
        <v>0</v>
      </c>
      <c r="W88" s="52">
        <v>0</v>
      </c>
      <c r="X88" s="52">
        <v>0.83443433731088901</v>
      </c>
      <c r="Y88" s="52">
        <v>0.81028463591264499</v>
      </c>
      <c r="Z88" s="52">
        <v>0.786358258961672</v>
      </c>
      <c r="AA88" s="52">
        <v>0.70191897978233297</v>
      </c>
      <c r="AB88" s="52">
        <v>0.60237148802503704</v>
      </c>
      <c r="AC88" s="52">
        <v>0.57748956260361195</v>
      </c>
      <c r="AD88" s="52">
        <v>0.57664283893004298</v>
      </c>
      <c r="AE88" s="52">
        <v>0.52699781319260697</v>
      </c>
      <c r="AF88" s="52">
        <v>0.488973593258622</v>
      </c>
      <c r="AG88" s="52">
        <v>0.44294556554770298</v>
      </c>
      <c r="AH88" s="52">
        <v>0.43454626092620002</v>
      </c>
      <c r="AI88" s="52">
        <v>0.430901731971082</v>
      </c>
      <c r="AJ88" s="52">
        <v>0.49236923030819402</v>
      </c>
      <c r="AK88" s="52">
        <v>0.81336821975070805</v>
      </c>
      <c r="AL88" s="52">
        <v>0.92077699709817296</v>
      </c>
      <c r="AM88" s="52">
        <v>0.76182940709360703</v>
      </c>
      <c r="AN88" s="52">
        <v>0.84961841705709995</v>
      </c>
      <c r="AO88" s="52">
        <v>0.73888745898197195</v>
      </c>
      <c r="AP88" s="52">
        <v>0.79481999605842801</v>
      </c>
      <c r="AQ88" s="52">
        <v>0.85863234471699201</v>
      </c>
      <c r="AR88" s="52">
        <v>0.97705453361980199</v>
      </c>
      <c r="AS88" s="52">
        <v>0.93211020628503005</v>
      </c>
      <c r="AT88" s="52">
        <v>0.74689832960831604</v>
      </c>
      <c r="AU88" s="52">
        <v>0.55416182185029195</v>
      </c>
      <c r="AV88" s="52">
        <v>0.83560479534423304</v>
      </c>
      <c r="AW88" s="52">
        <v>0.68692935620875695</v>
      </c>
      <c r="AX88" s="52">
        <v>0.65096981921478303</v>
      </c>
      <c r="AY88" s="52">
        <v>0.59744829664889099</v>
      </c>
      <c r="AZ88" s="52">
        <v>0.57217112428655703</v>
      </c>
      <c r="BA88" s="52">
        <v>0.57041977929245402</v>
      </c>
      <c r="BB88" s="52">
        <v>0.58176765919319895</v>
      </c>
      <c r="BC88" s="52">
        <v>0.60895052537518102</v>
      </c>
      <c r="BD88" s="52">
        <v>0.58712941535601404</v>
      </c>
      <c r="BE88" s="52">
        <v>0.52110877785047405</v>
      </c>
      <c r="BF88" s="52">
        <v>0.44516748716245902</v>
      </c>
      <c r="BG88" s="52">
        <v>0.41828457386183898</v>
      </c>
      <c r="BH88" s="52">
        <v>0.42272809887129498</v>
      </c>
      <c r="BI88" s="52">
        <v>0.48058072534561302</v>
      </c>
      <c r="BJ88" s="52">
        <v>0.61546672961221205</v>
      </c>
      <c r="BK88" s="52">
        <v>0.74445004373984902</v>
      </c>
      <c r="BL88" s="52">
        <v>0.85942672406274201</v>
      </c>
      <c r="BM88" s="52">
        <v>0.92954053710165696</v>
      </c>
      <c r="BN88" s="52">
        <v>0.95954072740124996</v>
      </c>
      <c r="BO88" s="52">
        <v>0.95230454265287001</v>
      </c>
      <c r="BP88" s="52">
        <v>0.88431661311340903</v>
      </c>
      <c r="BQ88" s="52">
        <v>0.85277185559664903</v>
      </c>
      <c r="BR88" s="52">
        <v>0.81980761620951303</v>
      </c>
      <c r="BS88" s="52">
        <v>0.69522883934213897</v>
      </c>
      <c r="BT88" s="52">
        <v>0.60116105989896096</v>
      </c>
      <c r="BU88" s="52">
        <v>61.021392390668197</v>
      </c>
      <c r="BV88" s="52">
        <v>60.229076625692898</v>
      </c>
      <c r="BW88" s="52">
        <v>59.527510184445198</v>
      </c>
      <c r="BX88" s="52">
        <v>59.298939437594903</v>
      </c>
      <c r="BY88" s="52">
        <v>58.285868595643997</v>
      </c>
      <c r="BZ88" s="52">
        <v>57.655947127801497</v>
      </c>
      <c r="CA88" s="52">
        <v>57.812854800528598</v>
      </c>
      <c r="CB88" s="52">
        <v>57.423223783102401</v>
      </c>
      <c r="CC88" s="52">
        <v>58.5675557904733</v>
      </c>
      <c r="CD88" s="52">
        <v>61.431326369182202</v>
      </c>
      <c r="CE88" s="52">
        <v>65.081717707816097</v>
      </c>
      <c r="CF88" s="52">
        <v>67.733744628661199</v>
      </c>
      <c r="CG88" s="52">
        <v>68.632482825602196</v>
      </c>
      <c r="CH88" s="52">
        <v>70.363082473914304</v>
      </c>
      <c r="CI88" s="52">
        <v>71.704456265053494</v>
      </c>
      <c r="CJ88" s="52">
        <v>71.526173249161602</v>
      </c>
      <c r="CK88" s="52">
        <v>70.7701439801627</v>
      </c>
      <c r="CL88" s="52">
        <v>68.5826812505871</v>
      </c>
      <c r="CM88" s="52">
        <v>66.823591998091302</v>
      </c>
      <c r="CN88" s="52">
        <v>64.878215984776602</v>
      </c>
      <c r="CO88" s="52">
        <v>62.4458363253068</v>
      </c>
      <c r="CP88" s="57">
        <v>61.378746933399803</v>
      </c>
      <c r="CQ88" s="57">
        <v>60.6721084153303</v>
      </c>
      <c r="CR88" s="57">
        <v>60.378587521912799</v>
      </c>
      <c r="CS88" s="57">
        <v>62.218480122514499</v>
      </c>
      <c r="CT88" s="57">
        <v>-3.72404179162051E-3</v>
      </c>
      <c r="CU88" s="57">
        <v>-2.5030943687613001E-2</v>
      </c>
      <c r="CV88" s="57">
        <v>-7.2963077293120701E-3</v>
      </c>
      <c r="CW88" s="57">
        <v>-1.7811646317376899E-3</v>
      </c>
      <c r="CX88" s="57">
        <v>-3.8443844478981698E-4</v>
      </c>
      <c r="CY88" s="57">
        <v>-2.8066650533889299E-3</v>
      </c>
      <c r="CZ88" s="57">
        <v>2.93096898294128E-3</v>
      </c>
      <c r="DA88" s="57">
        <v>5.8540581782213601E-3</v>
      </c>
      <c r="DB88" s="57">
        <v>2.2491621613306399E-2</v>
      </c>
      <c r="DC88" s="57">
        <v>2.2611961905280802E-2</v>
      </c>
      <c r="DD88" s="57">
        <v>1.2168431939244301E-2</v>
      </c>
      <c r="DE88" s="57">
        <v>3.0199178920730899E-3</v>
      </c>
      <c r="DF88" s="57">
        <v>7.3230788877576896E-3</v>
      </c>
      <c r="DG88" s="52">
        <v>1.19525590899253E-2</v>
      </c>
      <c r="DH88" s="52">
        <v>2.3013117122708902E-2</v>
      </c>
      <c r="DI88" s="52">
        <v>3.0300687061083499E-2</v>
      </c>
      <c r="DJ88" s="52">
        <v>5.6555880625781201E-2</v>
      </c>
      <c r="DK88" s="57">
        <v>7.2125316401453393E-2</v>
      </c>
      <c r="DL88" s="57">
        <v>3.2886610960734898E-2</v>
      </c>
      <c r="DM88" s="57">
        <v>1.8151543063332099E-2</v>
      </c>
      <c r="DN88" s="57">
        <v>3.8099545728121097E-2</v>
      </c>
      <c r="DO88" s="57">
        <v>1.13871730864048E-2</v>
      </c>
      <c r="DP88" s="52">
        <v>1.1776217430260101E-3</v>
      </c>
      <c r="DQ88" s="52">
        <v>1.94326384199054E-3</v>
      </c>
      <c r="DR88" s="58">
        <v>3.0372024660233599E-5</v>
      </c>
      <c r="DS88" s="58">
        <v>2.66180399265929E-5</v>
      </c>
      <c r="DT88" s="58">
        <v>1.95997681475245E-5</v>
      </c>
      <c r="DU88" s="58">
        <v>9.4861702102869901E-6</v>
      </c>
      <c r="DV88" s="58">
        <v>3.56000411259117E-6</v>
      </c>
      <c r="DW88" s="58">
        <v>1.0580203097528699E-6</v>
      </c>
      <c r="DX88" s="58">
        <v>4.1440270907554698E-6</v>
      </c>
      <c r="DY88" s="58">
        <v>2.7944386048633401E-5</v>
      </c>
      <c r="DZ88" s="58">
        <v>6.8881102473241E-6</v>
      </c>
      <c r="EA88" s="58">
        <v>4.37575350055141E-6</v>
      </c>
      <c r="EB88" s="58">
        <v>2.8339263290073601E-6</v>
      </c>
      <c r="EC88" s="58">
        <v>2.8554318548279501E-6</v>
      </c>
      <c r="ED88" s="58">
        <v>7.9591758465129198E-6</v>
      </c>
      <c r="EE88" s="58">
        <v>1.9081037299710699E-5</v>
      </c>
      <c r="EF88" s="58">
        <v>2.3733000303811898E-5</v>
      </c>
      <c r="EG88" s="58">
        <v>3.2554514244796702E-5</v>
      </c>
      <c r="EH88" s="58">
        <v>3.8820125812882598E-5</v>
      </c>
      <c r="EI88" s="58">
        <v>3.67189579115056E-5</v>
      </c>
      <c r="EJ88" s="58">
        <v>3.6066208732509999E-5</v>
      </c>
      <c r="EK88" s="58">
        <v>3.2084253198112297E-5</v>
      </c>
      <c r="EL88" s="58">
        <v>4.1572806750445E-5</v>
      </c>
      <c r="EM88" s="58">
        <v>2.1975985372682499E-5</v>
      </c>
      <c r="EN88" s="58">
        <v>2.5300554210034001E-6</v>
      </c>
      <c r="EO88" s="58">
        <v>2.2736018666723802E-6</v>
      </c>
    </row>
    <row r="89" spans="2:145" x14ac:dyDescent="0.25">
      <c r="B8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All_All_All_All_All_All_All_All_All_SLAP_PGCC_All_45904</v>
      </c>
      <c r="C89" s="52" t="s">
        <v>264</v>
      </c>
      <c r="D89" s="52" t="s">
        <v>249</v>
      </c>
      <c r="E89" s="52" t="s">
        <v>25</v>
      </c>
      <c r="F89" s="52" t="s">
        <v>25</v>
      </c>
      <c r="G89" s="52" t="s">
        <v>25</v>
      </c>
      <c r="H89" s="52" t="s">
        <v>25</v>
      </c>
      <c r="I89" s="52" t="s">
        <v>25</v>
      </c>
      <c r="J89" s="52" t="s">
        <v>25</v>
      </c>
      <c r="K89" s="52" t="s">
        <v>25</v>
      </c>
      <c r="L89" s="53" t="s">
        <v>25</v>
      </c>
      <c r="M89" s="53" t="s">
        <v>25</v>
      </c>
      <c r="N89" s="54" t="s">
        <v>272</v>
      </c>
      <c r="O89" s="52" t="s">
        <v>25</v>
      </c>
      <c r="P89" s="55">
        <v>45904</v>
      </c>
      <c r="Q89" s="52">
        <v>17</v>
      </c>
      <c r="R89" s="52">
        <v>21</v>
      </c>
      <c r="S89" s="56">
        <v>307</v>
      </c>
      <c r="T89" s="52">
        <v>0</v>
      </c>
      <c r="U89" s="52">
        <v>0</v>
      </c>
      <c r="V89" s="52">
        <v>0</v>
      </c>
      <c r="W89" s="52">
        <v>0</v>
      </c>
      <c r="X89" s="52">
        <v>0.66928842947643696</v>
      </c>
      <c r="Y89" s="52">
        <v>0.68040002217467099</v>
      </c>
      <c r="Z89" s="52">
        <v>0.68105484059293397</v>
      </c>
      <c r="AA89" s="52">
        <v>0.53626552383557102</v>
      </c>
      <c r="AB89" s="52">
        <v>0.48707267556548201</v>
      </c>
      <c r="AC89" s="52">
        <v>0.50167431756924497</v>
      </c>
      <c r="AD89" s="52">
        <v>0.50374862475879101</v>
      </c>
      <c r="AE89" s="52">
        <v>0.583397588583356</v>
      </c>
      <c r="AF89" s="52">
        <v>0.452565633299984</v>
      </c>
      <c r="AG89" s="52">
        <v>0.52982029848239898</v>
      </c>
      <c r="AH89" s="52">
        <v>0.58495392776020705</v>
      </c>
      <c r="AI89" s="52">
        <v>0.53114554951577297</v>
      </c>
      <c r="AJ89" s="52">
        <v>0.564714811355847</v>
      </c>
      <c r="AK89" s="52">
        <v>0.45899173646533598</v>
      </c>
      <c r="AL89" s="52">
        <v>0.54095093911760594</v>
      </c>
      <c r="AM89" s="52">
        <v>0.57867709102599196</v>
      </c>
      <c r="AN89" s="52">
        <v>0.55078096568537405</v>
      </c>
      <c r="AO89" s="52">
        <v>0.70104585377113404</v>
      </c>
      <c r="AP89" s="52">
        <v>0.72961202087772004</v>
      </c>
      <c r="AQ89" s="52">
        <v>0.89679707567493006</v>
      </c>
      <c r="AR89" s="52">
        <v>1.14266035625388</v>
      </c>
      <c r="AS89" s="52">
        <v>0.93294140325896802</v>
      </c>
      <c r="AT89" s="52">
        <v>0.75564191643460898</v>
      </c>
      <c r="AU89" s="52">
        <v>0.72341678354864103</v>
      </c>
      <c r="AV89" s="52">
        <v>0.71129790553432404</v>
      </c>
      <c r="AW89" s="52">
        <v>0.62001875489464797</v>
      </c>
      <c r="AX89" s="52">
        <v>0.57478466882379498</v>
      </c>
      <c r="AY89" s="52">
        <v>0.52155894812815295</v>
      </c>
      <c r="AZ89" s="52">
        <v>0.48691567273792302</v>
      </c>
      <c r="BA89" s="52">
        <v>0.47198308446119902</v>
      </c>
      <c r="BB89" s="52">
        <v>0.48788727669451798</v>
      </c>
      <c r="BC89" s="52">
        <v>0.53710497173113603</v>
      </c>
      <c r="BD89" s="52">
        <v>0.56771668063701097</v>
      </c>
      <c r="BE89" s="52">
        <v>0.54173320764827404</v>
      </c>
      <c r="BF89" s="52">
        <v>0.52471370635863601</v>
      </c>
      <c r="BG89" s="52">
        <v>0.53144440347941502</v>
      </c>
      <c r="BH89" s="52">
        <v>0.54390319989514802</v>
      </c>
      <c r="BI89" s="52">
        <v>0.56709630530121202</v>
      </c>
      <c r="BJ89" s="52">
        <v>0.61568418062665098</v>
      </c>
      <c r="BK89" s="52">
        <v>0.69269148859799101</v>
      </c>
      <c r="BL89" s="52">
        <v>0.78978515637231494</v>
      </c>
      <c r="BM89" s="52">
        <v>0.88233017746710996</v>
      </c>
      <c r="BN89" s="52">
        <v>0.90203311058907998</v>
      </c>
      <c r="BO89" s="52">
        <v>0.892127436904254</v>
      </c>
      <c r="BP89" s="52">
        <v>0.84087799038094801</v>
      </c>
      <c r="BQ89" s="52">
        <v>0.84624910985608004</v>
      </c>
      <c r="BR89" s="52">
        <v>0.83000532142114103</v>
      </c>
      <c r="BS89" s="52">
        <v>0.78576870112154995</v>
      </c>
      <c r="BT89" s="52">
        <v>0.69307890075716905</v>
      </c>
      <c r="BU89" s="52">
        <v>60.461643323770701</v>
      </c>
      <c r="BV89" s="52">
        <v>60.375463508641403</v>
      </c>
      <c r="BW89" s="52">
        <v>59.592386793042898</v>
      </c>
      <c r="BX89" s="52">
        <v>59.679645189580803</v>
      </c>
      <c r="BY89" s="52">
        <v>59.6132920009712</v>
      </c>
      <c r="BZ89" s="52">
        <v>59.188075989420099</v>
      </c>
      <c r="CA89" s="52">
        <v>59.323229836853898</v>
      </c>
      <c r="CB89" s="52">
        <v>59.1538712504966</v>
      </c>
      <c r="CC89" s="52">
        <v>59.300721871904798</v>
      </c>
      <c r="CD89" s="52">
        <v>59.625848762611199</v>
      </c>
      <c r="CE89" s="52">
        <v>61.1177464031013</v>
      </c>
      <c r="CF89" s="52">
        <v>62.237854947809197</v>
      </c>
      <c r="CG89" s="52">
        <v>64.7852840641781</v>
      </c>
      <c r="CH89" s="52">
        <v>67.282701807426307</v>
      </c>
      <c r="CI89" s="52">
        <v>68.673087857155394</v>
      </c>
      <c r="CJ89" s="52">
        <v>70.478235008502594</v>
      </c>
      <c r="CK89" s="52">
        <v>70.555541991873497</v>
      </c>
      <c r="CL89" s="52">
        <v>69.486443519829294</v>
      </c>
      <c r="CM89" s="52">
        <v>68.727712335099497</v>
      </c>
      <c r="CN89" s="52">
        <v>66.162703938396803</v>
      </c>
      <c r="CO89" s="52">
        <v>64.659306155883797</v>
      </c>
      <c r="CP89" s="57">
        <v>63.781346817584698</v>
      </c>
      <c r="CQ89" s="57">
        <v>62.854543530849199</v>
      </c>
      <c r="CR89" s="57">
        <v>62.536393897429299</v>
      </c>
      <c r="CS89" s="57">
        <v>61.826734185826403</v>
      </c>
      <c r="CT89" s="57">
        <v>-3.9806748446113496E-3</v>
      </c>
      <c r="CU89" s="57">
        <v>-2.5982732158791301E-2</v>
      </c>
      <c r="CV89" s="57">
        <v>-7.7917285472858403E-3</v>
      </c>
      <c r="CW89" s="57">
        <v>-2.0102313128133099E-3</v>
      </c>
      <c r="CX89" s="57">
        <v>-4.7226610101671398E-4</v>
      </c>
      <c r="CY89" s="57">
        <v>-2.7628649611644899E-3</v>
      </c>
      <c r="CZ89" s="57">
        <v>2.9731974140695398E-3</v>
      </c>
      <c r="DA89" s="57">
        <v>5.7702133445681897E-3</v>
      </c>
      <c r="DB89" s="57">
        <v>2.2458340881653199E-2</v>
      </c>
      <c r="DC89" s="57">
        <v>2.2842750308203898E-2</v>
      </c>
      <c r="DD89" s="57">
        <v>1.25011401872851E-2</v>
      </c>
      <c r="DE89" s="57">
        <v>2.95863870655699E-3</v>
      </c>
      <c r="DF89" s="57">
        <v>9.1153506116777704E-3</v>
      </c>
      <c r="DG89" s="52">
        <v>1.4894408221638599E-2</v>
      </c>
      <c r="DH89" s="52">
        <v>2.7727865661018099E-2</v>
      </c>
      <c r="DI89" s="52">
        <v>3.2791293999756499E-2</v>
      </c>
      <c r="DJ89" s="52">
        <v>5.6858787877357701E-2</v>
      </c>
      <c r="DK89" s="52">
        <v>7.1053956856750894E-2</v>
      </c>
      <c r="DL89" s="57">
        <v>3.2409173560841401E-2</v>
      </c>
      <c r="DM89" s="57">
        <v>1.43378649653217E-2</v>
      </c>
      <c r="DN89" s="57">
        <v>3.6745706287968E-2</v>
      </c>
      <c r="DO89" s="57">
        <v>1.1240212237674701E-2</v>
      </c>
      <c r="DP89" s="52">
        <v>1.1510833753166699E-3</v>
      </c>
      <c r="DQ89" s="52">
        <v>2.0742680448438099E-3</v>
      </c>
      <c r="DR89" s="58">
        <v>3.2211512724658202E-5</v>
      </c>
      <c r="DS89" s="58">
        <v>2.6700810596258598E-5</v>
      </c>
      <c r="DT89" s="58">
        <v>1.9474420273058702E-5</v>
      </c>
      <c r="DU89" s="58">
        <v>9.1957700139581599E-6</v>
      </c>
      <c r="DV89" s="58">
        <v>3.44932553232398E-6</v>
      </c>
      <c r="DW89" s="58">
        <v>1.0344404270714701E-6</v>
      </c>
      <c r="DX89" s="58">
        <v>3.7721410343895702E-6</v>
      </c>
      <c r="DY89" s="58">
        <v>3.1972233881780199E-5</v>
      </c>
      <c r="DZ89" s="58">
        <v>6.8612649618608897E-6</v>
      </c>
      <c r="EA89" s="58">
        <v>4.7611086975795397E-6</v>
      </c>
      <c r="EB89" s="58">
        <v>3.1486117314216002E-6</v>
      </c>
      <c r="EC89" s="58">
        <v>3.8598438400794598E-6</v>
      </c>
      <c r="ED89" s="58">
        <v>9.6308176354542806E-6</v>
      </c>
      <c r="EE89" s="58">
        <v>2.5950373903883401E-5</v>
      </c>
      <c r="EF89" s="58">
        <v>3.1356212865293903E-5</v>
      </c>
      <c r="EG89" s="58">
        <v>3.5841483797568601E-5</v>
      </c>
      <c r="EH89" s="58">
        <v>4.1334115393797803E-5</v>
      </c>
      <c r="EI89" s="58">
        <v>4.1697813575923303E-5</v>
      </c>
      <c r="EJ89" s="58">
        <v>4.1934192991495501E-5</v>
      </c>
      <c r="EK89" s="58">
        <v>3.9295726671869002E-5</v>
      </c>
      <c r="EL89" s="58">
        <v>5.2953062984293798E-5</v>
      </c>
      <c r="EM89" s="58">
        <v>2.7916541574443899E-5</v>
      </c>
      <c r="EN89" s="58">
        <v>2.9462731704393102E-6</v>
      </c>
      <c r="EO89" s="58">
        <v>2.6077453304099698E-6</v>
      </c>
    </row>
    <row r="90" spans="2:145" x14ac:dyDescent="0.25">
      <c r="B9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All_All_All_All_All_All_All_All_All_SLAP_PGCC_All_45916</v>
      </c>
      <c r="C90" s="52" t="s">
        <v>264</v>
      </c>
      <c r="D90" s="52" t="s">
        <v>249</v>
      </c>
      <c r="E90" s="52" t="s">
        <v>25</v>
      </c>
      <c r="F90" s="52" t="s">
        <v>25</v>
      </c>
      <c r="G90" s="52" t="s">
        <v>25</v>
      </c>
      <c r="H90" s="52" t="s">
        <v>25</v>
      </c>
      <c r="I90" s="52" t="s">
        <v>25</v>
      </c>
      <c r="J90" s="52" t="s">
        <v>25</v>
      </c>
      <c r="K90" s="52" t="s">
        <v>25</v>
      </c>
      <c r="L90" s="53" t="s">
        <v>25</v>
      </c>
      <c r="M90" s="53" t="s">
        <v>25</v>
      </c>
      <c r="N90" s="54" t="s">
        <v>272</v>
      </c>
      <c r="O90" s="52" t="s">
        <v>25</v>
      </c>
      <c r="P90" s="55">
        <v>45916</v>
      </c>
      <c r="Q90" s="52">
        <v>17</v>
      </c>
      <c r="R90" s="52">
        <v>21</v>
      </c>
      <c r="S90" s="56">
        <v>308</v>
      </c>
      <c r="T90" s="52">
        <v>0</v>
      </c>
      <c r="U90" s="52">
        <v>0</v>
      </c>
      <c r="V90" s="52">
        <v>0</v>
      </c>
      <c r="W90" s="52">
        <v>0</v>
      </c>
      <c r="X90" s="52">
        <v>0.82121938924893501</v>
      </c>
      <c r="Y90" s="52">
        <v>0.83068067477691598</v>
      </c>
      <c r="Z90" s="52">
        <v>0.71682240535613995</v>
      </c>
      <c r="AA90" s="52">
        <v>0.565881069193784</v>
      </c>
      <c r="AB90" s="52">
        <v>0.54231767808735898</v>
      </c>
      <c r="AC90" s="52">
        <v>0.53731459430003403</v>
      </c>
      <c r="AD90" s="52">
        <v>0.54479903074475</v>
      </c>
      <c r="AE90" s="52">
        <v>0.52496485496093603</v>
      </c>
      <c r="AF90" s="52">
        <v>0.42077570653421398</v>
      </c>
      <c r="AG90" s="52">
        <v>0.46960022630089698</v>
      </c>
      <c r="AH90" s="52">
        <v>0.51999501710712204</v>
      </c>
      <c r="AI90" s="52">
        <v>0.42010678678402402</v>
      </c>
      <c r="AJ90" s="52">
        <v>0.51916706900054599</v>
      </c>
      <c r="AK90" s="52">
        <v>0.598178056995046</v>
      </c>
      <c r="AL90" s="52">
        <v>0.60576709212705504</v>
      </c>
      <c r="AM90" s="52">
        <v>0.72310652885770099</v>
      </c>
      <c r="AN90" s="52">
        <v>0.73232768200875598</v>
      </c>
      <c r="AO90" s="52">
        <v>0.65228530614741798</v>
      </c>
      <c r="AP90" s="52">
        <v>0.68118447322731901</v>
      </c>
      <c r="AQ90" s="52">
        <v>0.79072353865622302</v>
      </c>
      <c r="AR90" s="52">
        <v>0.79937555955030404</v>
      </c>
      <c r="AS90" s="52">
        <v>0.74357946287434895</v>
      </c>
      <c r="AT90" s="52">
        <v>0.69239278960875295</v>
      </c>
      <c r="AU90" s="52">
        <v>0.67954128346583897</v>
      </c>
      <c r="AV90" s="52">
        <v>0.75045785141550203</v>
      </c>
      <c r="AW90" s="52">
        <v>0.64527179310461102</v>
      </c>
      <c r="AX90" s="52">
        <v>0.60408392500180697</v>
      </c>
      <c r="AY90" s="52">
        <v>0.55372234908017204</v>
      </c>
      <c r="AZ90" s="52">
        <v>0.52280893263878703</v>
      </c>
      <c r="BA90" s="52">
        <v>0.51740893087797302</v>
      </c>
      <c r="BB90" s="52">
        <v>0.533983761855921</v>
      </c>
      <c r="BC90" s="52">
        <v>0.57737337686605195</v>
      </c>
      <c r="BD90" s="52">
        <v>0.58045170998031403</v>
      </c>
      <c r="BE90" s="52">
        <v>0.52607762968385297</v>
      </c>
      <c r="BF90" s="52">
        <v>0.47078520565160598</v>
      </c>
      <c r="BG90" s="52">
        <v>0.44425844861944302</v>
      </c>
      <c r="BH90" s="52">
        <v>0.464413941220997</v>
      </c>
      <c r="BI90" s="52">
        <v>0.52775216117114199</v>
      </c>
      <c r="BJ90" s="52">
        <v>0.63943583392477599</v>
      </c>
      <c r="BK90" s="52">
        <v>0.75780254800791802</v>
      </c>
      <c r="BL90" s="52">
        <v>0.84766670640606301</v>
      </c>
      <c r="BM90" s="52">
        <v>0.91571461119048003</v>
      </c>
      <c r="BN90" s="52">
        <v>0.92684699159550898</v>
      </c>
      <c r="BO90" s="52">
        <v>0.86547559393303697</v>
      </c>
      <c r="BP90" s="52">
        <v>0.83978387007078503</v>
      </c>
      <c r="BQ90" s="52">
        <v>0.842042500225754</v>
      </c>
      <c r="BR90" s="52">
        <v>0.80987404209452696</v>
      </c>
      <c r="BS90" s="52">
        <v>0.72854016609973704</v>
      </c>
      <c r="BT90" s="52">
        <v>0.64208274528190601</v>
      </c>
      <c r="BU90" s="52">
        <v>61.0276479659994</v>
      </c>
      <c r="BV90" s="52">
        <v>60.686068339333303</v>
      </c>
      <c r="BW90" s="52">
        <v>60.300794275847302</v>
      </c>
      <c r="BX90" s="52">
        <v>59.455800467552301</v>
      </c>
      <c r="BY90" s="52">
        <v>59.582257940904299</v>
      </c>
      <c r="BZ90" s="52">
        <v>58.419933655165401</v>
      </c>
      <c r="CA90" s="52">
        <v>57.6684043388749</v>
      </c>
      <c r="CB90" s="52">
        <v>57.4041399360515</v>
      </c>
      <c r="CC90" s="52">
        <v>59.887491437262199</v>
      </c>
      <c r="CD90" s="52">
        <v>65.448695588784403</v>
      </c>
      <c r="CE90" s="52">
        <v>69.733747883072596</v>
      </c>
      <c r="CF90" s="52">
        <v>71.413846114072399</v>
      </c>
      <c r="CG90" s="52">
        <v>71.015022800836903</v>
      </c>
      <c r="CH90" s="52">
        <v>72.581185773560506</v>
      </c>
      <c r="CI90" s="52">
        <v>73.010563436363995</v>
      </c>
      <c r="CJ90" s="52">
        <v>73.191037558047597</v>
      </c>
      <c r="CK90" s="52">
        <v>72.062717889668903</v>
      </c>
      <c r="CL90" s="52">
        <v>71.958730083651005</v>
      </c>
      <c r="CM90" s="52">
        <v>69.028144961463894</v>
      </c>
      <c r="CN90" s="52">
        <v>66.5308363934558</v>
      </c>
      <c r="CO90" s="52">
        <v>64.474361057565503</v>
      </c>
      <c r="CP90" s="57">
        <v>63.478727768721598</v>
      </c>
      <c r="CQ90" s="57">
        <v>63.049748395741503</v>
      </c>
      <c r="CR90" s="57">
        <v>62.191394319316899</v>
      </c>
      <c r="CS90" s="57">
        <v>61.717769962216302</v>
      </c>
      <c r="CT90" s="57">
        <v>-2.1718338165166102E-3</v>
      </c>
      <c r="CU90" s="57">
        <v>-2.2969834839126801E-2</v>
      </c>
      <c r="CV90" s="57">
        <v>-6.7149419692804496E-3</v>
      </c>
      <c r="CW90" s="57">
        <v>-1.3807892599808299E-3</v>
      </c>
      <c r="CX90" s="57">
        <v>-3.9763778392164998E-4</v>
      </c>
      <c r="CY90" s="57">
        <v>-2.7154643200458799E-3</v>
      </c>
      <c r="CZ90" s="57">
        <v>3.0479014506442502E-3</v>
      </c>
      <c r="DA90" s="57">
        <v>5.66677650203928E-3</v>
      </c>
      <c r="DB90" s="57">
        <v>2.2424813825637099E-2</v>
      </c>
      <c r="DC90" s="57">
        <v>2.2154629714303199E-2</v>
      </c>
      <c r="DD90" s="57">
        <v>1.0154936384589501E-2</v>
      </c>
      <c r="DE90" s="57">
        <v>3.0095679171431699E-3</v>
      </c>
      <c r="DF90" s="57">
        <v>4.8066605454727997E-3</v>
      </c>
      <c r="DG90" s="52">
        <v>8.0565660375521101E-3</v>
      </c>
      <c r="DH90" s="52">
        <v>1.9719393006162999E-2</v>
      </c>
      <c r="DI90" s="52">
        <v>2.7615627358582799E-2</v>
      </c>
      <c r="DJ90" s="52">
        <v>5.7451262912870199E-2</v>
      </c>
      <c r="DK90" s="52">
        <v>7.24750723109229E-2</v>
      </c>
      <c r="DL90" s="57">
        <v>3.3734693083089601E-2</v>
      </c>
      <c r="DM90" s="57">
        <v>1.83057708200067E-2</v>
      </c>
      <c r="DN90" s="57">
        <v>3.69895502876538E-2</v>
      </c>
      <c r="DO90" s="57">
        <v>1.0129045593014E-2</v>
      </c>
      <c r="DP90" s="52">
        <v>6.6371047139839002E-4</v>
      </c>
      <c r="DQ90" s="52">
        <v>1.9016106494486101E-3</v>
      </c>
      <c r="DR90" s="58">
        <v>3.6659765941847398E-5</v>
      </c>
      <c r="DS90" s="58">
        <v>3.1789200015185597E-5</v>
      </c>
      <c r="DT90" s="58">
        <v>2.4015868519329999E-5</v>
      </c>
      <c r="DU90" s="58">
        <v>1.1190000352165901E-5</v>
      </c>
      <c r="DV90" s="58">
        <v>4.0639812665313997E-6</v>
      </c>
      <c r="DW90" s="58">
        <v>1.1758069169090799E-6</v>
      </c>
      <c r="DX90" s="58">
        <v>4.7571757038439197E-6</v>
      </c>
      <c r="DY90" s="58">
        <v>3.5716121303836199E-5</v>
      </c>
      <c r="DZ90" s="58">
        <v>7.0709338093096596E-6</v>
      </c>
      <c r="EA90" s="58">
        <v>3.85909825297911E-6</v>
      </c>
      <c r="EB90" s="58">
        <v>2.0117312319539502E-6</v>
      </c>
      <c r="EC90" s="58">
        <v>2.2733209589455199E-6</v>
      </c>
      <c r="ED90" s="58">
        <v>6.6769180712527398E-6</v>
      </c>
      <c r="EE90" s="58">
        <v>1.7811994729319899E-5</v>
      </c>
      <c r="EF90" s="58">
        <v>2.3532169834738301E-5</v>
      </c>
      <c r="EG90" s="58">
        <v>2.9239352793308899E-5</v>
      </c>
      <c r="EH90" s="59">
        <v>3.8055099771147203E-5</v>
      </c>
      <c r="EI90" s="59">
        <v>3.4871662099405201E-5</v>
      </c>
      <c r="EJ90" s="59">
        <v>3.9491358627943299E-5</v>
      </c>
      <c r="EK90" s="59">
        <v>3.72872565258728E-5</v>
      </c>
      <c r="EL90" s="59">
        <v>5.2842074972221397E-5</v>
      </c>
      <c r="EM90" s="58">
        <v>2.5963095832905802E-5</v>
      </c>
      <c r="EN90" s="58">
        <v>2.7073090592864401E-6</v>
      </c>
      <c r="EO90" s="58">
        <v>2.3992359460295801E-6</v>
      </c>
    </row>
    <row r="91" spans="2:145" x14ac:dyDescent="0.25">
      <c r="B9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All_All_All_All_All_All_All_All_All_SLAP_PGCC_All_45917</v>
      </c>
      <c r="C91" s="52" t="s">
        <v>264</v>
      </c>
      <c r="D91" s="52" t="s">
        <v>249</v>
      </c>
      <c r="E91" s="52" t="s">
        <v>25</v>
      </c>
      <c r="F91" s="52" t="s">
        <v>25</v>
      </c>
      <c r="G91" s="52" t="s">
        <v>25</v>
      </c>
      <c r="H91" s="52" t="s">
        <v>25</v>
      </c>
      <c r="I91" s="52" t="s">
        <v>25</v>
      </c>
      <c r="J91" s="52" t="s">
        <v>25</v>
      </c>
      <c r="K91" s="52" t="s">
        <v>25</v>
      </c>
      <c r="L91" s="53" t="s">
        <v>25</v>
      </c>
      <c r="M91" s="53" t="s">
        <v>25</v>
      </c>
      <c r="N91" s="54" t="s">
        <v>272</v>
      </c>
      <c r="O91" s="52" t="s">
        <v>25</v>
      </c>
      <c r="P91" s="55">
        <v>45917</v>
      </c>
      <c r="Q91" s="52">
        <v>17</v>
      </c>
      <c r="R91" s="52">
        <v>21</v>
      </c>
      <c r="S91" s="56">
        <v>310</v>
      </c>
      <c r="T91" s="52">
        <v>0</v>
      </c>
      <c r="U91" s="52">
        <v>0</v>
      </c>
      <c r="V91" s="52">
        <v>0</v>
      </c>
      <c r="W91" s="52">
        <v>0</v>
      </c>
      <c r="X91" s="52">
        <v>0.68483305001639705</v>
      </c>
      <c r="Y91" s="52">
        <v>0.85101319345696003</v>
      </c>
      <c r="Z91" s="52">
        <v>0.74710982603187104</v>
      </c>
      <c r="AA91" s="52">
        <v>0.64218262019063399</v>
      </c>
      <c r="AB91" s="52">
        <v>0.59552757431250003</v>
      </c>
      <c r="AC91" s="52">
        <v>0.69833656106877895</v>
      </c>
      <c r="AD91" s="52">
        <v>0.65847075539618005</v>
      </c>
      <c r="AE91" s="52">
        <v>0.614240309126169</v>
      </c>
      <c r="AF91" s="52">
        <v>0.44361483610256403</v>
      </c>
      <c r="AG91" s="52">
        <v>0.46226903083388698</v>
      </c>
      <c r="AH91" s="52">
        <v>0.48627212471662801</v>
      </c>
      <c r="AI91" s="52">
        <v>0.43623741643983399</v>
      </c>
      <c r="AJ91" s="52">
        <v>0.50739194377543595</v>
      </c>
      <c r="AK91" s="52">
        <v>0.49233560537717302</v>
      </c>
      <c r="AL91" s="52">
        <v>0.59155074921281103</v>
      </c>
      <c r="AM91" s="52">
        <v>0.70664583039576001</v>
      </c>
      <c r="AN91" s="52">
        <v>0.62208436638029196</v>
      </c>
      <c r="AO91" s="52">
        <v>0.84513297622703898</v>
      </c>
      <c r="AP91" s="52">
        <v>0.97969935924443896</v>
      </c>
      <c r="AQ91" s="52">
        <v>0.91400583117134804</v>
      </c>
      <c r="AR91" s="52">
        <v>0.79790100101065797</v>
      </c>
      <c r="AS91" s="52">
        <v>0.85079106053856901</v>
      </c>
      <c r="AT91" s="52">
        <v>0.59545905104005403</v>
      </c>
      <c r="AU91" s="52">
        <v>0.54235604283954197</v>
      </c>
      <c r="AV91" s="52">
        <v>0.67733465769693602</v>
      </c>
      <c r="AW91" s="52">
        <v>0.69039817221703004</v>
      </c>
      <c r="AX91" s="52">
        <v>0.66345386168649101</v>
      </c>
      <c r="AY91" s="52">
        <v>0.62515393197536395</v>
      </c>
      <c r="AZ91" s="52">
        <v>0.61042208642728801</v>
      </c>
      <c r="BA91" s="52">
        <v>0.62742346280044103</v>
      </c>
      <c r="BB91" s="52">
        <v>0.64808490949292297</v>
      </c>
      <c r="BC91" s="52">
        <v>0.68165854989520902</v>
      </c>
      <c r="BD91" s="52">
        <v>0.63778094274382402</v>
      </c>
      <c r="BE91" s="52">
        <v>0.55151086497691304</v>
      </c>
      <c r="BF91" s="52">
        <v>0.48026089625012403</v>
      </c>
      <c r="BG91" s="52">
        <v>0.44578833896366299</v>
      </c>
      <c r="BH91" s="52">
        <v>0.45048000842873598</v>
      </c>
      <c r="BI91" s="52">
        <v>0.51137136688846496</v>
      </c>
      <c r="BJ91" s="52">
        <v>0.644420634907099</v>
      </c>
      <c r="BK91" s="52">
        <v>0.77397157521017101</v>
      </c>
      <c r="BL91" s="52">
        <v>0.80964704963468703</v>
      </c>
      <c r="BM91" s="52">
        <v>0.87971049220331199</v>
      </c>
      <c r="BN91" s="52">
        <v>0.88890183923705901</v>
      </c>
      <c r="BO91" s="52">
        <v>0.85626451546145999</v>
      </c>
      <c r="BP91" s="52">
        <v>0.82729281504308005</v>
      </c>
      <c r="BQ91" s="52">
        <v>0.82537221552864104</v>
      </c>
      <c r="BR91" s="52">
        <v>0.75333760274994699</v>
      </c>
      <c r="BS91" s="52">
        <v>0.60249074957063098</v>
      </c>
      <c r="BT91" s="52">
        <v>0.53098895290205494</v>
      </c>
      <c r="BU91" s="52">
        <v>61.321040036089201</v>
      </c>
      <c r="BV91" s="52">
        <v>60.866599505640799</v>
      </c>
      <c r="BW91" s="52">
        <v>60.503986305212301</v>
      </c>
      <c r="BX91" s="52">
        <v>59.848922040174401</v>
      </c>
      <c r="BY91" s="52">
        <v>59.982579083049401</v>
      </c>
      <c r="BZ91" s="52">
        <v>59.205503893269601</v>
      </c>
      <c r="CA91" s="52">
        <v>59.011786512804598</v>
      </c>
      <c r="CB91" s="52">
        <v>58.979692832132002</v>
      </c>
      <c r="CC91" s="52">
        <v>59.735514450914799</v>
      </c>
      <c r="CD91" s="52">
        <v>61.836482124631701</v>
      </c>
      <c r="CE91" s="52">
        <v>66.165994348170699</v>
      </c>
      <c r="CF91" s="52">
        <v>71.022666068177003</v>
      </c>
      <c r="CG91" s="52">
        <v>72.108567624761903</v>
      </c>
      <c r="CH91" s="52">
        <v>74.140990007630805</v>
      </c>
      <c r="CI91" s="52">
        <v>72.220253138106202</v>
      </c>
      <c r="CJ91" s="52">
        <v>72.501720120553202</v>
      </c>
      <c r="CK91" s="52">
        <v>71.500822933597107</v>
      </c>
      <c r="CL91" s="52">
        <v>71.133572925092395</v>
      </c>
      <c r="CM91" s="52">
        <v>69.2074240334629</v>
      </c>
      <c r="CN91" s="52">
        <v>66.4225565389048</v>
      </c>
      <c r="CO91" s="52">
        <v>65.317596664926199</v>
      </c>
      <c r="CP91" s="52">
        <v>64.869633612876001</v>
      </c>
      <c r="CQ91" s="57">
        <v>64.534111811115196</v>
      </c>
      <c r="CR91" s="57">
        <v>64.354492230278197</v>
      </c>
      <c r="CS91" s="57">
        <v>62.192515319123203</v>
      </c>
      <c r="CT91" s="57">
        <v>-2.9782262089992702E-3</v>
      </c>
      <c r="CU91" s="57">
        <v>-2.46746240138647E-2</v>
      </c>
      <c r="CV91" s="57">
        <v>-7.8488233198802295E-3</v>
      </c>
      <c r="CW91" s="57">
        <v>-2.0723655834914202E-3</v>
      </c>
      <c r="CX91" s="57">
        <v>-5.5194209449954505E-4</v>
      </c>
      <c r="CY91" s="57">
        <v>-2.6541128311486401E-3</v>
      </c>
      <c r="CZ91" s="57">
        <v>2.9998275349968099E-3</v>
      </c>
      <c r="DA91" s="57">
        <v>5.6891546915135002E-3</v>
      </c>
      <c r="DB91" s="57">
        <v>2.2404544259751899E-2</v>
      </c>
      <c r="DC91" s="57">
        <v>2.2909274279710699E-2</v>
      </c>
      <c r="DD91" s="57">
        <v>1.1258436024429301E-2</v>
      </c>
      <c r="DE91" s="57">
        <v>3.11452376040359E-3</v>
      </c>
      <c r="DF91" s="57">
        <v>3.8510617140996E-3</v>
      </c>
      <c r="DG91" s="52">
        <v>5.7039236709956198E-3</v>
      </c>
      <c r="DH91" s="52">
        <v>2.1009469280139501E-2</v>
      </c>
      <c r="DI91" s="52">
        <v>2.8580966273382701E-2</v>
      </c>
      <c r="DJ91" s="52">
        <v>5.7139916693971997E-2</v>
      </c>
      <c r="DK91" s="57">
        <v>7.2076018683372003E-2</v>
      </c>
      <c r="DL91" s="57">
        <v>3.4264615923166201E-2</v>
      </c>
      <c r="DM91" s="57">
        <v>2.0166722838316199E-2</v>
      </c>
      <c r="DN91" s="57">
        <v>3.6920394928705302E-2</v>
      </c>
      <c r="DO91" s="57">
        <v>9.7798158857791105E-3</v>
      </c>
      <c r="DP91" s="52">
        <v>3.3353916519591803E-4</v>
      </c>
      <c r="DQ91" s="52">
        <v>1.7891658430603599E-3</v>
      </c>
      <c r="DR91" s="59">
        <v>4.89993701155566E-5</v>
      </c>
      <c r="DS91" s="58">
        <v>4.3482822957145201E-5</v>
      </c>
      <c r="DT91" s="58">
        <v>3.3066050457891898E-5</v>
      </c>
      <c r="DU91" s="58">
        <v>1.5390071528980401E-5</v>
      </c>
      <c r="DV91" s="58">
        <v>5.6334659372673803E-6</v>
      </c>
      <c r="DW91" s="58">
        <v>1.5091431999334701E-6</v>
      </c>
      <c r="DX91" s="58">
        <v>6.7380599162953297E-6</v>
      </c>
      <c r="DY91" s="58">
        <v>4.5162233184590803E-5</v>
      </c>
      <c r="DZ91" s="58">
        <v>9.0079601450629893E-6</v>
      </c>
      <c r="EA91" s="58">
        <v>4.5016598906366804E-6</v>
      </c>
      <c r="EB91" s="58">
        <v>2.5364623748349401E-6</v>
      </c>
      <c r="EC91" s="58">
        <v>2.3632143801346801E-6</v>
      </c>
      <c r="ED91" s="58">
        <v>5.8192325206494002E-6</v>
      </c>
      <c r="EE91" s="58">
        <v>1.8423628340025501E-5</v>
      </c>
      <c r="EF91" s="59">
        <v>2.9232104520716101E-5</v>
      </c>
      <c r="EG91" s="59">
        <v>3.4222964491888E-5</v>
      </c>
      <c r="EH91" s="59">
        <v>4.1315215974115802E-5</v>
      </c>
      <c r="EI91" s="59">
        <v>3.89764326171267E-5</v>
      </c>
      <c r="EJ91" s="59">
        <v>4.1316436525469603E-5</v>
      </c>
      <c r="EK91" s="59">
        <v>3.9667619362778199E-5</v>
      </c>
      <c r="EL91" s="59">
        <v>6.1435911126478894E-5</v>
      </c>
      <c r="EM91" s="59">
        <v>2.83615736991727E-5</v>
      </c>
      <c r="EN91" s="58">
        <v>2.6515256240268799E-6</v>
      </c>
      <c r="EO91" s="58">
        <v>2.3267984650792498E-6</v>
      </c>
    </row>
    <row r="92" spans="2:145" x14ac:dyDescent="0.25">
      <c r="B9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All_All_All_All_All_All_All_All_All_SLAP_PGCC_All_45923</v>
      </c>
      <c r="C92" s="52" t="s">
        <v>264</v>
      </c>
      <c r="D92" s="52" t="s">
        <v>249</v>
      </c>
      <c r="E92" s="52" t="s">
        <v>25</v>
      </c>
      <c r="F92" s="52" t="s">
        <v>25</v>
      </c>
      <c r="G92" s="52" t="s">
        <v>25</v>
      </c>
      <c r="H92" s="52" t="s">
        <v>25</v>
      </c>
      <c r="I92" s="52" t="s">
        <v>25</v>
      </c>
      <c r="J92" s="52" t="s">
        <v>25</v>
      </c>
      <c r="K92" s="52" t="s">
        <v>25</v>
      </c>
      <c r="L92" s="53" t="s">
        <v>25</v>
      </c>
      <c r="M92" s="53" t="s">
        <v>25</v>
      </c>
      <c r="N92" s="54" t="s">
        <v>272</v>
      </c>
      <c r="O92" s="52" t="s">
        <v>25</v>
      </c>
      <c r="P92" s="55">
        <v>45923</v>
      </c>
      <c r="Q92" s="52">
        <v>17</v>
      </c>
      <c r="R92" s="52">
        <v>21</v>
      </c>
      <c r="S92" s="56">
        <v>313</v>
      </c>
      <c r="T92" s="52">
        <v>0</v>
      </c>
      <c r="U92" s="52">
        <v>0</v>
      </c>
      <c r="V92" s="52">
        <v>0</v>
      </c>
      <c r="W92" s="52">
        <v>0</v>
      </c>
      <c r="X92" s="52">
        <v>0.83840877729899599</v>
      </c>
      <c r="Y92" s="52">
        <v>0.826419784381344</v>
      </c>
      <c r="Z92" s="52">
        <v>0.79011639230328501</v>
      </c>
      <c r="AA92" s="52">
        <v>0.78589297180919804</v>
      </c>
      <c r="AB92" s="52">
        <v>0.72182304869689895</v>
      </c>
      <c r="AC92" s="52">
        <v>0.55528763242824297</v>
      </c>
      <c r="AD92" s="52">
        <v>0.52497915812487195</v>
      </c>
      <c r="AE92" s="52">
        <v>0.49635914454033497</v>
      </c>
      <c r="AF92" s="52">
        <v>0.52011535841408896</v>
      </c>
      <c r="AG92" s="52">
        <v>0.43826853659684101</v>
      </c>
      <c r="AH92" s="52">
        <v>0.61758033415398395</v>
      </c>
      <c r="AI92" s="52">
        <v>0.64084849896187501</v>
      </c>
      <c r="AJ92" s="52">
        <v>0.58566660525513203</v>
      </c>
      <c r="AK92" s="52">
        <v>0.73654334204976901</v>
      </c>
      <c r="AL92" s="52">
        <v>0.57292035081249004</v>
      </c>
      <c r="AM92" s="52">
        <v>0.75400713457678203</v>
      </c>
      <c r="AN92" s="52">
        <v>0.75921225877371701</v>
      </c>
      <c r="AO92" s="52">
        <v>0.83922456108732801</v>
      </c>
      <c r="AP92" s="52">
        <v>0.82652114058024695</v>
      </c>
      <c r="AQ92" s="52">
        <v>0.74883063174185305</v>
      </c>
      <c r="AR92" s="52">
        <v>0.74551633523965499</v>
      </c>
      <c r="AS92" s="52">
        <v>0.76016740872008604</v>
      </c>
      <c r="AT92" s="52">
        <v>0.67285097735684196</v>
      </c>
      <c r="AU92" s="52">
        <v>0.70654834897385999</v>
      </c>
      <c r="AV92" s="52">
        <v>0.70295709506258797</v>
      </c>
      <c r="AW92" s="52">
        <v>0.68859124935853899</v>
      </c>
      <c r="AX92" s="52">
        <v>0.64650667123139405</v>
      </c>
      <c r="AY92" s="52">
        <v>0.59904229312468604</v>
      </c>
      <c r="AZ92" s="52">
        <v>0.57421111584471396</v>
      </c>
      <c r="BA92" s="52">
        <v>0.57605896785426802</v>
      </c>
      <c r="BB92" s="52">
        <v>0.59469130935188996</v>
      </c>
      <c r="BC92" s="52">
        <v>0.63623588068035797</v>
      </c>
      <c r="BD92" s="52">
        <v>0.62743211373353502</v>
      </c>
      <c r="BE92" s="52">
        <v>0.57467949837922205</v>
      </c>
      <c r="BF92" s="52">
        <v>0.52633005618668205</v>
      </c>
      <c r="BG92" s="52">
        <v>0.511723660408688</v>
      </c>
      <c r="BH92" s="52">
        <v>0.56769006874876404</v>
      </c>
      <c r="BI92" s="52">
        <v>0.70013245097554899</v>
      </c>
      <c r="BJ92" s="52">
        <v>0.91528741864802898</v>
      </c>
      <c r="BK92" s="52">
        <v>1.0608597922915399</v>
      </c>
      <c r="BL92" s="52">
        <v>1.15414763439577</v>
      </c>
      <c r="BM92" s="52">
        <v>1.1996127430813699</v>
      </c>
      <c r="BN92" s="52">
        <v>1.1493686879404801</v>
      </c>
      <c r="BO92" s="52">
        <v>1.03569252441485</v>
      </c>
      <c r="BP92" s="52">
        <v>0.96496247464475504</v>
      </c>
      <c r="BQ92" s="52">
        <v>0.92760453761195205</v>
      </c>
      <c r="BR92" s="52">
        <v>0.85570129485556801</v>
      </c>
      <c r="BS92" s="52">
        <v>0.73139124008984602</v>
      </c>
      <c r="BT92" s="52">
        <v>0.64082706103119202</v>
      </c>
      <c r="BU92" s="52">
        <v>62.9482753763575</v>
      </c>
      <c r="BV92" s="52">
        <v>62.330068829056898</v>
      </c>
      <c r="BW92" s="52">
        <v>61.339670923580201</v>
      </c>
      <c r="BX92" s="52">
        <v>60.908440091376299</v>
      </c>
      <c r="BY92" s="52">
        <v>60.480204041258197</v>
      </c>
      <c r="BZ92" s="52">
        <v>60.740359760954298</v>
      </c>
      <c r="CA92" s="52">
        <v>59.677399026047702</v>
      </c>
      <c r="CB92" s="52">
        <v>58.4991844876104</v>
      </c>
      <c r="CC92" s="52">
        <v>63.105544410684502</v>
      </c>
      <c r="CD92" s="52">
        <v>68.996369034839802</v>
      </c>
      <c r="CE92" s="52">
        <v>74.749984342997905</v>
      </c>
      <c r="CF92" s="52">
        <v>78.773172345809897</v>
      </c>
      <c r="CG92" s="52">
        <v>83.490293409080394</v>
      </c>
      <c r="CH92" s="52">
        <v>82.930834666631398</v>
      </c>
      <c r="CI92" s="52">
        <v>82.872643715770806</v>
      </c>
      <c r="CJ92" s="52">
        <v>82.229350535823897</v>
      </c>
      <c r="CK92" s="52">
        <v>79.222339291514899</v>
      </c>
      <c r="CL92" s="52">
        <v>77.869969890108607</v>
      </c>
      <c r="CM92" s="52">
        <v>74.096380392199194</v>
      </c>
      <c r="CN92" s="52">
        <v>71.654445859696395</v>
      </c>
      <c r="CO92" s="52">
        <v>69.032501690601705</v>
      </c>
      <c r="CP92" s="52">
        <v>67.783359195144001</v>
      </c>
      <c r="CQ92" s="57">
        <v>68.325579379720395</v>
      </c>
      <c r="CR92" s="57">
        <v>67.386001794766401</v>
      </c>
      <c r="CS92" s="57">
        <v>63.772043308699402</v>
      </c>
      <c r="CT92" s="57">
        <v>-2.4453244594553601E-3</v>
      </c>
      <c r="CU92" s="57">
        <v>-2.44385149141516E-2</v>
      </c>
      <c r="CV92" s="57">
        <v>-7.18139841283757E-3</v>
      </c>
      <c r="CW92" s="57">
        <v>-1.8960302085660301E-3</v>
      </c>
      <c r="CX92" s="57">
        <v>-5.1563396899642502E-4</v>
      </c>
      <c r="CY92" s="57">
        <v>-2.6217735545060999E-3</v>
      </c>
      <c r="CZ92" s="57">
        <v>2.98225957998476E-3</v>
      </c>
      <c r="DA92" s="57">
        <v>5.6663897444907598E-3</v>
      </c>
      <c r="DB92" s="57">
        <v>2.2397566562928999E-2</v>
      </c>
      <c r="DC92" s="57">
        <v>2.0616750027567798E-2</v>
      </c>
      <c r="DD92" s="57">
        <v>7.2384246981318902E-3</v>
      </c>
      <c r="DE92" s="57">
        <v>3.2879223965890199E-3</v>
      </c>
      <c r="DF92" s="57">
        <v>-5.8850653760321803E-3</v>
      </c>
      <c r="DG92" s="52">
        <v>-5.4498539721301604E-3</v>
      </c>
      <c r="DH92" s="52">
        <v>4.5353877566421501E-3</v>
      </c>
      <c r="DI92" s="52">
        <v>1.5194082439255199E-2</v>
      </c>
      <c r="DJ92" s="52">
        <v>6.35146897036237E-2</v>
      </c>
      <c r="DK92" s="52">
        <v>7.7327991612612598E-2</v>
      </c>
      <c r="DL92" s="57">
        <v>4.8457972241190597E-2</v>
      </c>
      <c r="DM92" s="57">
        <v>3.3625491469289101E-2</v>
      </c>
      <c r="DN92" s="57">
        <v>3.7063161095681599E-2</v>
      </c>
      <c r="DO92" s="57">
        <v>9.1807788046197394E-3</v>
      </c>
      <c r="DP92" s="57">
        <v>-1.06809167979886E-4</v>
      </c>
      <c r="DQ92" s="52">
        <v>1.66416447033165E-3</v>
      </c>
      <c r="DR92" s="59">
        <v>4.87571627699744E-5</v>
      </c>
      <c r="DS92" s="58">
        <v>4.1770898976813199E-5</v>
      </c>
      <c r="DT92" s="58">
        <v>3.1375490343655697E-5</v>
      </c>
      <c r="DU92" s="58">
        <v>1.4020520920775301E-5</v>
      </c>
      <c r="DV92" s="58">
        <v>4.7500034171565997E-6</v>
      </c>
      <c r="DW92" s="58">
        <v>1.4040916458541901E-6</v>
      </c>
      <c r="DX92" s="58">
        <v>5.8024630957143499E-6</v>
      </c>
      <c r="DY92" s="58">
        <v>4.9344478476099603E-5</v>
      </c>
      <c r="DZ92" s="58">
        <v>8.3817104713270201E-6</v>
      </c>
      <c r="EA92" s="58">
        <v>3.5904174510674499E-6</v>
      </c>
      <c r="EB92" s="58">
        <v>1.6136528277648599E-6</v>
      </c>
      <c r="EC92" s="58">
        <v>1.4992078704479999E-6</v>
      </c>
      <c r="ED92" s="58">
        <v>3.6207362760245201E-6</v>
      </c>
      <c r="EE92" s="58">
        <v>1.87063275102253E-5</v>
      </c>
      <c r="EF92" s="59">
        <v>2.11003920350088E-5</v>
      </c>
      <c r="EG92" s="59">
        <v>2.4882711378520801E-5</v>
      </c>
      <c r="EH92" s="59">
        <v>3.0603610514028097E-5</v>
      </c>
      <c r="EI92" s="59">
        <v>3.0377205539183202E-5</v>
      </c>
      <c r="EJ92" s="59">
        <v>3.8075160540813001E-5</v>
      </c>
      <c r="EK92" s="59">
        <v>3.7675235971590698E-5</v>
      </c>
      <c r="EL92" s="59">
        <v>6.7824827022218306E-5</v>
      </c>
      <c r="EM92" s="58">
        <v>3.09606991990851E-5</v>
      </c>
      <c r="EN92" s="58">
        <v>2.6474203234724301E-6</v>
      </c>
      <c r="EO92" s="58">
        <v>2.3658434456380799E-6</v>
      </c>
    </row>
    <row r="93" spans="2:145" x14ac:dyDescent="0.25">
      <c r="B9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All_All_All_All_All_All_All_All_All_SLAP_PGEB_All_45848</v>
      </c>
      <c r="C93" s="52" t="s">
        <v>264</v>
      </c>
      <c r="D93" s="52" t="s">
        <v>250</v>
      </c>
      <c r="E93" s="52" t="s">
        <v>25</v>
      </c>
      <c r="F93" s="52" t="s">
        <v>25</v>
      </c>
      <c r="G93" s="52" t="s">
        <v>25</v>
      </c>
      <c r="H93" s="52" t="s">
        <v>25</v>
      </c>
      <c r="I93" s="52" t="s">
        <v>25</v>
      </c>
      <c r="J93" s="52" t="s">
        <v>25</v>
      </c>
      <c r="K93" s="52" t="s">
        <v>25</v>
      </c>
      <c r="L93" s="53" t="s">
        <v>25</v>
      </c>
      <c r="M93" s="53" t="s">
        <v>25</v>
      </c>
      <c r="N93" s="54" t="s">
        <v>273</v>
      </c>
      <c r="O93" s="52" t="s">
        <v>25</v>
      </c>
      <c r="P93" s="55">
        <v>45848</v>
      </c>
      <c r="Q93" s="52">
        <v>17</v>
      </c>
      <c r="R93" s="52">
        <v>21</v>
      </c>
      <c r="S93" s="56">
        <v>4017</v>
      </c>
      <c r="T93" s="52">
        <v>0</v>
      </c>
      <c r="U93" s="52">
        <v>0</v>
      </c>
      <c r="V93" s="52">
        <v>0</v>
      </c>
      <c r="W93" s="52">
        <v>0</v>
      </c>
      <c r="X93" s="52">
        <v>0.97688204447207805</v>
      </c>
      <c r="Y93" s="52">
        <v>0.89743001630172603</v>
      </c>
      <c r="Z93" s="52">
        <v>0.77371093013082604</v>
      </c>
      <c r="AA93" s="52">
        <v>0.64455400082035297</v>
      </c>
      <c r="AB93" s="52">
        <v>0.54362716650522203</v>
      </c>
      <c r="AC93" s="52">
        <v>0.54353411898674298</v>
      </c>
      <c r="AD93" s="52">
        <v>0.57242703425036401</v>
      </c>
      <c r="AE93" s="52">
        <v>0.62649020203273798</v>
      </c>
      <c r="AF93" s="52">
        <v>0.67451103181235295</v>
      </c>
      <c r="AG93" s="52">
        <v>0.70136691743351898</v>
      </c>
      <c r="AH93" s="52">
        <v>0.81357341874141698</v>
      </c>
      <c r="AI93" s="52">
        <v>1.0134751026482101</v>
      </c>
      <c r="AJ93" s="52">
        <v>1.0945096572139801</v>
      </c>
      <c r="AK93" s="52">
        <v>1.26847685076292</v>
      </c>
      <c r="AL93" s="52">
        <v>1.45590100745286</v>
      </c>
      <c r="AM93" s="52">
        <v>1.6588313530760199</v>
      </c>
      <c r="AN93" s="52">
        <v>1.67439702221133</v>
      </c>
      <c r="AO93" s="52">
        <v>1.7479598454680101</v>
      </c>
      <c r="AP93" s="52">
        <v>1.81138127107962</v>
      </c>
      <c r="AQ93" s="52">
        <v>1.6922752542920001</v>
      </c>
      <c r="AR93" s="52">
        <v>1.5719870132701199</v>
      </c>
      <c r="AS93" s="52">
        <v>1.64278027572813</v>
      </c>
      <c r="AT93" s="52">
        <v>1.51347731827683</v>
      </c>
      <c r="AU93" s="52">
        <v>1.2719464186955001</v>
      </c>
      <c r="AV93" s="52">
        <v>0.89111687089789204</v>
      </c>
      <c r="AW93" s="52">
        <v>0.81363613655355205</v>
      </c>
      <c r="AX93" s="52">
        <v>0.70450176055644398</v>
      </c>
      <c r="AY93" s="52">
        <v>0.63236591830118805</v>
      </c>
      <c r="AZ93" s="52">
        <v>0.57941030298621898</v>
      </c>
      <c r="BA93" s="52">
        <v>0.54540373305800505</v>
      </c>
      <c r="BB93" s="52">
        <v>0.53913794404958904</v>
      </c>
      <c r="BC93" s="52">
        <v>0.56758422268295305</v>
      </c>
      <c r="BD93" s="52">
        <v>0.63902561431103799</v>
      </c>
      <c r="BE93" s="52">
        <v>0.69238314101319898</v>
      </c>
      <c r="BF93" s="52">
        <v>0.75831147866267401</v>
      </c>
      <c r="BG93" s="52">
        <v>0.83325695283367796</v>
      </c>
      <c r="BH93" s="52">
        <v>0.94878634256963401</v>
      </c>
      <c r="BI93" s="52">
        <v>1.1068862351251101</v>
      </c>
      <c r="BJ93" s="52">
        <v>1.2926330751706201</v>
      </c>
      <c r="BK93" s="52">
        <v>1.5712971593243299</v>
      </c>
      <c r="BL93" s="52">
        <v>1.7827982587309901</v>
      </c>
      <c r="BM93" s="52">
        <v>1.9507212566815999</v>
      </c>
      <c r="BN93" s="52">
        <v>1.9504996676972599</v>
      </c>
      <c r="BO93" s="52">
        <v>1.92218434706771</v>
      </c>
      <c r="BP93" s="52">
        <v>1.7851983270954901</v>
      </c>
      <c r="BQ93" s="52">
        <v>1.65454161187918</v>
      </c>
      <c r="BR93" s="52">
        <v>1.60597244598748</v>
      </c>
      <c r="BS93" s="52">
        <v>1.50236934929518</v>
      </c>
      <c r="BT93" s="52">
        <v>1.2732512319220699</v>
      </c>
      <c r="BU93" s="52">
        <v>69.967676652362897</v>
      </c>
      <c r="BV93" s="52">
        <v>62.306821780055799</v>
      </c>
      <c r="BW93" s="52">
        <v>60.981564945231</v>
      </c>
      <c r="BX93" s="52">
        <v>60.657079172396301</v>
      </c>
      <c r="BY93" s="52">
        <v>59.616026034379701</v>
      </c>
      <c r="BZ93" s="52">
        <v>59.110424435257698</v>
      </c>
      <c r="CA93" s="52">
        <v>58.948448199255303</v>
      </c>
      <c r="CB93" s="52">
        <v>59.799235768668296</v>
      </c>
      <c r="CC93" s="52">
        <v>63.882276159889301</v>
      </c>
      <c r="CD93" s="52">
        <v>68.778871906910894</v>
      </c>
      <c r="CE93" s="52">
        <v>73.224939348573102</v>
      </c>
      <c r="CF93" s="52">
        <v>79.095903518866606</v>
      </c>
      <c r="CG93" s="52">
        <v>82.393623556703204</v>
      </c>
      <c r="CH93" s="52">
        <v>86.097095062056894</v>
      </c>
      <c r="CI93" s="52">
        <v>89.570800801486001</v>
      </c>
      <c r="CJ93" s="52">
        <v>91.878087251619405</v>
      </c>
      <c r="CK93" s="52">
        <v>94.160721651504403</v>
      </c>
      <c r="CL93" s="52">
        <v>92.435883513598995</v>
      </c>
      <c r="CM93" s="52">
        <v>90.910055926612699</v>
      </c>
      <c r="CN93" s="52">
        <v>88.772759007926496</v>
      </c>
      <c r="CO93" s="52">
        <v>86.085445957541907</v>
      </c>
      <c r="CP93" s="52">
        <v>82.422477882930096</v>
      </c>
      <c r="CQ93" s="57">
        <v>78.271422893497203</v>
      </c>
      <c r="CR93" s="57">
        <v>74.9375361205297</v>
      </c>
      <c r="CS93" s="57">
        <v>66.267208391090705</v>
      </c>
      <c r="CT93" s="57">
        <v>8.8084570455851992E-3</v>
      </c>
      <c r="CU93" s="57">
        <v>-2.3682708005028599E-2</v>
      </c>
      <c r="CV93" s="57">
        <v>-6.3706520396707902E-3</v>
      </c>
      <c r="CW93" s="57">
        <v>-1.6100212168224299E-3</v>
      </c>
      <c r="CX93" s="57">
        <v>4.3267050073712702E-4</v>
      </c>
      <c r="CY93" s="57">
        <v>-3.21759107943002E-3</v>
      </c>
      <c r="CZ93" s="57">
        <v>2.4444130854292699E-3</v>
      </c>
      <c r="DA93" s="57">
        <v>5.8296373348037597E-3</v>
      </c>
      <c r="DB93" s="57">
        <v>2.2671816593283201E-2</v>
      </c>
      <c r="DC93" s="57">
        <v>1.84420620663685E-2</v>
      </c>
      <c r="DD93" s="57">
        <v>9.4172530232578301E-3</v>
      </c>
      <c r="DE93" s="57">
        <v>3.32410378303767E-3</v>
      </c>
      <c r="DF93" s="57">
        <v>-6.9927113101135602E-3</v>
      </c>
      <c r="DG93" s="52">
        <v>-1.1811384857595799E-2</v>
      </c>
      <c r="DH93" s="52">
        <v>1.15506698867343E-3</v>
      </c>
      <c r="DI93" s="52">
        <v>8.8130916678155393E-3</v>
      </c>
      <c r="DJ93" s="52">
        <v>8.2165443746269606E-2</v>
      </c>
      <c r="DK93" s="52">
        <v>9.5171317343157494E-2</v>
      </c>
      <c r="DL93" s="57">
        <v>0.101390032706523</v>
      </c>
      <c r="DM93" s="57">
        <v>0.101569306785145</v>
      </c>
      <c r="DN93" s="57">
        <v>5.1029365648855601E-2</v>
      </c>
      <c r="DO93" s="52">
        <v>-3.3485127925446901E-3</v>
      </c>
      <c r="DP93" s="52">
        <v>-3.2341397357100602E-3</v>
      </c>
      <c r="DQ93" s="52">
        <v>7.7933102383019701E-4</v>
      </c>
      <c r="DR93" s="59">
        <v>1.0069156447940301E-5</v>
      </c>
      <c r="DS93" s="58">
        <v>1.07363218099184E-5</v>
      </c>
      <c r="DT93" s="58">
        <v>8.0831800785998102E-6</v>
      </c>
      <c r="DU93" s="58">
        <v>4.07308780064468E-6</v>
      </c>
      <c r="DV93" s="58">
        <v>1.6323710115140601E-6</v>
      </c>
      <c r="DW93" s="58">
        <v>4.9857940704522502E-7</v>
      </c>
      <c r="DX93" s="58">
        <v>1.56430122998691E-6</v>
      </c>
      <c r="DY93" s="58">
        <v>7.7095571679448195E-6</v>
      </c>
      <c r="DZ93" s="58">
        <v>3.24155836250401E-6</v>
      </c>
      <c r="EA93" s="58">
        <v>1.9087355706141998E-6</v>
      </c>
      <c r="EB93" s="58">
        <v>1.01933625689847E-6</v>
      </c>
      <c r="EC93" s="58">
        <v>8.4784796918183098E-7</v>
      </c>
      <c r="ED93" s="58">
        <v>1.9001444814655599E-6</v>
      </c>
      <c r="EE93" s="58">
        <v>6.1590518578411403E-6</v>
      </c>
      <c r="EF93" s="59">
        <v>9.1811895880732804E-6</v>
      </c>
      <c r="EG93" s="59">
        <v>1.00824130022021E-5</v>
      </c>
      <c r="EH93" s="59">
        <v>1.2081956862896101E-5</v>
      </c>
      <c r="EI93" s="59">
        <v>1.33357576893482E-5</v>
      </c>
      <c r="EJ93" s="59">
        <v>1.2727159343724E-5</v>
      </c>
      <c r="EK93" s="58">
        <v>1.0746553843335501E-5</v>
      </c>
      <c r="EL93" s="59">
        <v>1.51009955018435E-5</v>
      </c>
      <c r="EM93" s="58">
        <v>9.0302927470074605E-6</v>
      </c>
      <c r="EN93" s="58">
        <v>1.00165326584879E-6</v>
      </c>
      <c r="EO93" s="58">
        <v>9.2832854268304902E-7</v>
      </c>
    </row>
    <row r="94" spans="2:145" x14ac:dyDescent="0.25">
      <c r="B9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All_All_All_All_All_All_All_All_All_SLAP_PGEB_All_45849</v>
      </c>
      <c r="C94" s="52" t="s">
        <v>264</v>
      </c>
      <c r="D94" s="52" t="s">
        <v>250</v>
      </c>
      <c r="E94" s="52" t="s">
        <v>25</v>
      </c>
      <c r="F94" s="52" t="s">
        <v>25</v>
      </c>
      <c r="G94" s="52" t="s">
        <v>25</v>
      </c>
      <c r="H94" s="52" t="s">
        <v>25</v>
      </c>
      <c r="I94" s="52" t="s">
        <v>25</v>
      </c>
      <c r="J94" s="52" t="s">
        <v>25</v>
      </c>
      <c r="K94" s="52" t="s">
        <v>25</v>
      </c>
      <c r="L94" s="53" t="s">
        <v>25</v>
      </c>
      <c r="M94" s="53" t="s">
        <v>25</v>
      </c>
      <c r="N94" s="54" t="s">
        <v>273</v>
      </c>
      <c r="O94" s="52" t="s">
        <v>25</v>
      </c>
      <c r="P94" s="55">
        <v>45849</v>
      </c>
      <c r="Q94" s="52">
        <v>17</v>
      </c>
      <c r="R94" s="52">
        <v>21</v>
      </c>
      <c r="S94" s="56">
        <v>4021</v>
      </c>
      <c r="T94" s="52">
        <v>0</v>
      </c>
      <c r="U94" s="52">
        <v>0</v>
      </c>
      <c r="V94" s="52">
        <v>0</v>
      </c>
      <c r="W94" s="52">
        <v>0</v>
      </c>
      <c r="X94" s="52">
        <v>1.24916065176303</v>
      </c>
      <c r="Y94" s="52">
        <v>1.0784748009943801</v>
      </c>
      <c r="Z94" s="52">
        <v>0.90041234724879904</v>
      </c>
      <c r="AA94" s="52">
        <v>0.76191410107328195</v>
      </c>
      <c r="AB94" s="52">
        <v>0.66411816329026996</v>
      </c>
      <c r="AC94" s="52">
        <v>0.62300651200158796</v>
      </c>
      <c r="AD94" s="52">
        <v>0.611655581777796</v>
      </c>
      <c r="AE94" s="52">
        <v>0.65945704768270896</v>
      </c>
      <c r="AF94" s="52">
        <v>0.75663137153908699</v>
      </c>
      <c r="AG94" s="52">
        <v>0.84845774615369696</v>
      </c>
      <c r="AH94" s="52">
        <v>0.905942849270582</v>
      </c>
      <c r="AI94" s="52">
        <v>1.07511827794572</v>
      </c>
      <c r="AJ94" s="52">
        <v>1.28182158332964</v>
      </c>
      <c r="AK94" s="52">
        <v>1.5028057584411001</v>
      </c>
      <c r="AL94" s="52">
        <v>1.7381724499275899</v>
      </c>
      <c r="AM94" s="52">
        <v>1.92419245822566</v>
      </c>
      <c r="AN94" s="52">
        <v>1.84171612509028</v>
      </c>
      <c r="AO94" s="52">
        <v>1.93404865808338</v>
      </c>
      <c r="AP94" s="52">
        <v>1.9320946498814799</v>
      </c>
      <c r="AQ94" s="52">
        <v>1.75363546599554</v>
      </c>
      <c r="AR94" s="52">
        <v>1.5743010861373099</v>
      </c>
      <c r="AS94" s="52">
        <v>1.5942289713401601</v>
      </c>
      <c r="AT94" s="52">
        <v>1.4323190320013199</v>
      </c>
      <c r="AU94" s="52">
        <v>1.29518870651336</v>
      </c>
      <c r="AV94" s="52">
        <v>1.2704004080811</v>
      </c>
      <c r="AW94" s="52">
        <v>0.99852741069608097</v>
      </c>
      <c r="AX94" s="52">
        <v>0.80496856736635802</v>
      </c>
      <c r="AY94" s="52">
        <v>0.71840355563996805</v>
      </c>
      <c r="AZ94" s="52">
        <v>0.65370703108740202</v>
      </c>
      <c r="BA94" s="52">
        <v>0.62627196123972195</v>
      </c>
      <c r="BB94" s="52">
        <v>0.62101651035347405</v>
      </c>
      <c r="BC94" s="52">
        <v>0.64568846015172998</v>
      </c>
      <c r="BD94" s="52">
        <v>0.698806283908885</v>
      </c>
      <c r="BE94" s="52">
        <v>0.75503159972990297</v>
      </c>
      <c r="BF94" s="52">
        <v>0.85573841727393596</v>
      </c>
      <c r="BG94" s="52">
        <v>0.955829415688079</v>
      </c>
      <c r="BH94" s="52">
        <v>1.07948146221936</v>
      </c>
      <c r="BI94" s="52">
        <v>1.22356482581557</v>
      </c>
      <c r="BJ94" s="52">
        <v>1.38620017456514</v>
      </c>
      <c r="BK94" s="52">
        <v>1.65633007379105</v>
      </c>
      <c r="BL94" s="52">
        <v>1.80081673887843</v>
      </c>
      <c r="BM94" s="52">
        <v>2.0457588979292001</v>
      </c>
      <c r="BN94" s="52">
        <v>2.0102773982215298</v>
      </c>
      <c r="BO94" s="52">
        <v>1.9832532727927299</v>
      </c>
      <c r="BP94" s="52">
        <v>1.82380652644094</v>
      </c>
      <c r="BQ94" s="52">
        <v>1.59454555040537</v>
      </c>
      <c r="BR94" s="52">
        <v>1.5311265985628</v>
      </c>
      <c r="BS94" s="52">
        <v>1.46226053578777</v>
      </c>
      <c r="BT94" s="52">
        <v>1.2503920304492799</v>
      </c>
      <c r="BU94" s="52">
        <v>71.041155966866199</v>
      </c>
      <c r="BV94" s="52">
        <v>67.1907480309129</v>
      </c>
      <c r="BW94" s="52">
        <v>64.797971650535999</v>
      </c>
      <c r="BX94" s="52">
        <v>63.320033554015801</v>
      </c>
      <c r="BY94" s="52">
        <v>62.370471796879798</v>
      </c>
      <c r="BZ94" s="52">
        <v>61.689307764648198</v>
      </c>
      <c r="CA94" s="52">
        <v>60.808856101259501</v>
      </c>
      <c r="CB94" s="52">
        <v>61.777489512503301</v>
      </c>
      <c r="CC94" s="52">
        <v>63.782990202141697</v>
      </c>
      <c r="CD94" s="52">
        <v>68.697847970576504</v>
      </c>
      <c r="CE94" s="52">
        <v>72.405614274202506</v>
      </c>
      <c r="CF94" s="52">
        <v>76.847614265318001</v>
      </c>
      <c r="CG94" s="52">
        <v>82.266870216957599</v>
      </c>
      <c r="CH94" s="52">
        <v>86.3220209438213</v>
      </c>
      <c r="CI94" s="52">
        <v>88.9005825008458</v>
      </c>
      <c r="CJ94" s="52">
        <v>90.589813761360503</v>
      </c>
      <c r="CK94" s="52">
        <v>93.508389484110893</v>
      </c>
      <c r="CL94" s="52">
        <v>92.1703719842006</v>
      </c>
      <c r="CM94" s="52">
        <v>90.861394812590603</v>
      </c>
      <c r="CN94" s="52">
        <v>86.854755605861797</v>
      </c>
      <c r="CO94" s="52">
        <v>81.821446649957295</v>
      </c>
      <c r="CP94" s="52">
        <v>77.449456327193602</v>
      </c>
      <c r="CQ94" s="57">
        <v>74.859054142448102</v>
      </c>
      <c r="CR94" s="57">
        <v>73.114290220304198</v>
      </c>
      <c r="CS94" s="57">
        <v>74.942253306109393</v>
      </c>
      <c r="CT94" s="57">
        <v>1.15436719743466E-2</v>
      </c>
      <c r="CU94" s="57">
        <v>-9.83750396999916E-3</v>
      </c>
      <c r="CV94" s="57">
        <v>-3.36900531219119E-3</v>
      </c>
      <c r="CW94" s="57">
        <v>-1.1642757668778301E-3</v>
      </c>
      <c r="CX94" s="57">
        <v>4.6004809280410398E-4</v>
      </c>
      <c r="CY94" s="57">
        <v>-3.1537472593126201E-3</v>
      </c>
      <c r="CZ94" s="57">
        <v>2.3784213991017702E-3</v>
      </c>
      <c r="DA94" s="57">
        <v>5.8622044657983003E-3</v>
      </c>
      <c r="DB94" s="57">
        <v>2.26259834969912E-2</v>
      </c>
      <c r="DC94" s="57">
        <v>1.86610109281851E-2</v>
      </c>
      <c r="DD94" s="57">
        <v>9.9935295526893606E-3</v>
      </c>
      <c r="DE94" s="57">
        <v>3.3005814638254701E-3</v>
      </c>
      <c r="DF94" s="52">
        <v>-6.7462941557673798E-3</v>
      </c>
      <c r="DG94" s="52">
        <v>-1.15386891074328E-2</v>
      </c>
      <c r="DH94" s="52">
        <v>2.81497836859933E-3</v>
      </c>
      <c r="DI94" s="52">
        <v>9.4874840727952794E-3</v>
      </c>
      <c r="DJ94" s="52">
        <v>8.1523146489586404E-2</v>
      </c>
      <c r="DK94" s="52">
        <v>9.7745064915605098E-2</v>
      </c>
      <c r="DL94" s="57">
        <v>9.81316302333919E-2</v>
      </c>
      <c r="DM94" s="57">
        <v>9.5571264348510904E-2</v>
      </c>
      <c r="DN94" s="57">
        <v>4.3438982413060198E-2</v>
      </c>
      <c r="DO94" s="57">
        <v>-9.6092896264829701E-4</v>
      </c>
      <c r="DP94" s="52">
        <v>-2.2341618237518199E-3</v>
      </c>
      <c r="DQ94" s="52">
        <v>1.06711721644449E-3</v>
      </c>
      <c r="DR94" s="59">
        <v>8.9015074440911498E-6</v>
      </c>
      <c r="DS94" s="59">
        <v>8.1926331314781197E-6</v>
      </c>
      <c r="DT94" s="58">
        <v>6.8924696499695596E-6</v>
      </c>
      <c r="DU94" s="58">
        <v>3.53054189262881E-6</v>
      </c>
      <c r="DV94" s="58">
        <v>1.13168773186325E-6</v>
      </c>
      <c r="DW94" s="58">
        <v>4.3059109869151998E-7</v>
      </c>
      <c r="DX94" s="58">
        <v>1.1964379780943701E-6</v>
      </c>
      <c r="DY94" s="59">
        <v>7.78707352326967E-6</v>
      </c>
      <c r="DZ94" s="58">
        <v>3.06670442436571E-6</v>
      </c>
      <c r="EA94" s="58">
        <v>1.87878762775559E-6</v>
      </c>
      <c r="EB94" s="58">
        <v>1.0838121413146101E-6</v>
      </c>
      <c r="EC94" s="58">
        <v>8.9972513105622598E-7</v>
      </c>
      <c r="ED94" s="58">
        <v>1.82487082959998E-6</v>
      </c>
      <c r="EE94" s="59">
        <v>6.0703496538037196E-6</v>
      </c>
      <c r="EF94" s="59">
        <v>8.4141670450329094E-6</v>
      </c>
      <c r="EG94" s="59">
        <v>8.7774794211537001E-6</v>
      </c>
      <c r="EH94" s="59">
        <v>1.4024709039941901E-5</v>
      </c>
      <c r="EI94" s="59">
        <v>1.09799241979013E-5</v>
      </c>
      <c r="EJ94" s="59">
        <v>9.7296577435365394E-6</v>
      </c>
      <c r="EK94" s="59">
        <v>1.15416845029099E-5</v>
      </c>
      <c r="EL94" s="59">
        <v>1.4442703950906899E-5</v>
      </c>
      <c r="EM94" s="59">
        <v>8.0016267508857098E-6</v>
      </c>
      <c r="EN94" s="58">
        <v>8.6239833156848804E-7</v>
      </c>
      <c r="EO94" s="58">
        <v>8.1556728297928399E-7</v>
      </c>
    </row>
    <row r="95" spans="2:145" x14ac:dyDescent="0.25">
      <c r="B9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All_All_All_All_All_All_All_All_All_SLAP_PGEB_All_45877</v>
      </c>
      <c r="C95" s="52" t="s">
        <v>264</v>
      </c>
      <c r="D95" s="52" t="s">
        <v>250</v>
      </c>
      <c r="E95" s="52" t="s">
        <v>25</v>
      </c>
      <c r="F95" s="52" t="s">
        <v>25</v>
      </c>
      <c r="G95" s="52" t="s">
        <v>25</v>
      </c>
      <c r="H95" s="52" t="s">
        <v>25</v>
      </c>
      <c r="I95" s="52" t="s">
        <v>25</v>
      </c>
      <c r="J95" s="52" t="s">
        <v>25</v>
      </c>
      <c r="K95" s="52" t="s">
        <v>25</v>
      </c>
      <c r="L95" s="53" t="s">
        <v>25</v>
      </c>
      <c r="M95" s="53" t="s">
        <v>25</v>
      </c>
      <c r="N95" s="54" t="s">
        <v>273</v>
      </c>
      <c r="O95" s="52" t="s">
        <v>25</v>
      </c>
      <c r="P95" s="55">
        <v>45877</v>
      </c>
      <c r="Q95" s="52">
        <v>17</v>
      </c>
      <c r="R95" s="52">
        <v>21</v>
      </c>
      <c r="S95" s="56">
        <v>4104</v>
      </c>
      <c r="T95" s="52">
        <v>0</v>
      </c>
      <c r="U95" s="52">
        <v>0</v>
      </c>
      <c r="V95" s="52">
        <v>0</v>
      </c>
      <c r="W95" s="52">
        <v>0</v>
      </c>
      <c r="X95" s="52">
        <v>1.0499808353953</v>
      </c>
      <c r="Y95" s="52">
        <v>0.901679226384548</v>
      </c>
      <c r="Z95" s="52">
        <v>0.79055300576498899</v>
      </c>
      <c r="AA95" s="52">
        <v>0.68957467896728397</v>
      </c>
      <c r="AB95" s="52">
        <v>0.61289689615338305</v>
      </c>
      <c r="AC95" s="52">
        <v>0.60825622955559799</v>
      </c>
      <c r="AD95" s="52">
        <v>0.611325676754916</v>
      </c>
      <c r="AE95" s="52">
        <v>0.65891319143585902</v>
      </c>
      <c r="AF95" s="52">
        <v>0.712942202886232</v>
      </c>
      <c r="AG95" s="52">
        <v>0.80014119977402098</v>
      </c>
      <c r="AH95" s="52">
        <v>0.94784292774202406</v>
      </c>
      <c r="AI95" s="52">
        <v>1.0974578784521101</v>
      </c>
      <c r="AJ95" s="52">
        <v>1.1618302547353601</v>
      </c>
      <c r="AK95" s="52">
        <v>1.45251010649125</v>
      </c>
      <c r="AL95" s="52">
        <v>1.6944155301738999</v>
      </c>
      <c r="AM95" s="52">
        <v>1.9150464801401901</v>
      </c>
      <c r="AN95" s="52">
        <v>1.8884211261531001</v>
      </c>
      <c r="AO95" s="52">
        <v>2.0031286253020602</v>
      </c>
      <c r="AP95" s="52">
        <v>2.0248531536592398</v>
      </c>
      <c r="AQ95" s="52">
        <v>1.85168830464462</v>
      </c>
      <c r="AR95" s="52">
        <v>1.64618661798996</v>
      </c>
      <c r="AS95" s="52">
        <v>1.6811442987623699</v>
      </c>
      <c r="AT95" s="52">
        <v>1.5765995864881599</v>
      </c>
      <c r="AU95" s="52">
        <v>1.4060643773550701</v>
      </c>
      <c r="AV95" s="52">
        <v>1.1433948698669301</v>
      </c>
      <c r="AW95" s="52">
        <v>0.84465597097927103</v>
      </c>
      <c r="AX95" s="52">
        <v>0.78456556096992502</v>
      </c>
      <c r="AY95" s="52">
        <v>0.69922745900980199</v>
      </c>
      <c r="AZ95" s="52">
        <v>0.632465998752888</v>
      </c>
      <c r="BA95" s="52">
        <v>0.59559255091974495</v>
      </c>
      <c r="BB95" s="52">
        <v>0.59492243129122802</v>
      </c>
      <c r="BC95" s="52">
        <v>0.627946361125996</v>
      </c>
      <c r="BD95" s="52">
        <v>0.68633513048029704</v>
      </c>
      <c r="BE95" s="52">
        <v>0.73209335359056604</v>
      </c>
      <c r="BF95" s="52">
        <v>0.83007295799966296</v>
      </c>
      <c r="BG95" s="52">
        <v>0.927899985666092</v>
      </c>
      <c r="BH95" s="52">
        <v>1.05568308908252</v>
      </c>
      <c r="BI95" s="52">
        <v>1.21819989288272</v>
      </c>
      <c r="BJ95" s="52">
        <v>1.40078462626182</v>
      </c>
      <c r="BK95" s="52">
        <v>1.66344887633276</v>
      </c>
      <c r="BL95" s="52">
        <v>1.87499075530361</v>
      </c>
      <c r="BM95" s="52">
        <v>2.0382631283405899</v>
      </c>
      <c r="BN95" s="52">
        <v>2.1441309206754098</v>
      </c>
      <c r="BO95" s="52">
        <v>2.1259019868647999</v>
      </c>
      <c r="BP95" s="52">
        <v>1.9332402183530799</v>
      </c>
      <c r="BQ95" s="52">
        <v>1.66763002962803</v>
      </c>
      <c r="BR95" s="52">
        <v>1.62820318297684</v>
      </c>
      <c r="BS95" s="52">
        <v>1.5973803149881101</v>
      </c>
      <c r="BT95" s="52">
        <v>1.3700206827855199</v>
      </c>
      <c r="BU95" s="52">
        <v>73.568229899802503</v>
      </c>
      <c r="BV95" s="52">
        <v>66.994075771504896</v>
      </c>
      <c r="BW95" s="52">
        <v>65.087525842048294</v>
      </c>
      <c r="BX95" s="52">
        <v>63.115470967320903</v>
      </c>
      <c r="BY95" s="52">
        <v>62.125720387571803</v>
      </c>
      <c r="BZ95" s="52">
        <v>61.634787347788802</v>
      </c>
      <c r="CA95" s="52">
        <v>61.015578170030899</v>
      </c>
      <c r="CB95" s="52">
        <v>61.565039893698597</v>
      </c>
      <c r="CC95" s="52">
        <v>63.375328873895803</v>
      </c>
      <c r="CD95" s="52">
        <v>68.567170753022793</v>
      </c>
      <c r="CE95" s="52">
        <v>73.154582813035901</v>
      </c>
      <c r="CF95" s="52">
        <v>79.242598708058495</v>
      </c>
      <c r="CG95" s="52">
        <v>84.2947916874801</v>
      </c>
      <c r="CH95" s="52">
        <v>86.863898945738995</v>
      </c>
      <c r="CI95" s="52">
        <v>90.370222654353398</v>
      </c>
      <c r="CJ95" s="52">
        <v>92.530817313594497</v>
      </c>
      <c r="CK95" s="52">
        <v>94.624744076517601</v>
      </c>
      <c r="CL95" s="52">
        <v>95.303900223075203</v>
      </c>
      <c r="CM95" s="52">
        <v>94.711973627050099</v>
      </c>
      <c r="CN95" s="52">
        <v>88.870941892451896</v>
      </c>
      <c r="CO95" s="52">
        <v>82.670148105919196</v>
      </c>
      <c r="CP95" s="52">
        <v>79.036769530333501</v>
      </c>
      <c r="CQ95" s="57">
        <v>77.558001429992999</v>
      </c>
      <c r="CR95" s="57">
        <v>75.319330992857005</v>
      </c>
      <c r="CS95" s="57">
        <v>67.158279236065894</v>
      </c>
      <c r="CT95" s="57">
        <v>1.49959463069712E-2</v>
      </c>
      <c r="CU95" s="57">
        <v>-1.09301498150972E-2</v>
      </c>
      <c r="CV95" s="57">
        <v>-2.9899775210055798E-3</v>
      </c>
      <c r="CW95" s="57">
        <v>-1.5921344370920399E-3</v>
      </c>
      <c r="CX95" s="57">
        <v>2.8722898948215501E-4</v>
      </c>
      <c r="CY95" s="57">
        <v>-2.9891855152371499E-3</v>
      </c>
      <c r="CZ95" s="57">
        <v>2.3238051316863302E-3</v>
      </c>
      <c r="DA95" s="57">
        <v>5.7765569257732397E-3</v>
      </c>
      <c r="DB95" s="57">
        <v>2.2561744464103799E-2</v>
      </c>
      <c r="DC95" s="57">
        <v>1.9076968478102401E-2</v>
      </c>
      <c r="DD95" s="57">
        <v>9.4171472041689307E-3</v>
      </c>
      <c r="DE95" s="52">
        <v>3.5519788684191698E-3</v>
      </c>
      <c r="DF95" s="52">
        <v>-7.9873139521760093E-3</v>
      </c>
      <c r="DG95" s="52">
        <v>-1.18588416423121E-2</v>
      </c>
      <c r="DH95" s="52">
        <v>1.6651033916861499E-3</v>
      </c>
      <c r="DI95" s="52">
        <v>9.1426322294751294E-3</v>
      </c>
      <c r="DJ95" s="52">
        <v>8.2384798249146199E-2</v>
      </c>
      <c r="DK95" s="52">
        <v>0.10474103582263999</v>
      </c>
      <c r="DL95" s="52">
        <v>0.107295471154603</v>
      </c>
      <c r="DM95" s="57">
        <v>0.10326884832908501</v>
      </c>
      <c r="DN95" s="57">
        <v>4.3349079167757099E-2</v>
      </c>
      <c r="DO95" s="57">
        <v>-1.6648608441571201E-3</v>
      </c>
      <c r="DP95" s="52">
        <v>-3.0320624865536601E-3</v>
      </c>
      <c r="DQ95" s="52">
        <v>8.8058202555829699E-4</v>
      </c>
      <c r="DR95" s="59">
        <v>9.9661837386353404E-6</v>
      </c>
      <c r="DS95" s="58">
        <v>9.0085364043114199E-6</v>
      </c>
      <c r="DT95" s="58">
        <v>7.0416153336756003E-6</v>
      </c>
      <c r="DU95" s="58">
        <v>3.8052155060229001E-6</v>
      </c>
      <c r="DV95" s="58">
        <v>1.33784008564376E-6</v>
      </c>
      <c r="DW95" s="58">
        <v>4.7105333189264799E-7</v>
      </c>
      <c r="DX95" s="58">
        <v>1.3708693983209499E-6</v>
      </c>
      <c r="DY95" s="58">
        <v>8.4427358807334799E-6</v>
      </c>
      <c r="DZ95" s="58">
        <v>3.2099822866111001E-6</v>
      </c>
      <c r="EA95" s="58">
        <v>2.0122344911578902E-6</v>
      </c>
      <c r="EB95" s="58">
        <v>1.05835301239767E-6</v>
      </c>
      <c r="EC95" s="58">
        <v>8.4306841318634503E-7</v>
      </c>
      <c r="ED95" s="58">
        <v>1.83677429078709E-6</v>
      </c>
      <c r="EE95" s="58">
        <v>6.5659852300237401E-6</v>
      </c>
      <c r="EF95" s="59">
        <v>9.7631273931379405E-6</v>
      </c>
      <c r="EG95" s="59">
        <v>1.0571744010737301E-5</v>
      </c>
      <c r="EH95" s="59">
        <v>1.2121684690046099E-5</v>
      </c>
      <c r="EI95" s="59">
        <v>1.24331719055634E-5</v>
      </c>
      <c r="EJ95" s="59">
        <v>1.21302173898637E-5</v>
      </c>
      <c r="EK95" s="59">
        <v>1.7754141977699301E-5</v>
      </c>
      <c r="EL95" s="59">
        <v>1.7230673878291899E-5</v>
      </c>
      <c r="EM95" s="58">
        <v>1.0113011009445899E-5</v>
      </c>
      <c r="EN95" s="58">
        <v>1.08711941004458E-6</v>
      </c>
      <c r="EO95" s="58">
        <v>1.02869219357147E-6</v>
      </c>
    </row>
    <row r="96" spans="2:145" x14ac:dyDescent="0.25">
      <c r="B9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All_All_All_All_All_All_All_All_All_SLAP_PGEB_All_45890</v>
      </c>
      <c r="C96" s="52" t="s">
        <v>264</v>
      </c>
      <c r="D96" s="52" t="s">
        <v>250</v>
      </c>
      <c r="E96" s="52" t="s">
        <v>25</v>
      </c>
      <c r="F96" s="52" t="s">
        <v>25</v>
      </c>
      <c r="G96" s="52" t="s">
        <v>25</v>
      </c>
      <c r="H96" s="52" t="s">
        <v>25</v>
      </c>
      <c r="I96" s="52" t="s">
        <v>25</v>
      </c>
      <c r="J96" s="52" t="s">
        <v>25</v>
      </c>
      <c r="K96" s="52" t="s">
        <v>25</v>
      </c>
      <c r="L96" s="53" t="s">
        <v>25</v>
      </c>
      <c r="M96" s="53" t="s">
        <v>25</v>
      </c>
      <c r="N96" s="54" t="s">
        <v>273</v>
      </c>
      <c r="O96" s="52" t="s">
        <v>25</v>
      </c>
      <c r="P96" s="55">
        <v>45890</v>
      </c>
      <c r="Q96" s="52">
        <v>17</v>
      </c>
      <c r="R96" s="52">
        <v>21</v>
      </c>
      <c r="S96" s="56">
        <v>4163</v>
      </c>
      <c r="T96" s="52">
        <v>0</v>
      </c>
      <c r="U96" s="52">
        <v>0</v>
      </c>
      <c r="V96" s="52">
        <v>0</v>
      </c>
      <c r="W96" s="52">
        <v>0</v>
      </c>
      <c r="X96" s="52">
        <v>1.0927532844352399</v>
      </c>
      <c r="Y96" s="52">
        <v>0.93224517363054704</v>
      </c>
      <c r="Z96" s="52">
        <v>0.81437073520109104</v>
      </c>
      <c r="AA96" s="52">
        <v>0.69914040007580103</v>
      </c>
      <c r="AB96" s="52">
        <v>0.61353602633667603</v>
      </c>
      <c r="AC96" s="52">
        <v>0.623179997308421</v>
      </c>
      <c r="AD96" s="52">
        <v>0.62384128939456196</v>
      </c>
      <c r="AE96" s="52">
        <v>0.68805052277583301</v>
      </c>
      <c r="AF96" s="52">
        <v>0.74164837185663401</v>
      </c>
      <c r="AG96" s="52">
        <v>0.83113267559563897</v>
      </c>
      <c r="AH96" s="52">
        <v>0.965549227407141</v>
      </c>
      <c r="AI96" s="52">
        <v>1.1985173685510799</v>
      </c>
      <c r="AJ96" s="52">
        <v>1.4150627057571401</v>
      </c>
      <c r="AK96" s="52">
        <v>1.6023644913669799</v>
      </c>
      <c r="AL96" s="52">
        <v>1.8291989323018101</v>
      </c>
      <c r="AM96" s="52">
        <v>1.9764473775756399</v>
      </c>
      <c r="AN96" s="52">
        <v>1.9538262258679899</v>
      </c>
      <c r="AO96" s="52">
        <v>2.0195888624688898</v>
      </c>
      <c r="AP96" s="52">
        <v>2.0048250253090498</v>
      </c>
      <c r="AQ96" s="52">
        <v>1.81590676515033</v>
      </c>
      <c r="AR96" s="52">
        <v>1.7327305171740901</v>
      </c>
      <c r="AS96" s="52">
        <v>1.70283971151782</v>
      </c>
      <c r="AT96" s="52">
        <v>1.5213136534245</v>
      </c>
      <c r="AU96" s="52">
        <v>1.2494559249736401</v>
      </c>
      <c r="AV96" s="52">
        <v>1.2114680550066801</v>
      </c>
      <c r="AW96" s="52">
        <v>0.97009311232347994</v>
      </c>
      <c r="AX96" s="52">
        <v>0.828063446685668</v>
      </c>
      <c r="AY96" s="52">
        <v>0.72902513240109801</v>
      </c>
      <c r="AZ96" s="52">
        <v>0.65464751561465995</v>
      </c>
      <c r="BA96" s="52">
        <v>0.60564689821944595</v>
      </c>
      <c r="BB96" s="52">
        <v>0.600225563462642</v>
      </c>
      <c r="BC96" s="52">
        <v>0.63405733139804699</v>
      </c>
      <c r="BD96" s="52">
        <v>0.69985233944910696</v>
      </c>
      <c r="BE96" s="52">
        <v>0.76048708152461697</v>
      </c>
      <c r="BF96" s="52">
        <v>0.88824227773889797</v>
      </c>
      <c r="BG96" s="52">
        <v>1.0043232072142001</v>
      </c>
      <c r="BH96" s="52">
        <v>1.17178638547873</v>
      </c>
      <c r="BI96" s="52">
        <v>1.3716199729111</v>
      </c>
      <c r="BJ96" s="52">
        <v>1.6580730055977999</v>
      </c>
      <c r="BK96" s="52">
        <v>1.87455541849021</v>
      </c>
      <c r="BL96" s="52">
        <v>2.10683330988013</v>
      </c>
      <c r="BM96" s="52">
        <v>2.16516358016804</v>
      </c>
      <c r="BN96" s="52">
        <v>2.1545936271544601</v>
      </c>
      <c r="BO96" s="52">
        <v>2.0829817348307702</v>
      </c>
      <c r="BP96" s="52">
        <v>1.8608357992104601</v>
      </c>
      <c r="BQ96" s="52">
        <v>1.6387060404740099</v>
      </c>
      <c r="BR96" s="52">
        <v>1.5676711547297399</v>
      </c>
      <c r="BS96" s="52">
        <v>1.47666586711626</v>
      </c>
      <c r="BT96" s="52">
        <v>1.26134854147343</v>
      </c>
      <c r="BU96" s="52">
        <v>72.425766693732299</v>
      </c>
      <c r="BV96" s="52">
        <v>70.746241961474894</v>
      </c>
      <c r="BW96" s="52">
        <v>69.054406677230801</v>
      </c>
      <c r="BX96" s="52">
        <v>67.056073040941001</v>
      </c>
      <c r="BY96" s="52">
        <v>65.8593227953492</v>
      </c>
      <c r="BZ96" s="52">
        <v>64.397556088754897</v>
      </c>
      <c r="CA96" s="52">
        <v>63.359829497440202</v>
      </c>
      <c r="CB96" s="52">
        <v>63.533564675474601</v>
      </c>
      <c r="CC96" s="52">
        <v>67.223527278239999</v>
      </c>
      <c r="CD96" s="52">
        <v>72.338530776071806</v>
      </c>
      <c r="CE96" s="52">
        <v>79.266927414726197</v>
      </c>
      <c r="CF96" s="52">
        <v>83.537809734403197</v>
      </c>
      <c r="CG96" s="52">
        <v>89.085749422737905</v>
      </c>
      <c r="CH96" s="52">
        <v>92.860943413258894</v>
      </c>
      <c r="CI96" s="52">
        <v>95.536530465230996</v>
      </c>
      <c r="CJ96" s="52">
        <v>97.583599161463596</v>
      </c>
      <c r="CK96" s="52">
        <v>97.200877508607306</v>
      </c>
      <c r="CL96" s="52">
        <v>95.143732437649803</v>
      </c>
      <c r="CM96" s="52">
        <v>93.076785586778001</v>
      </c>
      <c r="CN96" s="52">
        <v>87.933061325031602</v>
      </c>
      <c r="CO96" s="52">
        <v>83.018996727052695</v>
      </c>
      <c r="CP96" s="52">
        <v>78.994076448833695</v>
      </c>
      <c r="CQ96" s="57">
        <v>76.130840540564904</v>
      </c>
      <c r="CR96" s="57">
        <v>73.382602648020793</v>
      </c>
      <c r="CS96" s="57">
        <v>74.680065135730402</v>
      </c>
      <c r="CT96" s="57">
        <v>1.2315141749412801E-2</v>
      </c>
      <c r="CU96" s="57">
        <v>1.3822018916184199E-3</v>
      </c>
      <c r="CV96" s="57">
        <v>6.1583513861859099E-3</v>
      </c>
      <c r="CW96" s="57">
        <v>2.5682463365748502E-3</v>
      </c>
      <c r="CX96" s="57">
        <v>6.6552736924204001E-4</v>
      </c>
      <c r="CY96" s="57">
        <v>-2.9073939196032298E-3</v>
      </c>
      <c r="CZ96" s="57">
        <v>2.31377401780066E-3</v>
      </c>
      <c r="DA96" s="57">
        <v>5.7356529121374098E-3</v>
      </c>
      <c r="DB96" s="57">
        <v>2.12814000690431E-2</v>
      </c>
      <c r="DC96" s="57">
        <v>1.73620114126673E-2</v>
      </c>
      <c r="DD96" s="57">
        <v>5.9177631305012898E-3</v>
      </c>
      <c r="DE96" s="57">
        <v>3.73353263494506E-3</v>
      </c>
      <c r="DF96" s="57">
        <v>-9.2625646144768002E-3</v>
      </c>
      <c r="DG96" s="57">
        <v>6.1787738527244902E-3</v>
      </c>
      <c r="DH96" s="57">
        <v>1.55548303118035E-2</v>
      </c>
      <c r="DI96" s="57">
        <v>2.01803476339617E-2</v>
      </c>
      <c r="DJ96" s="57">
        <v>8.5899519547730604E-2</v>
      </c>
      <c r="DK96" s="52">
        <v>0.10368847672666601</v>
      </c>
      <c r="DL96" s="57">
        <v>0.104299471933066</v>
      </c>
      <c r="DM96" s="57">
        <v>9.9978360553043197E-2</v>
      </c>
      <c r="DN96" s="57">
        <v>4.3266292471718697E-2</v>
      </c>
      <c r="DO96" s="57">
        <v>-1.69937286027836E-3</v>
      </c>
      <c r="DP96" s="52">
        <v>-2.5998286767780999E-3</v>
      </c>
      <c r="DQ96" s="52">
        <v>1.0836351504358601E-3</v>
      </c>
      <c r="DR96" s="59">
        <v>9.6559491688571794E-6</v>
      </c>
      <c r="DS96" s="58">
        <v>7.9579491367627405E-6</v>
      </c>
      <c r="DT96" s="58">
        <v>5.9499968338490299E-6</v>
      </c>
      <c r="DU96" s="58">
        <v>3.2705553073510501E-6</v>
      </c>
      <c r="DV96" s="58">
        <v>1.33764135859997E-6</v>
      </c>
      <c r="DW96" s="58">
        <v>4.7768252349481602E-7</v>
      </c>
      <c r="DX96" s="58">
        <v>1.44923291509172E-6</v>
      </c>
      <c r="DY96" s="58">
        <v>8.4369167219155804E-6</v>
      </c>
      <c r="DZ96" s="58">
        <v>2.49922188422352E-6</v>
      </c>
      <c r="EA96" s="58">
        <v>1.4019502635917499E-6</v>
      </c>
      <c r="EB96" s="58">
        <v>7.8711168434102201E-7</v>
      </c>
      <c r="EC96" s="58">
        <v>6.6769319604616898E-7</v>
      </c>
      <c r="ED96" s="58">
        <v>1.7650069956503601E-6</v>
      </c>
      <c r="EE96" s="58">
        <v>7.41023663345903E-6</v>
      </c>
      <c r="EF96" s="58">
        <v>1.0054406148095299E-5</v>
      </c>
      <c r="EG96" s="58">
        <v>1.3212783539500001E-5</v>
      </c>
      <c r="EH96" s="59">
        <v>1.3750876115708301E-5</v>
      </c>
      <c r="EI96" s="59">
        <v>1.3814263242832501E-5</v>
      </c>
      <c r="EJ96" s="59">
        <v>1.2141432582626799E-5</v>
      </c>
      <c r="EK96" s="59">
        <v>1.4287326972711301E-5</v>
      </c>
      <c r="EL96" s="59">
        <v>1.51778627636721E-5</v>
      </c>
      <c r="EM96" s="58">
        <v>8.4306865356827403E-6</v>
      </c>
      <c r="EN96" s="58">
        <v>9.0050048774528096E-7</v>
      </c>
      <c r="EO96" s="58">
        <v>8.81961585122799E-7</v>
      </c>
    </row>
    <row r="97" spans="2:145" x14ac:dyDescent="0.25">
      <c r="B9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All_All_All_All_All_All_All_All_All_SLAP_PGEB_All_45891</v>
      </c>
      <c r="C97" s="52" t="s">
        <v>264</v>
      </c>
      <c r="D97" s="52" t="s">
        <v>250</v>
      </c>
      <c r="E97" s="52" t="s">
        <v>25</v>
      </c>
      <c r="F97" s="52" t="s">
        <v>25</v>
      </c>
      <c r="G97" s="52" t="s">
        <v>25</v>
      </c>
      <c r="H97" s="52" t="s">
        <v>25</v>
      </c>
      <c r="I97" s="52" t="s">
        <v>25</v>
      </c>
      <c r="J97" s="52" t="s">
        <v>25</v>
      </c>
      <c r="K97" s="52" t="s">
        <v>25</v>
      </c>
      <c r="L97" s="53" t="s">
        <v>25</v>
      </c>
      <c r="M97" s="53" t="s">
        <v>25</v>
      </c>
      <c r="N97" s="54" t="s">
        <v>273</v>
      </c>
      <c r="O97" s="52" t="s">
        <v>25</v>
      </c>
      <c r="P97" s="55">
        <v>45891</v>
      </c>
      <c r="Q97" s="52">
        <v>17</v>
      </c>
      <c r="R97" s="52">
        <v>21</v>
      </c>
      <c r="S97" s="56">
        <v>4165</v>
      </c>
      <c r="T97" s="52">
        <v>0</v>
      </c>
      <c r="U97" s="52">
        <v>0</v>
      </c>
      <c r="V97" s="52">
        <v>0</v>
      </c>
      <c r="W97" s="52">
        <v>0</v>
      </c>
      <c r="X97" s="52">
        <v>1.24069103097925</v>
      </c>
      <c r="Y97" s="52">
        <v>1.0831002313173199</v>
      </c>
      <c r="Z97" s="52">
        <v>0.93016751119605501</v>
      </c>
      <c r="AA97" s="52">
        <v>0.82588949281457702</v>
      </c>
      <c r="AB97" s="52">
        <v>0.70262346269978604</v>
      </c>
      <c r="AC97" s="52">
        <v>0.65242602275884198</v>
      </c>
      <c r="AD97" s="52">
        <v>0.65704329964581598</v>
      </c>
      <c r="AE97" s="52">
        <v>0.69191925267650201</v>
      </c>
      <c r="AF97" s="52">
        <v>0.75170145391205201</v>
      </c>
      <c r="AG97" s="52">
        <v>0.82092288420054205</v>
      </c>
      <c r="AH97" s="52">
        <v>0.85624668083850097</v>
      </c>
      <c r="AI97" s="52">
        <v>0.96808252718871801</v>
      </c>
      <c r="AJ97" s="52">
        <v>1.1965439962318301</v>
      </c>
      <c r="AK97" s="52">
        <v>1.3414523239618701</v>
      </c>
      <c r="AL97" s="52">
        <v>1.56750934960321</v>
      </c>
      <c r="AM97" s="52">
        <v>1.75103866461583</v>
      </c>
      <c r="AN97" s="52">
        <v>1.74660233698654</v>
      </c>
      <c r="AO97" s="52">
        <v>1.80266809981386</v>
      </c>
      <c r="AP97" s="52">
        <v>1.8372266060961699</v>
      </c>
      <c r="AQ97" s="52">
        <v>1.67294518740422</v>
      </c>
      <c r="AR97" s="52">
        <v>1.5378357374075</v>
      </c>
      <c r="AS97" s="52">
        <v>1.5111155905676401</v>
      </c>
      <c r="AT97" s="52">
        <v>1.4390157694107399</v>
      </c>
      <c r="AU97" s="52">
        <v>1.2240970979300001</v>
      </c>
      <c r="AV97" s="52">
        <v>1.24947313471816</v>
      </c>
      <c r="AW97" s="52">
        <v>0.96582128240996301</v>
      </c>
      <c r="AX97" s="52">
        <v>0.83965125657072404</v>
      </c>
      <c r="AY97" s="52">
        <v>0.75192106502825995</v>
      </c>
      <c r="AZ97" s="52">
        <v>0.69087704484130696</v>
      </c>
      <c r="BA97" s="52">
        <v>0.65799503672201598</v>
      </c>
      <c r="BB97" s="52">
        <v>0.65525107752858203</v>
      </c>
      <c r="BC97" s="52">
        <v>0.67931164404531597</v>
      </c>
      <c r="BD97" s="52">
        <v>0.70581966976300803</v>
      </c>
      <c r="BE97" s="52">
        <v>0.72759372806634903</v>
      </c>
      <c r="BF97" s="52">
        <v>0.808929757333817</v>
      </c>
      <c r="BG97" s="52">
        <v>0.88932254126056098</v>
      </c>
      <c r="BH97" s="52">
        <v>0.99528633657516397</v>
      </c>
      <c r="BI97" s="52">
        <v>1.1210612811854701</v>
      </c>
      <c r="BJ97" s="52">
        <v>1.27591149526383</v>
      </c>
      <c r="BK97" s="52">
        <v>1.4159350328692999</v>
      </c>
      <c r="BL97" s="52">
        <v>1.6925117314487901</v>
      </c>
      <c r="BM97" s="52">
        <v>1.88796569478182</v>
      </c>
      <c r="BN97" s="52">
        <v>1.9203809041292801</v>
      </c>
      <c r="BO97" s="52">
        <v>1.88586991497305</v>
      </c>
      <c r="BP97" s="52">
        <v>1.7494585648304199</v>
      </c>
      <c r="BQ97" s="52">
        <v>1.6043117258729001</v>
      </c>
      <c r="BR97" s="52">
        <v>1.4932608349841301</v>
      </c>
      <c r="BS97" s="52">
        <v>1.42401816239233</v>
      </c>
      <c r="BT97" s="52">
        <v>1.2251521502960201</v>
      </c>
      <c r="BU97" s="52">
        <v>70.790053010367004</v>
      </c>
      <c r="BV97" s="52">
        <v>69.370312849748302</v>
      </c>
      <c r="BW97" s="52">
        <v>67.716171609963993</v>
      </c>
      <c r="BX97" s="52">
        <v>65.439267752578999</v>
      </c>
      <c r="BY97" s="52">
        <v>63.747793401482198</v>
      </c>
      <c r="BZ97" s="52">
        <v>62.104513360430303</v>
      </c>
      <c r="CA97" s="52">
        <v>61.175561255477398</v>
      </c>
      <c r="CB97" s="52">
        <v>60.466042353909003</v>
      </c>
      <c r="CC97" s="52">
        <v>63.761966630505</v>
      </c>
      <c r="CD97" s="52">
        <v>66.445220140272497</v>
      </c>
      <c r="CE97" s="52">
        <v>70.783037281578601</v>
      </c>
      <c r="CF97" s="52">
        <v>74.417193606765295</v>
      </c>
      <c r="CG97" s="52">
        <v>80.111621473971695</v>
      </c>
      <c r="CH97" s="52">
        <v>82.997624771692401</v>
      </c>
      <c r="CI97" s="52">
        <v>85.345731709858001</v>
      </c>
      <c r="CJ97" s="52">
        <v>89.571251218153606</v>
      </c>
      <c r="CK97" s="52">
        <v>91.928868895603301</v>
      </c>
      <c r="CL97" s="52">
        <v>90.974274377189204</v>
      </c>
      <c r="CM97" s="52">
        <v>89.9674767039442</v>
      </c>
      <c r="CN97" s="52">
        <v>88.390827918436401</v>
      </c>
      <c r="CO97" s="52">
        <v>81.159787102129101</v>
      </c>
      <c r="CP97" s="52">
        <v>75.685935501254505</v>
      </c>
      <c r="CQ97" s="57">
        <v>73.088174813088301</v>
      </c>
      <c r="CR97" s="57">
        <v>71.419930086172201</v>
      </c>
      <c r="CS97" s="57">
        <v>73.378650964437696</v>
      </c>
      <c r="CT97" s="57">
        <v>9.9417589269444294E-3</v>
      </c>
      <c r="CU97" s="57">
        <v>-2.5043823147997001E-3</v>
      </c>
      <c r="CV97" s="57">
        <v>3.7622638573894598E-3</v>
      </c>
      <c r="CW97" s="57">
        <v>9.8963075489060599E-4</v>
      </c>
      <c r="CX97" s="57">
        <v>2.2361240062375101E-4</v>
      </c>
      <c r="CY97" s="57">
        <v>-2.88412756783248E-3</v>
      </c>
      <c r="CZ97" s="57">
        <v>2.2823449171581198E-3</v>
      </c>
      <c r="DA97" s="57">
        <v>5.7544575025867501E-3</v>
      </c>
      <c r="DB97" s="57">
        <v>2.2468440769975902E-2</v>
      </c>
      <c r="DC97" s="57">
        <v>1.9804012471539401E-2</v>
      </c>
      <c r="DD97" s="57">
        <v>1.0381238611051899E-2</v>
      </c>
      <c r="DE97" s="57">
        <v>3.3861118902539099E-3</v>
      </c>
      <c r="DF97" s="57">
        <v>-4.0409720049989798E-3</v>
      </c>
      <c r="DG97" s="57">
        <v>-8.5072168482979403E-3</v>
      </c>
      <c r="DH97" s="57">
        <v>-4.9119885600566598E-3</v>
      </c>
      <c r="DI97" s="52">
        <v>4.1836023917656397E-3</v>
      </c>
      <c r="DJ97" s="52">
        <v>7.8688035983176294E-2</v>
      </c>
      <c r="DK97" s="52">
        <v>9.3654658898514404E-2</v>
      </c>
      <c r="DL97" s="57">
        <v>9.6785186215036595E-2</v>
      </c>
      <c r="DM97" s="57">
        <v>9.3711608959560905E-2</v>
      </c>
      <c r="DN97" s="57">
        <v>4.2684485083546497E-2</v>
      </c>
      <c r="DO97" s="57">
        <v>1.32973584551073E-5</v>
      </c>
      <c r="DP97" s="52">
        <v>-1.63760577913863E-3</v>
      </c>
      <c r="DQ97" s="52">
        <v>1.4302299472409401E-3</v>
      </c>
      <c r="DR97" s="59">
        <v>9.2316439128439793E-6</v>
      </c>
      <c r="DS97" s="59">
        <v>7.7505992417551892E-6</v>
      </c>
      <c r="DT97" s="58">
        <v>5.8427953306838402E-6</v>
      </c>
      <c r="DU97" s="58">
        <v>3.3880257704847202E-6</v>
      </c>
      <c r="DV97" s="58">
        <v>1.548761788707E-6</v>
      </c>
      <c r="DW97" s="58">
        <v>4.9304575465652903E-7</v>
      </c>
      <c r="DX97" s="58">
        <v>1.45491432501229E-6</v>
      </c>
      <c r="DY97" s="58">
        <v>7.9455262901574294E-6</v>
      </c>
      <c r="DZ97" s="58">
        <v>3.10100956906861E-6</v>
      </c>
      <c r="EA97" s="58">
        <v>2.1570939468137199E-6</v>
      </c>
      <c r="EB97" s="58">
        <v>1.2408230930969199E-6</v>
      </c>
      <c r="EC97" s="58">
        <v>1.1158261083854E-6</v>
      </c>
      <c r="ED97" s="58">
        <v>2.0175763222017601E-6</v>
      </c>
      <c r="EE97" s="58">
        <v>5.1941985732461596E-6</v>
      </c>
      <c r="EF97" s="58">
        <v>9.9038804433107294E-6</v>
      </c>
      <c r="EG97" s="59">
        <v>1.16884110119999E-5</v>
      </c>
      <c r="EH97" s="59">
        <v>1.2293153065869E-5</v>
      </c>
      <c r="EI97" s="59">
        <v>1.07424295567214E-5</v>
      </c>
      <c r="EJ97" s="59">
        <v>1.05292268912632E-5</v>
      </c>
      <c r="EK97" s="59">
        <v>8.6473901197587194E-6</v>
      </c>
      <c r="EL97" s="59">
        <v>1.45279195891525E-5</v>
      </c>
      <c r="EM97" s="58">
        <v>8.3596630964176293E-6</v>
      </c>
      <c r="EN97" s="58">
        <v>9.5026908412327105E-7</v>
      </c>
      <c r="EO97" s="58">
        <v>9.2547275763934696E-7</v>
      </c>
    </row>
    <row r="98" spans="2:145" x14ac:dyDescent="0.25">
      <c r="B9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All_All_All_All_All_All_All_All_All_SLAP_PGEB_All_45904</v>
      </c>
      <c r="C98" s="52" t="s">
        <v>264</v>
      </c>
      <c r="D98" s="52" t="s">
        <v>250</v>
      </c>
      <c r="E98" s="52" t="s">
        <v>25</v>
      </c>
      <c r="F98" s="52" t="s">
        <v>25</v>
      </c>
      <c r="G98" s="52" t="s">
        <v>25</v>
      </c>
      <c r="H98" s="52" t="s">
        <v>25</v>
      </c>
      <c r="I98" s="52" t="s">
        <v>25</v>
      </c>
      <c r="J98" s="52" t="s">
        <v>25</v>
      </c>
      <c r="K98" s="52" t="s">
        <v>25</v>
      </c>
      <c r="L98" s="53" t="s">
        <v>25</v>
      </c>
      <c r="M98" s="53" t="s">
        <v>25</v>
      </c>
      <c r="N98" s="54" t="s">
        <v>273</v>
      </c>
      <c r="O98" s="52" t="s">
        <v>25</v>
      </c>
      <c r="P98" s="55">
        <v>45904</v>
      </c>
      <c r="Q98" s="52">
        <v>17</v>
      </c>
      <c r="R98" s="52">
        <v>21</v>
      </c>
      <c r="S98" s="56">
        <v>4189</v>
      </c>
      <c r="T98" s="52">
        <v>0</v>
      </c>
      <c r="U98" s="52">
        <v>0</v>
      </c>
      <c r="V98" s="52">
        <v>0</v>
      </c>
      <c r="W98" s="52">
        <v>0</v>
      </c>
      <c r="X98" s="52">
        <v>1.0076503586233401</v>
      </c>
      <c r="Y98" s="52">
        <v>0.88538927610205498</v>
      </c>
      <c r="Z98" s="52">
        <v>0.76113964581040605</v>
      </c>
      <c r="AA98" s="52">
        <v>0.63427995353399402</v>
      </c>
      <c r="AB98" s="52">
        <v>0.57330197817169903</v>
      </c>
      <c r="AC98" s="52">
        <v>0.55796788219367099</v>
      </c>
      <c r="AD98" s="52">
        <v>0.59709553257733805</v>
      </c>
      <c r="AE98" s="52">
        <v>0.64830495062697402</v>
      </c>
      <c r="AF98" s="52">
        <v>0.62534866456258198</v>
      </c>
      <c r="AG98" s="52">
        <v>0.65835188176366999</v>
      </c>
      <c r="AH98" s="52">
        <v>0.67776510929400902</v>
      </c>
      <c r="AI98" s="52">
        <v>0.79949493583400499</v>
      </c>
      <c r="AJ98" s="52">
        <v>0.83080432368554402</v>
      </c>
      <c r="AK98" s="52">
        <v>0.89922684174988199</v>
      </c>
      <c r="AL98" s="52">
        <v>0.96940785306030097</v>
      </c>
      <c r="AM98" s="52">
        <v>0.99151790834847797</v>
      </c>
      <c r="AN98" s="52">
        <v>1.02002351772957</v>
      </c>
      <c r="AO98" s="52">
        <v>1.06595297383214</v>
      </c>
      <c r="AP98" s="52">
        <v>1.00136501577671</v>
      </c>
      <c r="AQ98" s="52">
        <v>0.90557658669616703</v>
      </c>
      <c r="AR98" s="52">
        <v>0.91991751092790697</v>
      </c>
      <c r="AS98" s="52">
        <v>0.95958659400213997</v>
      </c>
      <c r="AT98" s="52">
        <v>0.87210028241918103</v>
      </c>
      <c r="AU98" s="52">
        <v>0.849711190455404</v>
      </c>
      <c r="AV98" s="52">
        <v>0.93593831530787897</v>
      </c>
      <c r="AW98" s="52">
        <v>0.69054396532691098</v>
      </c>
      <c r="AX98" s="52">
        <v>0.63571670725070095</v>
      </c>
      <c r="AY98" s="52">
        <v>0.58653585238199402</v>
      </c>
      <c r="AZ98" s="52">
        <v>0.55714986244682096</v>
      </c>
      <c r="BA98" s="52">
        <v>0.54944010672338905</v>
      </c>
      <c r="BB98" s="52">
        <v>0.56245660429607403</v>
      </c>
      <c r="BC98" s="52">
        <v>0.60373290010307001</v>
      </c>
      <c r="BD98" s="52">
        <v>0.630737410304682</v>
      </c>
      <c r="BE98" s="52">
        <v>0.62934409881241404</v>
      </c>
      <c r="BF98" s="52">
        <v>0.67231175258371501</v>
      </c>
      <c r="BG98" s="52">
        <v>0.71930182654724895</v>
      </c>
      <c r="BH98" s="52">
        <v>0.75661847617554501</v>
      </c>
      <c r="BI98" s="52">
        <v>0.78962540326830699</v>
      </c>
      <c r="BJ98" s="52">
        <v>0.83690449126032695</v>
      </c>
      <c r="BK98" s="52">
        <v>0.91745993560440098</v>
      </c>
      <c r="BL98" s="52">
        <v>1.0109216490567901</v>
      </c>
      <c r="BM98" s="52">
        <v>1.0809638076336201</v>
      </c>
      <c r="BN98" s="52">
        <v>1.0698623131399401</v>
      </c>
      <c r="BO98" s="52">
        <v>1.0323074490585999</v>
      </c>
      <c r="BP98" s="52">
        <v>0.90265005031201695</v>
      </c>
      <c r="BQ98" s="52">
        <v>0.90985710064461001</v>
      </c>
      <c r="BR98" s="52">
        <v>0.90967795696384302</v>
      </c>
      <c r="BS98" s="52">
        <v>0.90269060850249705</v>
      </c>
      <c r="BT98" s="52">
        <v>0.79936837163476104</v>
      </c>
      <c r="BU98" s="52">
        <v>64.032654693452102</v>
      </c>
      <c r="BV98" s="52">
        <v>62.490953025639001</v>
      </c>
      <c r="BW98" s="52">
        <v>61.663307176953303</v>
      </c>
      <c r="BX98" s="52">
        <v>60.796175565906502</v>
      </c>
      <c r="BY98" s="52">
        <v>60.797940803785302</v>
      </c>
      <c r="BZ98" s="52">
        <v>60.129510159269401</v>
      </c>
      <c r="CA98" s="52">
        <v>59.882775699640803</v>
      </c>
      <c r="CB98" s="52">
        <v>59.188316537954201</v>
      </c>
      <c r="CC98" s="52">
        <v>60.638060631916503</v>
      </c>
      <c r="CD98" s="52">
        <v>62.568316329086301</v>
      </c>
      <c r="CE98" s="52">
        <v>64.3948305193572</v>
      </c>
      <c r="CF98" s="52">
        <v>66.474444888418702</v>
      </c>
      <c r="CG98" s="52">
        <v>69.906320502308503</v>
      </c>
      <c r="CH98" s="52">
        <v>71.930727105232094</v>
      </c>
      <c r="CI98" s="52">
        <v>73.790142557723001</v>
      </c>
      <c r="CJ98" s="52">
        <v>74.835903516359195</v>
      </c>
      <c r="CK98" s="52">
        <v>73.829323987199999</v>
      </c>
      <c r="CL98" s="52">
        <v>72.8987684792571</v>
      </c>
      <c r="CM98" s="52">
        <v>71.605693361349395</v>
      </c>
      <c r="CN98" s="52">
        <v>66.646864176382095</v>
      </c>
      <c r="CO98" s="52">
        <v>64.862995486338306</v>
      </c>
      <c r="CP98" s="52">
        <v>64.004398200542695</v>
      </c>
      <c r="CQ98" s="57">
        <v>63.9058896005766</v>
      </c>
      <c r="CR98" s="57">
        <v>63.833363608180498</v>
      </c>
      <c r="CS98" s="57">
        <v>64.913371766865296</v>
      </c>
      <c r="CT98" s="57">
        <v>-3.7196821247010201E-3</v>
      </c>
      <c r="CU98" s="57">
        <v>-2.4004951959202801E-2</v>
      </c>
      <c r="CV98" s="57">
        <v>-6.7094979076574501E-3</v>
      </c>
      <c r="CW98" s="57">
        <v>-1.7060560291590899E-3</v>
      </c>
      <c r="CX98" s="57">
        <v>1.6501960411935599E-4</v>
      </c>
      <c r="CY98" s="57">
        <v>-2.8459188643356901E-3</v>
      </c>
      <c r="CZ98" s="57">
        <v>2.28954068279237E-3</v>
      </c>
      <c r="DA98" s="57">
        <v>5.7091024930160401E-3</v>
      </c>
      <c r="DB98" s="57">
        <v>2.2459321578186E-2</v>
      </c>
      <c r="DC98" s="57">
        <v>2.1023613948790199E-2</v>
      </c>
      <c r="DD98" s="57">
        <v>1.36143940507365E-2</v>
      </c>
      <c r="DE98" s="57">
        <v>3.2576142122805198E-3</v>
      </c>
      <c r="DF98" s="57">
        <v>4.6340797832277901E-3</v>
      </c>
      <c r="DG98" s="57">
        <v>-9.5737489575320505E-5</v>
      </c>
      <c r="DH98" s="57">
        <v>3.1216781104850999E-3</v>
      </c>
      <c r="DI98" s="52">
        <v>1.33673951040226E-2</v>
      </c>
      <c r="DJ98" s="52">
        <v>5.2510260833984398E-2</v>
      </c>
      <c r="DK98" s="52">
        <v>6.0583971602645198E-2</v>
      </c>
      <c r="DL98" s="57">
        <v>3.14667034306398E-2</v>
      </c>
      <c r="DM98" s="57">
        <v>1.8792742982019399E-3</v>
      </c>
      <c r="DN98" s="57">
        <v>3.1598715623407103E-2</v>
      </c>
      <c r="DO98" s="57">
        <v>5.1921450094546398E-3</v>
      </c>
      <c r="DP98" s="52">
        <v>1.22924053209839E-3</v>
      </c>
      <c r="DQ98" s="52">
        <v>2.56469861900871E-3</v>
      </c>
      <c r="DR98" s="59">
        <v>1.1928140461327001E-5</v>
      </c>
      <c r="DS98" s="58">
        <v>9.9801617663174495E-6</v>
      </c>
      <c r="DT98" s="58">
        <v>7.4551776513467496E-6</v>
      </c>
      <c r="DU98" s="58">
        <v>3.9001056369169096E-6</v>
      </c>
      <c r="DV98" s="58">
        <v>1.5664023937079301E-6</v>
      </c>
      <c r="DW98" s="58">
        <v>4.8928116290190203E-7</v>
      </c>
      <c r="DX98" s="58">
        <v>1.56015402797849E-6</v>
      </c>
      <c r="DY98" s="58">
        <v>9.5903017173930196E-6</v>
      </c>
      <c r="DZ98" s="58">
        <v>3.0615327074042202E-6</v>
      </c>
      <c r="EA98" s="58">
        <v>2.6575021375891601E-6</v>
      </c>
      <c r="EB98" s="58">
        <v>2.2346889943823601E-6</v>
      </c>
      <c r="EC98" s="58">
        <v>2.48231873367942E-6</v>
      </c>
      <c r="ED98" s="58">
        <v>4.7810601532940903E-6</v>
      </c>
      <c r="EE98" s="59">
        <v>1.0216983089881901E-5</v>
      </c>
      <c r="EF98" s="59">
        <v>1.21186230928615E-5</v>
      </c>
      <c r="EG98" s="59">
        <v>1.5104643219148999E-5</v>
      </c>
      <c r="EH98" s="59">
        <v>1.7863192091012999E-5</v>
      </c>
      <c r="EI98" s="59">
        <v>1.8276981401339199E-5</v>
      </c>
      <c r="EJ98" s="59">
        <v>1.8598716049345201E-5</v>
      </c>
      <c r="EK98" s="59">
        <v>2.1161913410819799E-5</v>
      </c>
      <c r="EL98" s="59">
        <v>2.15172976930291E-5</v>
      </c>
      <c r="EM98" s="59">
        <v>1.16729602195953E-5</v>
      </c>
      <c r="EN98" s="58">
        <v>1.4439960066526501E-6</v>
      </c>
      <c r="EO98" s="58">
        <v>1.2624186124870801E-6</v>
      </c>
    </row>
    <row r="99" spans="2:145" x14ac:dyDescent="0.25">
      <c r="B9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All_All_All_All_All_All_All_All_All_SLAP_PGEB_All_45916</v>
      </c>
      <c r="C99" s="52" t="s">
        <v>264</v>
      </c>
      <c r="D99" s="52" t="s">
        <v>250</v>
      </c>
      <c r="E99" s="52" t="s">
        <v>25</v>
      </c>
      <c r="F99" s="52" t="s">
        <v>25</v>
      </c>
      <c r="G99" s="52" t="s">
        <v>25</v>
      </c>
      <c r="H99" s="52" t="s">
        <v>25</v>
      </c>
      <c r="I99" s="52" t="s">
        <v>25</v>
      </c>
      <c r="J99" s="52" t="s">
        <v>25</v>
      </c>
      <c r="K99" s="52" t="s">
        <v>25</v>
      </c>
      <c r="L99" s="53" t="s">
        <v>25</v>
      </c>
      <c r="M99" s="53" t="s">
        <v>25</v>
      </c>
      <c r="N99" s="54" t="s">
        <v>273</v>
      </c>
      <c r="O99" s="52" t="s">
        <v>25</v>
      </c>
      <c r="P99" s="55">
        <v>45916</v>
      </c>
      <c r="Q99" s="52">
        <v>17</v>
      </c>
      <c r="R99" s="52">
        <v>21</v>
      </c>
      <c r="S99" s="56">
        <v>4239</v>
      </c>
      <c r="T99" s="52">
        <v>0</v>
      </c>
      <c r="U99" s="52">
        <v>0</v>
      </c>
      <c r="V99" s="52">
        <v>0</v>
      </c>
      <c r="W99" s="52">
        <v>0</v>
      </c>
      <c r="X99" s="52">
        <v>1.01388168290715</v>
      </c>
      <c r="Y99" s="52">
        <v>0.90216598315159902</v>
      </c>
      <c r="Z99" s="52">
        <v>0.75952027983345705</v>
      </c>
      <c r="AA99" s="52">
        <v>0.67361608204082701</v>
      </c>
      <c r="AB99" s="52">
        <v>0.62049429916160603</v>
      </c>
      <c r="AC99" s="52">
        <v>0.60045822054818898</v>
      </c>
      <c r="AD99" s="52">
        <v>0.59770099229618401</v>
      </c>
      <c r="AE99" s="52">
        <v>0.67145440990997596</v>
      </c>
      <c r="AF99" s="52">
        <v>0.69843460474262697</v>
      </c>
      <c r="AG99" s="52">
        <v>0.78317948678123395</v>
      </c>
      <c r="AH99" s="52">
        <v>0.82020891394638296</v>
      </c>
      <c r="AI99" s="52">
        <v>0.91173438613787405</v>
      </c>
      <c r="AJ99" s="52">
        <v>1.0292696690348699</v>
      </c>
      <c r="AK99" s="52">
        <v>1.2214206557309699</v>
      </c>
      <c r="AL99" s="52">
        <v>1.42965776922869</v>
      </c>
      <c r="AM99" s="52">
        <v>1.5416432450558799</v>
      </c>
      <c r="AN99" s="52">
        <v>1.5203869058222801</v>
      </c>
      <c r="AO99" s="52">
        <v>1.5903373347588901</v>
      </c>
      <c r="AP99" s="52">
        <v>1.4795671830630499</v>
      </c>
      <c r="AQ99" s="52">
        <v>1.43504107880509</v>
      </c>
      <c r="AR99" s="52">
        <v>1.3940104022249999</v>
      </c>
      <c r="AS99" s="52">
        <v>1.37220517811468</v>
      </c>
      <c r="AT99" s="52">
        <v>1.2287370472572301</v>
      </c>
      <c r="AU99" s="52">
        <v>1.1037881183835201</v>
      </c>
      <c r="AV99" s="52">
        <v>1.0224290920040799</v>
      </c>
      <c r="AW99" s="52">
        <v>0.86040846348568101</v>
      </c>
      <c r="AX99" s="52">
        <v>0.74560216559950898</v>
      </c>
      <c r="AY99" s="52">
        <v>0.66792401268561497</v>
      </c>
      <c r="AZ99" s="52">
        <v>0.60808160249868803</v>
      </c>
      <c r="BA99" s="52">
        <v>0.57972169667262596</v>
      </c>
      <c r="BB99" s="52">
        <v>0.58674803306595702</v>
      </c>
      <c r="BC99" s="52">
        <v>0.62823891540052001</v>
      </c>
      <c r="BD99" s="52">
        <v>0.67076362883546803</v>
      </c>
      <c r="BE99" s="52">
        <v>0.68798609376375497</v>
      </c>
      <c r="BF99" s="52">
        <v>0.74039887263360205</v>
      </c>
      <c r="BG99" s="52">
        <v>0.80650787920288702</v>
      </c>
      <c r="BH99" s="52">
        <v>0.92731337284783</v>
      </c>
      <c r="BI99" s="52">
        <v>1.0871524222047499</v>
      </c>
      <c r="BJ99" s="52">
        <v>1.2538260499168801</v>
      </c>
      <c r="BK99" s="52">
        <v>1.39853496384468</v>
      </c>
      <c r="BL99" s="52">
        <v>1.62868204954365</v>
      </c>
      <c r="BM99" s="52">
        <v>1.6522764682692399</v>
      </c>
      <c r="BN99" s="52">
        <v>1.6841441083977999</v>
      </c>
      <c r="BO99" s="52">
        <v>1.6297972834203001</v>
      </c>
      <c r="BP99" s="52">
        <v>1.5231376885383501</v>
      </c>
      <c r="BQ99" s="52">
        <v>1.41311314569157</v>
      </c>
      <c r="BR99" s="52">
        <v>1.3395811660471399</v>
      </c>
      <c r="BS99" s="52">
        <v>1.2393098582750199</v>
      </c>
      <c r="BT99" s="52">
        <v>1.07015380370727</v>
      </c>
      <c r="BU99" s="52">
        <v>70.4822577157219</v>
      </c>
      <c r="BV99" s="52">
        <v>69.860421851024597</v>
      </c>
      <c r="BW99" s="52">
        <v>67.831626904830998</v>
      </c>
      <c r="BX99" s="52">
        <v>66.069605966813199</v>
      </c>
      <c r="BY99" s="52">
        <v>64.343779573834397</v>
      </c>
      <c r="BZ99" s="52">
        <v>63.432379400080599</v>
      </c>
      <c r="CA99" s="52">
        <v>63.291476959941797</v>
      </c>
      <c r="CB99" s="52">
        <v>62.658154740089302</v>
      </c>
      <c r="CC99" s="52">
        <v>65.783197832187696</v>
      </c>
      <c r="CD99" s="52">
        <v>71.695036313570398</v>
      </c>
      <c r="CE99" s="52">
        <v>78.004184042146406</v>
      </c>
      <c r="CF99" s="52">
        <v>82.546343377073597</v>
      </c>
      <c r="CG99" s="52">
        <v>85.540633379804504</v>
      </c>
      <c r="CH99" s="52">
        <v>87.955278815899902</v>
      </c>
      <c r="CI99" s="52">
        <v>88.289858172520596</v>
      </c>
      <c r="CJ99" s="52">
        <v>90.626557605292305</v>
      </c>
      <c r="CK99" s="52">
        <v>90.586358529637593</v>
      </c>
      <c r="CL99" s="52">
        <v>89.926019615591599</v>
      </c>
      <c r="CM99" s="52">
        <v>88.427996000039499</v>
      </c>
      <c r="CN99" s="52">
        <v>85.477555441371507</v>
      </c>
      <c r="CO99" s="52">
        <v>80.948668282449503</v>
      </c>
      <c r="CP99" s="52">
        <v>77.447745978052495</v>
      </c>
      <c r="CQ99" s="57">
        <v>74.596391582623397</v>
      </c>
      <c r="CR99" s="57">
        <v>72.641427861197897</v>
      </c>
      <c r="CS99" s="57">
        <v>73.030990071721703</v>
      </c>
      <c r="CT99" s="57">
        <v>7.5547786195100898E-3</v>
      </c>
      <c r="CU99" s="57">
        <v>-4.3635761686226099E-3</v>
      </c>
      <c r="CV99" s="57">
        <v>9.9941016622827989E-4</v>
      </c>
      <c r="CW99" s="57">
        <v>1.2192699782384199E-5</v>
      </c>
      <c r="CX99" s="57">
        <v>1.7793863424277699E-4</v>
      </c>
      <c r="CY99" s="57">
        <v>-2.7949298325751098E-3</v>
      </c>
      <c r="CZ99" s="57">
        <v>2.2388415154858099E-3</v>
      </c>
      <c r="DA99" s="57">
        <v>5.7193911699198003E-3</v>
      </c>
      <c r="DB99" s="57">
        <v>2.2071019385390502E-2</v>
      </c>
      <c r="DC99" s="57">
        <v>1.77931720933583E-2</v>
      </c>
      <c r="DD99" s="57">
        <v>6.4934439467532901E-3</v>
      </c>
      <c r="DE99" s="57">
        <v>3.7070113137085501E-3</v>
      </c>
      <c r="DF99" s="57">
        <v>-8.7449472613918694E-3</v>
      </c>
      <c r="DG99" s="57">
        <v>-1.2610051310334399E-2</v>
      </c>
      <c r="DH99" s="57">
        <v>-7.7510206692323197E-3</v>
      </c>
      <c r="DI99" s="52">
        <v>2.83460211486422E-3</v>
      </c>
      <c r="DJ99" s="57">
        <v>7.5888681371141894E-2</v>
      </c>
      <c r="DK99" s="52">
        <v>8.6608238623695599E-2</v>
      </c>
      <c r="DL99" s="57">
        <v>9.55006900254666E-2</v>
      </c>
      <c r="DM99" s="57">
        <v>9.5901682573047806E-2</v>
      </c>
      <c r="DN99" s="57">
        <v>4.1462635339768697E-2</v>
      </c>
      <c r="DO99" s="57">
        <v>-1.0680358241067201E-3</v>
      </c>
      <c r="DP99" s="52">
        <v>-2.1061255833665499E-3</v>
      </c>
      <c r="DQ99" s="52">
        <v>1.2806955229200799E-3</v>
      </c>
      <c r="DR99" s="59">
        <v>1.0029159375776301E-5</v>
      </c>
      <c r="DS99" s="59">
        <v>8.1111761595512007E-6</v>
      </c>
      <c r="DT99" s="58">
        <v>6.4255432897232403E-6</v>
      </c>
      <c r="DU99" s="58">
        <v>3.48287060372199E-6</v>
      </c>
      <c r="DV99" s="58">
        <v>1.42722083152121E-6</v>
      </c>
      <c r="DW99" s="58">
        <v>4.54608487929815E-7</v>
      </c>
      <c r="DX99" s="58">
        <v>1.4270446313597E-6</v>
      </c>
      <c r="DY99" s="58">
        <v>8.1820180009397405E-6</v>
      </c>
      <c r="DZ99" s="58">
        <v>2.65981515951267E-6</v>
      </c>
      <c r="EA99" s="58">
        <v>1.32874605936926E-6</v>
      </c>
      <c r="EB99" s="58">
        <v>6.5605908823057199E-7</v>
      </c>
      <c r="EC99" s="58">
        <v>6.1614760905413698E-7</v>
      </c>
      <c r="ED99" s="58">
        <v>1.48519734502965E-6</v>
      </c>
      <c r="EE99" s="58">
        <v>6.02455351803019E-6</v>
      </c>
      <c r="EF99" s="58">
        <v>1.14136483208852E-5</v>
      </c>
      <c r="EG99" s="59">
        <v>1.16494458938507E-5</v>
      </c>
      <c r="EH99" s="59">
        <v>1.26672325252092E-5</v>
      </c>
      <c r="EI99" s="59">
        <v>1.21778197020976E-5</v>
      </c>
      <c r="EJ99" s="59">
        <v>1.21661458647867E-5</v>
      </c>
      <c r="EK99" s="59">
        <v>1.0900937997800599E-5</v>
      </c>
      <c r="EL99" s="59">
        <v>1.35312025804957E-5</v>
      </c>
      <c r="EM99" s="58">
        <v>7.0576152297416299E-6</v>
      </c>
      <c r="EN99" s="58">
        <v>7.852103095659E-7</v>
      </c>
      <c r="EO99" s="58">
        <v>7.57004347794513E-7</v>
      </c>
    </row>
    <row r="100" spans="2:145" x14ac:dyDescent="0.25">
      <c r="B10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All_All_All_All_All_All_All_All_All_SLAP_PGEB_All_45917</v>
      </c>
      <c r="C100" s="52" t="s">
        <v>264</v>
      </c>
      <c r="D100" s="52" t="s">
        <v>250</v>
      </c>
      <c r="E100" s="52" t="s">
        <v>25</v>
      </c>
      <c r="F100" s="52" t="s">
        <v>25</v>
      </c>
      <c r="G100" s="52" t="s">
        <v>25</v>
      </c>
      <c r="H100" s="52" t="s">
        <v>25</v>
      </c>
      <c r="I100" s="52" t="s">
        <v>25</v>
      </c>
      <c r="J100" s="52" t="s">
        <v>25</v>
      </c>
      <c r="K100" s="52" t="s">
        <v>25</v>
      </c>
      <c r="L100" s="53" t="s">
        <v>25</v>
      </c>
      <c r="M100" s="53" t="s">
        <v>25</v>
      </c>
      <c r="N100" s="54" t="s">
        <v>273</v>
      </c>
      <c r="O100" s="52" t="s">
        <v>25</v>
      </c>
      <c r="P100" s="55">
        <v>45917</v>
      </c>
      <c r="Q100" s="52">
        <v>17</v>
      </c>
      <c r="R100" s="52">
        <v>21</v>
      </c>
      <c r="S100" s="56">
        <v>4247</v>
      </c>
      <c r="T100" s="52">
        <v>0</v>
      </c>
      <c r="U100" s="52">
        <v>0</v>
      </c>
      <c r="V100" s="52">
        <v>0</v>
      </c>
      <c r="W100" s="52">
        <v>0</v>
      </c>
      <c r="X100" s="52">
        <v>1.1016083825104701</v>
      </c>
      <c r="Y100" s="52">
        <v>1.01373142748606</v>
      </c>
      <c r="Z100" s="52">
        <v>0.84753208297544003</v>
      </c>
      <c r="AA100" s="52">
        <v>0.73330132519150104</v>
      </c>
      <c r="AB100" s="52">
        <v>0.65826836683884404</v>
      </c>
      <c r="AC100" s="52">
        <v>0.61608994982642196</v>
      </c>
      <c r="AD100" s="52">
        <v>0.62002856289125496</v>
      </c>
      <c r="AE100" s="52">
        <v>0.66891388890113002</v>
      </c>
      <c r="AF100" s="52">
        <v>0.67359479080644402</v>
      </c>
      <c r="AG100" s="52">
        <v>0.74323517940309902</v>
      </c>
      <c r="AH100" s="52">
        <v>0.80276480729573196</v>
      </c>
      <c r="AI100" s="52">
        <v>0.89618233552373205</v>
      </c>
      <c r="AJ100" s="52">
        <v>1.02216707637049</v>
      </c>
      <c r="AK100" s="52">
        <v>1.1986170787757899</v>
      </c>
      <c r="AL100" s="52">
        <v>1.46979779266125</v>
      </c>
      <c r="AM100" s="52">
        <v>1.61988957665186</v>
      </c>
      <c r="AN100" s="52">
        <v>1.6357163739915801</v>
      </c>
      <c r="AO100" s="52">
        <v>1.6892601213773599</v>
      </c>
      <c r="AP100" s="52">
        <v>1.6473780772771101</v>
      </c>
      <c r="AQ100" s="52">
        <v>1.55577499455486</v>
      </c>
      <c r="AR100" s="52">
        <v>1.5095948081752899</v>
      </c>
      <c r="AS100" s="52">
        <v>1.5026178364143099</v>
      </c>
      <c r="AT100" s="52">
        <v>1.3704157443952201</v>
      </c>
      <c r="AU100" s="52">
        <v>1.20685532587629</v>
      </c>
      <c r="AV100" s="52">
        <v>1.1041250968537599</v>
      </c>
      <c r="AW100" s="52">
        <v>0.88657939444577405</v>
      </c>
      <c r="AX100" s="52">
        <v>0.76172819869052899</v>
      </c>
      <c r="AY100" s="52">
        <v>0.68736476302918803</v>
      </c>
      <c r="AZ100" s="52">
        <v>0.63169116621048804</v>
      </c>
      <c r="BA100" s="52">
        <v>0.60803340761504499</v>
      </c>
      <c r="BB100" s="52">
        <v>0.61310800027881995</v>
      </c>
      <c r="BC100" s="52">
        <v>0.65173412436298706</v>
      </c>
      <c r="BD100" s="52">
        <v>0.68446303771079298</v>
      </c>
      <c r="BE100" s="52">
        <v>0.69097921010154995</v>
      </c>
      <c r="BF100" s="52">
        <v>0.74777332390192497</v>
      </c>
      <c r="BG100" s="52">
        <v>0.79509360006754204</v>
      </c>
      <c r="BH100" s="52">
        <v>0.89837792613820899</v>
      </c>
      <c r="BI100" s="52">
        <v>1.03674812759297</v>
      </c>
      <c r="BJ100" s="52">
        <v>1.21747674844055</v>
      </c>
      <c r="BK100" s="52">
        <v>1.49703785385528</v>
      </c>
      <c r="BL100" s="52">
        <v>1.73663910612909</v>
      </c>
      <c r="BM100" s="52">
        <v>1.78458716311762</v>
      </c>
      <c r="BN100" s="52">
        <v>1.8726196462038001</v>
      </c>
      <c r="BO100" s="52">
        <v>1.79534331515645</v>
      </c>
      <c r="BP100" s="52">
        <v>1.65124744077219</v>
      </c>
      <c r="BQ100" s="52">
        <v>1.52915747141259</v>
      </c>
      <c r="BR100" s="52">
        <v>1.46476827760794</v>
      </c>
      <c r="BS100" s="52">
        <v>1.36534736909135</v>
      </c>
      <c r="BT100" s="52">
        <v>1.1730639006157799</v>
      </c>
      <c r="BU100" s="52">
        <v>70.314046430669606</v>
      </c>
      <c r="BV100" s="52">
        <v>68.6235718565149</v>
      </c>
      <c r="BW100" s="52">
        <v>66.911686292796901</v>
      </c>
      <c r="BX100" s="52">
        <v>65.980388727475301</v>
      </c>
      <c r="BY100" s="52">
        <v>64.342359499855604</v>
      </c>
      <c r="BZ100" s="52">
        <v>64.135831748253693</v>
      </c>
      <c r="CA100" s="52">
        <v>62.480269620768297</v>
      </c>
      <c r="CB100" s="52">
        <v>62.414734203135502</v>
      </c>
      <c r="CC100" s="52">
        <v>63.425493603221803</v>
      </c>
      <c r="CD100" s="52">
        <v>67.406827076103895</v>
      </c>
      <c r="CE100" s="52">
        <v>74.573348672556307</v>
      </c>
      <c r="CF100" s="52">
        <v>78.759687650780407</v>
      </c>
      <c r="CG100" s="52">
        <v>83.504958316283805</v>
      </c>
      <c r="CH100" s="52">
        <v>87.159504230898406</v>
      </c>
      <c r="CI100" s="52">
        <v>91.032517339653197</v>
      </c>
      <c r="CJ100" s="52">
        <v>93.399354542432306</v>
      </c>
      <c r="CK100" s="52">
        <v>93.327013886594401</v>
      </c>
      <c r="CL100" s="52">
        <v>93.714657959895703</v>
      </c>
      <c r="CM100" s="52">
        <v>90.782276015463196</v>
      </c>
      <c r="CN100" s="52">
        <v>87.943926969933699</v>
      </c>
      <c r="CO100" s="52">
        <v>83.735402535967296</v>
      </c>
      <c r="CP100" s="57">
        <v>81.861162242521203</v>
      </c>
      <c r="CQ100" s="57">
        <v>79.338691496315704</v>
      </c>
      <c r="CR100" s="57">
        <v>77.512669599721093</v>
      </c>
      <c r="CS100" s="57">
        <v>72.646212291131704</v>
      </c>
      <c r="CT100" s="57">
        <v>7.9232707840272299E-3</v>
      </c>
      <c r="CU100" s="57">
        <v>-7.4988862528431203E-3</v>
      </c>
      <c r="CV100" s="57">
        <v>2.8478923167068201E-4</v>
      </c>
      <c r="CW100" s="57">
        <v>1.1105323340561701E-3</v>
      </c>
      <c r="CX100" s="57">
        <v>1.04868535242083E-4</v>
      </c>
      <c r="CY100" s="57">
        <v>-2.7746996506647298E-3</v>
      </c>
      <c r="CZ100" s="57">
        <v>2.3051141831964199E-3</v>
      </c>
      <c r="DA100" s="57">
        <v>5.6697449897209103E-3</v>
      </c>
      <c r="DB100" s="57">
        <v>2.2435464021954302E-2</v>
      </c>
      <c r="DC100" s="57">
        <v>1.9829472558485599E-2</v>
      </c>
      <c r="DD100" s="57">
        <v>8.3839860017829605E-3</v>
      </c>
      <c r="DE100" s="57">
        <v>3.6192518009811598E-3</v>
      </c>
      <c r="DF100" s="57">
        <v>-6.9036586763357903E-3</v>
      </c>
      <c r="DG100" s="57">
        <v>-1.19659816826515E-2</v>
      </c>
      <c r="DH100" s="57">
        <v>1.2935808755904501E-3</v>
      </c>
      <c r="DI100" s="52">
        <v>9.2938000000008895E-3</v>
      </c>
      <c r="DJ100" s="52">
        <v>7.9816470849379206E-2</v>
      </c>
      <c r="DK100" s="52">
        <v>9.8091648851657498E-2</v>
      </c>
      <c r="DL100" s="57">
        <v>0.101056271248672</v>
      </c>
      <c r="DM100" s="57">
        <v>0.10357760344326</v>
      </c>
      <c r="DN100" s="57">
        <v>4.30353782678074E-2</v>
      </c>
      <c r="DO100" s="57">
        <v>-3.4632191737467501E-3</v>
      </c>
      <c r="DP100" s="52">
        <v>-3.7551494399692999E-3</v>
      </c>
      <c r="DQ100" s="52">
        <v>5.0071827946254895E-4</v>
      </c>
      <c r="DR100" s="58">
        <v>9.1657720150022203E-6</v>
      </c>
      <c r="DS100" s="58">
        <v>7.6729029143611596E-6</v>
      </c>
      <c r="DT100" s="58">
        <v>6.0408857653671396E-6</v>
      </c>
      <c r="DU100" s="58">
        <v>3.3039823885957099E-6</v>
      </c>
      <c r="DV100" s="58">
        <v>1.5910599349164799E-6</v>
      </c>
      <c r="DW100" s="58">
        <v>4.6975098349742899E-7</v>
      </c>
      <c r="DX100" s="58">
        <v>1.4899413564299601E-6</v>
      </c>
      <c r="DY100" s="58">
        <v>7.5137592843196601E-6</v>
      </c>
      <c r="DZ100" s="58">
        <v>2.92261333335368E-6</v>
      </c>
      <c r="EA100" s="58">
        <v>1.9232214695151001E-6</v>
      </c>
      <c r="EB100" s="58">
        <v>9.4104194849956996E-7</v>
      </c>
      <c r="EC100" s="58">
        <v>6.8742211985800198E-7</v>
      </c>
      <c r="ED100" s="58">
        <v>1.49701274814811E-6</v>
      </c>
      <c r="EE100" s="58">
        <v>5.3493810263884404E-6</v>
      </c>
      <c r="EF100" s="58">
        <v>8.2457441351323008E-6</v>
      </c>
      <c r="EG100" s="58">
        <v>9.0331390381101502E-6</v>
      </c>
      <c r="EH100" s="59">
        <v>1.0161702087869301E-5</v>
      </c>
      <c r="EI100" s="59">
        <v>1.00945851738732E-5</v>
      </c>
      <c r="EJ100" s="59">
        <v>1.31914635172144E-5</v>
      </c>
      <c r="EK100" s="59">
        <v>1.09465975564328E-5</v>
      </c>
      <c r="EL100" s="59">
        <v>1.2934125441926E-5</v>
      </c>
      <c r="EM100" s="58">
        <v>6.8976070515442001E-6</v>
      </c>
      <c r="EN100" s="58">
        <v>7.2395562856662698E-7</v>
      </c>
      <c r="EO100" s="58">
        <v>6.7016778515915599E-7</v>
      </c>
    </row>
    <row r="101" spans="2:145" x14ac:dyDescent="0.25">
      <c r="B10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All_All_All_All_All_All_All_All_All_SLAP_PGEB_All_45923</v>
      </c>
      <c r="C101" s="52" t="s">
        <v>264</v>
      </c>
      <c r="D101" s="52" t="s">
        <v>250</v>
      </c>
      <c r="E101" s="52" t="s">
        <v>25</v>
      </c>
      <c r="F101" s="52" t="s">
        <v>25</v>
      </c>
      <c r="G101" s="52" t="s">
        <v>25</v>
      </c>
      <c r="H101" s="52" t="s">
        <v>25</v>
      </c>
      <c r="I101" s="52" t="s">
        <v>25</v>
      </c>
      <c r="J101" s="52" t="s">
        <v>25</v>
      </c>
      <c r="K101" s="52" t="s">
        <v>25</v>
      </c>
      <c r="L101" s="53" t="s">
        <v>25</v>
      </c>
      <c r="M101" s="53" t="s">
        <v>25</v>
      </c>
      <c r="N101" s="54" t="s">
        <v>273</v>
      </c>
      <c r="O101" s="52" t="s">
        <v>25</v>
      </c>
      <c r="P101" s="55">
        <v>45923</v>
      </c>
      <c r="Q101" s="52">
        <v>17</v>
      </c>
      <c r="R101" s="52">
        <v>21</v>
      </c>
      <c r="S101" s="56">
        <v>4245</v>
      </c>
      <c r="T101" s="52">
        <v>0</v>
      </c>
      <c r="U101" s="52">
        <v>0</v>
      </c>
      <c r="V101" s="52">
        <v>0</v>
      </c>
      <c r="W101" s="52">
        <v>0</v>
      </c>
      <c r="X101" s="52">
        <v>1.0853148571679601</v>
      </c>
      <c r="Y101" s="52">
        <v>0.94207000745580805</v>
      </c>
      <c r="Z101" s="52">
        <v>0.84393696608628599</v>
      </c>
      <c r="AA101" s="52">
        <v>0.68351417743392595</v>
      </c>
      <c r="AB101" s="52">
        <v>0.61738726122338194</v>
      </c>
      <c r="AC101" s="52">
        <v>0.63877356331800506</v>
      </c>
      <c r="AD101" s="52">
        <v>0.64995160869217095</v>
      </c>
      <c r="AE101" s="52">
        <v>0.69335576035417801</v>
      </c>
      <c r="AF101" s="52">
        <v>0.70818119544657498</v>
      </c>
      <c r="AG101" s="52">
        <v>0.79231404212679402</v>
      </c>
      <c r="AH101" s="52">
        <v>0.90261439072156102</v>
      </c>
      <c r="AI101" s="52">
        <v>1.0220044389463401</v>
      </c>
      <c r="AJ101" s="52">
        <v>1.1610762627031599</v>
      </c>
      <c r="AK101" s="52">
        <v>1.33963438019217</v>
      </c>
      <c r="AL101" s="52">
        <v>1.5484408714809801</v>
      </c>
      <c r="AM101" s="52">
        <v>1.6915097022771099</v>
      </c>
      <c r="AN101" s="52">
        <v>1.7587557642442899</v>
      </c>
      <c r="AO101" s="52">
        <v>1.83284339963031</v>
      </c>
      <c r="AP101" s="52">
        <v>1.77667771860859</v>
      </c>
      <c r="AQ101" s="52">
        <v>1.6788138533269199</v>
      </c>
      <c r="AR101" s="52">
        <v>1.5919465238536601</v>
      </c>
      <c r="AS101" s="52">
        <v>1.5570452086931801</v>
      </c>
      <c r="AT101" s="52">
        <v>1.4772788926808</v>
      </c>
      <c r="AU101" s="52">
        <v>1.29900779693918</v>
      </c>
      <c r="AV101" s="52">
        <v>1.07687283050875</v>
      </c>
      <c r="AW101" s="52">
        <v>0.91759815737692796</v>
      </c>
      <c r="AX101" s="52">
        <v>0.78261977488918699</v>
      </c>
      <c r="AY101" s="52">
        <v>0.70426795973373302</v>
      </c>
      <c r="AZ101" s="52">
        <v>0.64698894714017297</v>
      </c>
      <c r="BA101" s="52">
        <v>0.61666173260413204</v>
      </c>
      <c r="BB101" s="52">
        <v>0.61948654176217499</v>
      </c>
      <c r="BC101" s="52">
        <v>0.65978880550962404</v>
      </c>
      <c r="BD101" s="52">
        <v>0.706074942962581</v>
      </c>
      <c r="BE101" s="52">
        <v>0.72710698334010904</v>
      </c>
      <c r="BF101" s="52">
        <v>0.79969461660380203</v>
      </c>
      <c r="BG101" s="52">
        <v>0.88438751315847397</v>
      </c>
      <c r="BH101" s="52">
        <v>1.0228158675344701</v>
      </c>
      <c r="BI101" s="52">
        <v>1.2067437562016401</v>
      </c>
      <c r="BJ101" s="52">
        <v>1.4864819073950799</v>
      </c>
      <c r="BK101" s="52">
        <v>1.6490427097176199</v>
      </c>
      <c r="BL101" s="52">
        <v>1.8739413750887699</v>
      </c>
      <c r="BM101" s="52">
        <v>2.0346551144783001</v>
      </c>
      <c r="BN101" s="52">
        <v>2.07844585869702</v>
      </c>
      <c r="BO101" s="52">
        <v>2.0479467702276901</v>
      </c>
      <c r="BP101" s="52">
        <v>1.89862328998051</v>
      </c>
      <c r="BQ101" s="52">
        <v>1.6582295582769</v>
      </c>
      <c r="BR101" s="52">
        <v>1.57670428717796</v>
      </c>
      <c r="BS101" s="52">
        <v>1.48239063527369</v>
      </c>
      <c r="BT101" s="52">
        <v>1.2719175327315799</v>
      </c>
      <c r="BU101" s="52">
        <v>70.723717674017195</v>
      </c>
      <c r="BV101" s="52">
        <v>69.107288289837399</v>
      </c>
      <c r="BW101" s="52">
        <v>68.234403523824497</v>
      </c>
      <c r="BX101" s="52">
        <v>67.230055635418694</v>
      </c>
      <c r="BY101" s="52">
        <v>66.429631223711596</v>
      </c>
      <c r="BZ101" s="52">
        <v>65.545774465476995</v>
      </c>
      <c r="CA101" s="52">
        <v>64.6649818520265</v>
      </c>
      <c r="CB101" s="52">
        <v>64.723522046190496</v>
      </c>
      <c r="CC101" s="52">
        <v>66.773614160262497</v>
      </c>
      <c r="CD101" s="52">
        <v>72.686663006118295</v>
      </c>
      <c r="CE101" s="52">
        <v>78.755860061234003</v>
      </c>
      <c r="CF101" s="52">
        <v>84.911274394599403</v>
      </c>
      <c r="CG101" s="52">
        <v>88.327128275292793</v>
      </c>
      <c r="CH101" s="52">
        <v>92.141114036905705</v>
      </c>
      <c r="CI101" s="52">
        <v>93.978313739799702</v>
      </c>
      <c r="CJ101" s="52">
        <v>95.881191556234995</v>
      </c>
      <c r="CK101" s="52">
        <v>97.533518185269401</v>
      </c>
      <c r="CL101" s="52">
        <v>97.319178767746905</v>
      </c>
      <c r="CM101" s="52">
        <v>96.769521841069206</v>
      </c>
      <c r="CN101" s="52">
        <v>90.536866226735498</v>
      </c>
      <c r="CO101" s="52">
        <v>85.763399824895799</v>
      </c>
      <c r="CP101" s="52">
        <v>83.432999810278403</v>
      </c>
      <c r="CQ101" s="57">
        <v>80.2174090600612</v>
      </c>
      <c r="CR101" s="57">
        <v>77.253147775136298</v>
      </c>
      <c r="CS101" s="57">
        <v>73.073404121970299</v>
      </c>
      <c r="CT101" s="57">
        <v>8.0850610948300407E-3</v>
      </c>
      <c r="CU101" s="57">
        <v>-7.6185841351575799E-3</v>
      </c>
      <c r="CV101" s="57">
        <v>2.2115851944630098E-3</v>
      </c>
      <c r="CW101" s="57">
        <v>2.1797588048447902E-3</v>
      </c>
      <c r="CX101" s="57">
        <v>5.8339885619739895E-4</v>
      </c>
      <c r="CY101" s="57">
        <v>-2.6368919116070799E-3</v>
      </c>
      <c r="CZ101" s="57">
        <v>2.2745006666595501E-3</v>
      </c>
      <c r="DA101" s="57">
        <v>5.7295790570705803E-3</v>
      </c>
      <c r="DB101" s="57">
        <v>2.15013949325564E-2</v>
      </c>
      <c r="DC101" s="57">
        <v>1.72985336156419E-2</v>
      </c>
      <c r="DD101" s="57">
        <v>6.0681993101182599E-3</v>
      </c>
      <c r="DE101" s="57">
        <v>3.7471577825707002E-3</v>
      </c>
      <c r="DF101" s="57">
        <v>-1.11222780579333E-2</v>
      </c>
      <c r="DG101" s="57">
        <v>1.36614990309846E-3</v>
      </c>
      <c r="DH101" s="57">
        <v>6.0538506852210504E-3</v>
      </c>
      <c r="DI101" s="52">
        <v>1.09463525987564E-2</v>
      </c>
      <c r="DJ101" s="52">
        <v>8.5170406117175301E-2</v>
      </c>
      <c r="DK101" s="52">
        <v>0.105825246256217</v>
      </c>
      <c r="DL101" s="57">
        <v>0.11361175575968201</v>
      </c>
      <c r="DM101" s="57">
        <v>0.110582387896673</v>
      </c>
      <c r="DN101" s="57">
        <v>4.3693845590096002E-2</v>
      </c>
      <c r="DO101" s="57">
        <v>-4.4642647872711796E-3</v>
      </c>
      <c r="DP101" s="52">
        <v>-4.1113158956156901E-3</v>
      </c>
      <c r="DQ101" s="52">
        <v>5.3026113183746604E-4</v>
      </c>
      <c r="DR101" s="59">
        <v>1.10065615471148E-5</v>
      </c>
      <c r="DS101" s="58">
        <v>9.1956428213670396E-6</v>
      </c>
      <c r="DT101" s="58">
        <v>6.9265198762342497E-6</v>
      </c>
      <c r="DU101" s="58">
        <v>3.5628615498211002E-6</v>
      </c>
      <c r="DV101" s="58">
        <v>1.4641098468110599E-6</v>
      </c>
      <c r="DW101" s="58">
        <v>4.5326022303582201E-7</v>
      </c>
      <c r="DX101" s="58">
        <v>1.5709861242262799E-6</v>
      </c>
      <c r="DY101" s="58">
        <v>9.1211168032641801E-6</v>
      </c>
      <c r="DZ101" s="58">
        <v>2.5079109995342799E-6</v>
      </c>
      <c r="EA101" s="58">
        <v>1.2870159716950301E-6</v>
      </c>
      <c r="EB101" s="58">
        <v>6.5215638564924096E-7</v>
      </c>
      <c r="EC101" s="58">
        <v>7.4437958271600602E-7</v>
      </c>
      <c r="ED101" s="58">
        <v>1.85598538805885E-6</v>
      </c>
      <c r="EE101" s="58">
        <v>6.5218541568168399E-6</v>
      </c>
      <c r="EF101" s="59">
        <v>8.1838205288646794E-6</v>
      </c>
      <c r="EG101" s="59">
        <v>9.9743121492947898E-6</v>
      </c>
      <c r="EH101" s="59">
        <v>1.24275034788213E-5</v>
      </c>
      <c r="EI101" s="59">
        <v>1.24284446418977E-5</v>
      </c>
      <c r="EJ101" s="59">
        <v>1.26185592180003E-5</v>
      </c>
      <c r="EK101" s="59">
        <v>1.7066968980729499E-5</v>
      </c>
      <c r="EL101" s="59">
        <v>1.6912236673286201E-5</v>
      </c>
      <c r="EM101" s="59">
        <v>8.8454166191948594E-6</v>
      </c>
      <c r="EN101" s="58">
        <v>8.8957592386388904E-7</v>
      </c>
      <c r="EO101" s="58">
        <v>8.1400406030961698E-7</v>
      </c>
    </row>
    <row r="102" spans="2:145" x14ac:dyDescent="0.25">
      <c r="B10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All_All_All_All_All_All_All_All_All_SLAP_PGF1_All_45848</v>
      </c>
      <c r="C102" s="52" t="s">
        <v>264</v>
      </c>
      <c r="D102" s="52" t="s">
        <v>251</v>
      </c>
      <c r="E102" s="52" t="s">
        <v>25</v>
      </c>
      <c r="F102" s="52" t="s">
        <v>25</v>
      </c>
      <c r="G102" s="52" t="s">
        <v>25</v>
      </c>
      <c r="H102" s="52" t="s">
        <v>25</v>
      </c>
      <c r="I102" s="52" t="s">
        <v>25</v>
      </c>
      <c r="J102" s="52" t="s">
        <v>25</v>
      </c>
      <c r="K102" s="52" t="s">
        <v>25</v>
      </c>
      <c r="L102" s="53" t="s">
        <v>25</v>
      </c>
      <c r="M102" s="53" t="s">
        <v>25</v>
      </c>
      <c r="N102" s="54" t="s">
        <v>274</v>
      </c>
      <c r="O102" s="52" t="s">
        <v>25</v>
      </c>
      <c r="P102" s="55">
        <v>45848</v>
      </c>
      <c r="Q102" s="52">
        <v>17</v>
      </c>
      <c r="R102" s="52">
        <v>21</v>
      </c>
      <c r="S102" s="56">
        <v>11539</v>
      </c>
      <c r="T102" s="52">
        <v>0</v>
      </c>
      <c r="U102" s="52">
        <v>0</v>
      </c>
      <c r="V102" s="52">
        <v>0</v>
      </c>
      <c r="W102" s="52">
        <v>0</v>
      </c>
      <c r="X102" s="52">
        <v>1.08621791668483</v>
      </c>
      <c r="Y102" s="52">
        <v>0.94647406861598005</v>
      </c>
      <c r="Z102" s="52">
        <v>0.81753690874846996</v>
      </c>
      <c r="AA102" s="52">
        <v>0.73409345311388596</v>
      </c>
      <c r="AB102" s="52">
        <v>0.71841204725588503</v>
      </c>
      <c r="AC102" s="52">
        <v>0.69076093874706901</v>
      </c>
      <c r="AD102" s="52">
        <v>0.70794430151515797</v>
      </c>
      <c r="AE102" s="52">
        <v>0.76043593480442795</v>
      </c>
      <c r="AF102" s="52">
        <v>0.80564648171365605</v>
      </c>
      <c r="AG102" s="52">
        <v>0.84247504512265003</v>
      </c>
      <c r="AH102" s="52">
        <v>1.0200627760655101</v>
      </c>
      <c r="AI102" s="52">
        <v>1.1900209748965001</v>
      </c>
      <c r="AJ102" s="52">
        <v>1.44871333623299</v>
      </c>
      <c r="AK102" s="52">
        <v>1.74473887572914</v>
      </c>
      <c r="AL102" s="52">
        <v>1.9868561982812301</v>
      </c>
      <c r="AM102" s="52">
        <v>2.1546784461405202</v>
      </c>
      <c r="AN102" s="52">
        <v>2.1963461767316601</v>
      </c>
      <c r="AO102" s="52">
        <v>2.3222670868046298</v>
      </c>
      <c r="AP102" s="52">
        <v>2.3763070199266401</v>
      </c>
      <c r="AQ102" s="52">
        <v>2.2081222274019998</v>
      </c>
      <c r="AR102" s="52">
        <v>2.0152320276367401</v>
      </c>
      <c r="AS102" s="52">
        <v>1.8913171669117099</v>
      </c>
      <c r="AT102" s="52">
        <v>1.66732087779442</v>
      </c>
      <c r="AU102" s="52">
        <v>1.4168599639779</v>
      </c>
      <c r="AV102" s="52">
        <v>1.22970734013813</v>
      </c>
      <c r="AW102" s="52">
        <v>1.1119349862143999</v>
      </c>
      <c r="AX102" s="52">
        <v>0.93830660947744804</v>
      </c>
      <c r="AY102" s="52">
        <v>0.84250784834451498</v>
      </c>
      <c r="AZ102" s="52">
        <v>0.76842475253954601</v>
      </c>
      <c r="BA102" s="52">
        <v>0.71333499845405501</v>
      </c>
      <c r="BB102" s="52">
        <v>0.68984156495036197</v>
      </c>
      <c r="BC102" s="52">
        <v>0.70770716762930597</v>
      </c>
      <c r="BD102" s="52">
        <v>0.76231186046572597</v>
      </c>
      <c r="BE102" s="52">
        <v>0.81112834636229403</v>
      </c>
      <c r="BF102" s="52">
        <v>0.89665030115244404</v>
      </c>
      <c r="BG102" s="52">
        <v>1.0132769841199301</v>
      </c>
      <c r="BH102" s="52">
        <v>1.1881379697993799</v>
      </c>
      <c r="BI102" s="52">
        <v>1.3982919273533601</v>
      </c>
      <c r="BJ102" s="52">
        <v>1.6048606725811401</v>
      </c>
      <c r="BK102" s="52">
        <v>1.8909481735313201</v>
      </c>
      <c r="BL102" s="52">
        <v>2.0884703909444702</v>
      </c>
      <c r="BM102" s="52">
        <v>2.2021190703473001</v>
      </c>
      <c r="BN102" s="52">
        <v>2.3152876235224999</v>
      </c>
      <c r="BO102" s="52">
        <v>2.3215343483616899</v>
      </c>
      <c r="BP102" s="52">
        <v>2.2081124794649498</v>
      </c>
      <c r="BQ102" s="52">
        <v>2.0610377340333699</v>
      </c>
      <c r="BR102" s="52">
        <v>1.92263426952401</v>
      </c>
      <c r="BS102" s="52">
        <v>1.6681659628457699</v>
      </c>
      <c r="BT102" s="52">
        <v>1.4078019933709001</v>
      </c>
      <c r="BU102" s="52">
        <v>82.672566141528307</v>
      </c>
      <c r="BV102" s="52">
        <v>74.052296156911595</v>
      </c>
      <c r="BW102" s="52">
        <v>74.643576038028698</v>
      </c>
      <c r="BX102" s="52">
        <v>73.636411846598804</v>
      </c>
      <c r="BY102" s="52">
        <v>72.057302518026702</v>
      </c>
      <c r="BZ102" s="52">
        <v>69.711242287831496</v>
      </c>
      <c r="CA102" s="52">
        <v>68.400903217858499</v>
      </c>
      <c r="CB102" s="52">
        <v>70.496241274486096</v>
      </c>
      <c r="CC102" s="52">
        <v>72.409596542122301</v>
      </c>
      <c r="CD102" s="52">
        <v>77.366964314758306</v>
      </c>
      <c r="CE102" s="52">
        <v>81.835535655871695</v>
      </c>
      <c r="CF102" s="52">
        <v>85.406277244838506</v>
      </c>
      <c r="CG102" s="52">
        <v>88.779593591158402</v>
      </c>
      <c r="CH102" s="52">
        <v>90.723184650933902</v>
      </c>
      <c r="CI102" s="52">
        <v>93.813069331345403</v>
      </c>
      <c r="CJ102" s="52">
        <v>96.197594293323704</v>
      </c>
      <c r="CK102" s="52">
        <v>97.382921093606896</v>
      </c>
      <c r="CL102" s="52">
        <v>98.2801369799745</v>
      </c>
      <c r="CM102" s="52">
        <v>98.346983513952395</v>
      </c>
      <c r="CN102" s="52">
        <v>97.7245112394112</v>
      </c>
      <c r="CO102" s="52">
        <v>94.954322739058</v>
      </c>
      <c r="CP102" s="57">
        <v>89.758759611419705</v>
      </c>
      <c r="CQ102" s="57">
        <v>85.317176504839495</v>
      </c>
      <c r="CR102" s="57">
        <v>83.814490150622504</v>
      </c>
      <c r="CS102" s="57">
        <v>80.632917350857696</v>
      </c>
      <c r="CT102" s="57">
        <v>3.4154831567642402E-2</v>
      </c>
      <c r="CU102" s="57">
        <v>1.3824039833779E-2</v>
      </c>
      <c r="CV102" s="57">
        <v>2.1395541098600999E-2</v>
      </c>
      <c r="CW102" s="57">
        <v>1.4118950749324E-2</v>
      </c>
      <c r="CX102" s="57">
        <v>2.1445366417974501E-3</v>
      </c>
      <c r="CY102" s="57">
        <v>-2.06402760200692E-3</v>
      </c>
      <c r="CZ102" s="57">
        <v>-2.69859511379724E-4</v>
      </c>
      <c r="DA102" s="57">
        <v>9.8715922446565192E-3</v>
      </c>
      <c r="DB102" s="57">
        <v>1.82898265143932E-2</v>
      </c>
      <c r="DC102" s="57">
        <v>1.4518624356281E-2</v>
      </c>
      <c r="DD102" s="57">
        <v>4.2797899499518698E-3</v>
      </c>
      <c r="DE102" s="57">
        <v>3.86467398186218E-3</v>
      </c>
      <c r="DF102" s="57">
        <v>-1.24770522716844E-2</v>
      </c>
      <c r="DG102" s="57">
        <v>-1.13557410889899E-2</v>
      </c>
      <c r="DH102" s="57">
        <v>5.4196786467540104E-3</v>
      </c>
      <c r="DI102" s="52">
        <v>1.3068130252112301E-2</v>
      </c>
      <c r="DJ102" s="52">
        <v>8.3835635926025304E-2</v>
      </c>
      <c r="DK102" s="52">
        <v>0.10697159971497799</v>
      </c>
      <c r="DL102" s="57">
        <v>0.114909694116588</v>
      </c>
      <c r="DM102" s="57">
        <v>0.108735995492594</v>
      </c>
      <c r="DN102" s="57">
        <v>7.9712086915130403E-2</v>
      </c>
      <c r="DO102" s="57">
        <v>-3.4125121558010998E-3</v>
      </c>
      <c r="DP102" s="52">
        <v>-5.5556577340367102E-3</v>
      </c>
      <c r="DQ102" s="52">
        <v>-7.5852664160991703E-4</v>
      </c>
      <c r="DR102" s="59">
        <v>1.05203587337348E-5</v>
      </c>
      <c r="DS102" s="58">
        <v>7.91571432067936E-6</v>
      </c>
      <c r="DT102" s="58">
        <v>6.0889657012738801E-6</v>
      </c>
      <c r="DU102" s="58">
        <v>2.7689468772769399E-6</v>
      </c>
      <c r="DV102" s="58">
        <v>1.07215364030779E-6</v>
      </c>
      <c r="DW102" s="58">
        <v>4.12483663217046E-7</v>
      </c>
      <c r="DX102" s="58">
        <v>1.17066332852638E-6</v>
      </c>
      <c r="DY102" s="58">
        <v>7.9837872857261504E-6</v>
      </c>
      <c r="DZ102" s="58">
        <v>2.3813386915442498E-6</v>
      </c>
      <c r="EA102" s="58">
        <v>1.58490271155884E-6</v>
      </c>
      <c r="EB102" s="58">
        <v>1.0152189995539401E-6</v>
      </c>
      <c r="EC102" s="58">
        <v>1.01194268951222E-6</v>
      </c>
      <c r="ED102" s="58">
        <v>2.9367690397123501E-6</v>
      </c>
      <c r="EE102" s="58">
        <v>9.5570023121997008E-6</v>
      </c>
      <c r="EF102" s="59">
        <v>1.35530734723601E-5</v>
      </c>
      <c r="EG102" s="59">
        <v>1.37981071466786E-5</v>
      </c>
      <c r="EH102" s="59">
        <v>1.5020114165692999E-5</v>
      </c>
      <c r="EI102" s="59">
        <v>1.7209379740728501E-5</v>
      </c>
      <c r="EJ102" s="59">
        <v>1.8638310869856001E-5</v>
      </c>
      <c r="EK102" s="59">
        <v>1.97662619076092E-5</v>
      </c>
      <c r="EL102" s="59">
        <v>2.2751444256125701E-5</v>
      </c>
      <c r="EM102" s="58">
        <v>1.37072634979455E-5</v>
      </c>
      <c r="EN102" s="58">
        <v>1.2898397602898999E-6</v>
      </c>
      <c r="EO102" s="58">
        <v>1.1806284664418701E-6</v>
      </c>
    </row>
    <row r="103" spans="2:145" x14ac:dyDescent="0.25">
      <c r="B10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All_All_All_All_All_All_All_All_All_SLAP_PGF1_All_45849</v>
      </c>
      <c r="C103" s="52" t="s">
        <v>264</v>
      </c>
      <c r="D103" s="52" t="s">
        <v>251</v>
      </c>
      <c r="E103" s="52" t="s">
        <v>25</v>
      </c>
      <c r="F103" s="52" t="s">
        <v>25</v>
      </c>
      <c r="G103" s="52" t="s">
        <v>25</v>
      </c>
      <c r="H103" s="52" t="s">
        <v>25</v>
      </c>
      <c r="I103" s="52" t="s">
        <v>25</v>
      </c>
      <c r="J103" s="52" t="s">
        <v>25</v>
      </c>
      <c r="K103" s="52" t="s">
        <v>25</v>
      </c>
      <c r="L103" s="53" t="s">
        <v>25</v>
      </c>
      <c r="M103" s="53" t="s">
        <v>25</v>
      </c>
      <c r="N103" s="54" t="s">
        <v>274</v>
      </c>
      <c r="O103" s="52" t="s">
        <v>25</v>
      </c>
      <c r="P103" s="55">
        <v>45849</v>
      </c>
      <c r="Q103" s="52">
        <v>17</v>
      </c>
      <c r="R103" s="52">
        <v>21</v>
      </c>
      <c r="S103" s="56">
        <v>11549</v>
      </c>
      <c r="T103" s="52">
        <v>0</v>
      </c>
      <c r="U103" s="52">
        <v>0</v>
      </c>
      <c r="V103" s="52">
        <v>0</v>
      </c>
      <c r="W103" s="52">
        <v>0</v>
      </c>
      <c r="X103" s="52">
        <v>1.24492465335589</v>
      </c>
      <c r="Y103" s="52">
        <v>1.0408897038771501</v>
      </c>
      <c r="Z103" s="52">
        <v>0.873230032677629</v>
      </c>
      <c r="AA103" s="52">
        <v>0.79562419840239096</v>
      </c>
      <c r="AB103" s="52">
        <v>0.75645530458830801</v>
      </c>
      <c r="AC103" s="52">
        <v>0.73328147858199</v>
      </c>
      <c r="AD103" s="52">
        <v>0.77217073901771904</v>
      </c>
      <c r="AE103" s="52">
        <v>0.809138148657782</v>
      </c>
      <c r="AF103" s="52">
        <v>0.90636875272537898</v>
      </c>
      <c r="AG103" s="52">
        <v>1.04740077257119</v>
      </c>
      <c r="AH103" s="52">
        <v>1.25511299601927</v>
      </c>
      <c r="AI103" s="52">
        <v>1.53087616435214</v>
      </c>
      <c r="AJ103" s="52">
        <v>1.80245866728982</v>
      </c>
      <c r="AK103" s="52">
        <v>2.1124355847048699</v>
      </c>
      <c r="AL103" s="52">
        <v>2.3839473536675899</v>
      </c>
      <c r="AM103" s="52">
        <v>2.6283097188702298</v>
      </c>
      <c r="AN103" s="52">
        <v>2.6676902601396</v>
      </c>
      <c r="AO103" s="52">
        <v>2.7218497719360002</v>
      </c>
      <c r="AP103" s="52">
        <v>2.6986927262311702</v>
      </c>
      <c r="AQ103" s="52">
        <v>2.5239513999132899</v>
      </c>
      <c r="AR103" s="52">
        <v>2.3059611633041599</v>
      </c>
      <c r="AS103" s="52">
        <v>2.1694898202711101</v>
      </c>
      <c r="AT103" s="52">
        <v>1.9869324554791801</v>
      </c>
      <c r="AU103" s="52">
        <v>1.72119596832804</v>
      </c>
      <c r="AV103" s="52">
        <v>1.4171111689634399</v>
      </c>
      <c r="AW103" s="52">
        <v>1.2456644437887801</v>
      </c>
      <c r="AX103" s="52">
        <v>1.09570183743593</v>
      </c>
      <c r="AY103" s="52">
        <v>0.96083329132453899</v>
      </c>
      <c r="AZ103" s="52">
        <v>0.85110242492951904</v>
      </c>
      <c r="BA103" s="52">
        <v>0.77031155579920696</v>
      </c>
      <c r="BB103" s="52">
        <v>0.73515052031222405</v>
      </c>
      <c r="BC103" s="52">
        <v>0.75046300645041897</v>
      </c>
      <c r="BD103" s="52">
        <v>0.83952604565685196</v>
      </c>
      <c r="BE103" s="52">
        <v>0.927623821720022</v>
      </c>
      <c r="BF103" s="52">
        <v>1.08981061664236</v>
      </c>
      <c r="BG103" s="52">
        <v>1.2738170009946399</v>
      </c>
      <c r="BH103" s="52">
        <v>1.5076759261988599</v>
      </c>
      <c r="BI103" s="52">
        <v>1.78522245324641</v>
      </c>
      <c r="BJ103" s="52">
        <v>2.02903589740471</v>
      </c>
      <c r="BK103" s="52">
        <v>2.2461536561181399</v>
      </c>
      <c r="BL103" s="52">
        <v>2.5103885801604902</v>
      </c>
      <c r="BM103" s="52">
        <v>2.61967058284828</v>
      </c>
      <c r="BN103" s="52">
        <v>2.7656381472549101</v>
      </c>
      <c r="BO103" s="52">
        <v>2.7264582979358001</v>
      </c>
      <c r="BP103" s="52">
        <v>2.53275336527867</v>
      </c>
      <c r="BQ103" s="52">
        <v>2.3556627612968999</v>
      </c>
      <c r="BR103" s="52">
        <v>2.2121458200755399</v>
      </c>
      <c r="BS103" s="52">
        <v>1.98832871708965</v>
      </c>
      <c r="BT103" s="52">
        <v>1.7080858046127101</v>
      </c>
      <c r="BU103" s="52">
        <v>86.420501916421202</v>
      </c>
      <c r="BV103" s="52">
        <v>80.406086769579005</v>
      </c>
      <c r="BW103" s="52">
        <v>79.571330148389606</v>
      </c>
      <c r="BX103" s="52">
        <v>77.826405428396001</v>
      </c>
      <c r="BY103" s="52">
        <v>75.420911253439101</v>
      </c>
      <c r="BZ103" s="52">
        <v>74.718907396394599</v>
      </c>
      <c r="CA103" s="52">
        <v>73.4515048483415</v>
      </c>
      <c r="CB103" s="52">
        <v>73.425938228607507</v>
      </c>
      <c r="CC103" s="52">
        <v>76.365681256766393</v>
      </c>
      <c r="CD103" s="52">
        <v>81.236711786569103</v>
      </c>
      <c r="CE103" s="52">
        <v>85.432556932520896</v>
      </c>
      <c r="CF103" s="52">
        <v>89.804932123151403</v>
      </c>
      <c r="CG103" s="52">
        <v>93.8691258444357</v>
      </c>
      <c r="CH103" s="52">
        <v>96.978347135098602</v>
      </c>
      <c r="CI103" s="52">
        <v>98.985358906262803</v>
      </c>
      <c r="CJ103" s="52">
        <v>101.673759089561</v>
      </c>
      <c r="CK103" s="52">
        <v>102.54524055458199</v>
      </c>
      <c r="CL103" s="52">
        <v>103.67027440529</v>
      </c>
      <c r="CM103" s="52">
        <v>102.117556413259</v>
      </c>
      <c r="CN103" s="52">
        <v>101.006674130288</v>
      </c>
      <c r="CO103" s="52">
        <v>97.760489236826203</v>
      </c>
      <c r="CP103" s="52">
        <v>93.436733545135894</v>
      </c>
      <c r="CQ103" s="57">
        <v>91.491419133052304</v>
      </c>
      <c r="CR103" s="57">
        <v>88.880101422755899</v>
      </c>
      <c r="CS103" s="57">
        <v>83.816314896876406</v>
      </c>
      <c r="CT103" s="57">
        <v>4.2531033775215402E-2</v>
      </c>
      <c r="CU103" s="57">
        <v>4.0696426171978203E-2</v>
      </c>
      <c r="CV103" s="57">
        <v>3.53525820409906E-2</v>
      </c>
      <c r="CW103" s="57">
        <v>2.1604930844480601E-2</v>
      </c>
      <c r="CX103" s="57">
        <v>2.9238111120105498E-3</v>
      </c>
      <c r="CY103" s="57">
        <v>-6.0419879990598305E-4</v>
      </c>
      <c r="CZ103" s="57">
        <v>-4.7909114719109401E-3</v>
      </c>
      <c r="DA103" s="57">
        <v>1.19842295994965E-2</v>
      </c>
      <c r="DB103" s="57">
        <v>1.58104643839992E-2</v>
      </c>
      <c r="DC103" s="57">
        <v>1.24158375896594E-2</v>
      </c>
      <c r="DD103" s="57">
        <v>2.08229959579374E-3</v>
      </c>
      <c r="DE103" s="57">
        <v>4.1572275420933098E-3</v>
      </c>
      <c r="DF103" s="57">
        <v>-4.1704036619832499E-3</v>
      </c>
      <c r="DG103" s="57">
        <v>2.2084202547047599E-2</v>
      </c>
      <c r="DH103" s="57">
        <v>2.6283084466590199E-2</v>
      </c>
      <c r="DI103" s="52">
        <v>2.6907781503674601E-2</v>
      </c>
      <c r="DJ103" s="52">
        <v>8.8352109793357794E-2</v>
      </c>
      <c r="DK103" s="52">
        <v>0.12348294974983599</v>
      </c>
      <c r="DL103" s="57">
        <v>0.119318327888832</v>
      </c>
      <c r="DM103" s="57">
        <v>0.104750682939099</v>
      </c>
      <c r="DN103" s="57">
        <v>9.7703522381064903E-2</v>
      </c>
      <c r="DO103" s="57">
        <v>1.8334365979495601E-2</v>
      </c>
      <c r="DP103" s="52">
        <v>-3.5563756608197601E-3</v>
      </c>
      <c r="DQ103" s="52">
        <v>-3.7924708101904997E-5</v>
      </c>
      <c r="DR103" s="58">
        <v>1.3317615597144899E-5</v>
      </c>
      <c r="DS103" s="58">
        <v>1.0466043698355501E-5</v>
      </c>
      <c r="DT103" s="58">
        <v>8.0381811670894699E-6</v>
      </c>
      <c r="DU103" s="58">
        <v>4.07430341426906E-6</v>
      </c>
      <c r="DV103" s="58">
        <v>1.5441482294161499E-6</v>
      </c>
      <c r="DW103" s="58">
        <v>6.7566758793069195E-7</v>
      </c>
      <c r="DX103" s="58">
        <v>1.9723380404689599E-6</v>
      </c>
      <c r="DY103" s="58">
        <v>1.00887270001842E-5</v>
      </c>
      <c r="DZ103" s="58">
        <v>4.2676642163969303E-6</v>
      </c>
      <c r="EA103" s="58">
        <v>3.0351214640259801E-6</v>
      </c>
      <c r="EB103" s="58">
        <v>1.6392814620783099E-6</v>
      </c>
      <c r="EC103" s="58">
        <v>1.71352943278386E-6</v>
      </c>
      <c r="ED103" s="58">
        <v>7.5164947786014801E-6</v>
      </c>
      <c r="EE103" s="58">
        <v>1.7371439084467201E-5</v>
      </c>
      <c r="EF103" s="59">
        <v>2.3463953410981601E-5</v>
      </c>
      <c r="EG103" s="59">
        <v>3.0901516002791901E-5</v>
      </c>
      <c r="EH103" s="59">
        <v>3.3545922998174701E-5</v>
      </c>
      <c r="EI103" s="59">
        <v>4.1412420020487997E-5</v>
      </c>
      <c r="EJ103" s="59">
        <v>3.5831030306978E-5</v>
      </c>
      <c r="EK103" s="58">
        <v>3.5234902805418499E-5</v>
      </c>
      <c r="EL103" s="59">
        <v>3.46092119728043E-5</v>
      </c>
      <c r="EM103" s="58">
        <v>1.7712136843636899E-5</v>
      </c>
      <c r="EN103" s="58">
        <v>3.6261761829240701E-6</v>
      </c>
      <c r="EO103" s="58">
        <v>2.6727864894423198E-6</v>
      </c>
    </row>
    <row r="104" spans="2:145" x14ac:dyDescent="0.25">
      <c r="B10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All_All_All_All_All_All_All_All_All_SLAP_PGF1_All_45877</v>
      </c>
      <c r="C104" s="52" t="s">
        <v>264</v>
      </c>
      <c r="D104" s="52" t="s">
        <v>251</v>
      </c>
      <c r="E104" s="52" t="s">
        <v>25</v>
      </c>
      <c r="F104" s="52" t="s">
        <v>25</v>
      </c>
      <c r="G104" s="52" t="s">
        <v>25</v>
      </c>
      <c r="H104" s="52" t="s">
        <v>25</v>
      </c>
      <c r="I104" s="52" t="s">
        <v>25</v>
      </c>
      <c r="J104" s="52" t="s">
        <v>25</v>
      </c>
      <c r="K104" s="52" t="s">
        <v>25</v>
      </c>
      <c r="L104" s="53" t="s">
        <v>25</v>
      </c>
      <c r="M104" s="53" t="s">
        <v>25</v>
      </c>
      <c r="N104" s="54" t="s">
        <v>274</v>
      </c>
      <c r="O104" s="52" t="s">
        <v>25</v>
      </c>
      <c r="P104" s="55">
        <v>45877</v>
      </c>
      <c r="Q104" s="52">
        <v>17</v>
      </c>
      <c r="R104" s="52">
        <v>21</v>
      </c>
      <c r="S104" s="56">
        <v>12096</v>
      </c>
      <c r="T104" s="52">
        <v>0</v>
      </c>
      <c r="U104" s="52">
        <v>0</v>
      </c>
      <c r="V104" s="52">
        <v>0</v>
      </c>
      <c r="W104" s="52">
        <v>0</v>
      </c>
      <c r="X104" s="52">
        <v>1.28442398988261</v>
      </c>
      <c r="Y104" s="52">
        <v>1.11346432374074</v>
      </c>
      <c r="Z104" s="52">
        <v>0.97151093494426499</v>
      </c>
      <c r="AA104" s="52">
        <v>0.84797409211686103</v>
      </c>
      <c r="AB104" s="52">
        <v>0.77772746072668497</v>
      </c>
      <c r="AC104" s="52">
        <v>0.74660390624957595</v>
      </c>
      <c r="AD104" s="52">
        <v>0.76102269092494601</v>
      </c>
      <c r="AE104" s="52">
        <v>0.81740969557472098</v>
      </c>
      <c r="AF104" s="52">
        <v>0.87996065906304499</v>
      </c>
      <c r="AG104" s="52">
        <v>1.0273729368904401</v>
      </c>
      <c r="AH104" s="52">
        <v>1.2000613965742699</v>
      </c>
      <c r="AI104" s="52">
        <v>1.4297710829320001</v>
      </c>
      <c r="AJ104" s="52">
        <v>1.7214310694237001</v>
      </c>
      <c r="AK104" s="52">
        <v>2.00369463521585</v>
      </c>
      <c r="AL104" s="52">
        <v>2.2798585783867198</v>
      </c>
      <c r="AM104" s="52">
        <v>2.47757099360674</v>
      </c>
      <c r="AN104" s="52">
        <v>2.5298671947979199</v>
      </c>
      <c r="AO104" s="52">
        <v>2.6102281921268702</v>
      </c>
      <c r="AP104" s="52">
        <v>2.5838487760095599</v>
      </c>
      <c r="AQ104" s="52">
        <v>2.3569606658298099</v>
      </c>
      <c r="AR104" s="52">
        <v>2.1769961291786202</v>
      </c>
      <c r="AS104" s="52">
        <v>2.0855727811181799</v>
      </c>
      <c r="AT104" s="52">
        <v>1.84830098483334</v>
      </c>
      <c r="AU104" s="52">
        <v>1.57286298603877</v>
      </c>
      <c r="AV104" s="52">
        <v>1.4974496352629501</v>
      </c>
      <c r="AW104" s="52">
        <v>1.23641143210858</v>
      </c>
      <c r="AX104" s="52">
        <v>1.0601028883952901</v>
      </c>
      <c r="AY104" s="52">
        <v>0.94093950992824604</v>
      </c>
      <c r="AZ104" s="52">
        <v>0.83990920887072396</v>
      </c>
      <c r="BA104" s="52">
        <v>0.77217957169164297</v>
      </c>
      <c r="BB104" s="52">
        <v>0.74585062827038395</v>
      </c>
      <c r="BC104" s="52">
        <v>0.76585842941323401</v>
      </c>
      <c r="BD104" s="52">
        <v>0.83309509852413199</v>
      </c>
      <c r="BE104" s="52">
        <v>0.90550653281419602</v>
      </c>
      <c r="BF104" s="52">
        <v>1.0525438728606</v>
      </c>
      <c r="BG104" s="52">
        <v>1.2264024908511899</v>
      </c>
      <c r="BH104" s="52">
        <v>1.43778704341994</v>
      </c>
      <c r="BI104" s="52">
        <v>1.66775560742194</v>
      </c>
      <c r="BJ104" s="52">
        <v>1.9327358018123899</v>
      </c>
      <c r="BK104" s="52">
        <v>2.1624971864814002</v>
      </c>
      <c r="BL104" s="52">
        <v>2.42376045425417</v>
      </c>
      <c r="BM104" s="52">
        <v>2.5106248613742599</v>
      </c>
      <c r="BN104" s="52">
        <v>2.6263291558211299</v>
      </c>
      <c r="BO104" s="52">
        <v>2.60449286639966</v>
      </c>
      <c r="BP104" s="52">
        <v>2.4428019180903702</v>
      </c>
      <c r="BQ104" s="52">
        <v>2.2801533681660802</v>
      </c>
      <c r="BR104" s="52">
        <v>2.1156059912893701</v>
      </c>
      <c r="BS104" s="52">
        <v>1.83491565355668</v>
      </c>
      <c r="BT104" s="52">
        <v>1.5792741548720699</v>
      </c>
      <c r="BU104" s="52">
        <v>87.371081703946601</v>
      </c>
      <c r="BV104" s="52">
        <v>79.083752135581406</v>
      </c>
      <c r="BW104" s="52">
        <v>77.793921922266605</v>
      </c>
      <c r="BX104" s="52">
        <v>76.717002406302896</v>
      </c>
      <c r="BY104" s="52">
        <v>74.930659037430104</v>
      </c>
      <c r="BZ104" s="52">
        <v>73.379604365163502</v>
      </c>
      <c r="CA104" s="52">
        <v>72.2880387836571</v>
      </c>
      <c r="CB104" s="52">
        <v>73.190960310804002</v>
      </c>
      <c r="CC104" s="52">
        <v>73.525184156953003</v>
      </c>
      <c r="CD104" s="52">
        <v>78.3437870066806</v>
      </c>
      <c r="CE104" s="52">
        <v>82.692523181270502</v>
      </c>
      <c r="CF104" s="52">
        <v>86.722694880980399</v>
      </c>
      <c r="CG104" s="52">
        <v>90.702941413260405</v>
      </c>
      <c r="CH104" s="52">
        <v>94.835301187198695</v>
      </c>
      <c r="CI104" s="52">
        <v>97.759024255622094</v>
      </c>
      <c r="CJ104" s="52">
        <v>100.619258188217</v>
      </c>
      <c r="CK104" s="52">
        <v>101.408025697223</v>
      </c>
      <c r="CL104" s="52">
        <v>102.008828324551</v>
      </c>
      <c r="CM104" s="52">
        <v>102.041990202733</v>
      </c>
      <c r="CN104" s="52">
        <v>100.610167556261</v>
      </c>
      <c r="CO104" s="52">
        <v>97.558102971152394</v>
      </c>
      <c r="CP104" s="57">
        <v>93.995809076092897</v>
      </c>
      <c r="CQ104" s="57">
        <v>91.916306797187005</v>
      </c>
      <c r="CR104" s="57">
        <v>89.405818023788598</v>
      </c>
      <c r="CS104" s="57">
        <v>85.157130494709094</v>
      </c>
      <c r="CT104" s="57">
        <v>4.3331775464894799E-2</v>
      </c>
      <c r="CU104" s="57">
        <v>3.4566240838372501E-2</v>
      </c>
      <c r="CV104" s="57">
        <v>2.9914970841033402E-2</v>
      </c>
      <c r="CW104" s="57">
        <v>1.92454849355118E-2</v>
      </c>
      <c r="CX104" s="57">
        <v>2.99584024500887E-3</v>
      </c>
      <c r="CY104" s="57">
        <v>-1.0409602870615701E-3</v>
      </c>
      <c r="CZ104" s="57">
        <v>-3.9525446708588404E-3</v>
      </c>
      <c r="DA104" s="57">
        <v>1.22277780216391E-2</v>
      </c>
      <c r="DB104" s="57">
        <v>1.7981892620492299E-2</v>
      </c>
      <c r="DC104" s="57">
        <v>1.41098442938297E-2</v>
      </c>
      <c r="DD104" s="57">
        <v>3.51932214979324E-3</v>
      </c>
      <c r="DE104" s="57">
        <v>3.6641559965781899E-3</v>
      </c>
      <c r="DF104" s="57">
        <v>-9.7994578286542903E-3</v>
      </c>
      <c r="DG104" s="57">
        <v>1.1725333754617699E-2</v>
      </c>
      <c r="DH104" s="57">
        <v>2.2358960223278799E-2</v>
      </c>
      <c r="DI104" s="52">
        <v>2.6111100929685702E-2</v>
      </c>
      <c r="DJ104" s="52">
        <v>8.8567931731058994E-2</v>
      </c>
      <c r="DK104" s="52">
        <v>0.119394941297951</v>
      </c>
      <c r="DL104" s="57">
        <v>0.120437637723553</v>
      </c>
      <c r="DM104" s="57">
        <v>0.106451560562678</v>
      </c>
      <c r="DN104" s="57">
        <v>9.7587892458288694E-2</v>
      </c>
      <c r="DO104" s="57">
        <v>2.21949525585317E-2</v>
      </c>
      <c r="DP104" s="57">
        <v>-2.1365026773478499E-3</v>
      </c>
      <c r="DQ104" s="52">
        <v>5.2387945123444704E-4</v>
      </c>
      <c r="DR104" s="58">
        <v>1.1498260367872699E-5</v>
      </c>
      <c r="DS104" s="58">
        <v>7.0909720637210998E-6</v>
      </c>
      <c r="DT104" s="58">
        <v>4.9787999998609601E-6</v>
      </c>
      <c r="DU104" s="58">
        <v>2.6513989760306201E-6</v>
      </c>
      <c r="DV104" s="58">
        <v>1.0483858177320801E-6</v>
      </c>
      <c r="DW104" s="58">
        <v>4.44563496751048E-7</v>
      </c>
      <c r="DX104" s="58">
        <v>1.2038203802463799E-6</v>
      </c>
      <c r="DY104" s="58">
        <v>7.1252085702132197E-6</v>
      </c>
      <c r="DZ104" s="58">
        <v>2.5150544289505799E-6</v>
      </c>
      <c r="EA104" s="58">
        <v>1.84855883254903E-6</v>
      </c>
      <c r="EB104" s="58">
        <v>1.0739493896212399E-6</v>
      </c>
      <c r="EC104" s="58">
        <v>1.10924060601342E-6</v>
      </c>
      <c r="ED104" s="58">
        <v>2.7809334542932101E-6</v>
      </c>
      <c r="EE104" s="58">
        <v>1.0479284066397701E-5</v>
      </c>
      <c r="EF104" s="58">
        <v>1.4776896335489599E-5</v>
      </c>
      <c r="EG104" s="59">
        <v>2.2299844365743799E-5</v>
      </c>
      <c r="EH104" s="59">
        <v>2.30700999815483E-5</v>
      </c>
      <c r="EI104" s="59">
        <v>2.6141624077077101E-5</v>
      </c>
      <c r="EJ104" s="59">
        <v>2.9058566556749302E-5</v>
      </c>
      <c r="EK104" s="59">
        <v>2.6471488857495E-5</v>
      </c>
      <c r="EL104" s="59">
        <v>2.6478582747719E-5</v>
      </c>
      <c r="EM104" s="58">
        <v>1.6063510767599099E-5</v>
      </c>
      <c r="EN104" s="58">
        <v>4.0244080955786296E-6</v>
      </c>
      <c r="EO104" s="58">
        <v>4.0232880969519E-6</v>
      </c>
    </row>
    <row r="105" spans="2:145" x14ac:dyDescent="0.25">
      <c r="B10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All_All_All_All_All_All_All_All_All_SLAP_PGF1_All_45890</v>
      </c>
      <c r="C105" s="52" t="s">
        <v>264</v>
      </c>
      <c r="D105" s="52" t="s">
        <v>251</v>
      </c>
      <c r="E105" s="52" t="s">
        <v>25</v>
      </c>
      <c r="F105" s="52" t="s">
        <v>25</v>
      </c>
      <c r="G105" s="52" t="s">
        <v>25</v>
      </c>
      <c r="H105" s="52" t="s">
        <v>25</v>
      </c>
      <c r="I105" s="52" t="s">
        <v>25</v>
      </c>
      <c r="J105" s="52" t="s">
        <v>25</v>
      </c>
      <c r="K105" s="52" t="s">
        <v>25</v>
      </c>
      <c r="L105" s="53" t="s">
        <v>25</v>
      </c>
      <c r="M105" s="53" t="s">
        <v>25</v>
      </c>
      <c r="N105" s="54" t="s">
        <v>274</v>
      </c>
      <c r="O105" s="52" t="s">
        <v>25</v>
      </c>
      <c r="P105" s="55">
        <v>45890</v>
      </c>
      <c r="Q105" s="52">
        <v>17</v>
      </c>
      <c r="R105" s="52">
        <v>21</v>
      </c>
      <c r="S105" s="56">
        <v>12326</v>
      </c>
      <c r="T105" s="52">
        <v>0</v>
      </c>
      <c r="U105" s="52">
        <v>0</v>
      </c>
      <c r="V105" s="52">
        <v>0</v>
      </c>
      <c r="W105" s="52">
        <v>0</v>
      </c>
      <c r="X105" s="52">
        <v>1.1158334345129799</v>
      </c>
      <c r="Y105" s="52">
        <v>0.938429570777634</v>
      </c>
      <c r="Z105" s="52">
        <v>0.83739930117301498</v>
      </c>
      <c r="AA105" s="52">
        <v>0.76472671669779801</v>
      </c>
      <c r="AB105" s="52">
        <v>0.74489537454703203</v>
      </c>
      <c r="AC105" s="52">
        <v>0.72749901834012098</v>
      </c>
      <c r="AD105" s="52">
        <v>0.75916080036860101</v>
      </c>
      <c r="AE105" s="52">
        <v>0.77852500780079303</v>
      </c>
      <c r="AF105" s="52">
        <v>0.77466697131752504</v>
      </c>
      <c r="AG105" s="52">
        <v>0.85529746019138997</v>
      </c>
      <c r="AH105" s="52">
        <v>0.98730554096307699</v>
      </c>
      <c r="AI105" s="52">
        <v>1.21158617126701</v>
      </c>
      <c r="AJ105" s="52">
        <v>1.49289702620675</v>
      </c>
      <c r="AK105" s="52">
        <v>1.7739163610417099</v>
      </c>
      <c r="AL105" s="52">
        <v>2.00370228987923</v>
      </c>
      <c r="AM105" s="52">
        <v>2.25085463655055</v>
      </c>
      <c r="AN105" s="52">
        <v>2.34009731953432</v>
      </c>
      <c r="AO105" s="52">
        <v>2.43542363586266</v>
      </c>
      <c r="AP105" s="52">
        <v>2.4202866586568601</v>
      </c>
      <c r="AQ105" s="52">
        <v>2.2329920594406101</v>
      </c>
      <c r="AR105" s="52">
        <v>2.1234516172335698</v>
      </c>
      <c r="AS105" s="52">
        <v>1.97644983472099</v>
      </c>
      <c r="AT105" s="52">
        <v>1.73300002241107</v>
      </c>
      <c r="AU105" s="52">
        <v>1.4801057553872501</v>
      </c>
      <c r="AV105" s="52">
        <v>1.2620944331153201</v>
      </c>
      <c r="AW105" s="52">
        <v>1.2080364798933201</v>
      </c>
      <c r="AX105" s="52">
        <v>1.0169444279662101</v>
      </c>
      <c r="AY105" s="52">
        <v>0.89860751786748705</v>
      </c>
      <c r="AZ105" s="52">
        <v>0.81265489211988695</v>
      </c>
      <c r="BA105" s="52">
        <v>0.74998364040185905</v>
      </c>
      <c r="BB105" s="52">
        <v>0.72903520741177896</v>
      </c>
      <c r="BC105" s="52">
        <v>0.74585668724341503</v>
      </c>
      <c r="BD105" s="52">
        <v>0.791229972252255</v>
      </c>
      <c r="BE105" s="52">
        <v>0.81594104337581996</v>
      </c>
      <c r="BF105" s="52">
        <v>0.89749433227341502</v>
      </c>
      <c r="BG105" s="52">
        <v>1.0228629568313401</v>
      </c>
      <c r="BH105" s="52">
        <v>1.20569332242962</v>
      </c>
      <c r="BI105" s="52">
        <v>1.44385638255181</v>
      </c>
      <c r="BJ105" s="52">
        <v>1.73414153213525</v>
      </c>
      <c r="BK105" s="52">
        <v>1.9807747364281101</v>
      </c>
      <c r="BL105" s="52">
        <v>2.26986132002913</v>
      </c>
      <c r="BM105" s="52">
        <v>2.3685101311150301</v>
      </c>
      <c r="BN105" s="52">
        <v>2.45794818811112</v>
      </c>
      <c r="BO105" s="52">
        <v>2.4402071015896301</v>
      </c>
      <c r="BP105" s="52">
        <v>2.2835489854775002</v>
      </c>
      <c r="BQ105" s="52">
        <v>2.1239166931442099</v>
      </c>
      <c r="BR105" s="52">
        <v>1.9864121553535301</v>
      </c>
      <c r="BS105" s="52">
        <v>1.73334199290691</v>
      </c>
      <c r="BT105" s="52">
        <v>1.4661270365528101</v>
      </c>
      <c r="BU105" s="52">
        <v>78.420710539197003</v>
      </c>
      <c r="BV105" s="52">
        <v>77.305887315309903</v>
      </c>
      <c r="BW105" s="52">
        <v>77.018014303811896</v>
      </c>
      <c r="BX105" s="52">
        <v>75.129483121029807</v>
      </c>
      <c r="BY105" s="52">
        <v>74.186067543953101</v>
      </c>
      <c r="BZ105" s="52">
        <v>73.441724769529898</v>
      </c>
      <c r="CA105" s="52">
        <v>71.677810877138199</v>
      </c>
      <c r="CB105" s="52">
        <v>71.576554666575404</v>
      </c>
      <c r="CC105" s="52">
        <v>74.648554656730298</v>
      </c>
      <c r="CD105" s="52">
        <v>79.073785345583403</v>
      </c>
      <c r="CE105" s="52">
        <v>83.079290931131098</v>
      </c>
      <c r="CF105" s="52">
        <v>88.617351056825896</v>
      </c>
      <c r="CG105" s="52">
        <v>90.924327556139502</v>
      </c>
      <c r="CH105" s="52">
        <v>94.032720979735899</v>
      </c>
      <c r="CI105" s="52">
        <v>96.743133894369393</v>
      </c>
      <c r="CJ105" s="52">
        <v>99.769829384565398</v>
      </c>
      <c r="CK105" s="52">
        <v>100.68743393154</v>
      </c>
      <c r="CL105" s="52">
        <v>100.663804962402</v>
      </c>
      <c r="CM105" s="52">
        <v>100.472316249947</v>
      </c>
      <c r="CN105" s="52">
        <v>98.4536249230827</v>
      </c>
      <c r="CO105" s="52">
        <v>95.700572590170594</v>
      </c>
      <c r="CP105" s="57">
        <v>91.507024037638303</v>
      </c>
      <c r="CQ105" s="57">
        <v>88.425268162669994</v>
      </c>
      <c r="CR105" s="57">
        <v>85.593109905323502</v>
      </c>
      <c r="CS105" s="57">
        <v>83.502867296938206</v>
      </c>
      <c r="CT105" s="57">
        <v>2.39484929042935E-2</v>
      </c>
      <c r="CU105" s="57">
        <v>2.6841012953120798E-2</v>
      </c>
      <c r="CV105" s="57">
        <v>2.75718588482875E-2</v>
      </c>
      <c r="CW105" s="57">
        <v>1.6275558946457699E-2</v>
      </c>
      <c r="CX105" s="57">
        <v>2.8099515289239699E-3</v>
      </c>
      <c r="CY105" s="57">
        <v>-1.06219851429224E-3</v>
      </c>
      <c r="CZ105" s="57">
        <v>-3.4516812890954501E-3</v>
      </c>
      <c r="DA105" s="57">
        <v>1.10344026133003E-2</v>
      </c>
      <c r="DB105" s="57">
        <v>1.7520129894990299E-2</v>
      </c>
      <c r="DC105" s="57">
        <v>1.3667521102400101E-2</v>
      </c>
      <c r="DD105" s="57">
        <v>3.2396942162733599E-3</v>
      </c>
      <c r="DE105" s="57">
        <v>3.6519523789111702E-3</v>
      </c>
      <c r="DF105" s="57">
        <v>-1.04951615223818E-2</v>
      </c>
      <c r="DG105" s="52">
        <v>7.2878066829618598E-3</v>
      </c>
      <c r="DH105" s="52">
        <v>1.8166028308006201E-2</v>
      </c>
      <c r="DI105" s="52">
        <v>2.4000896395108599E-2</v>
      </c>
      <c r="DJ105" s="52">
        <v>8.7941984048664198E-2</v>
      </c>
      <c r="DK105" s="52">
        <v>0.11526596983137601</v>
      </c>
      <c r="DL105" s="57">
        <v>0.11839478692025</v>
      </c>
      <c r="DM105" s="57">
        <v>0.108300084449772</v>
      </c>
      <c r="DN105" s="57">
        <v>8.5789885758475903E-2</v>
      </c>
      <c r="DO105" s="57">
        <v>9.1613938316673898E-3</v>
      </c>
      <c r="DP105" s="52">
        <v>-6.8409441081618396E-3</v>
      </c>
      <c r="DQ105" s="52">
        <v>-1.14350910987139E-3</v>
      </c>
      <c r="DR105" s="58">
        <v>9.3759281749851597E-6</v>
      </c>
      <c r="DS105" s="58">
        <v>7.4012155976632201E-6</v>
      </c>
      <c r="DT105" s="58">
        <v>5.7654305247520798E-6</v>
      </c>
      <c r="DU105" s="58">
        <v>2.73495501665534E-6</v>
      </c>
      <c r="DV105" s="58">
        <v>1.07691187134676E-6</v>
      </c>
      <c r="DW105" s="58">
        <v>4.7927637638456998E-7</v>
      </c>
      <c r="DX105" s="58">
        <v>1.30897780290256E-6</v>
      </c>
      <c r="DY105" s="58">
        <v>7.7059665938771092E-6</v>
      </c>
      <c r="DZ105" s="58">
        <v>2.6354147804582101E-6</v>
      </c>
      <c r="EA105" s="58">
        <v>1.75497412570731E-6</v>
      </c>
      <c r="EB105" s="58">
        <v>9.7445848186346793E-7</v>
      </c>
      <c r="EC105" s="58">
        <v>1.25088975657673E-6</v>
      </c>
      <c r="ED105" s="58">
        <v>2.5759709737119198E-6</v>
      </c>
      <c r="EE105" s="58">
        <v>8.0846566463500698E-6</v>
      </c>
      <c r="EF105" s="58">
        <v>1.19900457742469E-5</v>
      </c>
      <c r="EG105" s="59">
        <v>1.86485892543403E-5</v>
      </c>
      <c r="EH105" s="59">
        <v>2.0053563879838299E-5</v>
      </c>
      <c r="EI105" s="59">
        <v>2.0818158284327E-5</v>
      </c>
      <c r="EJ105" s="59">
        <v>2.2153921599745699E-5</v>
      </c>
      <c r="EK105" s="59">
        <v>1.86290606674605E-5</v>
      </c>
      <c r="EL105" s="59">
        <v>2.2275384703900601E-5</v>
      </c>
      <c r="EM105" s="58">
        <v>1.1224024366375299E-5</v>
      </c>
      <c r="EN105" s="58">
        <v>1.8637923928431899E-6</v>
      </c>
      <c r="EO105" s="58">
        <v>1.2766191351191001E-6</v>
      </c>
    </row>
    <row r="106" spans="2:145" x14ac:dyDescent="0.25">
      <c r="B10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All_All_All_All_All_All_All_All_All_SLAP_PGF1_All_45891</v>
      </c>
      <c r="C106" s="52" t="s">
        <v>264</v>
      </c>
      <c r="D106" s="52" t="s">
        <v>251</v>
      </c>
      <c r="E106" s="52" t="s">
        <v>25</v>
      </c>
      <c r="F106" s="52" t="s">
        <v>25</v>
      </c>
      <c r="G106" s="52" t="s">
        <v>25</v>
      </c>
      <c r="H106" s="52" t="s">
        <v>25</v>
      </c>
      <c r="I106" s="52" t="s">
        <v>25</v>
      </c>
      <c r="J106" s="52" t="s">
        <v>25</v>
      </c>
      <c r="K106" s="52" t="s">
        <v>25</v>
      </c>
      <c r="L106" s="53" t="s">
        <v>25</v>
      </c>
      <c r="M106" s="53" t="s">
        <v>25</v>
      </c>
      <c r="N106" s="54" t="s">
        <v>274</v>
      </c>
      <c r="O106" s="52" t="s">
        <v>25</v>
      </c>
      <c r="P106" s="55">
        <v>45891</v>
      </c>
      <c r="Q106" s="52">
        <v>17</v>
      </c>
      <c r="R106" s="52">
        <v>21</v>
      </c>
      <c r="S106" s="56">
        <v>12351</v>
      </c>
      <c r="T106" s="52">
        <v>0</v>
      </c>
      <c r="U106" s="52">
        <v>0</v>
      </c>
      <c r="V106" s="52">
        <v>0</v>
      </c>
      <c r="W106" s="52">
        <v>0</v>
      </c>
      <c r="X106" s="52">
        <v>1.30963431252089</v>
      </c>
      <c r="Y106" s="52">
        <v>1.1453758414220701</v>
      </c>
      <c r="Z106" s="52">
        <v>0.99569765437947999</v>
      </c>
      <c r="AA106" s="52">
        <v>0.91803772646647996</v>
      </c>
      <c r="AB106" s="52">
        <v>0.85001730960752497</v>
      </c>
      <c r="AC106" s="52">
        <v>0.81714907422715899</v>
      </c>
      <c r="AD106" s="52">
        <v>0.84315099274735295</v>
      </c>
      <c r="AE106" s="52">
        <v>0.89498202246104097</v>
      </c>
      <c r="AF106" s="52">
        <v>0.92626224760277798</v>
      </c>
      <c r="AG106" s="52">
        <v>1.0708089051262</v>
      </c>
      <c r="AH106" s="52">
        <v>1.29453471269994</v>
      </c>
      <c r="AI106" s="52">
        <v>1.5439260221303199</v>
      </c>
      <c r="AJ106" s="52">
        <v>1.83805867805742</v>
      </c>
      <c r="AK106" s="52">
        <v>2.1594041085959002</v>
      </c>
      <c r="AL106" s="52">
        <v>2.4130475213080298</v>
      </c>
      <c r="AM106" s="52">
        <v>2.6177040812348702</v>
      </c>
      <c r="AN106" s="52">
        <v>2.7089615937520399</v>
      </c>
      <c r="AO106" s="52">
        <v>2.79489413192365</v>
      </c>
      <c r="AP106" s="52">
        <v>2.7136440267464099</v>
      </c>
      <c r="AQ106" s="52">
        <v>2.4922293945135801</v>
      </c>
      <c r="AR106" s="52">
        <v>2.3237273689982501</v>
      </c>
      <c r="AS106" s="52">
        <v>2.2416173235861199</v>
      </c>
      <c r="AT106" s="52">
        <v>1.95874998168035</v>
      </c>
      <c r="AU106" s="52">
        <v>1.72074377741534</v>
      </c>
      <c r="AV106" s="52">
        <v>1.48100132313934</v>
      </c>
      <c r="AW106" s="52">
        <v>1.3321271816150999</v>
      </c>
      <c r="AX106" s="52">
        <v>1.2020411332308301</v>
      </c>
      <c r="AY106" s="52">
        <v>1.0460930734501199</v>
      </c>
      <c r="AZ106" s="52">
        <v>0.919242508514585</v>
      </c>
      <c r="BA106" s="52">
        <v>0.84831845371585501</v>
      </c>
      <c r="BB106" s="52">
        <v>0.81846346773235601</v>
      </c>
      <c r="BC106" s="52">
        <v>0.82879871697876895</v>
      </c>
      <c r="BD106" s="52">
        <v>0.88877003701165003</v>
      </c>
      <c r="BE106" s="52">
        <v>0.94814045520342605</v>
      </c>
      <c r="BF106" s="52">
        <v>1.1102666518441699</v>
      </c>
      <c r="BG106" s="52">
        <v>1.3000753211082501</v>
      </c>
      <c r="BH106" s="52">
        <v>1.5390547538216399</v>
      </c>
      <c r="BI106" s="52">
        <v>1.80078394781958</v>
      </c>
      <c r="BJ106" s="52">
        <v>2.05066318729514</v>
      </c>
      <c r="BK106" s="52">
        <v>2.3679291458976701</v>
      </c>
      <c r="BL106" s="52">
        <v>2.5117907647289801</v>
      </c>
      <c r="BM106" s="52">
        <v>2.6903940341451502</v>
      </c>
      <c r="BN106" s="52">
        <v>2.82105556590558</v>
      </c>
      <c r="BO106" s="52">
        <v>2.7710732602656098</v>
      </c>
      <c r="BP106" s="52">
        <v>2.55969258992066</v>
      </c>
      <c r="BQ106" s="52">
        <v>2.3869788811743602</v>
      </c>
      <c r="BR106" s="52">
        <v>2.2394906934451702</v>
      </c>
      <c r="BS106" s="52">
        <v>1.9701525893578999</v>
      </c>
      <c r="BT106" s="52">
        <v>1.69388761291803</v>
      </c>
      <c r="BU106" s="52">
        <v>83.488275266420999</v>
      </c>
      <c r="BV106" s="52">
        <v>84.019200279240707</v>
      </c>
      <c r="BW106" s="52">
        <v>79.658748521003702</v>
      </c>
      <c r="BX106" s="52">
        <v>77.874440878040204</v>
      </c>
      <c r="BY106" s="52">
        <v>76.918881003820601</v>
      </c>
      <c r="BZ106" s="52">
        <v>76.633622876024802</v>
      </c>
      <c r="CA106" s="52">
        <v>74.044950653881997</v>
      </c>
      <c r="CB106" s="52">
        <v>73.933365246746703</v>
      </c>
      <c r="CC106" s="52">
        <v>77.891341173031805</v>
      </c>
      <c r="CD106" s="52">
        <v>82.290718580045805</v>
      </c>
      <c r="CE106" s="52">
        <v>87.020034145519801</v>
      </c>
      <c r="CF106" s="52">
        <v>91.063613021424004</v>
      </c>
      <c r="CG106" s="52">
        <v>94.870318834109895</v>
      </c>
      <c r="CH106" s="52">
        <v>97.819148333530904</v>
      </c>
      <c r="CI106" s="52">
        <v>101.66811805686299</v>
      </c>
      <c r="CJ106" s="52">
        <v>102.74538912237701</v>
      </c>
      <c r="CK106" s="52">
        <v>103.80124721278899</v>
      </c>
      <c r="CL106" s="52">
        <v>104.564137375852</v>
      </c>
      <c r="CM106" s="52">
        <v>103.396031759181</v>
      </c>
      <c r="CN106" s="52">
        <v>101.291065255682</v>
      </c>
      <c r="CO106" s="52">
        <v>98.9497060449213</v>
      </c>
      <c r="CP106" s="57">
        <v>95.976165098607495</v>
      </c>
      <c r="CQ106" s="57">
        <v>91.674751622788804</v>
      </c>
      <c r="CR106" s="57">
        <v>86.326635631546907</v>
      </c>
      <c r="CS106" s="57">
        <v>85.594366227806205</v>
      </c>
      <c r="CT106" s="57">
        <v>3.47278441101374E-2</v>
      </c>
      <c r="CU106" s="57">
        <v>5.5473853153314601E-2</v>
      </c>
      <c r="CV106" s="57">
        <v>3.5318369516265297E-2</v>
      </c>
      <c r="CW106" s="57">
        <v>2.1258936722552201E-2</v>
      </c>
      <c r="CX106" s="57">
        <v>3.65868475087651E-3</v>
      </c>
      <c r="CY106" s="57">
        <v>-3.4530365666320698E-4</v>
      </c>
      <c r="CZ106" s="57">
        <v>-5.6412060220240104E-3</v>
      </c>
      <c r="DA106" s="57">
        <v>1.2977253259511301E-2</v>
      </c>
      <c r="DB106" s="57">
        <v>1.57923690451253E-2</v>
      </c>
      <c r="DC106" s="57">
        <v>1.18598357455958E-2</v>
      </c>
      <c r="DD106" s="57">
        <v>1.73501802347885E-3</v>
      </c>
      <c r="DE106" s="57">
        <v>4.0252561406659004E-3</v>
      </c>
      <c r="DF106" s="52">
        <v>9.6346220816626905E-4</v>
      </c>
      <c r="DG106" s="52">
        <v>3.02132993506204E-2</v>
      </c>
      <c r="DH106" s="52">
        <v>3.9891019601529597E-2</v>
      </c>
      <c r="DI106" s="52">
        <v>3.2987771781599298E-2</v>
      </c>
      <c r="DJ106" s="52">
        <v>9.19553060930621E-2</v>
      </c>
      <c r="DK106" s="52">
        <v>0.127979065689342</v>
      </c>
      <c r="DL106" s="57">
        <v>0.12266555519774699</v>
      </c>
      <c r="DM106" s="57">
        <v>0.105847588257624</v>
      </c>
      <c r="DN106" s="57">
        <v>0.107317086818929</v>
      </c>
      <c r="DO106" s="57">
        <v>3.5323929602219702E-2</v>
      </c>
      <c r="DP106" s="52">
        <v>-1.9776110164700499E-3</v>
      </c>
      <c r="DQ106" s="52">
        <v>-1.2610991457245001E-3</v>
      </c>
      <c r="DR106" s="58">
        <v>1.06777836809765E-5</v>
      </c>
      <c r="DS106" s="58">
        <v>1.1290034506258099E-5</v>
      </c>
      <c r="DT106" s="58">
        <v>7.0667522829651002E-6</v>
      </c>
      <c r="DU106" s="58">
        <v>3.4304821368904502E-6</v>
      </c>
      <c r="DV106" s="58">
        <v>1.45118527276331E-6</v>
      </c>
      <c r="DW106" s="58">
        <v>8.2937395330039495E-7</v>
      </c>
      <c r="DX106" s="58">
        <v>1.85828130522961E-6</v>
      </c>
      <c r="DY106" s="58">
        <v>9.4643742757304299E-6</v>
      </c>
      <c r="DZ106" s="58">
        <v>4.4635393041188099E-6</v>
      </c>
      <c r="EA106" s="58">
        <v>3.1345874676348101E-6</v>
      </c>
      <c r="EB106" s="58">
        <v>1.80987933075091E-6</v>
      </c>
      <c r="EC106" s="58">
        <v>3.1421986450925602E-6</v>
      </c>
      <c r="ED106" s="58">
        <v>7.7782057849045204E-6</v>
      </c>
      <c r="EE106" s="58">
        <v>1.7760799612624601E-5</v>
      </c>
      <c r="EF106" s="58">
        <v>3.2031757879910798E-5</v>
      </c>
      <c r="EG106" s="58">
        <v>3.0566680545850303E-5</v>
      </c>
      <c r="EH106" s="59">
        <v>3.4461391901028699E-5</v>
      </c>
      <c r="EI106" s="59">
        <v>3.99541667710143E-5</v>
      </c>
      <c r="EJ106" s="59">
        <v>3.6744667972625799E-5</v>
      </c>
      <c r="EK106" s="59">
        <v>3.0360246914182901E-5</v>
      </c>
      <c r="EL106" s="59">
        <v>3.4990987642353597E-5</v>
      </c>
      <c r="EM106" s="58">
        <v>2.6638842516642801E-5</v>
      </c>
      <c r="EN106" s="58">
        <v>4.1058067395034397E-6</v>
      </c>
      <c r="EO106" s="58">
        <v>2.8923980047304998E-6</v>
      </c>
    </row>
    <row r="107" spans="2:145" x14ac:dyDescent="0.25">
      <c r="B10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All_All_All_All_All_All_All_All_All_SLAP_PGF1_All_45904</v>
      </c>
      <c r="C107" s="52" t="s">
        <v>264</v>
      </c>
      <c r="D107" s="52" t="s">
        <v>251</v>
      </c>
      <c r="E107" s="52" t="s">
        <v>25</v>
      </c>
      <c r="F107" s="52" t="s">
        <v>25</v>
      </c>
      <c r="G107" s="52" t="s">
        <v>25</v>
      </c>
      <c r="H107" s="52" t="s">
        <v>25</v>
      </c>
      <c r="I107" s="52" t="s">
        <v>25</v>
      </c>
      <c r="J107" s="52" t="s">
        <v>25</v>
      </c>
      <c r="K107" s="52" t="s">
        <v>25</v>
      </c>
      <c r="L107" s="53" t="s">
        <v>25</v>
      </c>
      <c r="M107" s="53" t="s">
        <v>25</v>
      </c>
      <c r="N107" s="54" t="s">
        <v>274</v>
      </c>
      <c r="O107" s="52" t="s">
        <v>25</v>
      </c>
      <c r="P107" s="55">
        <v>45904</v>
      </c>
      <c r="Q107" s="52">
        <v>17</v>
      </c>
      <c r="R107" s="52">
        <v>21</v>
      </c>
      <c r="S107" s="56">
        <v>12594</v>
      </c>
      <c r="T107" s="52">
        <v>0</v>
      </c>
      <c r="U107" s="52">
        <v>0</v>
      </c>
      <c r="V107" s="52">
        <v>0</v>
      </c>
      <c r="W107" s="52">
        <v>0</v>
      </c>
      <c r="X107" s="52">
        <v>1.30422561668911</v>
      </c>
      <c r="Y107" s="52">
        <v>1.1205193841705099</v>
      </c>
      <c r="Z107" s="52">
        <v>0.97794706062375703</v>
      </c>
      <c r="AA107" s="52">
        <v>0.869846784289938</v>
      </c>
      <c r="AB107" s="52">
        <v>0.81550651100925997</v>
      </c>
      <c r="AC107" s="52">
        <v>0.79062070266306494</v>
      </c>
      <c r="AD107" s="52">
        <v>0.80445314161300596</v>
      </c>
      <c r="AE107" s="52">
        <v>0.79789690735338203</v>
      </c>
      <c r="AF107" s="52">
        <v>0.79688674669516002</v>
      </c>
      <c r="AG107" s="52">
        <v>0.87277111822264197</v>
      </c>
      <c r="AH107" s="52">
        <v>0.99883066386292296</v>
      </c>
      <c r="AI107" s="52">
        <v>1.1952854544879601</v>
      </c>
      <c r="AJ107" s="52">
        <v>1.4738096933977201</v>
      </c>
      <c r="AK107" s="52">
        <v>1.7310826999145501</v>
      </c>
      <c r="AL107" s="52">
        <v>1.9451336890850199</v>
      </c>
      <c r="AM107" s="52">
        <v>2.1938180623988699</v>
      </c>
      <c r="AN107" s="52">
        <v>2.2622877079722299</v>
      </c>
      <c r="AO107" s="52">
        <v>2.3584505219032699</v>
      </c>
      <c r="AP107" s="52">
        <v>2.2483045731399498</v>
      </c>
      <c r="AQ107" s="52">
        <v>2.0840570688901701</v>
      </c>
      <c r="AR107" s="52">
        <v>1.9494026986295201</v>
      </c>
      <c r="AS107" s="52">
        <v>1.82961550299535</v>
      </c>
      <c r="AT107" s="52">
        <v>1.60046529190912</v>
      </c>
      <c r="AU107" s="52">
        <v>1.3190738134002999</v>
      </c>
      <c r="AV107" s="52">
        <v>1.4968771413951201</v>
      </c>
      <c r="AW107" s="52">
        <v>1.17912358927531</v>
      </c>
      <c r="AX107" s="52">
        <v>1.0162847883039701</v>
      </c>
      <c r="AY107" s="52">
        <v>0.91837489339322598</v>
      </c>
      <c r="AZ107" s="52">
        <v>0.84285116673867</v>
      </c>
      <c r="BA107" s="52">
        <v>0.80211510602307101</v>
      </c>
      <c r="BB107" s="52">
        <v>0.79069202849659104</v>
      </c>
      <c r="BC107" s="52">
        <v>0.81350868494761996</v>
      </c>
      <c r="BD107" s="52">
        <v>0.83072933500340695</v>
      </c>
      <c r="BE107" s="52">
        <v>0.82972902079196098</v>
      </c>
      <c r="BF107" s="52">
        <v>0.92636485816474501</v>
      </c>
      <c r="BG107" s="52">
        <v>1.0404491243241001</v>
      </c>
      <c r="BH107" s="52">
        <v>1.1965113942191401</v>
      </c>
      <c r="BI107" s="52">
        <v>1.3691294255455</v>
      </c>
      <c r="BJ107" s="52">
        <v>1.52789177572715</v>
      </c>
      <c r="BK107" s="52">
        <v>1.7809675403752101</v>
      </c>
      <c r="BL107" s="52">
        <v>1.9978564973977899</v>
      </c>
      <c r="BM107" s="52">
        <v>2.0745513099128101</v>
      </c>
      <c r="BN107" s="52">
        <v>2.1631966563388598</v>
      </c>
      <c r="BO107" s="52">
        <v>2.1118563589608401</v>
      </c>
      <c r="BP107" s="52">
        <v>1.96512958959007</v>
      </c>
      <c r="BQ107" s="52">
        <v>1.82098089173679</v>
      </c>
      <c r="BR107" s="52">
        <v>1.70647016300868</v>
      </c>
      <c r="BS107" s="52">
        <v>1.5664193636119601</v>
      </c>
      <c r="BT107" s="52">
        <v>1.3455203239557001</v>
      </c>
      <c r="BU107" s="52">
        <v>79.962160355849093</v>
      </c>
      <c r="BV107" s="52">
        <v>77.258758046782305</v>
      </c>
      <c r="BW107" s="52">
        <v>76.148655631020702</v>
      </c>
      <c r="BX107" s="52">
        <v>74.390368252645402</v>
      </c>
      <c r="BY107" s="52">
        <v>73.340912637425504</v>
      </c>
      <c r="BZ107" s="52">
        <v>72.341156665958295</v>
      </c>
      <c r="CA107" s="52">
        <v>71.683260977273804</v>
      </c>
      <c r="CB107" s="52">
        <v>69.203920692704401</v>
      </c>
      <c r="CC107" s="52">
        <v>73.180339382964803</v>
      </c>
      <c r="CD107" s="52">
        <v>76.283504204871704</v>
      </c>
      <c r="CE107" s="52">
        <v>80.153694414777206</v>
      </c>
      <c r="CF107" s="52">
        <v>83.145052132596703</v>
      </c>
      <c r="CG107" s="52">
        <v>86.702559647110306</v>
      </c>
      <c r="CH107" s="52">
        <v>89.698698098946494</v>
      </c>
      <c r="CI107" s="52">
        <v>92.682761706194299</v>
      </c>
      <c r="CJ107" s="52">
        <v>95.321724592501099</v>
      </c>
      <c r="CK107" s="52">
        <v>96.139851183890499</v>
      </c>
      <c r="CL107" s="52">
        <v>96.835567219039604</v>
      </c>
      <c r="CM107" s="52">
        <v>95.556952535097494</v>
      </c>
      <c r="CN107" s="52">
        <v>91.282605108857297</v>
      </c>
      <c r="CO107" s="52">
        <v>87.964344966205005</v>
      </c>
      <c r="CP107" s="57">
        <v>84.923627496307702</v>
      </c>
      <c r="CQ107" s="57">
        <v>81.131160770027407</v>
      </c>
      <c r="CR107" s="57">
        <v>79.139476559589795</v>
      </c>
      <c r="CS107" s="57">
        <v>82.896438173076206</v>
      </c>
      <c r="CT107" s="57">
        <v>2.70367957974516E-2</v>
      </c>
      <c r="CU107" s="57">
        <v>2.6552978276349899E-2</v>
      </c>
      <c r="CV107" s="57">
        <v>2.5007225472620701E-2</v>
      </c>
      <c r="CW107" s="57">
        <v>1.4887344973426199E-2</v>
      </c>
      <c r="CX107" s="57">
        <v>2.5735371001021699E-3</v>
      </c>
      <c r="CY107" s="57">
        <v>-1.2682459461971201E-3</v>
      </c>
      <c r="CZ107" s="57">
        <v>-3.7116539583180201E-3</v>
      </c>
      <c r="DA107" s="57">
        <v>9.3233677350728194E-3</v>
      </c>
      <c r="DB107" s="57">
        <v>1.83129288469587E-2</v>
      </c>
      <c r="DC107" s="57">
        <v>1.5392616840426299E-2</v>
      </c>
      <c r="DD107" s="57">
        <v>4.8027855777332496E-3</v>
      </c>
      <c r="DE107" s="57">
        <v>3.4469173643906599E-3</v>
      </c>
      <c r="DF107" s="57">
        <v>-9.7589836824724194E-3</v>
      </c>
      <c r="DG107" s="52">
        <v>-1.00006203223471E-2</v>
      </c>
      <c r="DH107" s="52">
        <v>4.8692363823714599E-3</v>
      </c>
      <c r="DI107" s="52">
        <v>1.3447241535005299E-2</v>
      </c>
      <c r="DJ107" s="57">
        <v>8.2038692163641597E-2</v>
      </c>
      <c r="DK107" s="52">
        <v>0.104423719262611</v>
      </c>
      <c r="DL107" s="57">
        <v>0.108975571415619</v>
      </c>
      <c r="DM107" s="57">
        <v>0.103037309412171</v>
      </c>
      <c r="DN107" s="57">
        <v>4.8947318293785999E-2</v>
      </c>
      <c r="DO107" s="57">
        <v>-4.23546140876123E-3</v>
      </c>
      <c r="DP107" s="52">
        <v>-4.3840489438800199E-3</v>
      </c>
      <c r="DQ107" s="52">
        <v>-4.7457166926429598E-5</v>
      </c>
      <c r="DR107" s="59">
        <v>8.3858970740705992E-6</v>
      </c>
      <c r="DS107" s="59">
        <v>6.6683762433028302E-6</v>
      </c>
      <c r="DT107" s="58">
        <v>4.8515812488025104E-6</v>
      </c>
      <c r="DU107" s="58">
        <v>2.2219085021856002E-6</v>
      </c>
      <c r="DV107" s="58">
        <v>8.6228317864165695E-7</v>
      </c>
      <c r="DW107" s="58">
        <v>4.3010590659848701E-7</v>
      </c>
      <c r="DX107" s="58">
        <v>1.21221572821419E-6</v>
      </c>
      <c r="DY107" s="58">
        <v>7.7863656223996298E-6</v>
      </c>
      <c r="DZ107" s="58">
        <v>2.0902409641718002E-6</v>
      </c>
      <c r="EA107" s="58">
        <v>1.2823621462023E-6</v>
      </c>
      <c r="EB107" s="58">
        <v>7.1994857788862704E-7</v>
      </c>
      <c r="EC107" s="58">
        <v>7.41017113993637E-7</v>
      </c>
      <c r="ED107" s="58">
        <v>2.1502958330865998E-6</v>
      </c>
      <c r="EE107" s="58">
        <v>7.2585816328702803E-6</v>
      </c>
      <c r="EF107" s="58">
        <v>1.01425950283314E-5</v>
      </c>
      <c r="EG107" s="59">
        <v>1.16563100712263E-5</v>
      </c>
      <c r="EH107" s="59">
        <v>1.1526960225234E-5</v>
      </c>
      <c r="EI107" s="59">
        <v>1.29088092360171E-5</v>
      </c>
      <c r="EJ107" s="59">
        <v>1.18203581062591E-5</v>
      </c>
      <c r="EK107" s="59">
        <v>1.2442560925789201E-5</v>
      </c>
      <c r="EL107" s="59">
        <v>1.7230347282863101E-5</v>
      </c>
      <c r="EM107" s="58">
        <v>9.3302815072703503E-6</v>
      </c>
      <c r="EN107" s="58">
        <v>9.9712295600878098E-7</v>
      </c>
      <c r="EO107" s="58">
        <v>8.4501919252408598E-7</v>
      </c>
    </row>
    <row r="108" spans="2:145" x14ac:dyDescent="0.25">
      <c r="B10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All_All_All_All_All_All_All_All_All_SLAP_PGF1_All_45916</v>
      </c>
      <c r="C108" s="52" t="s">
        <v>264</v>
      </c>
      <c r="D108" s="52" t="s">
        <v>251</v>
      </c>
      <c r="E108" s="52" t="s">
        <v>25</v>
      </c>
      <c r="F108" s="52" t="s">
        <v>25</v>
      </c>
      <c r="G108" s="52" t="s">
        <v>25</v>
      </c>
      <c r="H108" s="52" t="s">
        <v>25</v>
      </c>
      <c r="I108" s="52" t="s">
        <v>25</v>
      </c>
      <c r="J108" s="52" t="s">
        <v>25</v>
      </c>
      <c r="K108" s="52" t="s">
        <v>25</v>
      </c>
      <c r="L108" s="53" t="s">
        <v>25</v>
      </c>
      <c r="M108" s="53" t="s">
        <v>25</v>
      </c>
      <c r="N108" s="54" t="s">
        <v>274</v>
      </c>
      <c r="O108" s="52" t="s">
        <v>25</v>
      </c>
      <c r="P108" s="55">
        <v>45916</v>
      </c>
      <c r="Q108" s="52">
        <v>17</v>
      </c>
      <c r="R108" s="52">
        <v>21</v>
      </c>
      <c r="S108" s="56">
        <v>12737</v>
      </c>
      <c r="T108" s="52">
        <v>0</v>
      </c>
      <c r="U108" s="52">
        <v>0</v>
      </c>
      <c r="V108" s="52">
        <v>0</v>
      </c>
      <c r="W108" s="52">
        <v>0</v>
      </c>
      <c r="X108" s="52">
        <v>0.95408812203188198</v>
      </c>
      <c r="Y108" s="52">
        <v>0.82505458629209205</v>
      </c>
      <c r="Z108" s="52">
        <v>0.73413124533788299</v>
      </c>
      <c r="AA108" s="52">
        <v>0.68246258346517796</v>
      </c>
      <c r="AB108" s="52">
        <v>0.65900019739056503</v>
      </c>
      <c r="AC108" s="52">
        <v>0.65089198079146504</v>
      </c>
      <c r="AD108" s="52">
        <v>0.71321183242756903</v>
      </c>
      <c r="AE108" s="52">
        <v>0.71815160149474799</v>
      </c>
      <c r="AF108" s="52">
        <v>0.70085216498583203</v>
      </c>
      <c r="AG108" s="52">
        <v>0.77645387422870504</v>
      </c>
      <c r="AH108" s="52">
        <v>0.85628515538305605</v>
      </c>
      <c r="AI108" s="52">
        <v>1.0059784353235299</v>
      </c>
      <c r="AJ108" s="52">
        <v>1.2661543484081601</v>
      </c>
      <c r="AK108" s="52">
        <v>1.5236369549101401</v>
      </c>
      <c r="AL108" s="52">
        <v>1.7787872407594301</v>
      </c>
      <c r="AM108" s="52">
        <v>2.0530185100798399</v>
      </c>
      <c r="AN108" s="52">
        <v>2.1052017027895298</v>
      </c>
      <c r="AO108" s="52">
        <v>2.18738779983051</v>
      </c>
      <c r="AP108" s="52">
        <v>2.1393397698939101</v>
      </c>
      <c r="AQ108" s="52">
        <v>1.9155444571650599</v>
      </c>
      <c r="AR108" s="52">
        <v>1.77899094041971</v>
      </c>
      <c r="AS108" s="52">
        <v>1.6114661519523199</v>
      </c>
      <c r="AT108" s="52">
        <v>1.41529477429469</v>
      </c>
      <c r="AU108" s="52">
        <v>1.21229281059358</v>
      </c>
      <c r="AV108" s="52">
        <v>1.069396601589</v>
      </c>
      <c r="AW108" s="52">
        <v>1.04471427866734</v>
      </c>
      <c r="AX108" s="52">
        <v>0.91299894501816203</v>
      </c>
      <c r="AY108" s="52">
        <v>0.80355829645386601</v>
      </c>
      <c r="AZ108" s="52">
        <v>0.70703236031170302</v>
      </c>
      <c r="BA108" s="52">
        <v>0.66438530154078401</v>
      </c>
      <c r="BB108" s="52">
        <v>0.65774572552884802</v>
      </c>
      <c r="BC108" s="52">
        <v>0.691477243555362</v>
      </c>
      <c r="BD108" s="52">
        <v>0.73225836560763002</v>
      </c>
      <c r="BE108" s="52">
        <v>0.74179569269317902</v>
      </c>
      <c r="BF108" s="52">
        <v>0.80746118396975697</v>
      </c>
      <c r="BG108" s="52">
        <v>0.88627392481400502</v>
      </c>
      <c r="BH108" s="52">
        <v>1.0335775835011001</v>
      </c>
      <c r="BI108" s="52">
        <v>1.2292063553055099</v>
      </c>
      <c r="BJ108" s="52">
        <v>1.52836211266248</v>
      </c>
      <c r="BK108" s="52">
        <v>1.72754307585991</v>
      </c>
      <c r="BL108" s="52">
        <v>1.95507408218873</v>
      </c>
      <c r="BM108" s="52">
        <v>2.06520418016345</v>
      </c>
      <c r="BN108" s="52">
        <v>2.1322893068864701</v>
      </c>
      <c r="BO108" s="52">
        <v>2.0904926058494802</v>
      </c>
      <c r="BP108" s="52">
        <v>1.9625241153537001</v>
      </c>
      <c r="BQ108" s="52">
        <v>1.82169048468602</v>
      </c>
      <c r="BR108" s="52">
        <v>1.6531536757426499</v>
      </c>
      <c r="BS108" s="52">
        <v>1.4127828832351601</v>
      </c>
      <c r="BT108" s="52">
        <v>1.2010666094478999</v>
      </c>
      <c r="BU108" s="52">
        <v>79.582669066440204</v>
      </c>
      <c r="BV108" s="52">
        <v>77.864967985851607</v>
      </c>
      <c r="BW108" s="52">
        <v>73.663868055357597</v>
      </c>
      <c r="BX108" s="52">
        <v>72.773747793252596</v>
      </c>
      <c r="BY108" s="52">
        <v>70.840209688241899</v>
      </c>
      <c r="BZ108" s="52">
        <v>70.388358325934504</v>
      </c>
      <c r="CA108" s="52">
        <v>68.690800654523599</v>
      </c>
      <c r="CB108" s="52">
        <v>67.129709038227503</v>
      </c>
      <c r="CC108" s="52">
        <v>69.318024314607698</v>
      </c>
      <c r="CD108" s="52">
        <v>74.229243983981604</v>
      </c>
      <c r="CE108" s="52">
        <v>81.000428861437598</v>
      </c>
      <c r="CF108" s="52">
        <v>86.553772233250299</v>
      </c>
      <c r="CG108" s="52">
        <v>89.558708999551499</v>
      </c>
      <c r="CH108" s="52">
        <v>93.433034639646294</v>
      </c>
      <c r="CI108" s="52">
        <v>95.364012148739306</v>
      </c>
      <c r="CJ108" s="52">
        <v>97.461846460864393</v>
      </c>
      <c r="CK108" s="52">
        <v>98.339495890952904</v>
      </c>
      <c r="CL108" s="52">
        <v>98.334493506641905</v>
      </c>
      <c r="CM108" s="52">
        <v>97.2686206597119</v>
      </c>
      <c r="CN108" s="52">
        <v>94.929136714021197</v>
      </c>
      <c r="CO108" s="52">
        <v>91.532152820832707</v>
      </c>
      <c r="CP108" s="57">
        <v>87.638156241160601</v>
      </c>
      <c r="CQ108" s="57">
        <v>85.427356191544604</v>
      </c>
      <c r="CR108" s="57">
        <v>83.368388291317601</v>
      </c>
      <c r="CS108" s="57">
        <v>81.484894795263799</v>
      </c>
      <c r="CT108" s="57">
        <v>2.60625441152188E-2</v>
      </c>
      <c r="CU108" s="57">
        <v>2.8984424298499799E-2</v>
      </c>
      <c r="CV108" s="57">
        <v>1.7587299859623901E-2</v>
      </c>
      <c r="CW108" s="57">
        <v>1.1858704678631701E-2</v>
      </c>
      <c r="CX108" s="57">
        <v>1.7537915900304199E-3</v>
      </c>
      <c r="CY108" s="57">
        <v>-1.68925598355208E-3</v>
      </c>
      <c r="CZ108" s="57">
        <v>-7.86482345968642E-4</v>
      </c>
      <c r="DA108" s="57">
        <v>7.4409104836070002E-3</v>
      </c>
      <c r="DB108" s="57">
        <v>2.0347953742154801E-2</v>
      </c>
      <c r="DC108" s="57">
        <v>1.66084975623664E-2</v>
      </c>
      <c r="DD108" s="57">
        <v>4.30533380175337E-3</v>
      </c>
      <c r="DE108" s="57">
        <v>3.4621977983914898E-3</v>
      </c>
      <c r="DF108" s="57">
        <v>-1.2227374033864299E-2</v>
      </c>
      <c r="DG108" s="57">
        <v>4.3934361905056899E-3</v>
      </c>
      <c r="DH108" s="52">
        <v>1.2569495821823901E-2</v>
      </c>
      <c r="DI108" s="52">
        <v>1.7710030866457602E-2</v>
      </c>
      <c r="DJ108" s="52">
        <v>8.5056855920706595E-2</v>
      </c>
      <c r="DK108" s="52">
        <v>0.10803536558973401</v>
      </c>
      <c r="DL108" s="57">
        <v>0.113746330975583</v>
      </c>
      <c r="DM108" s="57">
        <v>0.109920838969865</v>
      </c>
      <c r="DN108" s="57">
        <v>6.1268460842300802E-2</v>
      </c>
      <c r="DO108" s="57">
        <v>-5.9121446536484299E-3</v>
      </c>
      <c r="DP108" s="52">
        <v>-5.8759258111354996E-3</v>
      </c>
      <c r="DQ108" s="52">
        <v>-8.0010466474551096E-4</v>
      </c>
      <c r="DR108" s="59">
        <v>8.0621079373631897E-6</v>
      </c>
      <c r="DS108" s="58">
        <v>6.9185956689568797E-6</v>
      </c>
      <c r="DT108" s="58">
        <v>4.6422654533399401E-6</v>
      </c>
      <c r="DU108" s="58">
        <v>1.88672060982288E-6</v>
      </c>
      <c r="DV108" s="58">
        <v>7.0364970659508101E-7</v>
      </c>
      <c r="DW108" s="58">
        <v>3.0575830114347201E-7</v>
      </c>
      <c r="DX108" s="58">
        <v>8.8291361213072798E-7</v>
      </c>
      <c r="DY108" s="58">
        <v>5.5400476814356104E-6</v>
      </c>
      <c r="DZ108" s="58">
        <v>1.7208793987669899E-6</v>
      </c>
      <c r="EA108" s="58">
        <v>1.1162905828266899E-6</v>
      </c>
      <c r="EB108" s="58">
        <v>8.0758566712587397E-7</v>
      </c>
      <c r="EC108" s="58">
        <v>9.6366326822143997E-7</v>
      </c>
      <c r="ED108" s="58">
        <v>2.45012988990366E-6</v>
      </c>
      <c r="EE108" s="59">
        <v>7.6220653274193503E-6</v>
      </c>
      <c r="EF108" s="59">
        <v>8.4605620644193893E-6</v>
      </c>
      <c r="EG108" s="59">
        <v>1.10602381257591E-5</v>
      </c>
      <c r="EH108" s="59">
        <v>1.25314363523816E-5</v>
      </c>
      <c r="EI108" s="59">
        <v>1.2853489303854099E-5</v>
      </c>
      <c r="EJ108" s="59">
        <v>1.2302228921248801E-5</v>
      </c>
      <c r="EK108" s="59">
        <v>1.09842895628586E-5</v>
      </c>
      <c r="EL108" s="59">
        <v>1.4386794151837599E-5</v>
      </c>
      <c r="EM108" s="59">
        <v>8.9226510436180407E-6</v>
      </c>
      <c r="EN108" s="58">
        <v>1.0499565437309099E-6</v>
      </c>
      <c r="EO108" s="58">
        <v>9.1932401324684901E-7</v>
      </c>
    </row>
    <row r="109" spans="2:145" x14ac:dyDescent="0.25">
      <c r="B10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All_All_All_All_All_All_All_All_All_SLAP_PGF1_All_45917</v>
      </c>
      <c r="C109" s="52" t="s">
        <v>264</v>
      </c>
      <c r="D109" s="52" t="s">
        <v>251</v>
      </c>
      <c r="E109" s="52" t="s">
        <v>25</v>
      </c>
      <c r="F109" s="52" t="s">
        <v>25</v>
      </c>
      <c r="G109" s="52" t="s">
        <v>25</v>
      </c>
      <c r="H109" s="52" t="s">
        <v>25</v>
      </c>
      <c r="I109" s="52" t="s">
        <v>25</v>
      </c>
      <c r="J109" s="52" t="s">
        <v>25</v>
      </c>
      <c r="K109" s="52" t="s">
        <v>25</v>
      </c>
      <c r="L109" s="53" t="s">
        <v>25</v>
      </c>
      <c r="M109" s="53" t="s">
        <v>25</v>
      </c>
      <c r="N109" s="54" t="s">
        <v>274</v>
      </c>
      <c r="O109" s="52" t="s">
        <v>25</v>
      </c>
      <c r="P109" s="55">
        <v>45917</v>
      </c>
      <c r="Q109" s="52">
        <v>17</v>
      </c>
      <c r="R109" s="52">
        <v>21</v>
      </c>
      <c r="S109" s="56">
        <v>12770</v>
      </c>
      <c r="T109" s="52">
        <v>0</v>
      </c>
      <c r="U109" s="52">
        <v>0</v>
      </c>
      <c r="V109" s="52">
        <v>0</v>
      </c>
      <c r="W109" s="52">
        <v>0</v>
      </c>
      <c r="X109" s="52">
        <v>1.07288344266417</v>
      </c>
      <c r="Y109" s="52">
        <v>0.920188286899987</v>
      </c>
      <c r="Z109" s="52">
        <v>0.83006755958843503</v>
      </c>
      <c r="AA109" s="52">
        <v>0.74081909832430504</v>
      </c>
      <c r="AB109" s="52">
        <v>0.71684208519042203</v>
      </c>
      <c r="AC109" s="52">
        <v>0.72017207357862101</v>
      </c>
      <c r="AD109" s="52">
        <v>0.74989528272378603</v>
      </c>
      <c r="AE109" s="52">
        <v>0.73219781462676403</v>
      </c>
      <c r="AF109" s="52">
        <v>0.74200278395710295</v>
      </c>
      <c r="AG109" s="52">
        <v>0.79497127499811104</v>
      </c>
      <c r="AH109" s="52">
        <v>0.90364374554818006</v>
      </c>
      <c r="AI109" s="52">
        <v>1.0934468359224401</v>
      </c>
      <c r="AJ109" s="52">
        <v>1.2910302661167199</v>
      </c>
      <c r="AK109" s="52">
        <v>1.4934770686352401</v>
      </c>
      <c r="AL109" s="52">
        <v>1.8198272787846601</v>
      </c>
      <c r="AM109" s="52">
        <v>2.0324544841885501</v>
      </c>
      <c r="AN109" s="52">
        <v>2.10128134316209</v>
      </c>
      <c r="AO109" s="52">
        <v>2.2076996515882401</v>
      </c>
      <c r="AP109" s="52">
        <v>2.1475988902594998</v>
      </c>
      <c r="AQ109" s="52">
        <v>1.9732915798335799</v>
      </c>
      <c r="AR109" s="52">
        <v>1.88705536064338</v>
      </c>
      <c r="AS109" s="52">
        <v>1.7646165504021301</v>
      </c>
      <c r="AT109" s="52">
        <v>1.51389195450247</v>
      </c>
      <c r="AU109" s="52">
        <v>1.26748952137023</v>
      </c>
      <c r="AV109" s="52">
        <v>1.2132120290852</v>
      </c>
      <c r="AW109" s="52">
        <v>1.1247456659188699</v>
      </c>
      <c r="AX109" s="52">
        <v>0.96142239988480305</v>
      </c>
      <c r="AY109" s="52">
        <v>0.85807794680878702</v>
      </c>
      <c r="AZ109" s="52">
        <v>0.77599642068474295</v>
      </c>
      <c r="BA109" s="52">
        <v>0.72566628970325897</v>
      </c>
      <c r="BB109" s="52">
        <v>0.71388047699500701</v>
      </c>
      <c r="BC109" s="52">
        <v>0.74061583052320001</v>
      </c>
      <c r="BD109" s="52">
        <v>0.77309158969270797</v>
      </c>
      <c r="BE109" s="52">
        <v>0.77843898705840497</v>
      </c>
      <c r="BF109" s="52">
        <v>0.83625060278286301</v>
      </c>
      <c r="BG109" s="52">
        <v>0.92870342723774302</v>
      </c>
      <c r="BH109" s="52">
        <v>1.07617481015243</v>
      </c>
      <c r="BI109" s="52">
        <v>1.26264602318008</v>
      </c>
      <c r="BJ109" s="52">
        <v>1.49092777982564</v>
      </c>
      <c r="BK109" s="52">
        <v>1.72903498443851</v>
      </c>
      <c r="BL109" s="52">
        <v>2.04150828556241</v>
      </c>
      <c r="BM109" s="52">
        <v>2.0609197941018702</v>
      </c>
      <c r="BN109" s="52">
        <v>2.17251494717532</v>
      </c>
      <c r="BO109" s="52">
        <v>2.12789349535432</v>
      </c>
      <c r="BP109" s="52">
        <v>1.9968905008203199</v>
      </c>
      <c r="BQ109" s="52">
        <v>1.87229756926687</v>
      </c>
      <c r="BR109" s="52">
        <v>1.72197623619971</v>
      </c>
      <c r="BS109" s="52">
        <v>1.49470297540789</v>
      </c>
      <c r="BT109" s="52">
        <v>1.2718021357049101</v>
      </c>
      <c r="BU109" s="52">
        <v>79.766498879126999</v>
      </c>
      <c r="BV109" s="52">
        <v>77.9326720139141</v>
      </c>
      <c r="BW109" s="52">
        <v>76.820557717775102</v>
      </c>
      <c r="BX109" s="52">
        <v>74.990782078373201</v>
      </c>
      <c r="BY109" s="52">
        <v>72.493268366593398</v>
      </c>
      <c r="BZ109" s="52">
        <v>72.369156766447205</v>
      </c>
      <c r="CA109" s="52">
        <v>69.721394968307493</v>
      </c>
      <c r="CB109" s="52">
        <v>70.277977795111994</v>
      </c>
      <c r="CC109" s="52">
        <v>71.841641653857593</v>
      </c>
      <c r="CD109" s="52">
        <v>76.179766789048003</v>
      </c>
      <c r="CE109" s="52">
        <v>80.882110684192199</v>
      </c>
      <c r="CF109" s="52">
        <v>84.932799720966599</v>
      </c>
      <c r="CG109" s="52">
        <v>88.116720160713399</v>
      </c>
      <c r="CH109" s="52">
        <v>91.888957538766405</v>
      </c>
      <c r="CI109" s="52">
        <v>94.011295553969006</v>
      </c>
      <c r="CJ109" s="52">
        <v>97.497333420689202</v>
      </c>
      <c r="CK109" s="52">
        <v>97.708517186582995</v>
      </c>
      <c r="CL109" s="52">
        <v>98.479361189713103</v>
      </c>
      <c r="CM109" s="52">
        <v>97.1989784457745</v>
      </c>
      <c r="CN109" s="52">
        <v>94.966459580526305</v>
      </c>
      <c r="CO109" s="52">
        <v>91.832175194315695</v>
      </c>
      <c r="CP109" s="57">
        <v>88.6290811605421</v>
      </c>
      <c r="CQ109" s="57">
        <v>87.663559753894901</v>
      </c>
      <c r="CR109" s="57">
        <v>84.169314579044496</v>
      </c>
      <c r="CS109" s="57">
        <v>83.350531984332306</v>
      </c>
      <c r="CT109" s="57">
        <v>2.64493757273969E-2</v>
      </c>
      <c r="CU109" s="57">
        <v>2.9271480918715301E-2</v>
      </c>
      <c r="CV109" s="57">
        <v>2.6854820548922801E-2</v>
      </c>
      <c r="CW109" s="57">
        <v>1.5865786771961599E-2</v>
      </c>
      <c r="CX109" s="57">
        <v>2.3269811837663898E-3</v>
      </c>
      <c r="CY109" s="57">
        <v>-1.30786076271729E-3</v>
      </c>
      <c r="CZ109" s="57">
        <v>-1.7534641375370999E-3</v>
      </c>
      <c r="DA109" s="57">
        <v>1.0160089690805601E-2</v>
      </c>
      <c r="DB109" s="57">
        <v>1.9111653105643799E-2</v>
      </c>
      <c r="DC109" s="57">
        <v>1.54746636234153E-2</v>
      </c>
      <c r="DD109" s="57">
        <v>4.3567954502072102E-3</v>
      </c>
      <c r="DE109" s="57">
        <v>3.4511826308190698E-3</v>
      </c>
      <c r="DF109" s="57">
        <v>-1.03539807275774E-2</v>
      </c>
      <c r="DG109" s="52">
        <v>-4.7286312347369899E-3</v>
      </c>
      <c r="DH109" s="52">
        <v>6.4230856503350404E-3</v>
      </c>
      <c r="DI109" s="52">
        <v>1.7800476990447602E-2</v>
      </c>
      <c r="DJ109" s="52">
        <v>8.4070342020682198E-2</v>
      </c>
      <c r="DK109" s="52">
        <v>0.10850225974781499</v>
      </c>
      <c r="DL109" s="57">
        <v>0.11366465976031399</v>
      </c>
      <c r="DM109" s="57">
        <v>0.11002146109250099</v>
      </c>
      <c r="DN109" s="57">
        <v>6.1382538973468299E-2</v>
      </c>
      <c r="DO109" s="52">
        <v>-6.51930261832122E-3</v>
      </c>
      <c r="DP109" s="52">
        <v>-6.6620573521604101E-3</v>
      </c>
      <c r="DQ109" s="52">
        <v>-9.3946682030157105E-4</v>
      </c>
      <c r="DR109" s="59">
        <v>6.6786467741732101E-6</v>
      </c>
      <c r="DS109" s="59">
        <v>5.3225129152529501E-6</v>
      </c>
      <c r="DT109" s="58">
        <v>3.86265537850602E-6</v>
      </c>
      <c r="DU109" s="58">
        <v>1.90071548992889E-6</v>
      </c>
      <c r="DV109" s="58">
        <v>7.3939190023129104E-7</v>
      </c>
      <c r="DW109" s="58">
        <v>3.7455578137427901E-7</v>
      </c>
      <c r="DX109" s="58">
        <v>9.3019249841207804E-7</v>
      </c>
      <c r="DY109" s="59">
        <v>4.9746508715346101E-6</v>
      </c>
      <c r="DZ109" s="58">
        <v>1.6089044741996E-6</v>
      </c>
      <c r="EA109" s="58">
        <v>1.09243587327915E-6</v>
      </c>
      <c r="EB109" s="58">
        <v>6.8859879501669304E-7</v>
      </c>
      <c r="EC109" s="58">
        <v>7.6605305358556596E-7</v>
      </c>
      <c r="ED109" s="58">
        <v>2.0194229116712201E-6</v>
      </c>
      <c r="EE109" s="59">
        <v>5.6747035125433099E-6</v>
      </c>
      <c r="EF109" s="59">
        <v>8.1264304249345197E-6</v>
      </c>
      <c r="EG109" s="59">
        <v>1.3878663907664E-5</v>
      </c>
      <c r="EH109" s="59">
        <v>1.11672373181431E-5</v>
      </c>
      <c r="EI109" s="59">
        <v>1.2781819298817E-5</v>
      </c>
      <c r="EJ109" s="59">
        <v>1.1627034008460701E-5</v>
      </c>
      <c r="EK109" s="59">
        <v>9.9585632398119107E-6</v>
      </c>
      <c r="EL109" s="59">
        <v>1.21423250232195E-5</v>
      </c>
      <c r="EM109" s="59">
        <v>8.5229987907990795E-6</v>
      </c>
      <c r="EN109" s="58">
        <v>1.25383973920134E-6</v>
      </c>
      <c r="EO109" s="58">
        <v>9.3937354803998105E-7</v>
      </c>
    </row>
    <row r="110" spans="2:145" x14ac:dyDescent="0.25">
      <c r="B1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All_All_All_All_All_All_All_All_All_SLAP_PGF1_All_45923</v>
      </c>
      <c r="C110" s="52" t="s">
        <v>264</v>
      </c>
      <c r="D110" s="52" t="s">
        <v>251</v>
      </c>
      <c r="E110" s="52" t="s">
        <v>25</v>
      </c>
      <c r="F110" s="52" t="s">
        <v>25</v>
      </c>
      <c r="G110" s="52" t="s">
        <v>25</v>
      </c>
      <c r="H110" s="52" t="s">
        <v>25</v>
      </c>
      <c r="I110" s="52" t="s">
        <v>25</v>
      </c>
      <c r="J110" s="52" t="s">
        <v>25</v>
      </c>
      <c r="K110" s="52" t="s">
        <v>25</v>
      </c>
      <c r="L110" s="53" t="s">
        <v>25</v>
      </c>
      <c r="M110" s="53" t="s">
        <v>25</v>
      </c>
      <c r="N110" s="54" t="s">
        <v>274</v>
      </c>
      <c r="O110" s="52" t="s">
        <v>25</v>
      </c>
      <c r="P110" s="55">
        <v>45923</v>
      </c>
      <c r="Q110" s="52">
        <v>17</v>
      </c>
      <c r="R110" s="52">
        <v>21</v>
      </c>
      <c r="S110" s="56">
        <v>12856</v>
      </c>
      <c r="T110" s="52">
        <v>0</v>
      </c>
      <c r="U110" s="52">
        <v>0</v>
      </c>
      <c r="V110" s="52">
        <v>0</v>
      </c>
      <c r="W110" s="52">
        <v>0</v>
      </c>
      <c r="X110" s="52">
        <v>1.02689119393898</v>
      </c>
      <c r="Y110" s="52">
        <v>0.90127329669982104</v>
      </c>
      <c r="Z110" s="52">
        <v>0.81146673534478297</v>
      </c>
      <c r="AA110" s="52">
        <v>0.745183327859824</v>
      </c>
      <c r="AB110" s="52">
        <v>0.71024134071999701</v>
      </c>
      <c r="AC110" s="52">
        <v>0.69423732981795505</v>
      </c>
      <c r="AD110" s="52">
        <v>0.73534693296690201</v>
      </c>
      <c r="AE110" s="52">
        <v>0.75824730562291398</v>
      </c>
      <c r="AF110" s="52">
        <v>0.73951939312553505</v>
      </c>
      <c r="AG110" s="52">
        <v>0.79221022247244999</v>
      </c>
      <c r="AH110" s="52">
        <v>0.92921967853503695</v>
      </c>
      <c r="AI110" s="52">
        <v>1.1088706989316499</v>
      </c>
      <c r="AJ110" s="52">
        <v>1.35763018774679</v>
      </c>
      <c r="AK110" s="52">
        <v>1.5842471066532799</v>
      </c>
      <c r="AL110" s="52">
        <v>1.8109236053270401</v>
      </c>
      <c r="AM110" s="52">
        <v>2.0680601638215901</v>
      </c>
      <c r="AN110" s="52">
        <v>2.1640745169673301</v>
      </c>
      <c r="AO110" s="52">
        <v>2.1885363485684901</v>
      </c>
      <c r="AP110" s="52">
        <v>2.0720616011903199</v>
      </c>
      <c r="AQ110" s="52">
        <v>1.91533007936397</v>
      </c>
      <c r="AR110" s="52">
        <v>1.8158594518909701</v>
      </c>
      <c r="AS110" s="52">
        <v>1.70441810731365</v>
      </c>
      <c r="AT110" s="52">
        <v>1.48733760966628</v>
      </c>
      <c r="AU110" s="52">
        <v>1.30206769195117</v>
      </c>
      <c r="AV110" s="52">
        <v>1.1321909428649199</v>
      </c>
      <c r="AW110" s="52">
        <v>1.0979568372644499</v>
      </c>
      <c r="AX110" s="52">
        <v>0.93307936934762303</v>
      </c>
      <c r="AY110" s="52">
        <v>0.83557322429401504</v>
      </c>
      <c r="AZ110" s="52">
        <v>0.76074809173392099</v>
      </c>
      <c r="BA110" s="52">
        <v>0.71083323232183804</v>
      </c>
      <c r="BB110" s="52">
        <v>0.699014627286908</v>
      </c>
      <c r="BC110" s="52">
        <v>0.72912209241708303</v>
      </c>
      <c r="BD110" s="52">
        <v>0.769976027451302</v>
      </c>
      <c r="BE110" s="52">
        <v>0.77769523516399297</v>
      </c>
      <c r="BF110" s="52">
        <v>0.85007587781969296</v>
      </c>
      <c r="BG110" s="52">
        <v>0.95499173750116795</v>
      </c>
      <c r="BH110" s="52">
        <v>1.1061028741242001</v>
      </c>
      <c r="BI110" s="52">
        <v>1.2905432693357399</v>
      </c>
      <c r="BJ110" s="52">
        <v>1.49825008480862</v>
      </c>
      <c r="BK110" s="52">
        <v>1.67941006599892</v>
      </c>
      <c r="BL110" s="52">
        <v>1.9360913618281701</v>
      </c>
      <c r="BM110" s="52">
        <v>2.0552873023517302</v>
      </c>
      <c r="BN110" s="52">
        <v>2.1312934361681002</v>
      </c>
      <c r="BO110" s="52">
        <v>2.11030866593289</v>
      </c>
      <c r="BP110" s="52">
        <v>2.0028435994859901</v>
      </c>
      <c r="BQ110" s="52">
        <v>1.8582040768188499</v>
      </c>
      <c r="BR110" s="52">
        <v>1.7128659348700701</v>
      </c>
      <c r="BS110" s="52">
        <v>1.5005564363244399</v>
      </c>
      <c r="BT110" s="52">
        <v>1.2743868335295301</v>
      </c>
      <c r="BU110" s="52">
        <v>78.228417204079193</v>
      </c>
      <c r="BV110" s="52">
        <v>76.224538197231595</v>
      </c>
      <c r="BW110" s="52">
        <v>76.157904504607203</v>
      </c>
      <c r="BX110" s="52">
        <v>74.945743178098098</v>
      </c>
      <c r="BY110" s="52">
        <v>73.170756517105403</v>
      </c>
      <c r="BZ110" s="52">
        <v>72.229475621930504</v>
      </c>
      <c r="CA110" s="52">
        <v>70.409420023454501</v>
      </c>
      <c r="CB110" s="52">
        <v>70.354267021516407</v>
      </c>
      <c r="CC110" s="52">
        <v>74.075736977279007</v>
      </c>
      <c r="CD110" s="52">
        <v>77.663960297302395</v>
      </c>
      <c r="CE110" s="52">
        <v>81.084678656807199</v>
      </c>
      <c r="CF110" s="52">
        <v>84.228572330091296</v>
      </c>
      <c r="CG110" s="52">
        <v>88.888574435321303</v>
      </c>
      <c r="CH110" s="52">
        <v>91.174940754268505</v>
      </c>
      <c r="CI110" s="52">
        <v>92.349891537920698</v>
      </c>
      <c r="CJ110" s="52">
        <v>95.061663542930802</v>
      </c>
      <c r="CK110" s="52">
        <v>96.832166385324001</v>
      </c>
      <c r="CL110" s="52">
        <v>97.4863315684333</v>
      </c>
      <c r="CM110" s="52">
        <v>97.354788377383201</v>
      </c>
      <c r="CN110" s="52">
        <v>94.368411244514107</v>
      </c>
      <c r="CO110" s="52">
        <v>91.239169734852496</v>
      </c>
      <c r="CP110" s="57">
        <v>89.006465139718301</v>
      </c>
      <c r="CQ110" s="57">
        <v>86.721898811134395</v>
      </c>
      <c r="CR110" s="57">
        <v>82.135474553954495</v>
      </c>
      <c r="CS110" s="57">
        <v>81.710969596127995</v>
      </c>
      <c r="CT110" s="57">
        <v>2.3217613939352299E-2</v>
      </c>
      <c r="CU110" s="57">
        <v>2.1905026127523802E-2</v>
      </c>
      <c r="CV110" s="57">
        <v>2.4867285470113899E-2</v>
      </c>
      <c r="CW110" s="57">
        <v>1.5740417835859201E-2</v>
      </c>
      <c r="CX110" s="57">
        <v>2.5691647899240199E-3</v>
      </c>
      <c r="CY110" s="57">
        <v>-1.3467549456088099E-3</v>
      </c>
      <c r="CZ110" s="57">
        <v>-2.43211572203799E-3</v>
      </c>
      <c r="DA110" s="57">
        <v>1.02728308943044E-2</v>
      </c>
      <c r="DB110" s="57">
        <v>1.81041199030956E-2</v>
      </c>
      <c r="DC110" s="57">
        <v>1.45885026538495E-2</v>
      </c>
      <c r="DD110" s="52">
        <v>4.2246937309580101E-3</v>
      </c>
      <c r="DE110" s="52">
        <v>3.43622587435469E-3</v>
      </c>
      <c r="DF110" s="52">
        <v>-1.1352151327705701E-2</v>
      </c>
      <c r="DG110" s="52">
        <v>-9.1666913479360596E-3</v>
      </c>
      <c r="DH110" s="52">
        <v>-1.1662842408629501E-3</v>
      </c>
      <c r="DI110" s="52">
        <v>9.9463750621739695E-3</v>
      </c>
      <c r="DJ110" s="52">
        <v>8.2643701077694406E-2</v>
      </c>
      <c r="DK110" s="52">
        <v>0.105204985235941</v>
      </c>
      <c r="DL110" s="57">
        <v>0.11393293690900699</v>
      </c>
      <c r="DM110" s="57">
        <v>0.11041965400632001</v>
      </c>
      <c r="DN110" s="57">
        <v>5.5659500861745502E-2</v>
      </c>
      <c r="DO110" s="52">
        <v>-6.7834969781397697E-3</v>
      </c>
      <c r="DP110" s="52">
        <v>-6.3347428772569797E-3</v>
      </c>
      <c r="DQ110" s="52">
        <v>-5.8799071298740397E-4</v>
      </c>
      <c r="DR110" s="59">
        <v>7.2968752272002602E-6</v>
      </c>
      <c r="DS110" s="58">
        <v>5.6295296687337801E-6</v>
      </c>
      <c r="DT110" s="58">
        <v>4.3294092816265E-6</v>
      </c>
      <c r="DU110" s="58">
        <v>2.14123738823438E-6</v>
      </c>
      <c r="DV110" s="58">
        <v>8.24014548458898E-7</v>
      </c>
      <c r="DW110" s="58">
        <v>3.7798198707552602E-7</v>
      </c>
      <c r="DX110" s="58">
        <v>9.7559005682552292E-7</v>
      </c>
      <c r="DY110" s="58">
        <v>5.6864709523301702E-6</v>
      </c>
      <c r="DZ110" s="58">
        <v>2.28041251260807E-6</v>
      </c>
      <c r="EA110" s="58">
        <v>1.4004040727572899E-6</v>
      </c>
      <c r="EB110" s="58">
        <v>7.1811789662919997E-7</v>
      </c>
      <c r="EC110" s="58">
        <v>7.37103634953515E-7</v>
      </c>
      <c r="ED110" s="58">
        <v>2.3171271953390701E-6</v>
      </c>
      <c r="EE110" s="59">
        <v>6.7068059514681398E-6</v>
      </c>
      <c r="EF110" s="59">
        <v>1.08627506383624E-5</v>
      </c>
      <c r="EG110" s="59">
        <v>1.21433966124907E-5</v>
      </c>
      <c r="EH110" s="59">
        <v>1.1801425367291199E-5</v>
      </c>
      <c r="EI110" s="59">
        <v>1.17254503083584E-5</v>
      </c>
      <c r="EJ110" s="59">
        <v>1.1966114325364E-5</v>
      </c>
      <c r="EK110" s="59">
        <v>1.09233375032989E-5</v>
      </c>
      <c r="EL110" s="59">
        <v>1.43595999873886E-5</v>
      </c>
      <c r="EM110" s="59">
        <v>9.3239893021906294E-6</v>
      </c>
      <c r="EN110" s="58">
        <v>1.19584828706701E-6</v>
      </c>
      <c r="EO110" s="58">
        <v>8.88891006712087E-7</v>
      </c>
    </row>
    <row r="111" spans="2:145" x14ac:dyDescent="0.25">
      <c r="B1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All_All_All_All_All_All_All_All_All_SLAP_PGFG_All_45848</v>
      </c>
      <c r="C111" s="52" t="s">
        <v>264</v>
      </c>
      <c r="D111" s="52" t="s">
        <v>252</v>
      </c>
      <c r="E111" s="52" t="s">
        <v>25</v>
      </c>
      <c r="F111" s="52" t="s">
        <v>25</v>
      </c>
      <c r="G111" s="52" t="s">
        <v>25</v>
      </c>
      <c r="H111" s="52" t="s">
        <v>25</v>
      </c>
      <c r="I111" s="52" t="s">
        <v>25</v>
      </c>
      <c r="J111" s="52" t="s">
        <v>25</v>
      </c>
      <c r="K111" s="52" t="s">
        <v>25</v>
      </c>
      <c r="L111" s="53" t="s">
        <v>25</v>
      </c>
      <c r="M111" s="53" t="s">
        <v>25</v>
      </c>
      <c r="N111" s="54" t="s">
        <v>275</v>
      </c>
      <c r="O111" s="52" t="s">
        <v>25</v>
      </c>
      <c r="P111" s="55">
        <v>45848</v>
      </c>
      <c r="Q111" s="52">
        <v>17</v>
      </c>
      <c r="R111" s="52">
        <v>21</v>
      </c>
      <c r="S111" s="56">
        <v>592</v>
      </c>
      <c r="T111" s="52">
        <v>0</v>
      </c>
      <c r="U111" s="52">
        <v>0</v>
      </c>
      <c r="V111" s="52">
        <v>0</v>
      </c>
      <c r="W111" s="52">
        <v>0</v>
      </c>
      <c r="X111" s="52">
        <v>0.57038726832267195</v>
      </c>
      <c r="Y111" s="52">
        <v>0.51573220827855504</v>
      </c>
      <c r="Z111" s="52">
        <v>0.47209001112045101</v>
      </c>
      <c r="AA111" s="52">
        <v>0.45091189938905601</v>
      </c>
      <c r="AB111" s="52">
        <v>0.44590804271098</v>
      </c>
      <c r="AC111" s="52">
        <v>0.45204978776099097</v>
      </c>
      <c r="AD111" s="52">
        <v>0.52576963069508098</v>
      </c>
      <c r="AE111" s="52">
        <v>0.57878061603842301</v>
      </c>
      <c r="AF111" s="52">
        <v>0.55930685884501696</v>
      </c>
      <c r="AG111" s="52">
        <v>0.56963469161638203</v>
      </c>
      <c r="AH111" s="52">
        <v>0.70046369920885698</v>
      </c>
      <c r="AI111" s="52">
        <v>0.78202112676722202</v>
      </c>
      <c r="AJ111" s="52">
        <v>0.88643807648838802</v>
      </c>
      <c r="AK111" s="52">
        <v>0.75567486875972301</v>
      </c>
      <c r="AL111" s="52">
        <v>0.82036870053288802</v>
      </c>
      <c r="AM111" s="52">
        <v>0.90947819491831206</v>
      </c>
      <c r="AN111" s="52">
        <v>1.0732424464876</v>
      </c>
      <c r="AO111" s="52">
        <v>0.90046328581967305</v>
      </c>
      <c r="AP111" s="52">
        <v>1.0573216803649801</v>
      </c>
      <c r="AQ111" s="52">
        <v>0.91856440604457401</v>
      </c>
      <c r="AR111" s="52">
        <v>1.0001601289412501</v>
      </c>
      <c r="AS111" s="52">
        <v>1.00520236772408</v>
      </c>
      <c r="AT111" s="52">
        <v>0.82378064657042804</v>
      </c>
      <c r="AU111" s="52">
        <v>0.61322907360654699</v>
      </c>
      <c r="AV111" s="52">
        <v>0.71496135392112403</v>
      </c>
      <c r="AW111" s="52">
        <v>0.64052097494336402</v>
      </c>
      <c r="AX111" s="52">
        <v>0.58816628087613998</v>
      </c>
      <c r="AY111" s="52">
        <v>0.52252494979246999</v>
      </c>
      <c r="AZ111" s="52">
        <v>0.48001877102698798</v>
      </c>
      <c r="BA111" s="52">
        <v>0.45410183513839097</v>
      </c>
      <c r="BB111" s="52">
        <v>0.45646206657653898</v>
      </c>
      <c r="BC111" s="52">
        <v>0.491657029686344</v>
      </c>
      <c r="BD111" s="52">
        <v>0.56029987742973297</v>
      </c>
      <c r="BE111" s="52">
        <v>0.60968658549559995</v>
      </c>
      <c r="BF111" s="52">
        <v>0.67064021053295997</v>
      </c>
      <c r="BG111" s="52">
        <v>0.71564212050981102</v>
      </c>
      <c r="BH111" s="52">
        <v>0.78575916321180395</v>
      </c>
      <c r="BI111" s="52">
        <v>0.90855765233848296</v>
      </c>
      <c r="BJ111" s="52">
        <v>1.11242954933864</v>
      </c>
      <c r="BK111" s="52">
        <v>1.29006202795819</v>
      </c>
      <c r="BL111" s="52">
        <v>1.52429015910554</v>
      </c>
      <c r="BM111" s="52">
        <v>1.5567940831612199</v>
      </c>
      <c r="BN111" s="52">
        <v>1.52219409646617</v>
      </c>
      <c r="BO111" s="52">
        <v>1.45233704338504</v>
      </c>
      <c r="BP111" s="52">
        <v>1.2187905997994299</v>
      </c>
      <c r="BQ111" s="52">
        <v>1.0859958181107301</v>
      </c>
      <c r="BR111" s="52">
        <v>0.94795952045132104</v>
      </c>
      <c r="BS111" s="52">
        <v>0.77251281574796304</v>
      </c>
      <c r="BT111" s="52">
        <v>0.65960166866362502</v>
      </c>
      <c r="BU111" s="52">
        <v>60.063280740207901</v>
      </c>
      <c r="BV111" s="52">
        <v>57.302948933040703</v>
      </c>
      <c r="BW111" s="52">
        <v>54.240375161553096</v>
      </c>
      <c r="BX111" s="52">
        <v>52.8004518449657</v>
      </c>
      <c r="BY111" s="52">
        <v>54.192331579584497</v>
      </c>
      <c r="BZ111" s="52">
        <v>51.135562837444702</v>
      </c>
      <c r="CA111" s="52">
        <v>50.185634596101302</v>
      </c>
      <c r="CB111" s="52">
        <v>52.634411619827603</v>
      </c>
      <c r="CC111" s="52">
        <v>60.552024956322398</v>
      </c>
      <c r="CD111" s="52">
        <v>62.403876262911901</v>
      </c>
      <c r="CE111" s="52">
        <v>67.998797993421604</v>
      </c>
      <c r="CF111" s="52">
        <v>76.007252638410804</v>
      </c>
      <c r="CG111" s="52">
        <v>82.129374469091204</v>
      </c>
      <c r="CH111" s="52">
        <v>86.147534109488205</v>
      </c>
      <c r="CI111" s="52">
        <v>90.053502997368099</v>
      </c>
      <c r="CJ111" s="52">
        <v>91.308528789434405</v>
      </c>
      <c r="CK111" s="52">
        <v>90.909164043722598</v>
      </c>
      <c r="CL111" s="52">
        <v>86.612437522484996</v>
      </c>
      <c r="CM111" s="52">
        <v>85.068271536051796</v>
      </c>
      <c r="CN111" s="52">
        <v>78.677416541004305</v>
      </c>
      <c r="CO111" s="52">
        <v>74.659527315964297</v>
      </c>
      <c r="CP111" s="57">
        <v>67.727349095414198</v>
      </c>
      <c r="CQ111" s="57">
        <v>63.565912215905698</v>
      </c>
      <c r="CR111" s="57">
        <v>62.008594048217198</v>
      </c>
      <c r="CS111" s="57">
        <v>59.399027206103199</v>
      </c>
      <c r="CT111" s="57">
        <v>-4.8934752404740101E-3</v>
      </c>
      <c r="CU111" s="57">
        <v>-2.3018907021626501E-2</v>
      </c>
      <c r="CV111" s="57">
        <v>-5.85023390217306E-3</v>
      </c>
      <c r="CW111" s="57">
        <v>-1.2079421326603001E-3</v>
      </c>
      <c r="CX111" s="57">
        <v>7.5059626593625703E-4</v>
      </c>
      <c r="CY111" s="57">
        <v>-4.1074082007587602E-3</v>
      </c>
      <c r="CZ111" s="57">
        <v>3.0895010197520998E-3</v>
      </c>
      <c r="DA111" s="57">
        <v>6.1742175398772003E-3</v>
      </c>
      <c r="DB111" s="57">
        <v>2.33486267970874E-2</v>
      </c>
      <c r="DC111" s="57">
        <v>2.0258218627360099E-2</v>
      </c>
      <c r="DD111" s="52">
        <v>1.3690652462173601E-2</v>
      </c>
      <c r="DE111" s="52">
        <v>3.2560139110058501E-3</v>
      </c>
      <c r="DF111" s="52">
        <v>-7.6677079145451204E-3</v>
      </c>
      <c r="DG111" s="52">
        <v>-1.1022398351947999E-2</v>
      </c>
      <c r="DH111" s="52">
        <v>-7.2280340784738996E-3</v>
      </c>
      <c r="DI111" s="52">
        <v>4.4573734363389898E-3</v>
      </c>
      <c r="DJ111" s="52">
        <v>8.1180148084673096E-2</v>
      </c>
      <c r="DK111" s="57">
        <v>8.0083222090694503E-2</v>
      </c>
      <c r="DL111" s="57">
        <v>8.7052056075048595E-2</v>
      </c>
      <c r="DM111" s="57">
        <v>6.3783844372861595E-2</v>
      </c>
      <c r="DN111" s="57">
        <v>3.9492061569330203E-2</v>
      </c>
      <c r="DO111" s="52">
        <v>6.7470285105849298E-3</v>
      </c>
      <c r="DP111" s="52">
        <v>1.8870629180644299E-3</v>
      </c>
      <c r="DQ111" s="52">
        <v>1.6972971936912099E-3</v>
      </c>
      <c r="DR111" s="59">
        <v>1.7633088733635401E-5</v>
      </c>
      <c r="DS111" s="58">
        <v>1.56708654231727E-5</v>
      </c>
      <c r="DT111" s="58">
        <v>1.1935879865204401E-5</v>
      </c>
      <c r="DU111" s="58">
        <v>5.7997595562465901E-6</v>
      </c>
      <c r="DV111" s="58">
        <v>1.9954355397453101E-6</v>
      </c>
      <c r="DW111" s="58">
        <v>7.0577571785882998E-7</v>
      </c>
      <c r="DX111" s="58">
        <v>2.22499715608753E-6</v>
      </c>
      <c r="DY111" s="58">
        <v>1.84412191159892E-5</v>
      </c>
      <c r="DZ111" s="58">
        <v>4.4665409853050304E-6</v>
      </c>
      <c r="EA111" s="58">
        <v>3.99451947288194E-6</v>
      </c>
      <c r="EB111" s="58">
        <v>2.4470773713902899E-6</v>
      </c>
      <c r="EC111" s="58">
        <v>1.7613977812794699E-6</v>
      </c>
      <c r="ED111" s="58">
        <v>2.8827387671466401E-6</v>
      </c>
      <c r="EE111" s="58">
        <v>1.0367064209726001E-5</v>
      </c>
      <c r="EF111" s="59">
        <v>2.2285388516681901E-5</v>
      </c>
      <c r="EG111" s="59">
        <v>2.5323940129502799E-5</v>
      </c>
      <c r="EH111" s="59">
        <v>3.0803592221888997E-5</v>
      </c>
      <c r="EI111" s="59">
        <v>2.68890227240545E-5</v>
      </c>
      <c r="EJ111" s="59">
        <v>2.0537273078972199E-5</v>
      </c>
      <c r="EK111" s="59">
        <v>1.7536148324654801E-5</v>
      </c>
      <c r="EL111" s="59">
        <v>2.5819621976197201E-5</v>
      </c>
      <c r="EM111" s="59">
        <v>1.7780858789431999E-5</v>
      </c>
      <c r="EN111" s="58">
        <v>2.1027701262811898E-6</v>
      </c>
      <c r="EO111" s="58">
        <v>1.8712020360855799E-6</v>
      </c>
    </row>
    <row r="112" spans="2:145" x14ac:dyDescent="0.25">
      <c r="B1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All_All_All_All_All_All_All_All_All_SLAP_PGFG_All_45849</v>
      </c>
      <c r="C112" s="52" t="s">
        <v>264</v>
      </c>
      <c r="D112" s="52" t="s">
        <v>252</v>
      </c>
      <c r="E112" s="52" t="s">
        <v>25</v>
      </c>
      <c r="F112" s="52" t="s">
        <v>25</v>
      </c>
      <c r="G112" s="52" t="s">
        <v>25</v>
      </c>
      <c r="H112" s="52" t="s">
        <v>25</v>
      </c>
      <c r="I112" s="52" t="s">
        <v>25</v>
      </c>
      <c r="J112" s="52" t="s">
        <v>25</v>
      </c>
      <c r="K112" s="52" t="s">
        <v>25</v>
      </c>
      <c r="L112" s="53" t="s">
        <v>25</v>
      </c>
      <c r="M112" s="53" t="s">
        <v>25</v>
      </c>
      <c r="N112" s="54" t="s">
        <v>275</v>
      </c>
      <c r="O112" s="52" t="s">
        <v>25</v>
      </c>
      <c r="P112" s="55">
        <v>45849</v>
      </c>
      <c r="Q112" s="52">
        <v>17</v>
      </c>
      <c r="R112" s="52">
        <v>21</v>
      </c>
      <c r="S112" s="56">
        <v>593</v>
      </c>
      <c r="T112" s="52">
        <v>0</v>
      </c>
      <c r="U112" s="52">
        <v>0</v>
      </c>
      <c r="V112" s="52">
        <v>0</v>
      </c>
      <c r="W112" s="52">
        <v>0</v>
      </c>
      <c r="X112" s="52">
        <v>0.71017642179011797</v>
      </c>
      <c r="Y112" s="52">
        <v>0.66891696838818504</v>
      </c>
      <c r="Z112" s="52">
        <v>0.54178855011126104</v>
      </c>
      <c r="AA112" s="52">
        <v>0.55575508629042902</v>
      </c>
      <c r="AB112" s="52">
        <v>0.56394228579059402</v>
      </c>
      <c r="AC112" s="52">
        <v>0.57168595944257095</v>
      </c>
      <c r="AD112" s="52">
        <v>0.620638519585758</v>
      </c>
      <c r="AE112" s="52">
        <v>0.53468771007645499</v>
      </c>
      <c r="AF112" s="52">
        <v>0.64545537989722301</v>
      </c>
      <c r="AG112" s="52">
        <v>0.65242755182855405</v>
      </c>
      <c r="AH112" s="52">
        <v>0.79342038779719903</v>
      </c>
      <c r="AI112" s="52">
        <v>0.95433489741946997</v>
      </c>
      <c r="AJ112" s="52">
        <v>1.0323499266987499</v>
      </c>
      <c r="AK112" s="52">
        <v>0.98541676815998602</v>
      </c>
      <c r="AL112" s="52">
        <v>1.06718160142748</v>
      </c>
      <c r="AM112" s="52">
        <v>1.2139272977111299</v>
      </c>
      <c r="AN112" s="52">
        <v>1.0574110495862199</v>
      </c>
      <c r="AO112" s="52">
        <v>0.89651617695995101</v>
      </c>
      <c r="AP112" s="52">
        <v>0.909640690341464</v>
      </c>
      <c r="AQ112" s="52">
        <v>0.87392558502740303</v>
      </c>
      <c r="AR112" s="52">
        <v>0.91569013000173605</v>
      </c>
      <c r="AS112" s="52">
        <v>1.0378064328154399</v>
      </c>
      <c r="AT112" s="52">
        <v>0.96035813763255895</v>
      </c>
      <c r="AU112" s="52">
        <v>0.76802544432848396</v>
      </c>
      <c r="AV112" s="52">
        <v>0.60380813021980095</v>
      </c>
      <c r="AW112" s="52">
        <v>0.74156123580659195</v>
      </c>
      <c r="AX112" s="52">
        <v>0.68939805603751003</v>
      </c>
      <c r="AY112" s="52">
        <v>0.62478786445588697</v>
      </c>
      <c r="AZ112" s="52">
        <v>0.58699013330482097</v>
      </c>
      <c r="BA112" s="52">
        <v>0.57106442087994203</v>
      </c>
      <c r="BB112" s="52">
        <v>0.57016948256233202</v>
      </c>
      <c r="BC112" s="52">
        <v>0.59380924643895205</v>
      </c>
      <c r="BD112" s="52">
        <v>0.63866499664409504</v>
      </c>
      <c r="BE112" s="52">
        <v>0.68364198695283995</v>
      </c>
      <c r="BF112" s="52">
        <v>0.77007892083307505</v>
      </c>
      <c r="BG112" s="52">
        <v>0.82387068675450803</v>
      </c>
      <c r="BH112" s="52">
        <v>0.91818972273995103</v>
      </c>
      <c r="BI112" s="52">
        <v>1.0474126441231399</v>
      </c>
      <c r="BJ112" s="52">
        <v>1.22170297188674</v>
      </c>
      <c r="BK112" s="52">
        <v>1.3873445485007001</v>
      </c>
      <c r="BL112" s="52">
        <v>1.4972483390976701</v>
      </c>
      <c r="BM112" s="52">
        <v>1.61119748164489</v>
      </c>
      <c r="BN112" s="52">
        <v>1.6063610274112201</v>
      </c>
      <c r="BO112" s="52">
        <v>1.37045717444176</v>
      </c>
      <c r="BP112" s="52">
        <v>1.24629473475139</v>
      </c>
      <c r="BQ112" s="52">
        <v>1.08493926864852</v>
      </c>
      <c r="BR112" s="52">
        <v>1.0087746553638099</v>
      </c>
      <c r="BS112" s="52">
        <v>0.92010510315832705</v>
      </c>
      <c r="BT112" s="52">
        <v>0.79911782811152299</v>
      </c>
      <c r="BU112" s="52">
        <v>57.313118374823702</v>
      </c>
      <c r="BV112" s="52">
        <v>57.311798788503303</v>
      </c>
      <c r="BW112" s="52">
        <v>58.913020800228999</v>
      </c>
      <c r="BX112" s="52">
        <v>56.5787865416982</v>
      </c>
      <c r="BY112" s="52">
        <v>55.102406222187497</v>
      </c>
      <c r="BZ112" s="52">
        <v>54.4102826144684</v>
      </c>
      <c r="CA112" s="52">
        <v>53.801912030405198</v>
      </c>
      <c r="CB112" s="52">
        <v>55.257462765639403</v>
      </c>
      <c r="CC112" s="52">
        <v>58.773508260840899</v>
      </c>
      <c r="CD112" s="52">
        <v>65.483338754784</v>
      </c>
      <c r="CE112" s="52">
        <v>70.698020115644695</v>
      </c>
      <c r="CF112" s="52">
        <v>76.832421271787396</v>
      </c>
      <c r="CG112" s="52">
        <v>81.923116418362099</v>
      </c>
      <c r="CH112" s="52">
        <v>86.207114000180695</v>
      </c>
      <c r="CI112" s="52">
        <v>88.4964314232991</v>
      </c>
      <c r="CJ112" s="52">
        <v>89.906551416737898</v>
      </c>
      <c r="CK112" s="52">
        <v>89.678022437199402</v>
      </c>
      <c r="CL112" s="52">
        <v>87.044800235494606</v>
      </c>
      <c r="CM112" s="52">
        <v>79.755795521581604</v>
      </c>
      <c r="CN112" s="52">
        <v>75.871278446007096</v>
      </c>
      <c r="CO112" s="52">
        <v>69.827424769874597</v>
      </c>
      <c r="CP112" s="57">
        <v>64.306820956314596</v>
      </c>
      <c r="CQ112" s="57">
        <v>62.626447489077002</v>
      </c>
      <c r="CR112" s="57">
        <v>58.759087515911702</v>
      </c>
      <c r="CS112" s="57">
        <v>61.949032448608001</v>
      </c>
      <c r="CT112" s="57">
        <v>-4.5905688425767798E-3</v>
      </c>
      <c r="CU112" s="57">
        <v>-2.1905960305476101E-2</v>
      </c>
      <c r="CV112" s="57">
        <v>-5.2035190353506098E-3</v>
      </c>
      <c r="CW112" s="57">
        <v>-8.5130649468426395E-4</v>
      </c>
      <c r="CX112" s="57">
        <v>7.5951994170590201E-4</v>
      </c>
      <c r="CY112" s="57">
        <v>-3.9859300147126299E-3</v>
      </c>
      <c r="CZ112" s="57">
        <v>2.8849723111081501E-3</v>
      </c>
      <c r="DA112" s="57">
        <v>6.2535816660656499E-3</v>
      </c>
      <c r="DB112" s="57">
        <v>2.3210600018501198E-2</v>
      </c>
      <c r="DC112" s="57">
        <v>2.0213504043889802E-2</v>
      </c>
      <c r="DD112" s="52">
        <v>1.19147646577768E-2</v>
      </c>
      <c r="DE112" s="52">
        <v>3.37464968385496E-3</v>
      </c>
      <c r="DF112" s="52">
        <v>-7.1426724173241597E-3</v>
      </c>
      <c r="DG112" s="52">
        <v>-1.0206116610764201E-2</v>
      </c>
      <c r="DH112" s="52">
        <v>-5.6376698906698301E-3</v>
      </c>
      <c r="DI112" s="52">
        <v>2.4049383105983401E-3</v>
      </c>
      <c r="DJ112" s="52">
        <v>7.98305401650789E-2</v>
      </c>
      <c r="DK112" s="52">
        <v>8.0676603842445002E-2</v>
      </c>
      <c r="DL112" s="57">
        <v>6.6314831891208598E-2</v>
      </c>
      <c r="DM112" s="57">
        <v>4.9448335621801197E-2</v>
      </c>
      <c r="DN112" s="57">
        <v>3.7593478861486299E-2</v>
      </c>
      <c r="DO112" s="52">
        <v>7.9778809576259192E-3</v>
      </c>
      <c r="DP112" s="52">
        <v>1.89542328046782E-3</v>
      </c>
      <c r="DQ112" s="52">
        <v>1.7338592302885399E-3</v>
      </c>
      <c r="DR112" s="59">
        <v>2.4076978308382998E-5</v>
      </c>
      <c r="DS112" s="59">
        <v>2.13425820635551E-5</v>
      </c>
      <c r="DT112" s="58">
        <v>1.6555919812612798E-5</v>
      </c>
      <c r="DU112" s="58">
        <v>9.5067124823696606E-6</v>
      </c>
      <c r="DV112" s="58">
        <v>5.2593010580303704E-6</v>
      </c>
      <c r="DW112" s="58">
        <v>1.1702125810141201E-6</v>
      </c>
      <c r="DX112" s="58">
        <v>4.5986176402034996E-6</v>
      </c>
      <c r="DY112" s="58">
        <v>2.16209823954284E-5</v>
      </c>
      <c r="DZ112" s="58">
        <v>5.8101129261017203E-6</v>
      </c>
      <c r="EA112" s="58">
        <v>4.3387219285652501E-6</v>
      </c>
      <c r="EB112" s="58">
        <v>2.1124543789070101E-6</v>
      </c>
      <c r="EC112" s="58">
        <v>1.50111375194934E-6</v>
      </c>
      <c r="ED112" s="58">
        <v>2.9155442540560999E-6</v>
      </c>
      <c r="EE112" s="59">
        <v>1.0075969225839201E-5</v>
      </c>
      <c r="EF112" s="59">
        <v>1.9653711278434198E-5</v>
      </c>
      <c r="EG112" s="59">
        <v>2.8266930642514902E-5</v>
      </c>
      <c r="EH112" s="59">
        <v>3.63208554161726E-5</v>
      </c>
      <c r="EI112" s="59">
        <v>3.10052221164788E-5</v>
      </c>
      <c r="EJ112" s="59">
        <v>3.1362753729928198E-5</v>
      </c>
      <c r="EK112" s="59">
        <v>1.78772231815155E-5</v>
      </c>
      <c r="EL112" s="59">
        <v>3.03658821710844E-5</v>
      </c>
      <c r="EM112" s="59">
        <v>1.88947007701762E-5</v>
      </c>
      <c r="EN112" s="58">
        <v>2.2986490834305E-6</v>
      </c>
      <c r="EO112" s="58">
        <v>2.0346342810006701E-6</v>
      </c>
    </row>
    <row r="113" spans="2:145" x14ac:dyDescent="0.25">
      <c r="B1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All_All_All_All_All_All_All_All_All_SLAP_PGFG_All_45877</v>
      </c>
      <c r="C113" s="52" t="s">
        <v>264</v>
      </c>
      <c r="D113" s="52" t="s">
        <v>252</v>
      </c>
      <c r="E113" s="52" t="s">
        <v>25</v>
      </c>
      <c r="F113" s="52" t="s">
        <v>25</v>
      </c>
      <c r="G113" s="52" t="s">
        <v>25</v>
      </c>
      <c r="H113" s="52" t="s">
        <v>25</v>
      </c>
      <c r="I113" s="52" t="s">
        <v>25</v>
      </c>
      <c r="J113" s="52" t="s">
        <v>25</v>
      </c>
      <c r="K113" s="52" t="s">
        <v>25</v>
      </c>
      <c r="L113" s="53" t="s">
        <v>25</v>
      </c>
      <c r="M113" s="53" t="s">
        <v>25</v>
      </c>
      <c r="N113" s="54" t="s">
        <v>275</v>
      </c>
      <c r="O113" s="52" t="s">
        <v>25</v>
      </c>
      <c r="P113" s="55">
        <v>45877</v>
      </c>
      <c r="Q113" s="52">
        <v>17</v>
      </c>
      <c r="R113" s="52">
        <v>21</v>
      </c>
      <c r="S113" s="56">
        <v>593</v>
      </c>
      <c r="T113" s="52">
        <v>0</v>
      </c>
      <c r="U113" s="52">
        <v>0</v>
      </c>
      <c r="V113" s="52">
        <v>0</v>
      </c>
      <c r="W113" s="52">
        <v>0</v>
      </c>
      <c r="X113" s="52">
        <v>0.65775431289646802</v>
      </c>
      <c r="Y113" s="52">
        <v>0.62754812730342702</v>
      </c>
      <c r="Z113" s="52">
        <v>0.58806886577837802</v>
      </c>
      <c r="AA113" s="52">
        <v>0.56869540081775605</v>
      </c>
      <c r="AB113" s="52">
        <v>0.59830294374803195</v>
      </c>
      <c r="AC113" s="52">
        <v>0.569859063849256</v>
      </c>
      <c r="AD113" s="52">
        <v>0.61370805568376896</v>
      </c>
      <c r="AE113" s="52">
        <v>0.62957488812248996</v>
      </c>
      <c r="AF113" s="52">
        <v>0.66852003909223301</v>
      </c>
      <c r="AG113" s="52">
        <v>0.81697922383118304</v>
      </c>
      <c r="AH113" s="52">
        <v>0.75312676495469999</v>
      </c>
      <c r="AI113" s="52">
        <v>0.72788785432422298</v>
      </c>
      <c r="AJ113" s="52">
        <v>0.86684702838822703</v>
      </c>
      <c r="AK113" s="52">
        <v>0.91499762218472602</v>
      </c>
      <c r="AL113" s="52">
        <v>1.1210730681886301</v>
      </c>
      <c r="AM113" s="52">
        <v>1.2988458107263099</v>
      </c>
      <c r="AN113" s="52">
        <v>1.2276719319813101</v>
      </c>
      <c r="AO113" s="52">
        <v>1.21645538789001</v>
      </c>
      <c r="AP113" s="52">
        <v>1.28633713190544</v>
      </c>
      <c r="AQ113" s="52">
        <v>1.0057296783629199</v>
      </c>
      <c r="AR113" s="52">
        <v>1.14543102519076</v>
      </c>
      <c r="AS113" s="52">
        <v>1.1201420544390499</v>
      </c>
      <c r="AT113" s="52">
        <v>0.94278907284660296</v>
      </c>
      <c r="AU113" s="52">
        <v>0.80481506251898105</v>
      </c>
      <c r="AV113" s="52">
        <v>0.76865400415155405</v>
      </c>
      <c r="AW113" s="52">
        <v>0.72984952789936997</v>
      </c>
      <c r="AX113" s="52">
        <v>0.68687446699375598</v>
      </c>
      <c r="AY113" s="52">
        <v>0.62864948047755298</v>
      </c>
      <c r="AZ113" s="52">
        <v>0.59571184351110495</v>
      </c>
      <c r="BA113" s="52">
        <v>0.58338709030469904</v>
      </c>
      <c r="BB113" s="52">
        <v>0.58914051219996799</v>
      </c>
      <c r="BC113" s="52">
        <v>0.61647205175376396</v>
      </c>
      <c r="BD113" s="52">
        <v>0.63965084349727097</v>
      </c>
      <c r="BE113" s="52">
        <v>0.64800625830938996</v>
      </c>
      <c r="BF113" s="52">
        <v>0.69136187390221704</v>
      </c>
      <c r="BG113" s="52">
        <v>0.73317101469316803</v>
      </c>
      <c r="BH113" s="52">
        <v>0.81362245226841101</v>
      </c>
      <c r="BI113" s="52">
        <v>0.93795659835332501</v>
      </c>
      <c r="BJ113" s="52">
        <v>1.15435927680381</v>
      </c>
      <c r="BK113" s="52">
        <v>1.35265978479767</v>
      </c>
      <c r="BL113" s="52">
        <v>1.6157323428088799</v>
      </c>
      <c r="BM113" s="52">
        <v>1.57716890380515</v>
      </c>
      <c r="BN113" s="52">
        <v>1.6287387637625601</v>
      </c>
      <c r="BO113" s="52">
        <v>1.4816129737821</v>
      </c>
      <c r="BP113" s="52">
        <v>1.34786068800126</v>
      </c>
      <c r="BQ113" s="52">
        <v>1.27064495499781</v>
      </c>
      <c r="BR113" s="52">
        <v>1.1552688743271999</v>
      </c>
      <c r="BS113" s="52">
        <v>0.95189069774359902</v>
      </c>
      <c r="BT113" s="52">
        <v>0.80640495274511104</v>
      </c>
      <c r="BU113" s="52">
        <v>66.018663552647894</v>
      </c>
      <c r="BV113" s="52">
        <v>59.510302403070597</v>
      </c>
      <c r="BW113" s="52">
        <v>57.019704457037903</v>
      </c>
      <c r="BX113" s="52">
        <v>56.855424291718499</v>
      </c>
      <c r="BY113" s="52">
        <v>55.644622157740898</v>
      </c>
      <c r="BZ113" s="52">
        <v>55.603637529748099</v>
      </c>
      <c r="CA113" s="52">
        <v>54.804865211280799</v>
      </c>
      <c r="CB113" s="52">
        <v>54.624647939450398</v>
      </c>
      <c r="CC113" s="52">
        <v>59.668628398403698</v>
      </c>
      <c r="CD113" s="52">
        <v>66.642486991876893</v>
      </c>
      <c r="CE113" s="52">
        <v>71.004970304760107</v>
      </c>
      <c r="CF113" s="52">
        <v>75.771254518644994</v>
      </c>
      <c r="CG113" s="52">
        <v>82.0905409557528</v>
      </c>
      <c r="CH113" s="52">
        <v>87.527490565950501</v>
      </c>
      <c r="CI113" s="52">
        <v>89.742224042984802</v>
      </c>
      <c r="CJ113" s="52">
        <v>92.002047365620896</v>
      </c>
      <c r="CK113" s="52">
        <v>90.6589336085665</v>
      </c>
      <c r="CL113" s="52">
        <v>89.735133338769899</v>
      </c>
      <c r="CM113" s="52">
        <v>85.294219357092004</v>
      </c>
      <c r="CN113" s="52">
        <v>82.051423249468797</v>
      </c>
      <c r="CO113" s="52">
        <v>79.472759680264502</v>
      </c>
      <c r="CP113" s="57">
        <v>74.665145761427297</v>
      </c>
      <c r="CQ113" s="57">
        <v>70.955631254190195</v>
      </c>
      <c r="CR113" s="57">
        <v>67.9043712257034</v>
      </c>
      <c r="CS113" s="57">
        <v>61.483484845600799</v>
      </c>
      <c r="CT113" s="57">
        <v>-3.7614551999466399E-3</v>
      </c>
      <c r="CU113" s="57">
        <v>-2.2294847286835499E-2</v>
      </c>
      <c r="CV113" s="57">
        <v>-5.43637940437104E-3</v>
      </c>
      <c r="CW113" s="57">
        <v>-9.4406818804169295E-4</v>
      </c>
      <c r="CX113" s="57">
        <v>7.0663864014067104E-4</v>
      </c>
      <c r="CY113" s="57">
        <v>-3.9316179461676599E-3</v>
      </c>
      <c r="CZ113" s="57">
        <v>2.89661357231356E-3</v>
      </c>
      <c r="DA113" s="57">
        <v>6.1950161526981599E-3</v>
      </c>
      <c r="DB113" s="57">
        <v>2.3245349984999199E-2</v>
      </c>
      <c r="DC113" s="57">
        <v>1.9799480164458101E-2</v>
      </c>
      <c r="DD113" s="52">
        <v>1.1632942449313999E-2</v>
      </c>
      <c r="DE113" s="52">
        <v>3.3159248550888899E-3</v>
      </c>
      <c r="DF113" s="52">
        <v>-7.1732550780924898E-3</v>
      </c>
      <c r="DG113" s="52">
        <v>-1.1518464397458799E-2</v>
      </c>
      <c r="DH113" s="52">
        <v>-6.9729917656008297E-3</v>
      </c>
      <c r="DI113" s="52">
        <v>5.4595491866161801E-3</v>
      </c>
      <c r="DJ113" s="52">
        <v>8.0501373398665796E-2</v>
      </c>
      <c r="DK113" s="52">
        <v>8.3025735983559099E-2</v>
      </c>
      <c r="DL113" s="57">
        <v>8.7202440878190998E-2</v>
      </c>
      <c r="DM113" s="57">
        <v>7.9290800336842507E-2</v>
      </c>
      <c r="DN113" s="57">
        <v>4.1748485604888398E-2</v>
      </c>
      <c r="DO113" s="52">
        <v>3.04552069653146E-3</v>
      </c>
      <c r="DP113" s="52">
        <v>8.8761307764013092E-6</v>
      </c>
      <c r="DQ113" s="52">
        <v>1.47099734909151E-3</v>
      </c>
      <c r="DR113" s="58">
        <v>2.26174824209807E-5</v>
      </c>
      <c r="DS113" s="58">
        <v>1.9445375649323799E-5</v>
      </c>
      <c r="DT113" s="58">
        <v>1.43996397303543E-5</v>
      </c>
      <c r="DU113" s="58">
        <v>8.4807241037666697E-6</v>
      </c>
      <c r="DV113" s="58">
        <v>4.8983783522720202E-6</v>
      </c>
      <c r="DW113" s="58">
        <v>1.0895441178261E-6</v>
      </c>
      <c r="DX113" s="58">
        <v>4.00827740434825E-6</v>
      </c>
      <c r="DY113" s="58">
        <v>1.9543810263095099E-5</v>
      </c>
      <c r="DZ113" s="58">
        <v>5.4565286764231197E-6</v>
      </c>
      <c r="EA113" s="58">
        <v>3.7954547213266399E-6</v>
      </c>
      <c r="EB113" s="58">
        <v>1.9277053296572399E-6</v>
      </c>
      <c r="EC113" s="58">
        <v>1.5305522834291899E-6</v>
      </c>
      <c r="ED113" s="58">
        <v>3.1496780465705901E-6</v>
      </c>
      <c r="EE113" s="58">
        <v>1.1488558506445701E-5</v>
      </c>
      <c r="EF113" s="59">
        <v>2.2323429846136302E-5</v>
      </c>
      <c r="EG113" s="59">
        <v>2.4257664777850601E-5</v>
      </c>
      <c r="EH113" s="59">
        <v>3.9752006405204297E-5</v>
      </c>
      <c r="EI113" s="59">
        <v>3.7585023477087001E-5</v>
      </c>
      <c r="EJ113" s="59">
        <v>2.9666782999284602E-5</v>
      </c>
      <c r="EK113" s="59">
        <v>1.6864401974402901E-5</v>
      </c>
      <c r="EL113" s="59">
        <v>2.51151537582108E-5</v>
      </c>
      <c r="EM113" s="59">
        <v>1.4398813066701401E-5</v>
      </c>
      <c r="EN113" s="58">
        <v>1.6771021892123399E-6</v>
      </c>
      <c r="EO113" s="58">
        <v>1.7672087079114601E-6</v>
      </c>
    </row>
    <row r="114" spans="2:145" x14ac:dyDescent="0.25">
      <c r="B11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All_All_All_All_All_All_All_All_All_SLAP_PGFG_All_45890</v>
      </c>
      <c r="C114" s="52" t="s">
        <v>264</v>
      </c>
      <c r="D114" s="52" t="s">
        <v>252</v>
      </c>
      <c r="E114" s="52" t="s">
        <v>25</v>
      </c>
      <c r="F114" s="52" t="s">
        <v>25</v>
      </c>
      <c r="G114" s="52" t="s">
        <v>25</v>
      </c>
      <c r="H114" s="52" t="s">
        <v>25</v>
      </c>
      <c r="I114" s="52" t="s">
        <v>25</v>
      </c>
      <c r="J114" s="52" t="s">
        <v>25</v>
      </c>
      <c r="K114" s="52" t="s">
        <v>25</v>
      </c>
      <c r="L114" s="53" t="s">
        <v>25</v>
      </c>
      <c r="M114" s="53" t="s">
        <v>25</v>
      </c>
      <c r="N114" s="54" t="s">
        <v>275</v>
      </c>
      <c r="O114" s="52" t="s">
        <v>25</v>
      </c>
      <c r="P114" s="55">
        <v>45890</v>
      </c>
      <c r="Q114" s="52">
        <v>17</v>
      </c>
      <c r="R114" s="52">
        <v>21</v>
      </c>
      <c r="S114" s="56">
        <v>600</v>
      </c>
      <c r="T114" s="52">
        <v>0</v>
      </c>
      <c r="U114" s="52">
        <v>0</v>
      </c>
      <c r="V114" s="52">
        <v>0</v>
      </c>
      <c r="W114" s="52">
        <v>0</v>
      </c>
      <c r="X114" s="52">
        <v>0.64952200643542202</v>
      </c>
      <c r="Y114" s="52">
        <v>0.550069939792865</v>
      </c>
      <c r="Z114" s="52">
        <v>0.52884405424510605</v>
      </c>
      <c r="AA114" s="52">
        <v>0.49799256747764997</v>
      </c>
      <c r="AB114" s="52">
        <v>0.47770683844456402</v>
      </c>
      <c r="AC114" s="52">
        <v>0.51526709221562705</v>
      </c>
      <c r="AD114" s="52">
        <v>0.57459612075709399</v>
      </c>
      <c r="AE114" s="52">
        <v>0.66689551106496103</v>
      </c>
      <c r="AF114" s="52">
        <v>0.64761142818784601</v>
      </c>
      <c r="AG114" s="52">
        <v>0.56913984031352605</v>
      </c>
      <c r="AH114" s="52">
        <v>0.66540772835432804</v>
      </c>
      <c r="AI114" s="52">
        <v>0.744245996949774</v>
      </c>
      <c r="AJ114" s="52">
        <v>0.78694121369006598</v>
      </c>
      <c r="AK114" s="52">
        <v>1.0239680488410601</v>
      </c>
      <c r="AL114" s="52">
        <v>1.06227509422431</v>
      </c>
      <c r="AM114" s="52">
        <v>1.18561417888265</v>
      </c>
      <c r="AN114" s="52">
        <v>1.2658936987162399</v>
      </c>
      <c r="AO114" s="52">
        <v>1.0580493536714599</v>
      </c>
      <c r="AP114" s="52">
        <v>1.2964137852750299</v>
      </c>
      <c r="AQ114" s="52">
        <v>1.2354275130757399</v>
      </c>
      <c r="AR114" s="52">
        <v>1.0091727912499</v>
      </c>
      <c r="AS114" s="52">
        <v>0.98267722083353604</v>
      </c>
      <c r="AT114" s="52">
        <v>0.91646088144682702</v>
      </c>
      <c r="AU114" s="52">
        <v>0.75340062695448196</v>
      </c>
      <c r="AV114" s="52">
        <v>0.743556238441057</v>
      </c>
      <c r="AW114" s="52">
        <v>0.72618546505769099</v>
      </c>
      <c r="AX114" s="52">
        <v>0.62776695862412402</v>
      </c>
      <c r="AY114" s="52">
        <v>0.56422287332514898</v>
      </c>
      <c r="AZ114" s="52">
        <v>0.52654597118496804</v>
      </c>
      <c r="BA114" s="52">
        <v>0.50717839102571205</v>
      </c>
      <c r="BB114" s="52">
        <v>0.51502670736983402</v>
      </c>
      <c r="BC114" s="52">
        <v>0.55057901948690402</v>
      </c>
      <c r="BD114" s="52">
        <v>0.58666225120425197</v>
      </c>
      <c r="BE114" s="52">
        <v>0.59185452846189301</v>
      </c>
      <c r="BF114" s="52">
        <v>0.60522251949955996</v>
      </c>
      <c r="BG114" s="52">
        <v>0.61586272463357605</v>
      </c>
      <c r="BH114" s="52">
        <v>0.70852661225323799</v>
      </c>
      <c r="BI114" s="52">
        <v>0.89584435792018902</v>
      </c>
      <c r="BJ114" s="52">
        <v>1.3493254383405</v>
      </c>
      <c r="BK114" s="52">
        <v>1.5685967564086101</v>
      </c>
      <c r="BL114" s="52">
        <v>1.7519749224185901</v>
      </c>
      <c r="BM114" s="52">
        <v>1.7029391719400799</v>
      </c>
      <c r="BN114" s="52">
        <v>1.64448296546936</v>
      </c>
      <c r="BO114" s="52">
        <v>1.52578031559785</v>
      </c>
      <c r="BP114" s="52">
        <v>1.33432935819029</v>
      </c>
      <c r="BQ114" s="52">
        <v>1.20603086988131</v>
      </c>
      <c r="BR114" s="52">
        <v>1.08496806249022</v>
      </c>
      <c r="BS114" s="52">
        <v>0.90791983738541604</v>
      </c>
      <c r="BT114" s="52">
        <v>0.77216489769518304</v>
      </c>
      <c r="BU114" s="52">
        <v>65.528092060618704</v>
      </c>
      <c r="BV114" s="52">
        <v>62.625679192486402</v>
      </c>
      <c r="BW114" s="52">
        <v>60.690082007232697</v>
      </c>
      <c r="BX114" s="52">
        <v>58.7219038283489</v>
      </c>
      <c r="BY114" s="52">
        <v>56.791213346511299</v>
      </c>
      <c r="BZ114" s="52">
        <v>56.738015109606202</v>
      </c>
      <c r="CA114" s="52">
        <v>54.818559349634903</v>
      </c>
      <c r="CB114" s="52">
        <v>54.8111473472105</v>
      </c>
      <c r="CC114" s="52">
        <v>61.616204638874201</v>
      </c>
      <c r="CD114" s="52">
        <v>67.583001490702799</v>
      </c>
      <c r="CE114" s="52">
        <v>75.403238621402707</v>
      </c>
      <c r="CF114" s="52">
        <v>84.090749889921497</v>
      </c>
      <c r="CG114" s="52">
        <v>89.924151650861802</v>
      </c>
      <c r="CH114" s="52">
        <v>94.781553214318606</v>
      </c>
      <c r="CI114" s="52">
        <v>96.754990024829297</v>
      </c>
      <c r="CJ114" s="52">
        <v>97.813719689440205</v>
      </c>
      <c r="CK114" s="52">
        <v>95.031301304559406</v>
      </c>
      <c r="CL114" s="52">
        <v>91.244000543199505</v>
      </c>
      <c r="CM114" s="52">
        <v>87.412423463021199</v>
      </c>
      <c r="CN114" s="52">
        <v>83.490509080849804</v>
      </c>
      <c r="CO114" s="52">
        <v>77.560634766853795</v>
      </c>
      <c r="CP114" s="57">
        <v>72.627132751534006</v>
      </c>
      <c r="CQ114" s="57">
        <v>69.621966546992894</v>
      </c>
      <c r="CR114" s="57">
        <v>66.675811563549701</v>
      </c>
      <c r="CS114" s="57">
        <v>68.466725708874804</v>
      </c>
      <c r="CT114" s="57">
        <v>-4.7524624442060702E-3</v>
      </c>
      <c r="CU114" s="57">
        <v>-2.2634906550762598E-2</v>
      </c>
      <c r="CV114" s="57">
        <v>-5.6679672057119504E-3</v>
      </c>
      <c r="CW114" s="57">
        <v>-1.1055463301211899E-3</v>
      </c>
      <c r="CX114" s="57">
        <v>5.88562275982743E-4</v>
      </c>
      <c r="CY114" s="57">
        <v>-3.7911235618715402E-3</v>
      </c>
      <c r="CZ114" s="57">
        <v>2.8804793521703602E-3</v>
      </c>
      <c r="DA114" s="57">
        <v>6.1195393186062501E-3</v>
      </c>
      <c r="DB114" s="57">
        <v>2.3124992288649001E-2</v>
      </c>
      <c r="DC114" s="57">
        <v>1.9520623297430501E-2</v>
      </c>
      <c r="DD114" s="52">
        <v>8.6498652990364099E-3</v>
      </c>
      <c r="DE114" s="52">
        <v>4.1881693437850701E-3</v>
      </c>
      <c r="DF114" s="52">
        <v>-1.3402615473605601E-2</v>
      </c>
      <c r="DG114" s="52">
        <v>1.0920691293819401E-2</v>
      </c>
      <c r="DH114" s="52">
        <v>1.7847777723024202E-2</v>
      </c>
      <c r="DI114" s="52">
        <v>1.7487014811485999E-2</v>
      </c>
      <c r="DJ114" s="52">
        <v>8.1963485938807298E-2</v>
      </c>
      <c r="DK114" s="52">
        <v>8.6015204650660301E-2</v>
      </c>
      <c r="DL114" s="57">
        <v>9.4976944116254597E-2</v>
      </c>
      <c r="DM114" s="57">
        <v>8.6086421391616194E-2</v>
      </c>
      <c r="DN114" s="57">
        <v>4.0279563528795997E-2</v>
      </c>
      <c r="DO114" s="52">
        <v>4.0942109073512202E-3</v>
      </c>
      <c r="DP114" s="52">
        <v>3.7511039893918898E-4</v>
      </c>
      <c r="DQ114" s="52">
        <v>1.67381916719023E-3</v>
      </c>
      <c r="DR114" s="58">
        <v>1.8081232488920099E-5</v>
      </c>
      <c r="DS114" s="58">
        <v>1.53995009887795E-5</v>
      </c>
      <c r="DT114" s="58">
        <v>1.09880111358102E-5</v>
      </c>
      <c r="DU114" s="58">
        <v>5.4560993827686204E-6</v>
      </c>
      <c r="DV114" s="58">
        <v>2.0559895490855999E-6</v>
      </c>
      <c r="DW114" s="58">
        <v>7.01200305542847E-7</v>
      </c>
      <c r="DX114" s="58">
        <v>2.1623218323434702E-6</v>
      </c>
      <c r="DY114" s="58">
        <v>1.6206005678365402E-5</v>
      </c>
      <c r="DZ114" s="58">
        <v>4.6818320376183204E-6</v>
      </c>
      <c r="EA114" s="58">
        <v>3.34880268973291E-6</v>
      </c>
      <c r="EB114" s="58">
        <v>1.6508400592657399E-6</v>
      </c>
      <c r="EC114" s="58">
        <v>1.42025853410814E-6</v>
      </c>
      <c r="ED114" s="58">
        <v>3.8193985102932599E-6</v>
      </c>
      <c r="EE114" s="58">
        <v>1.94225725029051E-5</v>
      </c>
      <c r="EF114" s="58">
        <v>2.02822234818692E-5</v>
      </c>
      <c r="EG114" s="59">
        <v>2.23643328298445E-5</v>
      </c>
      <c r="EH114" s="59">
        <v>3.1322326598132703E-5</v>
      </c>
      <c r="EI114" s="59">
        <v>4.1987329196935102E-5</v>
      </c>
      <c r="EJ114" s="59">
        <v>2.68766918462966E-5</v>
      </c>
      <c r="EK114" s="59">
        <v>1.7370512244087799E-5</v>
      </c>
      <c r="EL114" s="59">
        <v>2.55162301407835E-5</v>
      </c>
      <c r="EM114" s="58">
        <v>1.4774815940189801E-5</v>
      </c>
      <c r="EN114" s="58">
        <v>1.74504416859235E-6</v>
      </c>
      <c r="EO114" s="58">
        <v>1.8577847963620599E-6</v>
      </c>
    </row>
    <row r="115" spans="2:145" x14ac:dyDescent="0.25">
      <c r="B11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All_All_All_All_All_All_All_All_All_SLAP_PGFG_All_45891</v>
      </c>
      <c r="C115" s="52" t="s">
        <v>264</v>
      </c>
      <c r="D115" s="52" t="s">
        <v>252</v>
      </c>
      <c r="E115" s="52" t="s">
        <v>25</v>
      </c>
      <c r="F115" s="52" t="s">
        <v>25</v>
      </c>
      <c r="G115" s="52" t="s">
        <v>25</v>
      </c>
      <c r="H115" s="52" t="s">
        <v>25</v>
      </c>
      <c r="I115" s="52" t="s">
        <v>25</v>
      </c>
      <c r="J115" s="52" t="s">
        <v>25</v>
      </c>
      <c r="K115" s="52" t="s">
        <v>25</v>
      </c>
      <c r="L115" s="53" t="s">
        <v>25</v>
      </c>
      <c r="M115" s="53" t="s">
        <v>25</v>
      </c>
      <c r="N115" s="54" t="s">
        <v>275</v>
      </c>
      <c r="O115" s="52" t="s">
        <v>25</v>
      </c>
      <c r="P115" s="55">
        <v>45891</v>
      </c>
      <c r="Q115" s="52">
        <v>17</v>
      </c>
      <c r="R115" s="52">
        <v>21</v>
      </c>
      <c r="S115" s="56">
        <v>602</v>
      </c>
      <c r="T115" s="52">
        <v>0</v>
      </c>
      <c r="U115" s="52">
        <v>0</v>
      </c>
      <c r="V115" s="52">
        <v>0</v>
      </c>
      <c r="W115" s="52">
        <v>0</v>
      </c>
      <c r="X115" s="52">
        <v>0.702244643883985</v>
      </c>
      <c r="Y115" s="52">
        <v>0.59175009670457002</v>
      </c>
      <c r="Z115" s="52">
        <v>0.53502373940355796</v>
      </c>
      <c r="AA115" s="52">
        <v>0.53349316611953701</v>
      </c>
      <c r="AB115" s="52">
        <v>0.50277924260993201</v>
      </c>
      <c r="AC115" s="52">
        <v>0.50264457340457902</v>
      </c>
      <c r="AD115" s="52">
        <v>0.54479101915577</v>
      </c>
      <c r="AE115" s="52">
        <v>0.71307752390839496</v>
      </c>
      <c r="AF115" s="52">
        <v>0.65066650995321196</v>
      </c>
      <c r="AG115" s="52">
        <v>0.69931253623520795</v>
      </c>
      <c r="AH115" s="52">
        <v>0.67489982472795695</v>
      </c>
      <c r="AI115" s="52">
        <v>0.73518374104262796</v>
      </c>
      <c r="AJ115" s="52">
        <v>0.70178672851079704</v>
      </c>
      <c r="AK115" s="52">
        <v>0.80642113331746401</v>
      </c>
      <c r="AL115" s="52">
        <v>0.97113791535841298</v>
      </c>
      <c r="AM115" s="52">
        <v>1.2336145874743201</v>
      </c>
      <c r="AN115" s="52">
        <v>1.16580387113982</v>
      </c>
      <c r="AO115" s="52">
        <v>1.06237463224236</v>
      </c>
      <c r="AP115" s="52">
        <v>0.956829483853192</v>
      </c>
      <c r="AQ115" s="52">
        <v>0.86896968833556898</v>
      </c>
      <c r="AR115" s="52">
        <v>0.94674859384306997</v>
      </c>
      <c r="AS115" s="52">
        <v>0.89391406680484298</v>
      </c>
      <c r="AT115" s="52">
        <v>0.891002873741499</v>
      </c>
      <c r="AU115" s="52">
        <v>0.75623479036666696</v>
      </c>
      <c r="AV115" s="52">
        <v>0.75625472730478305</v>
      </c>
      <c r="AW115" s="52">
        <v>0.69064261999439103</v>
      </c>
      <c r="AX115" s="52">
        <v>0.62602005057358601</v>
      </c>
      <c r="AY115" s="52">
        <v>0.56224621916530104</v>
      </c>
      <c r="AZ115" s="52">
        <v>0.52360111526971598</v>
      </c>
      <c r="BA115" s="52">
        <v>0.50285360716171901</v>
      </c>
      <c r="BB115" s="52">
        <v>0.51014348975323898</v>
      </c>
      <c r="BC115" s="52">
        <v>0.54578132845733596</v>
      </c>
      <c r="BD115" s="52">
        <v>0.58548734537588798</v>
      </c>
      <c r="BE115" s="52">
        <v>0.59471555747265004</v>
      </c>
      <c r="BF115" s="52">
        <v>0.62417044183950898</v>
      </c>
      <c r="BG115" s="52">
        <v>0.66670094853718798</v>
      </c>
      <c r="BH115" s="52">
        <v>0.71246754049970895</v>
      </c>
      <c r="BI115" s="52">
        <v>0.79275582550074897</v>
      </c>
      <c r="BJ115" s="52">
        <v>0.98732374520644395</v>
      </c>
      <c r="BK115" s="52">
        <v>1.17717145578904</v>
      </c>
      <c r="BL115" s="52">
        <v>1.37387305936247</v>
      </c>
      <c r="BM115" s="52">
        <v>1.5090246719626801</v>
      </c>
      <c r="BN115" s="52">
        <v>1.5196441000086101</v>
      </c>
      <c r="BO115" s="52">
        <v>1.35107607193959</v>
      </c>
      <c r="BP115" s="52">
        <v>1.1514062453742</v>
      </c>
      <c r="BQ115" s="52">
        <v>1.0272133895923099</v>
      </c>
      <c r="BR115" s="52">
        <v>0.96286505104299402</v>
      </c>
      <c r="BS115" s="52">
        <v>0.88467575565128997</v>
      </c>
      <c r="BT115" s="52">
        <v>0.768231197807975</v>
      </c>
      <c r="BU115" s="52">
        <v>63.747750323566898</v>
      </c>
      <c r="BV115" s="52">
        <v>61.800163916564202</v>
      </c>
      <c r="BW115" s="52">
        <v>59.809429644746899</v>
      </c>
      <c r="BX115" s="52">
        <v>57.847062235808203</v>
      </c>
      <c r="BY115" s="52">
        <v>56.839013236918298</v>
      </c>
      <c r="BZ115" s="52">
        <v>53.0517202026112</v>
      </c>
      <c r="CA115" s="52">
        <v>52.043012773518797</v>
      </c>
      <c r="CB115" s="52">
        <v>53.886059199733097</v>
      </c>
      <c r="CC115" s="52">
        <v>55.984356915569002</v>
      </c>
      <c r="CD115" s="52">
        <v>60.037536876158804</v>
      </c>
      <c r="CE115" s="52">
        <v>64.057800467243595</v>
      </c>
      <c r="CF115" s="52">
        <v>69.893200770981494</v>
      </c>
      <c r="CG115" s="52">
        <v>76.665087959255501</v>
      </c>
      <c r="CH115" s="52">
        <v>82.471025283439005</v>
      </c>
      <c r="CI115" s="52">
        <v>87.319319391600004</v>
      </c>
      <c r="CJ115" s="52">
        <v>89.284450514076198</v>
      </c>
      <c r="CK115" s="52">
        <v>89.343232661284503</v>
      </c>
      <c r="CL115" s="52">
        <v>86.536250039504395</v>
      </c>
      <c r="CM115" s="52">
        <v>81.761462210669706</v>
      </c>
      <c r="CN115" s="52">
        <v>75.988874205471902</v>
      </c>
      <c r="CO115" s="52">
        <v>69.176652519446506</v>
      </c>
      <c r="CP115" s="57">
        <v>62.413775134238399</v>
      </c>
      <c r="CQ115" s="57">
        <v>60.337150666416903</v>
      </c>
      <c r="CR115" s="57">
        <v>59.2361453259877</v>
      </c>
      <c r="CS115" s="57">
        <v>66.673824400290201</v>
      </c>
      <c r="CT115" s="57">
        <v>-4.4960268421958697E-3</v>
      </c>
      <c r="CU115" s="57">
        <v>-2.21080630186146E-2</v>
      </c>
      <c r="CV115" s="57">
        <v>-5.4376528217794399E-3</v>
      </c>
      <c r="CW115" s="57">
        <v>-9.5228263824030201E-4</v>
      </c>
      <c r="CX115" s="57">
        <v>5.9372642478964404E-4</v>
      </c>
      <c r="CY115" s="57">
        <v>-3.7372086769158598E-3</v>
      </c>
      <c r="CZ115" s="57">
        <v>2.8074586678068498E-3</v>
      </c>
      <c r="DA115" s="57">
        <v>6.1623846471581898E-3</v>
      </c>
      <c r="DB115" s="57">
        <v>2.3073809837111801E-2</v>
      </c>
      <c r="DC115" s="57">
        <v>2.0503908626277201E-2</v>
      </c>
      <c r="DD115" s="52">
        <v>1.4657436827107901E-2</v>
      </c>
      <c r="DE115" s="52">
        <v>2.6761374384686098E-3</v>
      </c>
      <c r="DF115" s="52">
        <v>-2.11124235077256E-3</v>
      </c>
      <c r="DG115" s="52">
        <v>-6.3380748010317799E-3</v>
      </c>
      <c r="DH115" s="52">
        <v>-4.40836737730673E-3</v>
      </c>
      <c r="DI115" s="52">
        <v>2.4302349939472E-3</v>
      </c>
      <c r="DJ115" s="52">
        <v>7.8041503308000498E-2</v>
      </c>
      <c r="DK115" s="57">
        <v>8.0025009093094499E-2</v>
      </c>
      <c r="DL115" s="57">
        <v>7.3541345025267296E-2</v>
      </c>
      <c r="DM115" s="57">
        <v>4.9715599478330701E-2</v>
      </c>
      <c r="DN115" s="57">
        <v>3.7031440392285002E-2</v>
      </c>
      <c r="DO115" s="52">
        <v>8.2517664027137293E-3</v>
      </c>
      <c r="DP115" s="52">
        <v>1.81208807575528E-3</v>
      </c>
      <c r="DQ115" s="52">
        <v>1.8650853170858899E-3</v>
      </c>
      <c r="DR115" s="58">
        <v>1.7939822638132099E-5</v>
      </c>
      <c r="DS115" s="58">
        <v>1.5510513165036999E-5</v>
      </c>
      <c r="DT115" s="58">
        <v>1.11094034936822E-5</v>
      </c>
      <c r="DU115" s="58">
        <v>5.6321484531722197E-6</v>
      </c>
      <c r="DV115" s="58">
        <v>2.2486709906774902E-6</v>
      </c>
      <c r="DW115" s="58">
        <v>7.1473754604787097E-7</v>
      </c>
      <c r="DX115" s="58">
        <v>2.3143798520212601E-6</v>
      </c>
      <c r="DY115" s="58">
        <v>1.55251607430043E-5</v>
      </c>
      <c r="DZ115" s="58">
        <v>4.7131167567392303E-6</v>
      </c>
      <c r="EA115" s="58">
        <v>3.9740664380670403E-6</v>
      </c>
      <c r="EB115" s="58">
        <v>3.0745685726237899E-6</v>
      </c>
      <c r="EC115" s="58">
        <v>2.6434431086110301E-6</v>
      </c>
      <c r="ED115" s="58">
        <v>4.4802270532192499E-6</v>
      </c>
      <c r="EE115" s="58">
        <v>9.2517018515911798E-6</v>
      </c>
      <c r="EF115" s="58">
        <v>1.78409757675411E-5</v>
      </c>
      <c r="EG115" s="59">
        <v>2.56056388256297E-5</v>
      </c>
      <c r="EH115" s="59">
        <v>3.10190293050121E-5</v>
      </c>
      <c r="EI115" s="59">
        <v>2.52833724107709E-5</v>
      </c>
      <c r="EJ115" s="59">
        <v>2.1190406645223501E-5</v>
      </c>
      <c r="EK115" s="59">
        <v>1.7662350130349801E-5</v>
      </c>
      <c r="EL115" s="59">
        <v>2.7810376353748201E-5</v>
      </c>
      <c r="EM115" s="58">
        <v>1.7186508192825001E-5</v>
      </c>
      <c r="EN115" s="58">
        <v>2.1765871260190101E-6</v>
      </c>
      <c r="EO115" s="58">
        <v>1.9589800015740901E-6</v>
      </c>
    </row>
    <row r="116" spans="2:145" x14ac:dyDescent="0.25">
      <c r="B11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All_All_All_All_All_All_All_All_All_SLAP_PGFG_All_45904</v>
      </c>
      <c r="C116" s="52" t="s">
        <v>264</v>
      </c>
      <c r="D116" s="52" t="s">
        <v>252</v>
      </c>
      <c r="E116" s="52" t="s">
        <v>25</v>
      </c>
      <c r="F116" s="52" t="s">
        <v>25</v>
      </c>
      <c r="G116" s="52" t="s">
        <v>25</v>
      </c>
      <c r="H116" s="52" t="s">
        <v>25</v>
      </c>
      <c r="I116" s="52" t="s">
        <v>25</v>
      </c>
      <c r="J116" s="52" t="s">
        <v>25</v>
      </c>
      <c r="K116" s="52" t="s">
        <v>25</v>
      </c>
      <c r="L116" s="53" t="s">
        <v>25</v>
      </c>
      <c r="M116" s="53" t="s">
        <v>25</v>
      </c>
      <c r="N116" s="54" t="s">
        <v>275</v>
      </c>
      <c r="O116" s="52" t="s">
        <v>25</v>
      </c>
      <c r="P116" s="55">
        <v>45904</v>
      </c>
      <c r="Q116" s="52">
        <v>17</v>
      </c>
      <c r="R116" s="52">
        <v>21</v>
      </c>
      <c r="S116" s="56">
        <v>606</v>
      </c>
      <c r="T116" s="52">
        <v>0</v>
      </c>
      <c r="U116" s="52">
        <v>0</v>
      </c>
      <c r="V116" s="52">
        <v>0</v>
      </c>
      <c r="W116" s="52">
        <v>0</v>
      </c>
      <c r="X116" s="52">
        <v>0.62782833140001404</v>
      </c>
      <c r="Y116" s="52">
        <v>0.54598296282941405</v>
      </c>
      <c r="Z116" s="52">
        <v>0.49441732999006099</v>
      </c>
      <c r="AA116" s="52">
        <v>0.49160065392851199</v>
      </c>
      <c r="AB116" s="52">
        <v>0.47369752426530798</v>
      </c>
      <c r="AC116" s="52">
        <v>0.519731087638998</v>
      </c>
      <c r="AD116" s="52">
        <v>0.586674548594321</v>
      </c>
      <c r="AE116" s="52">
        <v>0.62675239029165297</v>
      </c>
      <c r="AF116" s="52">
        <v>0.54029439720464001</v>
      </c>
      <c r="AG116" s="52">
        <v>0.57799499385909303</v>
      </c>
      <c r="AH116" s="52">
        <v>0.65554371848266801</v>
      </c>
      <c r="AI116" s="52">
        <v>0.553270861684243</v>
      </c>
      <c r="AJ116" s="52">
        <v>0.82465674597424299</v>
      </c>
      <c r="AK116" s="52">
        <v>0.66069692814686698</v>
      </c>
      <c r="AL116" s="52">
        <v>0.67751022395149496</v>
      </c>
      <c r="AM116" s="52">
        <v>0.70359827118914098</v>
      </c>
      <c r="AN116" s="52">
        <v>0.60626353048029702</v>
      </c>
      <c r="AO116" s="52">
        <v>0.61325709324892397</v>
      </c>
      <c r="AP116" s="52">
        <v>0.56036719974682003</v>
      </c>
      <c r="AQ116" s="52">
        <v>0.55570686620644105</v>
      </c>
      <c r="AR116" s="52">
        <v>0.62828945510956902</v>
      </c>
      <c r="AS116" s="52">
        <v>0.69854572217408495</v>
      </c>
      <c r="AT116" s="52">
        <v>0.58357586560402197</v>
      </c>
      <c r="AU116" s="52">
        <v>0.50493516771514402</v>
      </c>
      <c r="AV116" s="52">
        <v>0.57930836210099501</v>
      </c>
      <c r="AW116" s="52">
        <v>0.60674122866034097</v>
      </c>
      <c r="AX116" s="52">
        <v>0.57551206210658801</v>
      </c>
      <c r="AY116" s="52">
        <v>0.53347798702445304</v>
      </c>
      <c r="AZ116" s="52">
        <v>0.507992316639856</v>
      </c>
      <c r="BA116" s="52">
        <v>0.50363084249714796</v>
      </c>
      <c r="BB116" s="52">
        <v>0.52076978745436897</v>
      </c>
      <c r="BC116" s="52">
        <v>0.56420951791525598</v>
      </c>
      <c r="BD116" s="52">
        <v>0.58867560223777604</v>
      </c>
      <c r="BE116" s="52">
        <v>0.58183658410712003</v>
      </c>
      <c r="BF116" s="52">
        <v>0.60273907908389002</v>
      </c>
      <c r="BG116" s="52">
        <v>0.63136718210552101</v>
      </c>
      <c r="BH116" s="52">
        <v>0.65403746956307696</v>
      </c>
      <c r="BI116" s="52">
        <v>0.66444913137176997</v>
      </c>
      <c r="BJ116" s="52">
        <v>0.672480991731087</v>
      </c>
      <c r="BK116" s="52">
        <v>0.75589061473732899</v>
      </c>
      <c r="BL116" s="52">
        <v>0.829087247051569</v>
      </c>
      <c r="BM116" s="52">
        <v>0.93568386975983098</v>
      </c>
      <c r="BN116" s="52">
        <v>0.97315234806474604</v>
      </c>
      <c r="BO116" s="52">
        <v>0.91064476593099397</v>
      </c>
      <c r="BP116" s="52">
        <v>0.82204838701994098</v>
      </c>
      <c r="BQ116" s="52">
        <v>0.77855867594972294</v>
      </c>
      <c r="BR116" s="52">
        <v>0.70298800479755896</v>
      </c>
      <c r="BS116" s="52">
        <v>0.57997984898033805</v>
      </c>
      <c r="BT116" s="52">
        <v>0.51193471955482694</v>
      </c>
      <c r="BU116" s="52">
        <v>58.824842457871704</v>
      </c>
      <c r="BV116" s="52">
        <v>57.809085754955298</v>
      </c>
      <c r="BW116" s="52">
        <v>56.817210276004502</v>
      </c>
      <c r="BX116" s="52">
        <v>56.762031346305001</v>
      </c>
      <c r="BY116" s="52">
        <v>57.629571736632599</v>
      </c>
      <c r="BZ116" s="52">
        <v>56.6343246863158</v>
      </c>
      <c r="CA116" s="52">
        <v>56.634878200901603</v>
      </c>
      <c r="CB116" s="52">
        <v>55.6746549147148</v>
      </c>
      <c r="CC116" s="52">
        <v>56.757020556548497</v>
      </c>
      <c r="CD116" s="52">
        <v>57.893043986352197</v>
      </c>
      <c r="CE116" s="52">
        <v>59.968632535212102</v>
      </c>
      <c r="CF116" s="52">
        <v>61.100702885384997</v>
      </c>
      <c r="CG116" s="52">
        <v>65.015568354190904</v>
      </c>
      <c r="CH116" s="52">
        <v>68.941338948648195</v>
      </c>
      <c r="CI116" s="52">
        <v>70.025038587570904</v>
      </c>
      <c r="CJ116" s="52">
        <v>72.8892528380333</v>
      </c>
      <c r="CK116" s="52">
        <v>73.806468605785497</v>
      </c>
      <c r="CL116" s="52">
        <v>72.818664926989996</v>
      </c>
      <c r="CM116" s="52">
        <v>70.805157414719204</v>
      </c>
      <c r="CN116" s="52">
        <v>67.742021999166198</v>
      </c>
      <c r="CO116" s="52">
        <v>63.781467175527403</v>
      </c>
      <c r="CP116" s="57">
        <v>61.747141866100101</v>
      </c>
      <c r="CQ116" s="57">
        <v>60.685174696124498</v>
      </c>
      <c r="CR116" s="57">
        <v>59.650316410661702</v>
      </c>
      <c r="CS116" s="57">
        <v>59.895240282957303</v>
      </c>
      <c r="CT116" s="57">
        <v>-4.9405587847089396E-3</v>
      </c>
      <c r="CU116" s="57">
        <v>-2.3204884763880801E-2</v>
      </c>
      <c r="CV116" s="57">
        <v>-6.0091190416252096E-3</v>
      </c>
      <c r="CW116" s="57">
        <v>-1.2238159278759599E-3</v>
      </c>
      <c r="CX116" s="57">
        <v>5.2948180413589702E-4</v>
      </c>
      <c r="CY116" s="57">
        <v>-3.7457028852634299E-3</v>
      </c>
      <c r="CZ116" s="57">
        <v>2.8638561372837301E-3</v>
      </c>
      <c r="DA116" s="57">
        <v>6.0892853472480097E-3</v>
      </c>
      <c r="DB116" s="57">
        <v>2.3144031788772602E-2</v>
      </c>
      <c r="DC116" s="57">
        <v>2.0671706706617402E-2</v>
      </c>
      <c r="DD116" s="52">
        <v>1.4690395594280901E-2</v>
      </c>
      <c r="DE116" s="52">
        <v>2.3396723784034502E-3</v>
      </c>
      <c r="DF116" s="52">
        <v>6.5353520362670201E-3</v>
      </c>
      <c r="DG116" s="52">
        <v>5.0119959799996899E-3</v>
      </c>
      <c r="DH116" s="52">
        <v>1.22548689713806E-2</v>
      </c>
      <c r="DI116" s="52">
        <v>2.0067852133387E-2</v>
      </c>
      <c r="DJ116" s="52">
        <v>5.7062449001341303E-2</v>
      </c>
      <c r="DK116" s="52">
        <v>6.6539543837603896E-2</v>
      </c>
      <c r="DL116" s="57">
        <v>3.3235168121386202E-2</v>
      </c>
      <c r="DM116" s="57">
        <v>1.1763236783567801E-2</v>
      </c>
      <c r="DN116" s="57">
        <v>3.47037493211306E-2</v>
      </c>
      <c r="DO116" s="52">
        <v>8.0402550286007898E-3</v>
      </c>
      <c r="DP116" s="52">
        <v>1.98482444174449E-3</v>
      </c>
      <c r="DQ116" s="52">
        <v>1.91862334399611E-3</v>
      </c>
      <c r="DR116" s="58">
        <v>1.58565644995353E-5</v>
      </c>
      <c r="DS116" s="58">
        <v>1.36844627264046E-5</v>
      </c>
      <c r="DT116" s="58">
        <v>1.04754343847478E-5</v>
      </c>
      <c r="DU116" s="58">
        <v>5.8492602873235798E-6</v>
      </c>
      <c r="DV116" s="58">
        <v>2.9022728494746601E-6</v>
      </c>
      <c r="DW116" s="58">
        <v>7.7700715442075096E-7</v>
      </c>
      <c r="DX116" s="58">
        <v>2.5768913847587699E-6</v>
      </c>
      <c r="DY116" s="58">
        <v>1.53476061040123E-5</v>
      </c>
      <c r="DZ116" s="58">
        <v>4.1766082495977204E-6</v>
      </c>
      <c r="EA116" s="58">
        <v>3.6832634630380598E-6</v>
      </c>
      <c r="EB116" s="58">
        <v>2.84005558986134E-6</v>
      </c>
      <c r="EC116" s="58">
        <v>3.5056142174244001E-6</v>
      </c>
      <c r="ED116" s="58">
        <v>8.9566196298586194E-6</v>
      </c>
      <c r="EE116" s="58">
        <v>1.69706777470705E-5</v>
      </c>
      <c r="EF116" s="59">
        <v>2.1217367652069101E-5</v>
      </c>
      <c r="EG116" s="59">
        <v>2.34014075618236E-5</v>
      </c>
      <c r="EH116" s="59">
        <v>2.37444175738751E-5</v>
      </c>
      <c r="EI116" s="59">
        <v>2.48499109654427E-5</v>
      </c>
      <c r="EJ116" s="59">
        <v>2.6537422711408899E-5</v>
      </c>
      <c r="EK116" s="59">
        <v>2.4696538752254701E-5</v>
      </c>
      <c r="EL116" s="59">
        <v>2.76439867192182E-5</v>
      </c>
      <c r="EM116" s="59">
        <v>1.51321506008286E-5</v>
      </c>
      <c r="EN116" s="58">
        <v>1.86318249289957E-6</v>
      </c>
      <c r="EO116" s="58">
        <v>1.6222885383562699E-6</v>
      </c>
    </row>
    <row r="117" spans="2:145" x14ac:dyDescent="0.25">
      <c r="B11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All_All_All_All_All_All_All_All_All_SLAP_PGFG_All_45916</v>
      </c>
      <c r="C117" s="52" t="s">
        <v>264</v>
      </c>
      <c r="D117" s="52" t="s">
        <v>252</v>
      </c>
      <c r="E117" s="52" t="s">
        <v>25</v>
      </c>
      <c r="F117" s="52" t="s">
        <v>25</v>
      </c>
      <c r="G117" s="52" t="s">
        <v>25</v>
      </c>
      <c r="H117" s="52" t="s">
        <v>25</v>
      </c>
      <c r="I117" s="52" t="s">
        <v>25</v>
      </c>
      <c r="J117" s="52" t="s">
        <v>25</v>
      </c>
      <c r="K117" s="52" t="s">
        <v>25</v>
      </c>
      <c r="L117" s="53" t="s">
        <v>25</v>
      </c>
      <c r="M117" s="53" t="s">
        <v>25</v>
      </c>
      <c r="N117" s="54" t="s">
        <v>275</v>
      </c>
      <c r="O117" s="52" t="s">
        <v>25</v>
      </c>
      <c r="P117" s="55">
        <v>45916</v>
      </c>
      <c r="Q117" s="52">
        <v>17</v>
      </c>
      <c r="R117" s="52">
        <v>21</v>
      </c>
      <c r="S117" s="56">
        <v>611</v>
      </c>
      <c r="T117" s="52">
        <v>0</v>
      </c>
      <c r="U117" s="52">
        <v>0</v>
      </c>
      <c r="V117" s="52">
        <v>0</v>
      </c>
      <c r="W117" s="52">
        <v>0</v>
      </c>
      <c r="X117" s="52">
        <v>0.72488889142918</v>
      </c>
      <c r="Y117" s="52">
        <v>0.57648706333497801</v>
      </c>
      <c r="Z117" s="52">
        <v>0.49951649270728699</v>
      </c>
      <c r="AA117" s="52">
        <v>0.50473757001806496</v>
      </c>
      <c r="AB117" s="52">
        <v>0.48419182179382397</v>
      </c>
      <c r="AC117" s="52">
        <v>0.442977170935417</v>
      </c>
      <c r="AD117" s="52">
        <v>0.49183819142854601</v>
      </c>
      <c r="AE117" s="52">
        <v>0.63085635326349798</v>
      </c>
      <c r="AF117" s="52">
        <v>0.66218246817441795</v>
      </c>
      <c r="AG117" s="52">
        <v>0.63014923495761799</v>
      </c>
      <c r="AH117" s="52">
        <v>0.68097074084784004</v>
      </c>
      <c r="AI117" s="52">
        <v>0.86556324918789895</v>
      </c>
      <c r="AJ117" s="52">
        <v>0.99277010363172102</v>
      </c>
      <c r="AK117" s="52">
        <v>0.936758553287109</v>
      </c>
      <c r="AL117" s="52">
        <v>0.97087952082119</v>
      </c>
      <c r="AM117" s="52">
        <v>1.08581644544289</v>
      </c>
      <c r="AN117" s="52">
        <v>1.0880447574177201</v>
      </c>
      <c r="AO117" s="52">
        <v>0.91867174005103203</v>
      </c>
      <c r="AP117" s="52">
        <v>0.97461283289329403</v>
      </c>
      <c r="AQ117" s="52">
        <v>0.88953455095412604</v>
      </c>
      <c r="AR117" s="52">
        <v>0.99525231739254505</v>
      </c>
      <c r="AS117" s="52">
        <v>0.92229657232100004</v>
      </c>
      <c r="AT117" s="52">
        <v>0.89485792758098204</v>
      </c>
      <c r="AU117" s="52">
        <v>0.66416647546191099</v>
      </c>
      <c r="AV117" s="52">
        <v>0.70675787867883899</v>
      </c>
      <c r="AW117" s="52">
        <v>0.67055991896825995</v>
      </c>
      <c r="AX117" s="52">
        <v>0.56929344860699604</v>
      </c>
      <c r="AY117" s="52">
        <v>0.512112808403133</v>
      </c>
      <c r="AZ117" s="52">
        <v>0.47107185596529999</v>
      </c>
      <c r="BA117" s="52">
        <v>0.44773517659394302</v>
      </c>
      <c r="BB117" s="52">
        <v>0.46242284767463798</v>
      </c>
      <c r="BC117" s="52">
        <v>0.51680270934846295</v>
      </c>
      <c r="BD117" s="52">
        <v>0.58672964026611796</v>
      </c>
      <c r="BE117" s="52">
        <v>0.62267713556020399</v>
      </c>
      <c r="BF117" s="52">
        <v>0.69130311292975699</v>
      </c>
      <c r="BG117" s="52">
        <v>0.73951137912156295</v>
      </c>
      <c r="BH117" s="52">
        <v>0.83222225510839898</v>
      </c>
      <c r="BI117" s="52">
        <v>0.96678933624403696</v>
      </c>
      <c r="BJ117" s="52">
        <v>1.13206773757349</v>
      </c>
      <c r="BK117" s="52">
        <v>1.2946951689530899</v>
      </c>
      <c r="BL117" s="52">
        <v>1.38769822737199</v>
      </c>
      <c r="BM117" s="52">
        <v>1.46045616770288</v>
      </c>
      <c r="BN117" s="52">
        <v>1.4630049602197099</v>
      </c>
      <c r="BO117" s="52">
        <v>1.37177106550301</v>
      </c>
      <c r="BP117" s="52">
        <v>1.26637898524537</v>
      </c>
      <c r="BQ117" s="52">
        <v>1.15244740145296</v>
      </c>
      <c r="BR117" s="52">
        <v>1.0067775330937601</v>
      </c>
      <c r="BS117" s="52">
        <v>0.84505037604427202</v>
      </c>
      <c r="BT117" s="52">
        <v>0.72710122510755704</v>
      </c>
      <c r="BU117" s="52">
        <v>65.437175683802096</v>
      </c>
      <c r="BV117" s="52">
        <v>63.5097633492827</v>
      </c>
      <c r="BW117" s="52">
        <v>61.534256217587298</v>
      </c>
      <c r="BX117" s="52">
        <v>58.684537949371098</v>
      </c>
      <c r="BY117" s="52">
        <v>59.536318943764897</v>
      </c>
      <c r="BZ117" s="52">
        <v>58.508554353938003</v>
      </c>
      <c r="CA117" s="52">
        <v>58.4705923508984</v>
      </c>
      <c r="CB117" s="52">
        <v>58.431337307328697</v>
      </c>
      <c r="CC117" s="52">
        <v>59.569393725841202</v>
      </c>
      <c r="CD117" s="52">
        <v>67.3623856208837</v>
      </c>
      <c r="CE117" s="52">
        <v>73.337520472107499</v>
      </c>
      <c r="CF117" s="52">
        <v>80.163323297690297</v>
      </c>
      <c r="CG117" s="52">
        <v>84.106292199138196</v>
      </c>
      <c r="CH117" s="52">
        <v>88.033964571751</v>
      </c>
      <c r="CI117" s="52">
        <v>89.063802525482302</v>
      </c>
      <c r="CJ117" s="52">
        <v>89.156555411036905</v>
      </c>
      <c r="CK117" s="52">
        <v>89.177027155873901</v>
      </c>
      <c r="CL117" s="52">
        <v>87.289714985260403</v>
      </c>
      <c r="CM117" s="52">
        <v>85.301296400101506</v>
      </c>
      <c r="CN117" s="52">
        <v>82.276976382642999</v>
      </c>
      <c r="CO117" s="52">
        <v>76.393666197331498</v>
      </c>
      <c r="CP117" s="57">
        <v>71.522689661272295</v>
      </c>
      <c r="CQ117" s="57">
        <v>67.643638989397104</v>
      </c>
      <c r="CR117" s="57">
        <v>62.822181366971598</v>
      </c>
      <c r="CS117" s="57">
        <v>68.348906854559203</v>
      </c>
      <c r="CT117" s="57">
        <v>-4.7763093281689697E-3</v>
      </c>
      <c r="CU117" s="57">
        <v>-2.3052708840370299E-2</v>
      </c>
      <c r="CV117" s="57">
        <v>-6.1082521892867597E-3</v>
      </c>
      <c r="CW117" s="57">
        <v>-1.2447330134702801E-3</v>
      </c>
      <c r="CX117" s="57">
        <v>4.9430093691423601E-4</v>
      </c>
      <c r="CY117" s="57">
        <v>-3.7127762023853399E-3</v>
      </c>
      <c r="CZ117" s="57">
        <v>2.9201682863921599E-3</v>
      </c>
      <c r="DA117" s="57">
        <v>6.0070589567350098E-3</v>
      </c>
      <c r="DB117" s="57">
        <v>2.3182019021258399E-2</v>
      </c>
      <c r="DC117" s="57">
        <v>1.9752616574911501E-2</v>
      </c>
      <c r="DD117" s="57">
        <v>9.8896480072823197E-3</v>
      </c>
      <c r="DE117" s="52">
        <v>3.8929170951854599E-3</v>
      </c>
      <c r="DF117" s="52">
        <v>-8.4581783400702101E-3</v>
      </c>
      <c r="DG117" s="52">
        <v>-1.26672622567856E-2</v>
      </c>
      <c r="DH117" s="52">
        <v>-7.5260529003285904E-3</v>
      </c>
      <c r="DI117" s="52">
        <v>1.4176213307498201E-3</v>
      </c>
      <c r="DJ117" s="52">
        <v>7.7268763474278607E-2</v>
      </c>
      <c r="DK117" s="52">
        <v>7.9903474050145598E-2</v>
      </c>
      <c r="DL117" s="57">
        <v>8.7054176509087602E-2</v>
      </c>
      <c r="DM117" s="57">
        <v>8.0910738283210396E-2</v>
      </c>
      <c r="DN117" s="57">
        <v>3.9142386350664797E-2</v>
      </c>
      <c r="DO117" s="52">
        <v>4.4572370659572104E-3</v>
      </c>
      <c r="DP117" s="52">
        <v>1.1769605003321699E-3</v>
      </c>
      <c r="DQ117" s="52">
        <v>1.89483468925714E-3</v>
      </c>
      <c r="DR117" s="59">
        <v>1.6001882350134199E-5</v>
      </c>
      <c r="DS117" s="59">
        <v>1.3326390471845999E-5</v>
      </c>
      <c r="DT117" s="59">
        <v>1.00556768676992E-5</v>
      </c>
      <c r="DU117" s="58">
        <v>5.2218496617274397E-6</v>
      </c>
      <c r="DV117" s="58">
        <v>2.06384809333074E-6</v>
      </c>
      <c r="DW117" s="58">
        <v>6.5857542788357103E-7</v>
      </c>
      <c r="DX117" s="58">
        <v>2.1272533509256498E-6</v>
      </c>
      <c r="DY117" s="59">
        <v>1.2534476095605099E-5</v>
      </c>
      <c r="DZ117" s="58">
        <v>4.8543100817564401E-6</v>
      </c>
      <c r="EA117" s="58">
        <v>4.0966448079694304E-6</v>
      </c>
      <c r="EB117" s="58">
        <v>1.8425448998974899E-6</v>
      </c>
      <c r="EC117" s="58">
        <v>1.4565255041823801E-6</v>
      </c>
      <c r="ED117" s="58">
        <v>3.71213132171129E-6</v>
      </c>
      <c r="EE117" s="59">
        <v>1.13942992362146E-5</v>
      </c>
      <c r="EF117" s="59">
        <v>1.9847634137973399E-5</v>
      </c>
      <c r="EG117" s="59">
        <v>2.5431629382569602E-5</v>
      </c>
      <c r="EH117" s="59">
        <v>2.8529948095649401E-5</v>
      </c>
      <c r="EI117" s="59">
        <v>2.3461371818487299E-5</v>
      </c>
      <c r="EJ117" s="59">
        <v>1.8639830923124901E-5</v>
      </c>
      <c r="EK117" s="59">
        <v>1.3759674945069E-5</v>
      </c>
      <c r="EL117" s="59">
        <v>1.9906401165065799E-5</v>
      </c>
      <c r="EM117" s="59">
        <v>1.12956783221675E-5</v>
      </c>
      <c r="EN117" s="58">
        <v>1.6532616299662699E-6</v>
      </c>
      <c r="EO117" s="58">
        <v>1.64495883207469E-6</v>
      </c>
    </row>
    <row r="118" spans="2:145" x14ac:dyDescent="0.25">
      <c r="B11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All_All_All_All_All_All_All_All_All_SLAP_PGFG_All_45917</v>
      </c>
      <c r="C118" s="52" t="s">
        <v>264</v>
      </c>
      <c r="D118" s="52" t="s">
        <v>252</v>
      </c>
      <c r="E118" s="52" t="s">
        <v>25</v>
      </c>
      <c r="F118" s="52" t="s">
        <v>25</v>
      </c>
      <c r="G118" s="52" t="s">
        <v>25</v>
      </c>
      <c r="H118" s="52" t="s">
        <v>25</v>
      </c>
      <c r="I118" s="52" t="s">
        <v>25</v>
      </c>
      <c r="J118" s="52" t="s">
        <v>25</v>
      </c>
      <c r="K118" s="52" t="s">
        <v>25</v>
      </c>
      <c r="L118" s="53" t="s">
        <v>25</v>
      </c>
      <c r="M118" s="53" t="s">
        <v>25</v>
      </c>
      <c r="N118" s="54" t="s">
        <v>275</v>
      </c>
      <c r="O118" s="52" t="s">
        <v>25</v>
      </c>
      <c r="P118" s="55">
        <v>45917</v>
      </c>
      <c r="Q118" s="52">
        <v>17</v>
      </c>
      <c r="R118" s="52">
        <v>21</v>
      </c>
      <c r="S118" s="56">
        <v>613</v>
      </c>
      <c r="T118" s="52">
        <v>0</v>
      </c>
      <c r="U118" s="52">
        <v>0</v>
      </c>
      <c r="V118" s="52">
        <v>0</v>
      </c>
      <c r="W118" s="52">
        <v>0</v>
      </c>
      <c r="X118" s="52">
        <v>0.62833712322165103</v>
      </c>
      <c r="Y118" s="52">
        <v>0.57196401664462704</v>
      </c>
      <c r="Z118" s="52">
        <v>0.50862853625922</v>
      </c>
      <c r="AA118" s="52">
        <v>0.50896612531126595</v>
      </c>
      <c r="AB118" s="52">
        <v>0.47351359143184701</v>
      </c>
      <c r="AC118" s="52">
        <v>0.49010949768284301</v>
      </c>
      <c r="AD118" s="52">
        <v>0.53878737772493301</v>
      </c>
      <c r="AE118" s="52">
        <v>0.65236958319652905</v>
      </c>
      <c r="AF118" s="52">
        <v>0.65675149762345197</v>
      </c>
      <c r="AG118" s="52">
        <v>0.73855834926982</v>
      </c>
      <c r="AH118" s="52">
        <v>0.79183770483292604</v>
      </c>
      <c r="AI118" s="52">
        <v>0.81403333251437704</v>
      </c>
      <c r="AJ118" s="52">
        <v>0.85857434756332396</v>
      </c>
      <c r="AK118" s="52">
        <v>0.82609488517241403</v>
      </c>
      <c r="AL118" s="52">
        <v>0.88144360270714395</v>
      </c>
      <c r="AM118" s="52">
        <v>0.87853190034605799</v>
      </c>
      <c r="AN118" s="52">
        <v>1.0009897251997499</v>
      </c>
      <c r="AO118" s="52">
        <v>0.93155661293415204</v>
      </c>
      <c r="AP118" s="52">
        <v>1.03162873361281</v>
      </c>
      <c r="AQ118" s="52">
        <v>0.95348144610049501</v>
      </c>
      <c r="AR118" s="52">
        <v>1.0764218758375299</v>
      </c>
      <c r="AS118" s="52">
        <v>0.88895901058038196</v>
      </c>
      <c r="AT118" s="52">
        <v>0.92307840274499997</v>
      </c>
      <c r="AU118" s="52">
        <v>0.63875773660028901</v>
      </c>
      <c r="AV118" s="52">
        <v>0.66258587968409399</v>
      </c>
      <c r="AW118" s="52">
        <v>0.63996526686441202</v>
      </c>
      <c r="AX118" s="52">
        <v>0.588929128005104</v>
      </c>
      <c r="AY118" s="52">
        <v>0.53303030568371002</v>
      </c>
      <c r="AZ118" s="52">
        <v>0.49441208946860399</v>
      </c>
      <c r="BA118" s="52">
        <v>0.47505719695987703</v>
      </c>
      <c r="BB118" s="52">
        <v>0.48997903164312001</v>
      </c>
      <c r="BC118" s="52">
        <v>0.54226809562613798</v>
      </c>
      <c r="BD118" s="52">
        <v>0.60270840240730505</v>
      </c>
      <c r="BE118" s="52">
        <v>0.63296812651207901</v>
      </c>
      <c r="BF118" s="52">
        <v>0.71262218063274796</v>
      </c>
      <c r="BG118" s="52">
        <v>0.76898575715149398</v>
      </c>
      <c r="BH118" s="52">
        <v>0.84083632446618795</v>
      </c>
      <c r="BI118" s="52">
        <v>0.95139620872442299</v>
      </c>
      <c r="BJ118" s="52">
        <v>1.1329352911622499</v>
      </c>
      <c r="BK118" s="52">
        <v>1.5092174674325001</v>
      </c>
      <c r="BL118" s="52">
        <v>1.6959474369713301</v>
      </c>
      <c r="BM118" s="52">
        <v>1.75057904492778</v>
      </c>
      <c r="BN118" s="52">
        <v>1.7697900368863899</v>
      </c>
      <c r="BO118" s="52">
        <v>1.64579828051914</v>
      </c>
      <c r="BP118" s="52">
        <v>1.30479931768157</v>
      </c>
      <c r="BQ118" s="52">
        <v>1.2015033240808299</v>
      </c>
      <c r="BR118" s="52">
        <v>1.04736460256732</v>
      </c>
      <c r="BS118" s="52">
        <v>0.84984284552759104</v>
      </c>
      <c r="BT118" s="52">
        <v>0.72509247724302595</v>
      </c>
      <c r="BU118" s="52">
        <v>59.8680491397146</v>
      </c>
      <c r="BV118" s="52">
        <v>57.917646275706801</v>
      </c>
      <c r="BW118" s="52">
        <v>58.762044510656402</v>
      </c>
      <c r="BX118" s="52">
        <v>56.814991517631803</v>
      </c>
      <c r="BY118" s="52">
        <v>54.870080256250098</v>
      </c>
      <c r="BZ118" s="52">
        <v>52.9402944338078</v>
      </c>
      <c r="CA118" s="52">
        <v>54.752063415298103</v>
      </c>
      <c r="CB118" s="52">
        <v>52.848666700229003</v>
      </c>
      <c r="CC118" s="52">
        <v>56.780714139802598</v>
      </c>
      <c r="CD118" s="52">
        <v>62.715731043335403</v>
      </c>
      <c r="CE118" s="52">
        <v>68.640326507696699</v>
      </c>
      <c r="CF118" s="52">
        <v>76.3601330197056</v>
      </c>
      <c r="CG118" s="52">
        <v>83.1592123688458</v>
      </c>
      <c r="CH118" s="52">
        <v>88.956005360958301</v>
      </c>
      <c r="CI118" s="52">
        <v>93.797101167901204</v>
      </c>
      <c r="CJ118" s="52">
        <v>95.748021420114398</v>
      </c>
      <c r="CK118" s="52">
        <v>95.769672192485501</v>
      </c>
      <c r="CL118" s="52">
        <v>94.819138469391802</v>
      </c>
      <c r="CM118" s="52">
        <v>90.029221701429407</v>
      </c>
      <c r="CN118" s="52">
        <v>84.224613245408307</v>
      </c>
      <c r="CO118" s="52">
        <v>78.344113752042006</v>
      </c>
      <c r="CP118" s="57">
        <v>74.432740196471997</v>
      </c>
      <c r="CQ118" s="57">
        <v>69.6348529877354</v>
      </c>
      <c r="CR118" s="57">
        <v>66.711532091318702</v>
      </c>
      <c r="CS118" s="57">
        <v>62.827343770323402</v>
      </c>
      <c r="CT118" s="57">
        <v>-4.6607019572684301E-3</v>
      </c>
      <c r="CU118" s="57">
        <v>-2.3001224438007999E-2</v>
      </c>
      <c r="CV118" s="57">
        <v>-6.0240747006366901E-3</v>
      </c>
      <c r="CW118" s="57">
        <v>-1.2387344350644799E-3</v>
      </c>
      <c r="CX118" s="57">
        <v>4.6851533692220701E-4</v>
      </c>
      <c r="CY118" s="57">
        <v>-3.6663752346228098E-3</v>
      </c>
      <c r="CZ118" s="57">
        <v>2.8901755835231899E-3</v>
      </c>
      <c r="DA118" s="57">
        <v>6.0183908251003199E-3</v>
      </c>
      <c r="DB118" s="57">
        <v>2.3128224752515199E-2</v>
      </c>
      <c r="DC118" s="57">
        <v>2.0672154242133301E-2</v>
      </c>
      <c r="DD118" s="52">
        <v>1.27180303135684E-2</v>
      </c>
      <c r="DE118" s="52">
        <v>3.51088418724808E-3</v>
      </c>
      <c r="DF118" s="52">
        <v>-7.5788662383761201E-3</v>
      </c>
      <c r="DG118" s="52">
        <v>-1.35061934432333E-2</v>
      </c>
      <c r="DH118" s="52">
        <v>6.6250071323022399E-3</v>
      </c>
      <c r="DI118" s="52">
        <v>1.3190795309677501E-2</v>
      </c>
      <c r="DJ118" s="52">
        <v>8.2019730502979601E-2</v>
      </c>
      <c r="DK118" s="52">
        <v>9.6067216034619998E-2</v>
      </c>
      <c r="DL118" s="52">
        <v>0.104665313274592</v>
      </c>
      <c r="DM118" s="57">
        <v>9.0132109377211098E-2</v>
      </c>
      <c r="DN118" s="57">
        <v>3.9831658755391103E-2</v>
      </c>
      <c r="DO118" s="52">
        <v>2.7122222983656601E-3</v>
      </c>
      <c r="DP118" s="52">
        <v>3.9011138232294197E-4</v>
      </c>
      <c r="DQ118" s="52">
        <v>1.7380826987556299E-3</v>
      </c>
      <c r="DR118" s="59">
        <v>2.1198603397875301E-5</v>
      </c>
      <c r="DS118" s="59">
        <v>1.7520321580513901E-5</v>
      </c>
      <c r="DT118" s="59">
        <v>1.30029927465578E-5</v>
      </c>
      <c r="DU118" s="58">
        <v>6.2654584820135503E-6</v>
      </c>
      <c r="DV118" s="58">
        <v>2.3109661512112501E-6</v>
      </c>
      <c r="DW118" s="58">
        <v>7.4081065806092896E-7</v>
      </c>
      <c r="DX118" s="58">
        <v>2.48855891701751E-6</v>
      </c>
      <c r="DY118" s="59">
        <v>1.6887784487666E-5</v>
      </c>
      <c r="DZ118" s="58">
        <v>5.5301071576266598E-6</v>
      </c>
      <c r="EA118" s="58">
        <v>5.1060874139021402E-6</v>
      </c>
      <c r="EB118" s="58">
        <v>2.7108362244099001E-6</v>
      </c>
      <c r="EC118" s="58">
        <v>1.9942144073150702E-6</v>
      </c>
      <c r="ED118" s="58">
        <v>4.5747084697526503E-6</v>
      </c>
      <c r="EE118" s="59">
        <v>1.3440308380540799E-5</v>
      </c>
      <c r="EF118" s="59">
        <v>1.9924193028990301E-5</v>
      </c>
      <c r="EG118" s="59">
        <v>1.8548672932881699E-5</v>
      </c>
      <c r="EH118" s="59">
        <v>1.9493049985420799E-5</v>
      </c>
      <c r="EI118" s="59">
        <v>2.06893149976536E-5</v>
      </c>
      <c r="EJ118" s="59">
        <v>4.3536731561428702E-5</v>
      </c>
      <c r="EK118" s="59">
        <v>1.8514581726779201E-5</v>
      </c>
      <c r="EL118" s="59">
        <v>2.5949709503073601E-5</v>
      </c>
      <c r="EM118" s="59">
        <v>1.3485430760823399E-5</v>
      </c>
      <c r="EN118" s="58">
        <v>1.79574235983613E-6</v>
      </c>
      <c r="EO118" s="58">
        <v>1.8204602520119099E-6</v>
      </c>
    </row>
    <row r="119" spans="2:145" x14ac:dyDescent="0.25">
      <c r="B11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All_All_All_All_All_All_All_All_All_SLAP_PGFG_All_45923</v>
      </c>
      <c r="C119" s="52" t="s">
        <v>264</v>
      </c>
      <c r="D119" s="52" t="s">
        <v>252</v>
      </c>
      <c r="E119" s="52" t="s">
        <v>25</v>
      </c>
      <c r="F119" s="52" t="s">
        <v>25</v>
      </c>
      <c r="G119" s="52" t="s">
        <v>25</v>
      </c>
      <c r="H119" s="52" t="s">
        <v>25</v>
      </c>
      <c r="I119" s="52" t="s">
        <v>25</v>
      </c>
      <c r="J119" s="52" t="s">
        <v>25</v>
      </c>
      <c r="K119" s="52" t="s">
        <v>25</v>
      </c>
      <c r="L119" s="53" t="s">
        <v>25</v>
      </c>
      <c r="M119" s="53" t="s">
        <v>25</v>
      </c>
      <c r="N119" s="54" t="s">
        <v>275</v>
      </c>
      <c r="O119" s="52" t="s">
        <v>25</v>
      </c>
      <c r="P119" s="55">
        <v>45923</v>
      </c>
      <c r="Q119" s="52">
        <v>17</v>
      </c>
      <c r="R119" s="52">
        <v>21</v>
      </c>
      <c r="S119" s="56">
        <v>613</v>
      </c>
      <c r="T119" s="52">
        <v>0</v>
      </c>
      <c r="U119" s="52">
        <v>0</v>
      </c>
      <c r="V119" s="52">
        <v>0</v>
      </c>
      <c r="W119" s="52">
        <v>0</v>
      </c>
      <c r="X119" s="52">
        <v>0.67539621533390004</v>
      </c>
      <c r="Y119" s="52">
        <v>0.56983672344595604</v>
      </c>
      <c r="Z119" s="52">
        <v>0.53116649589084597</v>
      </c>
      <c r="AA119" s="52">
        <v>0.53663546793555605</v>
      </c>
      <c r="AB119" s="52">
        <v>0.48391526273466501</v>
      </c>
      <c r="AC119" s="52">
        <v>0.505231362178716</v>
      </c>
      <c r="AD119" s="52">
        <v>0.65078145719993896</v>
      </c>
      <c r="AE119" s="52">
        <v>0.67344005059550904</v>
      </c>
      <c r="AF119" s="52">
        <v>0.61346265426628699</v>
      </c>
      <c r="AG119" s="52">
        <v>0.65450382623245096</v>
      </c>
      <c r="AH119" s="52">
        <v>0.77687050357991205</v>
      </c>
      <c r="AI119" s="52">
        <v>0.74530661660289199</v>
      </c>
      <c r="AJ119" s="52">
        <v>0.79203531814783701</v>
      </c>
      <c r="AK119" s="52">
        <v>1.0507597896718901</v>
      </c>
      <c r="AL119" s="52">
        <v>1.1099915293434299</v>
      </c>
      <c r="AM119" s="52">
        <v>1.20326591522558</v>
      </c>
      <c r="AN119" s="52">
        <v>1.3267622511981501</v>
      </c>
      <c r="AO119" s="52">
        <v>1.23639307543017</v>
      </c>
      <c r="AP119" s="52">
        <v>1.10623657673167</v>
      </c>
      <c r="AQ119" s="52">
        <v>1.0048447635772899</v>
      </c>
      <c r="AR119" s="52">
        <v>1.29096483424775</v>
      </c>
      <c r="AS119" s="52">
        <v>1.06642480005061</v>
      </c>
      <c r="AT119" s="52">
        <v>1.0439661222376</v>
      </c>
      <c r="AU119" s="52">
        <v>0.91179170420605704</v>
      </c>
      <c r="AV119" s="52">
        <v>0.79086200727183098</v>
      </c>
      <c r="AW119" s="52">
        <v>0.68742416937627304</v>
      </c>
      <c r="AX119" s="52">
        <v>0.63417740231820396</v>
      </c>
      <c r="AY119" s="52">
        <v>0.57725173417253905</v>
      </c>
      <c r="AZ119" s="52">
        <v>0.54064106130531897</v>
      </c>
      <c r="BA119" s="52">
        <v>0.52570598201482799</v>
      </c>
      <c r="BB119" s="52">
        <v>0.53865893894949302</v>
      </c>
      <c r="BC119" s="52">
        <v>0.58384499252814803</v>
      </c>
      <c r="BD119" s="52">
        <v>0.62300173371884404</v>
      </c>
      <c r="BE119" s="52">
        <v>0.62553974196047402</v>
      </c>
      <c r="BF119" s="52">
        <v>0.64571956043142198</v>
      </c>
      <c r="BG119" s="52">
        <v>0.66982569478203002</v>
      </c>
      <c r="BH119" s="52">
        <v>0.77103209360024005</v>
      </c>
      <c r="BI119" s="52">
        <v>0.96369452752039197</v>
      </c>
      <c r="BJ119" s="52">
        <v>1.3028046812066001</v>
      </c>
      <c r="BK119" s="52">
        <v>1.5352220365604401</v>
      </c>
      <c r="BL119" s="52">
        <v>1.76947051952752</v>
      </c>
      <c r="BM119" s="52">
        <v>1.79299627368446</v>
      </c>
      <c r="BN119" s="52">
        <v>1.8389143649166599</v>
      </c>
      <c r="BO119" s="52">
        <v>1.7827085245880701</v>
      </c>
      <c r="BP119" s="52">
        <v>1.6371926078010699</v>
      </c>
      <c r="BQ119" s="52">
        <v>1.39088290929794</v>
      </c>
      <c r="BR119" s="52">
        <v>1.24242199215958</v>
      </c>
      <c r="BS119" s="52">
        <v>1.05939993408142</v>
      </c>
      <c r="BT119" s="52">
        <v>0.90759553372568202</v>
      </c>
      <c r="BU119" s="52">
        <v>63.611436330234902</v>
      </c>
      <c r="BV119" s="52">
        <v>63.474324847024398</v>
      </c>
      <c r="BW119" s="52">
        <v>61.563364595795299</v>
      </c>
      <c r="BX119" s="52">
        <v>60.540532768779002</v>
      </c>
      <c r="BY119" s="52">
        <v>58.6111198201531</v>
      </c>
      <c r="BZ119" s="52">
        <v>59.487021031660703</v>
      </c>
      <c r="CA119" s="52">
        <v>59.457683665043099</v>
      </c>
      <c r="CB119" s="52">
        <v>57.596628846088699</v>
      </c>
      <c r="CC119" s="52">
        <v>59.651040126318897</v>
      </c>
      <c r="CD119" s="52">
        <v>69.351293506872693</v>
      </c>
      <c r="CE119" s="52">
        <v>77.163821022303097</v>
      </c>
      <c r="CF119" s="52">
        <v>85.841464856312996</v>
      </c>
      <c r="CG119" s="52">
        <v>90.760766553124</v>
      </c>
      <c r="CH119" s="52">
        <v>93.765948236524693</v>
      </c>
      <c r="CI119" s="52">
        <v>95.769390026110997</v>
      </c>
      <c r="CJ119" s="52">
        <v>97.744964503196798</v>
      </c>
      <c r="CK119" s="52">
        <v>96.8550325774047</v>
      </c>
      <c r="CL119" s="52">
        <v>95.881435335132693</v>
      </c>
      <c r="CM119" s="52">
        <v>93.910129371534495</v>
      </c>
      <c r="CN119" s="52">
        <v>89.920446895143002</v>
      </c>
      <c r="CO119" s="52">
        <v>84.054649852909805</v>
      </c>
      <c r="CP119" s="57">
        <v>78.275806415510502</v>
      </c>
      <c r="CQ119" s="57">
        <v>74.350819460382894</v>
      </c>
      <c r="CR119" s="57">
        <v>71.380525089088195</v>
      </c>
      <c r="CS119" s="57">
        <v>65.576381760000402</v>
      </c>
      <c r="CT119" s="57">
        <v>-4.6720362145326001E-3</v>
      </c>
      <c r="CU119" s="57">
        <v>-2.32957316111661E-2</v>
      </c>
      <c r="CV119" s="57">
        <v>-6.0958290497505003E-3</v>
      </c>
      <c r="CW119" s="57">
        <v>-1.29420206140267E-3</v>
      </c>
      <c r="CX119" s="57">
        <v>4.5633997288069099E-4</v>
      </c>
      <c r="CY119" s="57">
        <v>-3.67514159284276E-3</v>
      </c>
      <c r="CZ119" s="57">
        <v>2.9140876562997E-3</v>
      </c>
      <c r="DA119" s="57">
        <v>6.0358215123414898E-3</v>
      </c>
      <c r="DB119" s="57">
        <v>2.3113271656034402E-2</v>
      </c>
      <c r="DC119" s="57">
        <v>1.8828971360067101E-2</v>
      </c>
      <c r="DD119" s="57">
        <v>7.4978637771884503E-3</v>
      </c>
      <c r="DE119" s="57">
        <v>4.4391651210172996E-3</v>
      </c>
      <c r="DF119" s="52">
        <v>-1.09592365861762E-2</v>
      </c>
      <c r="DG119" s="52">
        <v>6.0031960262927602E-3</v>
      </c>
      <c r="DH119" s="52">
        <v>1.4312261265822499E-2</v>
      </c>
      <c r="DI119" s="52">
        <v>1.7692191681260901E-2</v>
      </c>
      <c r="DJ119" s="52">
        <v>8.2695899072420698E-2</v>
      </c>
      <c r="DK119" s="52">
        <v>9.8929014002226701E-2</v>
      </c>
      <c r="DL119" s="57">
        <v>0.109175334953464</v>
      </c>
      <c r="DM119" s="57">
        <v>0.117079282164281</v>
      </c>
      <c r="DN119" s="57">
        <v>4.2228728307936697E-2</v>
      </c>
      <c r="DO119" s="52">
        <v>5.0757418357771705E-4</v>
      </c>
      <c r="DP119" s="52">
        <v>-1.44131992735442E-3</v>
      </c>
      <c r="DQ119" s="52">
        <v>9.9567376380628805E-4</v>
      </c>
      <c r="DR119" s="59">
        <v>1.7979888613484101E-5</v>
      </c>
      <c r="DS119" s="59">
        <v>1.46852451124291E-5</v>
      </c>
      <c r="DT119" s="59">
        <v>1.0744630881226801E-5</v>
      </c>
      <c r="DU119" s="58">
        <v>5.33173864351273E-6</v>
      </c>
      <c r="DV119" s="58">
        <v>2.0635294782304902E-6</v>
      </c>
      <c r="DW119" s="58">
        <v>6.6909296352007396E-7</v>
      </c>
      <c r="DX119" s="58">
        <v>2.0924054080664199E-6</v>
      </c>
      <c r="DY119" s="59">
        <v>1.4167956162532201E-5</v>
      </c>
      <c r="DZ119" s="58">
        <v>4.3534775355003299E-6</v>
      </c>
      <c r="EA119" s="58">
        <v>2.7103281015514399E-6</v>
      </c>
      <c r="EB119" s="58">
        <v>1.3312468295035001E-6</v>
      </c>
      <c r="EC119" s="58">
        <v>1.4935765444486101E-6</v>
      </c>
      <c r="ED119" s="58">
        <v>3.1980394097853002E-6</v>
      </c>
      <c r="EE119" s="59">
        <v>1.22365631368802E-5</v>
      </c>
      <c r="EF119" s="59">
        <v>1.5434385905820999E-5</v>
      </c>
      <c r="EG119" s="59">
        <v>1.9176842596587501E-5</v>
      </c>
      <c r="EH119" s="59">
        <v>2.05139664340496E-5</v>
      </c>
      <c r="EI119" s="59">
        <v>1.9599824208401398E-5</v>
      </c>
      <c r="EJ119" s="59">
        <v>2.1175638566933001E-5</v>
      </c>
      <c r="EK119" s="59">
        <v>2.6418840483936599E-5</v>
      </c>
      <c r="EL119" s="59">
        <v>2.7170845663060001E-5</v>
      </c>
      <c r="EM119" s="59">
        <v>1.3939675811637E-5</v>
      </c>
      <c r="EN119" s="58">
        <v>1.4324987122962699E-6</v>
      </c>
      <c r="EO119" s="58">
        <v>1.4104582615395199E-6</v>
      </c>
    </row>
    <row r="120" spans="2:145" x14ac:dyDescent="0.25">
      <c r="B12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All_All_All_All_All_All_All_All_All_SLAP_PGHB_All_45848</v>
      </c>
      <c r="C120" s="52" t="s">
        <v>264</v>
      </c>
      <c r="D120" s="52" t="s">
        <v>253</v>
      </c>
      <c r="E120" s="52" t="s">
        <v>25</v>
      </c>
      <c r="F120" s="52" t="s">
        <v>25</v>
      </c>
      <c r="G120" s="52" t="s">
        <v>25</v>
      </c>
      <c r="H120" s="52" t="s">
        <v>25</v>
      </c>
      <c r="I120" s="52" t="s">
        <v>25</v>
      </c>
      <c r="J120" s="52" t="s">
        <v>25</v>
      </c>
      <c r="K120" s="52" t="s">
        <v>25</v>
      </c>
      <c r="L120" s="53" t="s">
        <v>25</v>
      </c>
      <c r="M120" s="53" t="s">
        <v>25</v>
      </c>
      <c r="N120" s="54" t="s">
        <v>276</v>
      </c>
      <c r="O120" s="52" t="s">
        <v>25</v>
      </c>
      <c r="P120" s="55">
        <v>45848</v>
      </c>
      <c r="Q120" s="52">
        <v>17</v>
      </c>
      <c r="R120" s="52">
        <v>21</v>
      </c>
      <c r="S120" s="56">
        <v>178</v>
      </c>
      <c r="T120" s="52">
        <v>0</v>
      </c>
      <c r="U120" s="52">
        <v>0</v>
      </c>
      <c r="V120" s="52">
        <v>0</v>
      </c>
      <c r="W120" s="52">
        <v>0</v>
      </c>
      <c r="X120" s="52">
        <v>0.58078024088566105</v>
      </c>
      <c r="Y120" s="52">
        <v>0.50115301611643703</v>
      </c>
      <c r="Z120" s="52">
        <v>0.477122682714262</v>
      </c>
      <c r="AA120" s="52">
        <v>0.45278960431271698</v>
      </c>
      <c r="AB120" s="52">
        <v>0.42003920307880799</v>
      </c>
      <c r="AC120" s="52">
        <v>0.41029804889560201</v>
      </c>
      <c r="AD120" s="52">
        <v>0.50068935509201995</v>
      </c>
      <c r="AE120" s="52">
        <v>0.483185826470302</v>
      </c>
      <c r="AF120" s="52">
        <v>0.45011183756830903</v>
      </c>
      <c r="AG120" s="52">
        <v>0.48777086651594498</v>
      </c>
      <c r="AH120" s="52">
        <v>0.60820067245959797</v>
      </c>
      <c r="AI120" s="52">
        <v>0.72325837948747396</v>
      </c>
      <c r="AJ120" s="52">
        <v>0.90224816961446097</v>
      </c>
      <c r="AK120" s="52">
        <v>0.84497046839450696</v>
      </c>
      <c r="AL120" s="52">
        <v>0.83303180636442797</v>
      </c>
      <c r="AM120" s="52">
        <v>0.81031089626479302</v>
      </c>
      <c r="AN120" s="52">
        <v>0.78257697087876499</v>
      </c>
      <c r="AO120" s="52">
        <v>0.80336702774485602</v>
      </c>
      <c r="AP120" s="52">
        <v>0.82774423520005702</v>
      </c>
      <c r="AQ120" s="52">
        <v>0.75517939200038398</v>
      </c>
      <c r="AR120" s="52">
        <v>0.69183395932457203</v>
      </c>
      <c r="AS120" s="52">
        <v>0.677977144853252</v>
      </c>
      <c r="AT120" s="52">
        <v>0.70730013068965303</v>
      </c>
      <c r="AU120" s="52">
        <v>0.73244437902896298</v>
      </c>
      <c r="AV120" s="52">
        <v>0.56945061044351697</v>
      </c>
      <c r="AW120" s="52">
        <v>0.65030957390083299</v>
      </c>
      <c r="AX120" s="52">
        <v>0.586964104952437</v>
      </c>
      <c r="AY120" s="52">
        <v>0.51459937567791203</v>
      </c>
      <c r="AZ120" s="52">
        <v>0.464938747665185</v>
      </c>
      <c r="BA120" s="52">
        <v>0.43149051855035703</v>
      </c>
      <c r="BB120" s="52">
        <v>0.43172732774126299</v>
      </c>
      <c r="BC120" s="52">
        <v>0.46934658833099202</v>
      </c>
      <c r="BD120" s="52">
        <v>0.53762316695424905</v>
      </c>
      <c r="BE120" s="52">
        <v>0.57264968526832105</v>
      </c>
      <c r="BF120" s="52">
        <v>0.59758966897478205</v>
      </c>
      <c r="BG120" s="52">
        <v>0.63357256271279905</v>
      </c>
      <c r="BH120" s="52">
        <v>0.68493895333134702</v>
      </c>
      <c r="BI120" s="52">
        <v>0.74730790523665602</v>
      </c>
      <c r="BJ120" s="52">
        <v>0.82642249888583497</v>
      </c>
      <c r="BK120" s="52">
        <v>0.92277419831854901</v>
      </c>
      <c r="BL120" s="52">
        <v>0.98653847664029504</v>
      </c>
      <c r="BM120" s="52">
        <v>1.04454910056142</v>
      </c>
      <c r="BN120" s="52">
        <v>1.0933757417657399</v>
      </c>
      <c r="BO120" s="52">
        <v>1.1225731004489901</v>
      </c>
      <c r="BP120" s="52">
        <v>1.0637791110725801</v>
      </c>
      <c r="BQ120" s="52">
        <v>0.97018443307514901</v>
      </c>
      <c r="BR120" s="52">
        <v>0.91923901430341604</v>
      </c>
      <c r="BS120" s="52">
        <v>0.77666315572399103</v>
      </c>
      <c r="BT120" s="52">
        <v>0.66035848264216201</v>
      </c>
      <c r="BU120" s="52">
        <v>57.443389936096402</v>
      </c>
      <c r="BV120" s="52">
        <v>57.329443215180099</v>
      </c>
      <c r="BW120" s="52">
        <v>56.869401279773797</v>
      </c>
      <c r="BX120" s="52">
        <v>56.782088714417597</v>
      </c>
      <c r="BY120" s="52">
        <v>56.109568760707198</v>
      </c>
      <c r="BZ120" s="52">
        <v>55.469759621609299</v>
      </c>
      <c r="CA120" s="52">
        <v>55.329468583025502</v>
      </c>
      <c r="CB120" s="52">
        <v>55.387978604285799</v>
      </c>
      <c r="CC120" s="52">
        <v>57.033141118642703</v>
      </c>
      <c r="CD120" s="52">
        <v>59.9224430960966</v>
      </c>
      <c r="CE120" s="52">
        <v>63.027684538096402</v>
      </c>
      <c r="CF120" s="52">
        <v>64.879865256368504</v>
      </c>
      <c r="CG120" s="52">
        <v>65.537509041045695</v>
      </c>
      <c r="CH120" s="52">
        <v>67.554257735627303</v>
      </c>
      <c r="CI120" s="52">
        <v>67.473900345615405</v>
      </c>
      <c r="CJ120" s="52">
        <v>68.649059330509104</v>
      </c>
      <c r="CK120" s="52">
        <v>68.870545593611098</v>
      </c>
      <c r="CL120" s="52">
        <v>68.356107411287098</v>
      </c>
      <c r="CM120" s="52">
        <v>68.676317774071705</v>
      </c>
      <c r="CN120" s="52">
        <v>67.491967300505195</v>
      </c>
      <c r="CO120" s="52">
        <v>66.337101959161402</v>
      </c>
      <c r="CP120" s="57">
        <v>63.577626677849501</v>
      </c>
      <c r="CQ120" s="57">
        <v>61.558803656786502</v>
      </c>
      <c r="CR120" s="57">
        <v>59.635942456712499</v>
      </c>
      <c r="CS120" s="57">
        <v>58.331913217788902</v>
      </c>
      <c r="CT120" s="57">
        <v>-1.6877478762958799E-3</v>
      </c>
      <c r="CU120" s="57">
        <v>-2.3624807695382399E-2</v>
      </c>
      <c r="CV120" s="57">
        <v>-6.5486660536857302E-3</v>
      </c>
      <c r="CW120" s="57">
        <v>-1.3297694883037199E-3</v>
      </c>
      <c r="CX120" s="57">
        <v>-1.9121536883012801E-4</v>
      </c>
      <c r="CY120" s="57">
        <v>-2.92138736747372E-3</v>
      </c>
      <c r="CZ120" s="57">
        <v>2.8610839155303702E-3</v>
      </c>
      <c r="DA120" s="57">
        <v>6.1669769393426603E-3</v>
      </c>
      <c r="DB120" s="57">
        <v>2.25909628403069E-2</v>
      </c>
      <c r="DC120" s="57">
        <v>2.1101769818558099E-2</v>
      </c>
      <c r="DD120" s="52">
        <v>1.20039982093351E-2</v>
      </c>
      <c r="DE120" s="52">
        <v>2.4211252173781598E-3</v>
      </c>
      <c r="DF120" s="52">
        <v>6.1502545586847E-3</v>
      </c>
      <c r="DG120" s="52">
        <v>1.2946724254648399E-2</v>
      </c>
      <c r="DH120" s="52">
        <v>2.77886911814645E-2</v>
      </c>
      <c r="DI120" s="52">
        <v>3.4904064328064401E-2</v>
      </c>
      <c r="DJ120" s="52">
        <v>5.7291871334394701E-2</v>
      </c>
      <c r="DK120" s="52">
        <v>7.5728940515873103E-2</v>
      </c>
      <c r="DL120" s="52">
        <v>3.78648126393221E-2</v>
      </c>
      <c r="DM120" s="57">
        <v>2.5232872433876698E-2</v>
      </c>
      <c r="DN120" s="57">
        <v>4.0951616978377403E-2</v>
      </c>
      <c r="DO120" s="52">
        <v>9.2500309045217208E-3</v>
      </c>
      <c r="DP120" s="52">
        <v>1.0458769007282401E-3</v>
      </c>
      <c r="DQ120" s="52">
        <v>1.55919101919178E-3</v>
      </c>
      <c r="DR120" s="59">
        <v>1.70789691410068E-5</v>
      </c>
      <c r="DS120" s="59">
        <v>1.4866422662853199E-5</v>
      </c>
      <c r="DT120" s="59">
        <v>1.12633919593202E-5</v>
      </c>
      <c r="DU120" s="58">
        <v>5.62631344740771E-6</v>
      </c>
      <c r="DV120" s="58">
        <v>2.1888813615991102E-6</v>
      </c>
      <c r="DW120" s="58">
        <v>7.0127557567372501E-7</v>
      </c>
      <c r="DX120" s="58">
        <v>2.4082439858755499E-6</v>
      </c>
      <c r="DY120" s="59">
        <v>1.6217198327966799E-5</v>
      </c>
      <c r="DZ120" s="58">
        <v>4.6323409894462E-6</v>
      </c>
      <c r="EA120" s="58">
        <v>3.59637839301503E-6</v>
      </c>
      <c r="EB120" s="58">
        <v>2.6295140272188502E-6</v>
      </c>
      <c r="EC120" s="58">
        <v>3.2503821284594199E-6</v>
      </c>
      <c r="ED120" s="58">
        <v>8.0254593579757806E-6</v>
      </c>
      <c r="EE120" s="59">
        <v>1.8910340961384401E-5</v>
      </c>
      <c r="EF120" s="59">
        <v>2.58353513798667E-5</v>
      </c>
      <c r="EG120" s="59">
        <v>3.3309655497923399E-5</v>
      </c>
      <c r="EH120" s="59">
        <v>4.0171754596448097E-5</v>
      </c>
      <c r="EI120" s="59">
        <v>3.5444327494507602E-5</v>
      </c>
      <c r="EJ120" s="59">
        <v>3.1619159490228502E-5</v>
      </c>
      <c r="EK120" s="59">
        <v>2.4917730909573499E-5</v>
      </c>
      <c r="EL120" s="59">
        <v>2.6117384748571799E-5</v>
      </c>
      <c r="EM120" s="59">
        <v>1.4616885304460001E-5</v>
      </c>
      <c r="EN120" s="58">
        <v>1.88287003674306E-6</v>
      </c>
      <c r="EO120" s="58">
        <v>1.6695754267766399E-6</v>
      </c>
    </row>
    <row r="121" spans="2:145" x14ac:dyDescent="0.25">
      <c r="B12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All_All_All_All_All_All_All_All_All_SLAP_PGHB_All_45849</v>
      </c>
      <c r="C121" s="52" t="s">
        <v>264</v>
      </c>
      <c r="D121" s="52" t="s">
        <v>253</v>
      </c>
      <c r="E121" s="52" t="s">
        <v>25</v>
      </c>
      <c r="F121" s="52" t="s">
        <v>25</v>
      </c>
      <c r="G121" s="52" t="s">
        <v>25</v>
      </c>
      <c r="H121" s="52" t="s">
        <v>25</v>
      </c>
      <c r="I121" s="52" t="s">
        <v>25</v>
      </c>
      <c r="J121" s="52" t="s">
        <v>25</v>
      </c>
      <c r="K121" s="52" t="s">
        <v>25</v>
      </c>
      <c r="L121" s="53" t="s">
        <v>25</v>
      </c>
      <c r="M121" s="53" t="s">
        <v>25</v>
      </c>
      <c r="N121" s="54" t="s">
        <v>276</v>
      </c>
      <c r="O121" s="52" t="s">
        <v>25</v>
      </c>
      <c r="P121" s="55">
        <v>45849</v>
      </c>
      <c r="Q121" s="52">
        <v>17</v>
      </c>
      <c r="R121" s="52">
        <v>21</v>
      </c>
      <c r="S121" s="56">
        <v>178</v>
      </c>
      <c r="T121" s="52">
        <v>0</v>
      </c>
      <c r="U121" s="52">
        <v>0</v>
      </c>
      <c r="V121" s="52">
        <v>0</v>
      </c>
      <c r="W121" s="52">
        <v>0</v>
      </c>
      <c r="X121" s="52">
        <v>0.53179740996571101</v>
      </c>
      <c r="Y121" s="52">
        <v>0.48636444183262101</v>
      </c>
      <c r="Z121" s="52">
        <v>0.46494071967342998</v>
      </c>
      <c r="AA121" s="52">
        <v>0.40507133102864301</v>
      </c>
      <c r="AB121" s="52">
        <v>0.44640716133318498</v>
      </c>
      <c r="AC121" s="52">
        <v>0.41692583990952398</v>
      </c>
      <c r="AD121" s="52">
        <v>0.47673524903270298</v>
      </c>
      <c r="AE121" s="52">
        <v>0.47466686396484298</v>
      </c>
      <c r="AF121" s="52">
        <v>0.49086769850977302</v>
      </c>
      <c r="AG121" s="52">
        <v>0.50346625877934403</v>
      </c>
      <c r="AH121" s="52">
        <v>0.89424731261985002</v>
      </c>
      <c r="AI121" s="52">
        <v>0.83286256074149501</v>
      </c>
      <c r="AJ121" s="52">
        <v>0.84994935833082097</v>
      </c>
      <c r="AK121" s="52">
        <v>0.90771109540084705</v>
      </c>
      <c r="AL121" s="52">
        <v>0.85056172109325401</v>
      </c>
      <c r="AM121" s="52">
        <v>0.90073180966159805</v>
      </c>
      <c r="AN121" s="52">
        <v>0.85178816702353499</v>
      </c>
      <c r="AO121" s="52">
        <v>0.77329856907190098</v>
      </c>
      <c r="AP121" s="52">
        <v>0.74555373662956104</v>
      </c>
      <c r="AQ121" s="52">
        <v>0.74043092909335695</v>
      </c>
      <c r="AR121" s="52">
        <v>0.71052998979908599</v>
      </c>
      <c r="AS121" s="52">
        <v>0.70626726214136704</v>
      </c>
      <c r="AT121" s="52">
        <v>0.66478499919119904</v>
      </c>
      <c r="AU121" s="52">
        <v>0.58276059973172101</v>
      </c>
      <c r="AV121" s="52">
        <v>0.73224492075945502</v>
      </c>
      <c r="AW121" s="52">
        <v>0.66233233002464398</v>
      </c>
      <c r="AX121" s="52">
        <v>0.59659977608852099</v>
      </c>
      <c r="AY121" s="52">
        <v>0.52178301896606905</v>
      </c>
      <c r="AZ121" s="52">
        <v>0.46927175243918801</v>
      </c>
      <c r="BA121" s="52">
        <v>0.43285687989293598</v>
      </c>
      <c r="BB121" s="52">
        <v>0.43246393219640999</v>
      </c>
      <c r="BC121" s="52">
        <v>0.47145474589105402</v>
      </c>
      <c r="BD121" s="52">
        <v>0.54964772469542</v>
      </c>
      <c r="BE121" s="52">
        <v>0.60477752577555299</v>
      </c>
      <c r="BF121" s="52">
        <v>0.66224062283722196</v>
      </c>
      <c r="BG121" s="52">
        <v>0.72284521055773998</v>
      </c>
      <c r="BH121" s="52">
        <v>0.79004619848192403</v>
      </c>
      <c r="BI121" s="52">
        <v>0.85460043279977305</v>
      </c>
      <c r="BJ121" s="52">
        <v>0.90734268164031895</v>
      </c>
      <c r="BK121" s="52">
        <v>0.98560899969064697</v>
      </c>
      <c r="BL121" s="52">
        <v>1.0379885995781399</v>
      </c>
      <c r="BM121" s="52">
        <v>1.09444782133685</v>
      </c>
      <c r="BN121" s="52">
        <v>1.1343713738861301</v>
      </c>
      <c r="BO121" s="52">
        <v>1.15364271285158</v>
      </c>
      <c r="BP121" s="52">
        <v>1.0810649364851801</v>
      </c>
      <c r="BQ121" s="52">
        <v>0.96148548442661097</v>
      </c>
      <c r="BR121" s="52">
        <v>0.87109295270416098</v>
      </c>
      <c r="BS121" s="52">
        <v>0.67392103251572</v>
      </c>
      <c r="BT121" s="52">
        <v>0.56822932246821301</v>
      </c>
      <c r="BU121" s="52">
        <v>59.907609157638198</v>
      </c>
      <c r="BV121" s="52">
        <v>58.184932606405802</v>
      </c>
      <c r="BW121" s="52">
        <v>57.521524729105202</v>
      </c>
      <c r="BX121" s="52">
        <v>55.365076040891203</v>
      </c>
      <c r="BY121" s="52">
        <v>55.023684654635403</v>
      </c>
      <c r="BZ121" s="52">
        <v>56.213318966629302</v>
      </c>
      <c r="CA121" s="52">
        <v>56.9770321068141</v>
      </c>
      <c r="CB121" s="52">
        <v>57.268197197619301</v>
      </c>
      <c r="CC121" s="52">
        <v>59.0412880782618</v>
      </c>
      <c r="CD121" s="52">
        <v>60.382821179090101</v>
      </c>
      <c r="CE121" s="52">
        <v>61.774835648949299</v>
      </c>
      <c r="CF121" s="52">
        <v>63.597967556554202</v>
      </c>
      <c r="CG121" s="52">
        <v>65.992695879918003</v>
      </c>
      <c r="CH121" s="52">
        <v>68.3497798308413</v>
      </c>
      <c r="CI121" s="52">
        <v>68.819620656935001</v>
      </c>
      <c r="CJ121" s="52">
        <v>68.069617476191098</v>
      </c>
      <c r="CK121" s="52">
        <v>68.992755615622897</v>
      </c>
      <c r="CL121" s="52">
        <v>68.771290131314899</v>
      </c>
      <c r="CM121" s="52">
        <v>68.541414011280807</v>
      </c>
      <c r="CN121" s="52">
        <v>66.424126396398904</v>
      </c>
      <c r="CO121" s="52">
        <v>64.040519801449406</v>
      </c>
      <c r="CP121" s="57">
        <v>62.040424331259999</v>
      </c>
      <c r="CQ121" s="57">
        <v>61.118775683315398</v>
      </c>
      <c r="CR121" s="57">
        <v>60.488277822987399</v>
      </c>
      <c r="CS121" s="57">
        <v>59.631651963889901</v>
      </c>
      <c r="CT121" s="57">
        <v>-8.7543385982345897E-4</v>
      </c>
      <c r="CU121" s="57">
        <v>-1.97075394026704E-2</v>
      </c>
      <c r="CV121" s="57">
        <v>-4.14800267729364E-3</v>
      </c>
      <c r="CW121" s="57">
        <v>-2.1988598713546599E-4</v>
      </c>
      <c r="CX121" s="57">
        <v>1.2863794435862E-4</v>
      </c>
      <c r="CY121" s="57">
        <v>-2.9196659278966901E-3</v>
      </c>
      <c r="CZ121" s="57">
        <v>2.2281683558186701E-3</v>
      </c>
      <c r="DA121" s="57">
        <v>6.7119492306844898E-3</v>
      </c>
      <c r="DB121" s="57">
        <v>2.2509368774847299E-2</v>
      </c>
      <c r="DC121" s="57">
        <v>2.04961174220014E-2</v>
      </c>
      <c r="DD121" s="52">
        <v>1.1821475183771701E-2</v>
      </c>
      <c r="DE121" s="52">
        <v>2.3796827891407199E-3</v>
      </c>
      <c r="DF121" s="52">
        <v>7.2987133956231697E-3</v>
      </c>
      <c r="DG121" s="52">
        <v>1.7362348460644599E-2</v>
      </c>
      <c r="DH121" s="52">
        <v>3.1271911205284303E-2</v>
      </c>
      <c r="DI121" s="52">
        <v>3.8293569223180897E-2</v>
      </c>
      <c r="DJ121" s="52">
        <v>5.9511732268199398E-2</v>
      </c>
      <c r="DK121" s="52">
        <v>7.8102480285288198E-2</v>
      </c>
      <c r="DL121" s="52">
        <v>3.8882324702284303E-2</v>
      </c>
      <c r="DM121" s="57">
        <v>2.5198661628064101E-2</v>
      </c>
      <c r="DN121" s="57">
        <v>4.2725555263878202E-2</v>
      </c>
      <c r="DO121" s="52">
        <v>1.04984369212656E-2</v>
      </c>
      <c r="DP121" s="52">
        <v>1.40027948550545E-3</v>
      </c>
      <c r="DQ121" s="52">
        <v>1.4261514654688699E-3</v>
      </c>
      <c r="DR121" s="59">
        <v>1.8427074067637601E-5</v>
      </c>
      <c r="DS121" s="59">
        <v>1.5844739363544001E-5</v>
      </c>
      <c r="DT121" s="59">
        <v>1.19335049460478E-5</v>
      </c>
      <c r="DU121" s="58">
        <v>6.0106890608212997E-6</v>
      </c>
      <c r="DV121" s="58">
        <v>2.2992361226438398E-6</v>
      </c>
      <c r="DW121" s="58">
        <v>7.7490029030801504E-7</v>
      </c>
      <c r="DX121" s="58">
        <v>2.5686425543807598E-6</v>
      </c>
      <c r="DY121" s="59">
        <v>1.9080285606258201E-5</v>
      </c>
      <c r="DZ121" s="58">
        <v>5.0314833627593197E-6</v>
      </c>
      <c r="EA121" s="58">
        <v>4.0812356421032198E-6</v>
      </c>
      <c r="EB121" s="58">
        <v>2.88166659962131E-6</v>
      </c>
      <c r="EC121" s="58">
        <v>3.4583665983233802E-6</v>
      </c>
      <c r="ED121" s="58">
        <v>8.7178926593818202E-6</v>
      </c>
      <c r="EE121" s="59">
        <v>2.0205072919519598E-5</v>
      </c>
      <c r="EF121" s="59">
        <v>2.7768774324895899E-5</v>
      </c>
      <c r="EG121" s="59">
        <v>3.5434866682836697E-5</v>
      </c>
      <c r="EH121" s="59">
        <v>4.2523316057220603E-5</v>
      </c>
      <c r="EI121" s="59">
        <v>3.7914930345747899E-5</v>
      </c>
      <c r="EJ121" s="59">
        <v>3.39734329652262E-5</v>
      </c>
      <c r="EK121" s="59">
        <v>2.7602130756547301E-5</v>
      </c>
      <c r="EL121" s="59">
        <v>3.0584648031805203E-5</v>
      </c>
      <c r="EM121" s="59">
        <v>1.7621497243031299E-5</v>
      </c>
      <c r="EN121" s="58">
        <v>2.20926984373872E-6</v>
      </c>
      <c r="EO121" s="58">
        <v>1.9529668014503699E-6</v>
      </c>
    </row>
    <row r="122" spans="2:145" x14ac:dyDescent="0.25">
      <c r="B12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All_All_All_All_All_All_All_All_All_SLAP_PGHB_All_45877</v>
      </c>
      <c r="C122" s="52" t="s">
        <v>264</v>
      </c>
      <c r="D122" s="52" t="s">
        <v>253</v>
      </c>
      <c r="E122" s="52" t="s">
        <v>25</v>
      </c>
      <c r="F122" s="52" t="s">
        <v>25</v>
      </c>
      <c r="G122" s="52" t="s">
        <v>25</v>
      </c>
      <c r="H122" s="52" t="s">
        <v>25</v>
      </c>
      <c r="I122" s="52" t="s">
        <v>25</v>
      </c>
      <c r="J122" s="52" t="s">
        <v>25</v>
      </c>
      <c r="K122" s="52" t="s">
        <v>25</v>
      </c>
      <c r="L122" s="53" t="s">
        <v>25</v>
      </c>
      <c r="M122" s="53" t="s">
        <v>25</v>
      </c>
      <c r="N122" s="54" t="s">
        <v>276</v>
      </c>
      <c r="O122" s="52" t="s">
        <v>25</v>
      </c>
      <c r="P122" s="55">
        <v>45877</v>
      </c>
      <c r="Q122" s="52">
        <v>17</v>
      </c>
      <c r="R122" s="52">
        <v>21</v>
      </c>
      <c r="S122" s="56">
        <v>185</v>
      </c>
      <c r="T122" s="52">
        <v>0</v>
      </c>
      <c r="U122" s="52">
        <v>0</v>
      </c>
      <c r="V122" s="52">
        <v>0</v>
      </c>
      <c r="W122" s="52">
        <v>0</v>
      </c>
      <c r="X122" s="52">
        <v>0.64250419798399705</v>
      </c>
      <c r="Y122" s="52">
        <v>0.64520021112083004</v>
      </c>
      <c r="Z122" s="52">
        <v>0.57533747015793801</v>
      </c>
      <c r="AA122" s="52">
        <v>0.50416478252374997</v>
      </c>
      <c r="AB122" s="52">
        <v>0.50587686918810304</v>
      </c>
      <c r="AC122" s="52">
        <v>0.58517867781890298</v>
      </c>
      <c r="AD122" s="52">
        <v>0.51071714561561399</v>
      </c>
      <c r="AE122" s="52">
        <v>0.52272757082462096</v>
      </c>
      <c r="AF122" s="52">
        <v>0.61919128713621197</v>
      </c>
      <c r="AG122" s="52">
        <v>0.60312338317938397</v>
      </c>
      <c r="AH122" s="52">
        <v>0.58635821795269405</v>
      </c>
      <c r="AI122" s="52">
        <v>0.62741301130135296</v>
      </c>
      <c r="AJ122" s="52">
        <v>0.65324695428520996</v>
      </c>
      <c r="AK122" s="52">
        <v>0.73178109533603097</v>
      </c>
      <c r="AL122" s="52">
        <v>0.834252545802456</v>
      </c>
      <c r="AM122" s="52">
        <v>0.83954158459283501</v>
      </c>
      <c r="AN122" s="52">
        <v>0.87142104627793504</v>
      </c>
      <c r="AO122" s="52">
        <v>0.93540812272995499</v>
      </c>
      <c r="AP122" s="52">
        <v>0.900820072367706</v>
      </c>
      <c r="AQ122" s="52">
        <v>0.85371452157463801</v>
      </c>
      <c r="AR122" s="52">
        <v>0.84019273578535902</v>
      </c>
      <c r="AS122" s="52">
        <v>0.90600726028296596</v>
      </c>
      <c r="AT122" s="52">
        <v>0.85386287157899399</v>
      </c>
      <c r="AU122" s="52">
        <v>0.814207557999031</v>
      </c>
      <c r="AV122" s="52">
        <v>0.67610912311441895</v>
      </c>
      <c r="AW122" s="52">
        <v>0.71452845842451596</v>
      </c>
      <c r="AX122" s="52">
        <v>0.65508157320924698</v>
      </c>
      <c r="AY122" s="52">
        <v>0.58935734323553102</v>
      </c>
      <c r="AZ122" s="52">
        <v>0.54656582313614899</v>
      </c>
      <c r="BA122" s="52">
        <v>0.52236240691429803</v>
      </c>
      <c r="BB122" s="52">
        <v>0.52516247918074199</v>
      </c>
      <c r="BC122" s="52">
        <v>0.55479697117934301</v>
      </c>
      <c r="BD122" s="52">
        <v>0.58354042003283602</v>
      </c>
      <c r="BE122" s="52">
        <v>0.57422797373823198</v>
      </c>
      <c r="BF122" s="52">
        <v>0.56511719023456397</v>
      </c>
      <c r="BG122" s="52">
        <v>0.58777496178407895</v>
      </c>
      <c r="BH122" s="52">
        <v>0.63092547703433599</v>
      </c>
      <c r="BI122" s="52">
        <v>0.70126961937828602</v>
      </c>
      <c r="BJ122" s="52">
        <v>0.82292781224524603</v>
      </c>
      <c r="BK122" s="52">
        <v>0.94926915724535199</v>
      </c>
      <c r="BL122" s="52">
        <v>1.0367272615432701</v>
      </c>
      <c r="BM122" s="52">
        <v>1.08388966483038</v>
      </c>
      <c r="BN122" s="52">
        <v>1.1556753728840801</v>
      </c>
      <c r="BO122" s="52">
        <v>1.1446346505268199</v>
      </c>
      <c r="BP122" s="52">
        <v>1.0844845977989399</v>
      </c>
      <c r="BQ122" s="52">
        <v>1.03075534669128</v>
      </c>
      <c r="BR122" s="52">
        <v>1.0027083665937899</v>
      </c>
      <c r="BS122" s="52">
        <v>0.89876418417772697</v>
      </c>
      <c r="BT122" s="52">
        <v>0.77317372264491502</v>
      </c>
      <c r="BU122" s="52">
        <v>57.578900527086098</v>
      </c>
      <c r="BV122" s="52">
        <v>59.104555473454802</v>
      </c>
      <c r="BW122" s="52">
        <v>58.549477908655099</v>
      </c>
      <c r="BX122" s="52">
        <v>55.560417489710197</v>
      </c>
      <c r="BY122" s="52">
        <v>54.083943636524999</v>
      </c>
      <c r="BZ122" s="52">
        <v>53.374119862950799</v>
      </c>
      <c r="CA122" s="52">
        <v>52.590336834419801</v>
      </c>
      <c r="CB122" s="52">
        <v>51.7264559063523</v>
      </c>
      <c r="CC122" s="52">
        <v>58.958958400723802</v>
      </c>
      <c r="CD122" s="52">
        <v>60.832775334550298</v>
      </c>
      <c r="CE122" s="52">
        <v>64.606210286392795</v>
      </c>
      <c r="CF122" s="52">
        <v>68.057124159380194</v>
      </c>
      <c r="CG122" s="52">
        <v>69.786585220975894</v>
      </c>
      <c r="CH122" s="52">
        <v>71.7044485223674</v>
      </c>
      <c r="CI122" s="52">
        <v>72.767867850140405</v>
      </c>
      <c r="CJ122" s="52">
        <v>72.298482229382699</v>
      </c>
      <c r="CK122" s="52">
        <v>72.587935741673903</v>
      </c>
      <c r="CL122" s="52">
        <v>73.153582862511598</v>
      </c>
      <c r="CM122" s="52">
        <v>71.714806353700098</v>
      </c>
      <c r="CN122" s="52">
        <v>69.733500686207407</v>
      </c>
      <c r="CO122" s="52">
        <v>67.741101068571098</v>
      </c>
      <c r="CP122" s="52">
        <v>63.458710597651098</v>
      </c>
      <c r="CQ122" s="57">
        <v>61.609331508944898</v>
      </c>
      <c r="CR122" s="57">
        <v>59.1790739120434</v>
      </c>
      <c r="CS122" s="57">
        <v>59.644190929909797</v>
      </c>
      <c r="CT122" s="57">
        <v>-6.47611266656501E-4</v>
      </c>
      <c r="CU122" s="57">
        <v>-2.1767965176243399E-2</v>
      </c>
      <c r="CV122" s="57">
        <v>-5.5392881402292699E-3</v>
      </c>
      <c r="CW122" s="57">
        <v>-7.9527724332906105E-4</v>
      </c>
      <c r="CX122" s="57">
        <v>-2.9168721269564398E-4</v>
      </c>
      <c r="CY122" s="57">
        <v>-2.55295509001321E-3</v>
      </c>
      <c r="CZ122" s="57">
        <v>2.4166708140369699E-3</v>
      </c>
      <c r="DA122" s="57">
        <v>6.1361623726583804E-3</v>
      </c>
      <c r="DB122" s="57">
        <v>2.2454773116151999E-2</v>
      </c>
      <c r="DC122" s="57">
        <v>2.1023007890058499E-2</v>
      </c>
      <c r="DD122" s="57">
        <v>1.1349013816200199E-2</v>
      </c>
      <c r="DE122" s="57">
        <v>2.6435637295976E-3</v>
      </c>
      <c r="DF122" s="52">
        <v>7.0408911280636002E-3</v>
      </c>
      <c r="DG122" s="52">
        <v>1.5894113117325501E-2</v>
      </c>
      <c r="DH122" s="52">
        <v>3.0459030078270902E-2</v>
      </c>
      <c r="DI122" s="52">
        <v>3.8377655045808902E-2</v>
      </c>
      <c r="DJ122" s="52">
        <v>5.9063867821886697E-2</v>
      </c>
      <c r="DK122" s="52">
        <v>7.7640125679003205E-2</v>
      </c>
      <c r="DL122" s="52">
        <v>3.95959096985894E-2</v>
      </c>
      <c r="DM122" s="57">
        <v>2.6165257857458001E-2</v>
      </c>
      <c r="DN122" s="57">
        <v>4.0828596337421502E-2</v>
      </c>
      <c r="DO122" s="57">
        <v>9.8481753312453998E-3</v>
      </c>
      <c r="DP122" s="52">
        <v>1.25401036788684E-3</v>
      </c>
      <c r="DQ122" s="52">
        <v>1.6888875821038901E-3</v>
      </c>
      <c r="DR122" s="59">
        <v>2.1444257034820101E-5</v>
      </c>
      <c r="DS122" s="59">
        <v>1.87503499123645E-5</v>
      </c>
      <c r="DT122" s="59">
        <v>1.43667496902387E-5</v>
      </c>
      <c r="DU122" s="58">
        <v>8.2712412455384107E-6</v>
      </c>
      <c r="DV122" s="58">
        <v>4.56251316878861E-6</v>
      </c>
      <c r="DW122" s="58">
        <v>1.3509344417533199E-6</v>
      </c>
      <c r="DX122" s="58">
        <v>4.3062243786412697E-6</v>
      </c>
      <c r="DY122" s="59">
        <v>2.1230973409571401E-5</v>
      </c>
      <c r="DZ122" s="58">
        <v>6.9058209104845103E-6</v>
      </c>
      <c r="EA122" s="58">
        <v>4.3595457757218297E-6</v>
      </c>
      <c r="EB122" s="58">
        <v>3.0809113232378402E-6</v>
      </c>
      <c r="EC122" s="58">
        <v>3.8004075114936998E-6</v>
      </c>
      <c r="ED122" s="58">
        <v>8.37015786177259E-6</v>
      </c>
      <c r="EE122" s="59">
        <v>1.8871287012355701E-5</v>
      </c>
      <c r="EF122" s="59">
        <v>2.4686476571683999E-5</v>
      </c>
      <c r="EG122" s="59">
        <v>3.3316185410999099E-5</v>
      </c>
      <c r="EH122" s="59">
        <v>4.2706131807564403E-5</v>
      </c>
      <c r="EI122" s="59">
        <v>3.64894087363777E-5</v>
      </c>
      <c r="EJ122" s="59">
        <v>3.5380711676954202E-5</v>
      </c>
      <c r="EK122" s="59">
        <v>2.6593654744063099E-5</v>
      </c>
      <c r="EL122" s="59">
        <v>2.7436292684351899E-5</v>
      </c>
      <c r="EM122" s="59">
        <v>1.49576639204841E-5</v>
      </c>
      <c r="EN122" s="58">
        <v>2.05908781152226E-6</v>
      </c>
      <c r="EO122" s="58">
        <v>1.8654981291165899E-6</v>
      </c>
    </row>
    <row r="123" spans="2:145" x14ac:dyDescent="0.25">
      <c r="B12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All_All_All_All_All_All_All_All_All_SLAP_PGHB_All_45890</v>
      </c>
      <c r="C123" s="52" t="s">
        <v>264</v>
      </c>
      <c r="D123" s="52" t="s">
        <v>253</v>
      </c>
      <c r="E123" s="52" t="s">
        <v>25</v>
      </c>
      <c r="F123" s="52" t="s">
        <v>25</v>
      </c>
      <c r="G123" s="52" t="s">
        <v>25</v>
      </c>
      <c r="H123" s="52" t="s">
        <v>25</v>
      </c>
      <c r="I123" s="52" t="s">
        <v>25</v>
      </c>
      <c r="J123" s="52" t="s">
        <v>25</v>
      </c>
      <c r="K123" s="52" t="s">
        <v>25</v>
      </c>
      <c r="L123" s="53" t="s">
        <v>25</v>
      </c>
      <c r="M123" s="53" t="s">
        <v>25</v>
      </c>
      <c r="N123" s="54" t="s">
        <v>276</v>
      </c>
      <c r="O123" s="52" t="s">
        <v>25</v>
      </c>
      <c r="P123" s="55">
        <v>45890</v>
      </c>
      <c r="Q123" s="52">
        <v>17</v>
      </c>
      <c r="R123" s="52">
        <v>21</v>
      </c>
      <c r="S123" s="56">
        <v>185</v>
      </c>
      <c r="T123" s="52">
        <v>0</v>
      </c>
      <c r="U123" s="52">
        <v>0</v>
      </c>
      <c r="V123" s="52">
        <v>0</v>
      </c>
      <c r="W123" s="52">
        <v>0</v>
      </c>
      <c r="X123" s="52">
        <v>0.59220680377951496</v>
      </c>
      <c r="Y123" s="52">
        <v>0.54606018831999903</v>
      </c>
      <c r="Z123" s="52">
        <v>0.507625503492795</v>
      </c>
      <c r="AA123" s="52">
        <v>0.51173992581111805</v>
      </c>
      <c r="AB123" s="52">
        <v>0.45184627884815898</v>
      </c>
      <c r="AC123" s="52">
        <v>0.52314061244264598</v>
      </c>
      <c r="AD123" s="52">
        <v>0.50677590081292501</v>
      </c>
      <c r="AE123" s="52">
        <v>0.50931740731436204</v>
      </c>
      <c r="AF123" s="52">
        <v>0.49371887183702501</v>
      </c>
      <c r="AG123" s="52">
        <v>0.55115375755913898</v>
      </c>
      <c r="AH123" s="52">
        <v>0.55064918914167105</v>
      </c>
      <c r="AI123" s="52">
        <v>0.56323305489189301</v>
      </c>
      <c r="AJ123" s="52">
        <v>0.63437460013904801</v>
      </c>
      <c r="AK123" s="52">
        <v>0.58802713559834696</v>
      </c>
      <c r="AL123" s="52">
        <v>0.64536911972945599</v>
      </c>
      <c r="AM123" s="52">
        <v>0.74393488927469198</v>
      </c>
      <c r="AN123" s="52">
        <v>0.72810483032351203</v>
      </c>
      <c r="AO123" s="52">
        <v>0.78395040513174896</v>
      </c>
      <c r="AP123" s="52">
        <v>0.78796117258818599</v>
      </c>
      <c r="AQ123" s="52">
        <v>0.75755930603675703</v>
      </c>
      <c r="AR123" s="52">
        <v>0.75130733216354495</v>
      </c>
      <c r="AS123" s="52">
        <v>0.79754862375628099</v>
      </c>
      <c r="AT123" s="52">
        <v>0.70810737930965595</v>
      </c>
      <c r="AU123" s="52">
        <v>0.59795453130125298</v>
      </c>
      <c r="AV123" s="52">
        <v>0.63421282667113599</v>
      </c>
      <c r="AW123" s="52">
        <v>0.66137998345735904</v>
      </c>
      <c r="AX123" s="52">
        <v>0.60782591942194297</v>
      </c>
      <c r="AY123" s="52">
        <v>0.54428670325794704</v>
      </c>
      <c r="AZ123" s="52">
        <v>0.50365293456895899</v>
      </c>
      <c r="BA123" s="52">
        <v>0.48053040222541699</v>
      </c>
      <c r="BB123" s="52">
        <v>0.48722025121788698</v>
      </c>
      <c r="BC123" s="52">
        <v>0.52269291700543496</v>
      </c>
      <c r="BD123" s="52">
        <v>0.55341288302395797</v>
      </c>
      <c r="BE123" s="52">
        <v>0.54257492584151101</v>
      </c>
      <c r="BF123" s="52">
        <v>0.52337209195704004</v>
      </c>
      <c r="BG123" s="52">
        <v>0.53774101983856504</v>
      </c>
      <c r="BH123" s="52">
        <v>0.57569937254931403</v>
      </c>
      <c r="BI123" s="52">
        <v>0.65223835191211099</v>
      </c>
      <c r="BJ123" s="52">
        <v>0.78661031896198097</v>
      </c>
      <c r="BK123" s="52">
        <v>0.87929854819903497</v>
      </c>
      <c r="BL123" s="52">
        <v>0.97361244990213502</v>
      </c>
      <c r="BM123" s="52">
        <v>1.04699764267818</v>
      </c>
      <c r="BN123" s="52">
        <v>1.0655468444566401</v>
      </c>
      <c r="BO123" s="52">
        <v>1.0576840948414099</v>
      </c>
      <c r="BP123" s="52">
        <v>0.98310058133022205</v>
      </c>
      <c r="BQ123" s="52">
        <v>0.92349131703376697</v>
      </c>
      <c r="BR123" s="52">
        <v>0.86381273172997097</v>
      </c>
      <c r="BS123" s="52">
        <v>0.70625965625450404</v>
      </c>
      <c r="BT123" s="52">
        <v>0.60273768072192702</v>
      </c>
      <c r="BU123" s="52">
        <v>58.702904199073203</v>
      </c>
      <c r="BV123" s="52">
        <v>57.416239679338602</v>
      </c>
      <c r="BW123" s="52">
        <v>56.396029909422502</v>
      </c>
      <c r="BX123" s="52">
        <v>55.180819115049196</v>
      </c>
      <c r="BY123" s="52">
        <v>55.087222243122397</v>
      </c>
      <c r="BZ123" s="52">
        <v>53.955886624219403</v>
      </c>
      <c r="CA123" s="52">
        <v>53.758225742187797</v>
      </c>
      <c r="CB123" s="52">
        <v>52.1183557669248</v>
      </c>
      <c r="CC123" s="52">
        <v>57.872972111392997</v>
      </c>
      <c r="CD123" s="52">
        <v>61.600258793892799</v>
      </c>
      <c r="CE123" s="52">
        <v>66.0319309034236</v>
      </c>
      <c r="CF123" s="52">
        <v>70.358876779732995</v>
      </c>
      <c r="CG123" s="52">
        <v>72.046965654742294</v>
      </c>
      <c r="CH123" s="52">
        <v>71.936336884900101</v>
      </c>
      <c r="CI123" s="52">
        <v>72.259737879418694</v>
      </c>
      <c r="CJ123" s="52">
        <v>73.392915974645007</v>
      </c>
      <c r="CK123" s="52">
        <v>71.779225858296002</v>
      </c>
      <c r="CL123" s="52">
        <v>72.299744394780106</v>
      </c>
      <c r="CM123" s="52">
        <v>70.256686831985107</v>
      </c>
      <c r="CN123" s="52">
        <v>68.022928444707802</v>
      </c>
      <c r="CO123" s="52">
        <v>64.755351465728495</v>
      </c>
      <c r="CP123" s="57">
        <v>63.763176985004101</v>
      </c>
      <c r="CQ123" s="57">
        <v>62.285986182336998</v>
      </c>
      <c r="CR123" s="57">
        <v>61.5146552200763</v>
      </c>
      <c r="CS123" s="57">
        <v>59.895550705486002</v>
      </c>
      <c r="CT123" s="57">
        <v>-1.7560678559380601E-3</v>
      </c>
      <c r="CU123" s="57">
        <v>-2.2823916302169501E-2</v>
      </c>
      <c r="CV123" s="57">
        <v>-6.02778399212134E-3</v>
      </c>
      <c r="CW123" s="57">
        <v>-1.05314481927937E-3</v>
      </c>
      <c r="CX123" s="57">
        <v>-3.5341986369678201E-4</v>
      </c>
      <c r="CY123" s="57">
        <v>-2.5193346612394502E-3</v>
      </c>
      <c r="CZ123" s="57">
        <v>2.4754786834032599E-3</v>
      </c>
      <c r="DA123" s="57">
        <v>6.0239292983267703E-3</v>
      </c>
      <c r="DB123" s="57">
        <v>2.2301873615061901E-2</v>
      </c>
      <c r="DC123" s="57">
        <v>2.1216597327509398E-2</v>
      </c>
      <c r="DD123" s="57">
        <v>1.11182049143354E-2</v>
      </c>
      <c r="DE123" s="52">
        <v>2.68001533317933E-3</v>
      </c>
      <c r="DF123" s="52">
        <v>5.7482126634567903E-3</v>
      </c>
      <c r="DG123" s="52">
        <v>1.56119289782804E-2</v>
      </c>
      <c r="DH123" s="52">
        <v>2.794076824007E-2</v>
      </c>
      <c r="DI123" s="52">
        <v>3.3633456761772498E-2</v>
      </c>
      <c r="DJ123" s="52">
        <v>5.6294814839556402E-2</v>
      </c>
      <c r="DK123" s="52">
        <v>7.5338611731658095E-2</v>
      </c>
      <c r="DL123" s="52">
        <v>3.6734034845957803E-2</v>
      </c>
      <c r="DM123" s="57">
        <v>2.3634178694840999E-2</v>
      </c>
      <c r="DN123" s="57">
        <v>3.8839341559120097E-2</v>
      </c>
      <c r="DO123" s="57">
        <v>9.7567692487122992E-3</v>
      </c>
      <c r="DP123" s="52">
        <v>1.1416691940630201E-3</v>
      </c>
      <c r="DQ123" s="52">
        <v>1.9167392464304199E-3</v>
      </c>
      <c r="DR123" s="59">
        <v>1.9701674805581202E-5</v>
      </c>
      <c r="DS123" s="59">
        <v>1.6896577207221902E-5</v>
      </c>
      <c r="DT123" s="58">
        <v>1.25555879411092E-5</v>
      </c>
      <c r="DU123" s="58">
        <v>6.34342189561038E-6</v>
      </c>
      <c r="DV123" s="58">
        <v>2.6319110832169199E-6</v>
      </c>
      <c r="DW123" s="58">
        <v>8.7104459722983699E-7</v>
      </c>
      <c r="DX123" s="58">
        <v>2.79631886865824E-6</v>
      </c>
      <c r="DY123" s="59">
        <v>2.1573307513160001E-5</v>
      </c>
      <c r="DZ123" s="58">
        <v>5.4452263680320703E-6</v>
      </c>
      <c r="EA123" s="58">
        <v>3.6959380448089698E-6</v>
      </c>
      <c r="EB123" s="58">
        <v>2.6782225742652098E-6</v>
      </c>
      <c r="EC123" s="58">
        <v>3.0810741775584402E-6</v>
      </c>
      <c r="ED123" s="58">
        <v>6.7537470202919504E-6</v>
      </c>
      <c r="EE123" s="59">
        <v>1.89833089713023E-5</v>
      </c>
      <c r="EF123" s="59">
        <v>2.49693537735733E-5</v>
      </c>
      <c r="EG123" s="59">
        <v>2.9330523101268599E-5</v>
      </c>
      <c r="EH123" s="59">
        <v>4.3143937311497803E-5</v>
      </c>
      <c r="EI123" s="59">
        <v>3.5642190988415697E-5</v>
      </c>
      <c r="EJ123" s="59">
        <v>3.4398584061290602E-5</v>
      </c>
      <c r="EK123" s="59">
        <v>2.7561857255544399E-5</v>
      </c>
      <c r="EL123" s="59">
        <v>3.0386616019913001E-5</v>
      </c>
      <c r="EM123" s="59">
        <v>1.5904330037492699E-5</v>
      </c>
      <c r="EN123" s="58">
        <v>2.0609604370106101E-6</v>
      </c>
      <c r="EO123" s="58">
        <v>1.8535881150546001E-6</v>
      </c>
    </row>
    <row r="124" spans="2:145" x14ac:dyDescent="0.25">
      <c r="B12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All_All_All_All_All_All_All_All_All_SLAP_PGHB_All_45891</v>
      </c>
      <c r="C124" s="52" t="s">
        <v>264</v>
      </c>
      <c r="D124" s="52" t="s">
        <v>253</v>
      </c>
      <c r="E124" s="52" t="s">
        <v>25</v>
      </c>
      <c r="F124" s="52" t="s">
        <v>25</v>
      </c>
      <c r="G124" s="52" t="s">
        <v>25</v>
      </c>
      <c r="H124" s="52" t="s">
        <v>25</v>
      </c>
      <c r="I124" s="52" t="s">
        <v>25</v>
      </c>
      <c r="J124" s="52" t="s">
        <v>25</v>
      </c>
      <c r="K124" s="52" t="s">
        <v>25</v>
      </c>
      <c r="L124" s="53" t="s">
        <v>25</v>
      </c>
      <c r="M124" s="53" t="s">
        <v>25</v>
      </c>
      <c r="N124" s="54" t="s">
        <v>276</v>
      </c>
      <c r="O124" s="52" t="s">
        <v>25</v>
      </c>
      <c r="P124" s="55">
        <v>45891</v>
      </c>
      <c r="Q124" s="52">
        <v>17</v>
      </c>
      <c r="R124" s="52">
        <v>21</v>
      </c>
      <c r="S124" s="56">
        <v>185</v>
      </c>
      <c r="T124" s="52">
        <v>0</v>
      </c>
      <c r="U124" s="52">
        <v>0</v>
      </c>
      <c r="V124" s="52">
        <v>0</v>
      </c>
      <c r="W124" s="52">
        <v>0</v>
      </c>
      <c r="X124" s="52">
        <v>0.597836783095122</v>
      </c>
      <c r="Y124" s="52">
        <v>0.53811989362549795</v>
      </c>
      <c r="Z124" s="52">
        <v>0.50915615798980896</v>
      </c>
      <c r="AA124" s="52">
        <v>0.47338953708803</v>
      </c>
      <c r="AB124" s="52">
        <v>0.46792131133464099</v>
      </c>
      <c r="AC124" s="52">
        <v>0.51098607291242604</v>
      </c>
      <c r="AD124" s="52">
        <v>0.46000344342232102</v>
      </c>
      <c r="AE124" s="52">
        <v>0.51634374354938095</v>
      </c>
      <c r="AF124" s="52">
        <v>0.44041769788995599</v>
      </c>
      <c r="AG124" s="52">
        <v>0.50215214131820296</v>
      </c>
      <c r="AH124" s="52">
        <v>0.53083617472392397</v>
      </c>
      <c r="AI124" s="52">
        <v>0.69752154784620601</v>
      </c>
      <c r="AJ124" s="52">
        <v>0.64998967079388303</v>
      </c>
      <c r="AK124" s="52">
        <v>0.70322621946193098</v>
      </c>
      <c r="AL124" s="52">
        <v>0.73043605719166904</v>
      </c>
      <c r="AM124" s="52">
        <v>0.812386718610704</v>
      </c>
      <c r="AN124" s="52">
        <v>0.76240608937810195</v>
      </c>
      <c r="AO124" s="52">
        <v>0.779812838800926</v>
      </c>
      <c r="AP124" s="52">
        <v>0.72490842291177404</v>
      </c>
      <c r="AQ124" s="52">
        <v>0.70660982053624499</v>
      </c>
      <c r="AR124" s="52">
        <v>0.80231634423582898</v>
      </c>
      <c r="AS124" s="52">
        <v>0.84401413905586997</v>
      </c>
      <c r="AT124" s="52">
        <v>0.76444518584691901</v>
      </c>
      <c r="AU124" s="52">
        <v>0.65923385553074998</v>
      </c>
      <c r="AV124" s="52">
        <v>0.59756937186433601</v>
      </c>
      <c r="AW124" s="52">
        <v>0.66175712266483799</v>
      </c>
      <c r="AX124" s="52">
        <v>0.60820238123068904</v>
      </c>
      <c r="AY124" s="52">
        <v>0.53971731227797404</v>
      </c>
      <c r="AZ124" s="52">
        <v>0.49424126055595002</v>
      </c>
      <c r="BA124" s="52">
        <v>0.46616774886041001</v>
      </c>
      <c r="BB124" s="52">
        <v>0.47152062785383803</v>
      </c>
      <c r="BC124" s="52">
        <v>0.50880204994936196</v>
      </c>
      <c r="BD124" s="52">
        <v>0.54895652049296595</v>
      </c>
      <c r="BE124" s="52">
        <v>0.54483138628908101</v>
      </c>
      <c r="BF124" s="52">
        <v>0.535568648415642</v>
      </c>
      <c r="BG124" s="52">
        <v>0.55574348131949802</v>
      </c>
      <c r="BH124" s="52">
        <v>0.59400906536627396</v>
      </c>
      <c r="BI124" s="52">
        <v>0.65670282663525703</v>
      </c>
      <c r="BJ124" s="52">
        <v>0.76623896285891502</v>
      </c>
      <c r="BK124" s="52">
        <v>0.88677498778781305</v>
      </c>
      <c r="BL124" s="52">
        <v>0.97388642184637597</v>
      </c>
      <c r="BM124" s="52">
        <v>1.0357973586063101</v>
      </c>
      <c r="BN124" s="52">
        <v>1.1046001911163299</v>
      </c>
      <c r="BO124" s="52">
        <v>1.1152166640436301</v>
      </c>
      <c r="BP124" s="52">
        <v>1.0350434337113299</v>
      </c>
      <c r="BQ124" s="52">
        <v>0.963979540644465</v>
      </c>
      <c r="BR124" s="52">
        <v>0.91116434851208195</v>
      </c>
      <c r="BS124" s="52">
        <v>0.76992406319524698</v>
      </c>
      <c r="BT124" s="52">
        <v>0.66015978926742402</v>
      </c>
      <c r="BU124" s="52">
        <v>61.221466307166999</v>
      </c>
      <c r="BV124" s="52">
        <v>60.617174518173897</v>
      </c>
      <c r="BW124" s="52">
        <v>59.411686143221402</v>
      </c>
      <c r="BX124" s="52">
        <v>59.115005217537998</v>
      </c>
      <c r="BY124" s="52">
        <v>58.010098542332301</v>
      </c>
      <c r="BZ124" s="52">
        <v>57.799062061940397</v>
      </c>
      <c r="CA124" s="52">
        <v>57.5511886068577</v>
      </c>
      <c r="CB124" s="52">
        <v>58.2233995617677</v>
      </c>
      <c r="CC124" s="52">
        <v>58.378409639321902</v>
      </c>
      <c r="CD124" s="52">
        <v>59.572016077472803</v>
      </c>
      <c r="CE124" s="52">
        <v>61.487482564014897</v>
      </c>
      <c r="CF124" s="52">
        <v>63.263415724670701</v>
      </c>
      <c r="CG124" s="52">
        <v>67.397315426529602</v>
      </c>
      <c r="CH124" s="52">
        <v>69.142168378426604</v>
      </c>
      <c r="CI124" s="52">
        <v>68.403532111182997</v>
      </c>
      <c r="CJ124" s="52">
        <v>69.582556542908506</v>
      </c>
      <c r="CK124" s="52">
        <v>69.646055122192905</v>
      </c>
      <c r="CL124" s="52">
        <v>71.386602934752304</v>
      </c>
      <c r="CM124" s="52">
        <v>69.312554570138204</v>
      </c>
      <c r="CN124" s="52">
        <v>65.481637041726501</v>
      </c>
      <c r="CO124" s="52">
        <v>64.350917646383493</v>
      </c>
      <c r="CP124" s="57">
        <v>63.541990730825802</v>
      </c>
      <c r="CQ124" s="57">
        <v>62.488267967355597</v>
      </c>
      <c r="CR124" s="57">
        <v>61.0398323795851</v>
      </c>
      <c r="CS124" s="57">
        <v>61.516832961373503</v>
      </c>
      <c r="CT124" s="57">
        <v>-1.2863818153336199E-3</v>
      </c>
      <c r="CU124" s="57">
        <v>-2.1357191747960601E-2</v>
      </c>
      <c r="CV124" s="57">
        <v>-5.3056709317339402E-3</v>
      </c>
      <c r="CW124" s="57">
        <v>-6.3079050616235302E-4</v>
      </c>
      <c r="CX124" s="57">
        <v>-2.4853496044572102E-4</v>
      </c>
      <c r="CY124" s="57">
        <v>-2.50230269471963E-3</v>
      </c>
      <c r="CZ124" s="57">
        <v>2.2816239622173002E-3</v>
      </c>
      <c r="DA124" s="57">
        <v>6.2035599572433002E-3</v>
      </c>
      <c r="DB124" s="57">
        <v>2.2229597068114799E-2</v>
      </c>
      <c r="DC124" s="57">
        <v>2.1708070824073701E-2</v>
      </c>
      <c r="DD124" s="57">
        <v>1.16329086279005E-2</v>
      </c>
      <c r="DE124" s="57">
        <v>2.9967729627871299E-3</v>
      </c>
      <c r="DF124" s="57">
        <v>8.4838103754697608E-3</v>
      </c>
      <c r="DG124" s="52">
        <v>1.6351460829075098E-2</v>
      </c>
      <c r="DH124" s="52">
        <v>3.22122100539304E-2</v>
      </c>
      <c r="DI124" s="52">
        <v>3.9326601394930397E-2</v>
      </c>
      <c r="DJ124" s="52">
        <v>5.8378248842986799E-2</v>
      </c>
      <c r="DK124" s="52">
        <v>7.9073682105219006E-2</v>
      </c>
      <c r="DL124" s="52">
        <v>3.9317172040810401E-2</v>
      </c>
      <c r="DM124" s="57">
        <v>2.4892842870306301E-2</v>
      </c>
      <c r="DN124" s="57">
        <v>4.0389105335280701E-2</v>
      </c>
      <c r="DO124" s="57">
        <v>1.0873315405301899E-2</v>
      </c>
      <c r="DP124" s="57">
        <v>1.54167100271159E-3</v>
      </c>
      <c r="DQ124" s="52">
        <v>1.70605916913749E-3</v>
      </c>
      <c r="DR124" s="59">
        <v>1.9820497532486001E-5</v>
      </c>
      <c r="DS124" s="59">
        <v>1.7145794261110101E-5</v>
      </c>
      <c r="DT124" s="58">
        <v>1.28236387839637E-5</v>
      </c>
      <c r="DU124" s="58">
        <v>6.5145040980463296E-6</v>
      </c>
      <c r="DV124" s="58">
        <v>2.8130102192721402E-6</v>
      </c>
      <c r="DW124" s="58">
        <v>8.9849232390778496E-7</v>
      </c>
      <c r="DX124" s="58">
        <v>2.8893639524411101E-6</v>
      </c>
      <c r="DY124" s="59">
        <v>2.07114276856999E-5</v>
      </c>
      <c r="DZ124" s="58">
        <v>4.9873840250380901E-6</v>
      </c>
      <c r="EA124" s="58">
        <v>3.55348063377225E-6</v>
      </c>
      <c r="EB124" s="58">
        <v>2.7604265848946402E-6</v>
      </c>
      <c r="EC124" s="58">
        <v>3.39655764043804E-6</v>
      </c>
      <c r="ED124" s="58">
        <v>7.89139858243607E-6</v>
      </c>
      <c r="EE124" s="59">
        <v>1.9685676550306201E-5</v>
      </c>
      <c r="EF124" s="59">
        <v>2.65271526436852E-5</v>
      </c>
      <c r="EG124" s="59">
        <v>3.32108806884031E-5</v>
      </c>
      <c r="EH124" s="59">
        <v>4.21933061324217E-5</v>
      </c>
      <c r="EI124" s="59">
        <v>3.7776694292579401E-5</v>
      </c>
      <c r="EJ124" s="59">
        <v>3.3829820560396097E-5</v>
      </c>
      <c r="EK124" s="59">
        <v>2.6831080744361299E-5</v>
      </c>
      <c r="EL124" s="59">
        <v>2.9118872596116899E-5</v>
      </c>
      <c r="EM124" s="59">
        <v>1.5178434546510299E-5</v>
      </c>
      <c r="EN124" s="58">
        <v>2.0134154219890198E-6</v>
      </c>
      <c r="EO124" s="58">
        <v>1.81782574072394E-6</v>
      </c>
    </row>
    <row r="125" spans="2:145" x14ac:dyDescent="0.25">
      <c r="B12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All_All_All_All_All_All_All_All_All_SLAP_PGHB_All_45904</v>
      </c>
      <c r="C125" s="52" t="s">
        <v>264</v>
      </c>
      <c r="D125" s="52" t="s">
        <v>253</v>
      </c>
      <c r="E125" s="52" t="s">
        <v>25</v>
      </c>
      <c r="F125" s="52" t="s">
        <v>25</v>
      </c>
      <c r="G125" s="52" t="s">
        <v>25</v>
      </c>
      <c r="H125" s="52" t="s">
        <v>25</v>
      </c>
      <c r="I125" s="52" t="s">
        <v>25</v>
      </c>
      <c r="J125" s="52" t="s">
        <v>25</v>
      </c>
      <c r="K125" s="52" t="s">
        <v>25</v>
      </c>
      <c r="L125" s="53" t="s">
        <v>25</v>
      </c>
      <c r="M125" s="53" t="s">
        <v>25</v>
      </c>
      <c r="N125" s="54" t="s">
        <v>276</v>
      </c>
      <c r="O125" s="52" t="s">
        <v>25</v>
      </c>
      <c r="P125" s="55">
        <v>45904</v>
      </c>
      <c r="Q125" s="52">
        <v>17</v>
      </c>
      <c r="R125" s="52">
        <v>21</v>
      </c>
      <c r="S125" s="56">
        <v>184</v>
      </c>
      <c r="T125" s="52">
        <v>0</v>
      </c>
      <c r="U125" s="52">
        <v>0</v>
      </c>
      <c r="V125" s="52">
        <v>0</v>
      </c>
      <c r="W125" s="52">
        <v>0</v>
      </c>
      <c r="X125" s="52">
        <v>0.50563325133235903</v>
      </c>
      <c r="Y125" s="52">
        <v>0.46451719019767401</v>
      </c>
      <c r="Z125" s="52">
        <v>0.414406565324482</v>
      </c>
      <c r="AA125" s="52">
        <v>0.38896335622538297</v>
      </c>
      <c r="AB125" s="52">
        <v>0.41520923268674198</v>
      </c>
      <c r="AC125" s="52">
        <v>0.41991596308843299</v>
      </c>
      <c r="AD125" s="52">
        <v>0.43936255748491598</v>
      </c>
      <c r="AE125" s="52">
        <v>0.44913731960768599</v>
      </c>
      <c r="AF125" s="52">
        <v>0.45152613053621898</v>
      </c>
      <c r="AG125" s="52">
        <v>0.48145510795576402</v>
      </c>
      <c r="AH125" s="52">
        <v>0.426263467613334</v>
      </c>
      <c r="AI125" s="52">
        <v>0.46454197376282802</v>
      </c>
      <c r="AJ125" s="52">
        <v>0.54275818153260402</v>
      </c>
      <c r="AK125" s="52">
        <v>0.727979308773954</v>
      </c>
      <c r="AL125" s="52">
        <v>0.80402082886179604</v>
      </c>
      <c r="AM125" s="52">
        <v>0.66574664318927101</v>
      </c>
      <c r="AN125" s="52">
        <v>0.69394635867878796</v>
      </c>
      <c r="AO125" s="52">
        <v>0.771607709913125</v>
      </c>
      <c r="AP125" s="52">
        <v>0.64700956193562098</v>
      </c>
      <c r="AQ125" s="52">
        <v>0.66138643164324895</v>
      </c>
      <c r="AR125" s="52">
        <v>0.73638472758184403</v>
      </c>
      <c r="AS125" s="52">
        <v>0.69300724005155601</v>
      </c>
      <c r="AT125" s="52">
        <v>0.57946376770632602</v>
      </c>
      <c r="AU125" s="52">
        <v>0.52912052653576203</v>
      </c>
      <c r="AV125" s="52">
        <v>0.57987660008768305</v>
      </c>
      <c r="AW125" s="52">
        <v>0.56700885150095603</v>
      </c>
      <c r="AX125" s="52">
        <v>0.51296805185468297</v>
      </c>
      <c r="AY125" s="52">
        <v>0.45902868084933401</v>
      </c>
      <c r="AZ125" s="52">
        <v>0.41984377171763199</v>
      </c>
      <c r="BA125" s="52">
        <v>0.39716237196293802</v>
      </c>
      <c r="BB125" s="52">
        <v>0.41336800129679202</v>
      </c>
      <c r="BC125" s="52">
        <v>0.46802807615503</v>
      </c>
      <c r="BD125" s="52">
        <v>0.51429800025146899</v>
      </c>
      <c r="BE125" s="52">
        <v>0.49371624454531898</v>
      </c>
      <c r="BF125" s="52">
        <v>0.458423197249193</v>
      </c>
      <c r="BG125" s="52">
        <v>0.45371748573835102</v>
      </c>
      <c r="BH125" s="52">
        <v>0.46356790816492299</v>
      </c>
      <c r="BI125" s="52">
        <v>0.50036128537486402</v>
      </c>
      <c r="BJ125" s="52">
        <v>0.58912918444358398</v>
      </c>
      <c r="BK125" s="52">
        <v>0.68674071772914802</v>
      </c>
      <c r="BL125" s="52">
        <v>0.74555116657005704</v>
      </c>
      <c r="BM125" s="52">
        <v>0.80644265599751197</v>
      </c>
      <c r="BN125" s="52">
        <v>0.83306922245284698</v>
      </c>
      <c r="BO125" s="52">
        <v>0.82869758173499397</v>
      </c>
      <c r="BP125" s="52">
        <v>0.80319635521458499</v>
      </c>
      <c r="BQ125" s="52">
        <v>0.77775600965580205</v>
      </c>
      <c r="BR125" s="52">
        <v>0.71275551495668599</v>
      </c>
      <c r="BS125" s="52">
        <v>0.59202087278801696</v>
      </c>
      <c r="BT125" s="52">
        <v>0.51810798241311395</v>
      </c>
      <c r="BU125" s="52">
        <v>60.807181933755203</v>
      </c>
      <c r="BV125" s="52">
        <v>60.398988207295801</v>
      </c>
      <c r="BW125" s="52">
        <v>60.032541823320997</v>
      </c>
      <c r="BX125" s="52">
        <v>59.833893743251302</v>
      </c>
      <c r="BY125" s="52">
        <v>59.454607497841799</v>
      </c>
      <c r="BZ125" s="52">
        <v>59.218945805178102</v>
      </c>
      <c r="CA125" s="52">
        <v>58.371708173000101</v>
      </c>
      <c r="CB125" s="52">
        <v>58.236915749463499</v>
      </c>
      <c r="CC125" s="52">
        <v>58.6826018351586</v>
      </c>
      <c r="CD125" s="52">
        <v>61.060833522123303</v>
      </c>
      <c r="CE125" s="52">
        <v>62.6706044561951</v>
      </c>
      <c r="CF125" s="52">
        <v>66.783059246131501</v>
      </c>
      <c r="CG125" s="52">
        <v>69.094500448347503</v>
      </c>
      <c r="CH125" s="52">
        <v>69.888472931879804</v>
      </c>
      <c r="CI125" s="52">
        <v>69.748072321362798</v>
      </c>
      <c r="CJ125" s="52">
        <v>69.978981604248304</v>
      </c>
      <c r="CK125" s="52">
        <v>65.947839017673701</v>
      </c>
      <c r="CL125" s="52">
        <v>66.407099193451401</v>
      </c>
      <c r="CM125" s="52">
        <v>64.910360114483694</v>
      </c>
      <c r="CN125" s="52">
        <v>64.045473331701103</v>
      </c>
      <c r="CO125" s="52">
        <v>61.685522721573399</v>
      </c>
      <c r="CP125" s="52">
        <v>60.224225597460901</v>
      </c>
      <c r="CQ125" s="57">
        <v>59.754951557361302</v>
      </c>
      <c r="CR125" s="57">
        <v>60.1367660994758</v>
      </c>
      <c r="CS125" s="57">
        <v>61.330289846493301</v>
      </c>
      <c r="CT125" s="57">
        <v>-2.0363385657496398E-3</v>
      </c>
      <c r="CU125" s="57">
        <v>-2.3420348376258299E-2</v>
      </c>
      <c r="CV125" s="57">
        <v>-6.3544366579583803E-3</v>
      </c>
      <c r="CW125" s="57">
        <v>-1.1142324833401801E-3</v>
      </c>
      <c r="CX125" s="57">
        <v>-3.9622562729599103E-4</v>
      </c>
      <c r="CY125" s="57">
        <v>-2.5041096915905899E-3</v>
      </c>
      <c r="CZ125" s="57">
        <v>2.4235102870949501E-3</v>
      </c>
      <c r="DA125" s="57">
        <v>6.0461658007546198E-3</v>
      </c>
      <c r="DB125" s="57">
        <v>2.2276008030926001E-2</v>
      </c>
      <c r="DC125" s="57">
        <v>2.21736682325844E-2</v>
      </c>
      <c r="DD125" s="57">
        <v>1.1716789697580301E-2</v>
      </c>
      <c r="DE125" s="57">
        <v>3.18224092884718E-3</v>
      </c>
      <c r="DF125" s="57">
        <v>7.9670256413721802E-3</v>
      </c>
      <c r="DG125" s="52">
        <v>1.20112730934203E-2</v>
      </c>
      <c r="DH125" s="52">
        <v>2.57825899651557E-2</v>
      </c>
      <c r="DI125" s="52">
        <v>3.1482947461367698E-2</v>
      </c>
      <c r="DJ125" s="52">
        <v>5.2171218634137602E-2</v>
      </c>
      <c r="DK125" s="52">
        <v>7.0912307573725297E-2</v>
      </c>
      <c r="DL125" s="57">
        <v>3.1014714349547098E-2</v>
      </c>
      <c r="DM125" s="57">
        <v>1.6555293928831798E-2</v>
      </c>
      <c r="DN125" s="57">
        <v>3.6832279019543598E-2</v>
      </c>
      <c r="DO125" s="57">
        <v>1.03704553684624E-2</v>
      </c>
      <c r="DP125" s="52">
        <v>1.41961997012359E-3</v>
      </c>
      <c r="DQ125" s="52">
        <v>2.1555919896479201E-3</v>
      </c>
      <c r="DR125" s="59">
        <v>1.8984173570171101E-5</v>
      </c>
      <c r="DS125" s="59">
        <v>1.6148603326191298E-5</v>
      </c>
      <c r="DT125" s="58">
        <v>1.2108097620561899E-5</v>
      </c>
      <c r="DU125" s="58">
        <v>5.9761958505120903E-6</v>
      </c>
      <c r="DV125" s="58">
        <v>2.3822353926833899E-6</v>
      </c>
      <c r="DW125" s="58">
        <v>8.2105037221316202E-7</v>
      </c>
      <c r="DX125" s="58">
        <v>2.53560957196935E-6</v>
      </c>
      <c r="DY125" s="58">
        <v>2.00431975866629E-5</v>
      </c>
      <c r="DZ125" s="58">
        <v>4.46526214904781E-6</v>
      </c>
      <c r="EA125" s="58">
        <v>3.2066191703792999E-6</v>
      </c>
      <c r="EB125" s="58">
        <v>2.4950411970096402E-6</v>
      </c>
      <c r="EC125" s="58">
        <v>3.1539358674299799E-6</v>
      </c>
      <c r="ED125" s="58">
        <v>6.8529102889318702E-6</v>
      </c>
      <c r="EE125" s="59">
        <v>1.8020696685053899E-5</v>
      </c>
      <c r="EF125" s="59">
        <v>2.6317620953075701E-5</v>
      </c>
      <c r="EG125" s="59">
        <v>3.3890520168974398E-5</v>
      </c>
      <c r="EH125" s="59">
        <v>4.2778499502608698E-5</v>
      </c>
      <c r="EI125" s="59">
        <v>3.8196020548446698E-5</v>
      </c>
      <c r="EJ125" s="59">
        <v>3.47028032570438E-5</v>
      </c>
      <c r="EK125" s="59">
        <v>2.8404451083308101E-5</v>
      </c>
      <c r="EL125" s="59">
        <v>3.2323344836385502E-5</v>
      </c>
      <c r="EM125" s="59">
        <v>1.58682570593904E-5</v>
      </c>
      <c r="EN125" s="58">
        <v>1.9466867747779701E-6</v>
      </c>
      <c r="EO125" s="58">
        <v>1.70331780263658E-6</v>
      </c>
    </row>
    <row r="126" spans="2:145" x14ac:dyDescent="0.25">
      <c r="B12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All_All_All_All_All_All_All_All_All_SLAP_PGHB_All_45916</v>
      </c>
      <c r="C126" s="52" t="s">
        <v>264</v>
      </c>
      <c r="D126" s="52" t="s">
        <v>253</v>
      </c>
      <c r="E126" s="52" t="s">
        <v>25</v>
      </c>
      <c r="F126" s="52" t="s">
        <v>25</v>
      </c>
      <c r="G126" s="52" t="s">
        <v>25</v>
      </c>
      <c r="H126" s="52" t="s">
        <v>25</v>
      </c>
      <c r="I126" s="52" t="s">
        <v>25</v>
      </c>
      <c r="J126" s="52" t="s">
        <v>25</v>
      </c>
      <c r="K126" s="52" t="s">
        <v>25</v>
      </c>
      <c r="L126" s="53" t="s">
        <v>25</v>
      </c>
      <c r="M126" s="53" t="s">
        <v>25</v>
      </c>
      <c r="N126" s="54" t="s">
        <v>276</v>
      </c>
      <c r="O126" s="52" t="s">
        <v>25</v>
      </c>
      <c r="P126" s="55">
        <v>45916</v>
      </c>
      <c r="Q126" s="52">
        <v>17</v>
      </c>
      <c r="R126" s="52">
        <v>21</v>
      </c>
      <c r="S126" s="56">
        <v>187</v>
      </c>
      <c r="T126" s="52">
        <v>0</v>
      </c>
      <c r="U126" s="52">
        <v>0</v>
      </c>
      <c r="V126" s="52">
        <v>0</v>
      </c>
      <c r="W126" s="52">
        <v>0</v>
      </c>
      <c r="X126" s="52">
        <v>0.46858467695794298</v>
      </c>
      <c r="Y126" s="52">
        <v>0.41812544052994099</v>
      </c>
      <c r="Z126" s="52">
        <v>0.39969783420527999</v>
      </c>
      <c r="AA126" s="52">
        <v>0.35687760549314301</v>
      </c>
      <c r="AB126" s="52">
        <v>0.37021111630598402</v>
      </c>
      <c r="AC126" s="52">
        <v>0.35314375115247798</v>
      </c>
      <c r="AD126" s="52">
        <v>0.41116112069449501</v>
      </c>
      <c r="AE126" s="52">
        <v>0.40292952924048198</v>
      </c>
      <c r="AF126" s="52">
        <v>0.41892294315554901</v>
      </c>
      <c r="AG126" s="52">
        <v>0.52549446225266605</v>
      </c>
      <c r="AH126" s="52">
        <v>0.52462265771627103</v>
      </c>
      <c r="AI126" s="52">
        <v>0.52051115090431999</v>
      </c>
      <c r="AJ126" s="52">
        <v>0.527138893805566</v>
      </c>
      <c r="AK126" s="52">
        <v>0.585328524076833</v>
      </c>
      <c r="AL126" s="52">
        <v>0.52787829259491104</v>
      </c>
      <c r="AM126" s="52">
        <v>0.62226578752292405</v>
      </c>
      <c r="AN126" s="52">
        <v>0.61920777963497597</v>
      </c>
      <c r="AO126" s="52">
        <v>0.62799038281043895</v>
      </c>
      <c r="AP126" s="52">
        <v>0.64822050480897198</v>
      </c>
      <c r="AQ126" s="52">
        <v>0.71881111673618003</v>
      </c>
      <c r="AR126" s="52">
        <v>0.742933850226006</v>
      </c>
      <c r="AS126" s="52">
        <v>0.73497578934656504</v>
      </c>
      <c r="AT126" s="52">
        <v>0.65882309417825302</v>
      </c>
      <c r="AU126" s="52">
        <v>0.69697424669711805</v>
      </c>
      <c r="AV126" s="52">
        <v>0.51318144096631801</v>
      </c>
      <c r="AW126" s="52">
        <v>0.55190254150227402</v>
      </c>
      <c r="AX126" s="52">
        <v>0.49471120400862201</v>
      </c>
      <c r="AY126" s="52">
        <v>0.431990575184796</v>
      </c>
      <c r="AZ126" s="52">
        <v>0.38323633271184798</v>
      </c>
      <c r="BA126" s="52">
        <v>0.34921757906755002</v>
      </c>
      <c r="BB126" s="52">
        <v>0.36409461581930103</v>
      </c>
      <c r="BC126" s="52">
        <v>0.42519685761495002</v>
      </c>
      <c r="BD126" s="52">
        <v>0.49911594996477798</v>
      </c>
      <c r="BE126" s="52">
        <v>0.50164185791092097</v>
      </c>
      <c r="BF126" s="52">
        <v>0.48937436125495198</v>
      </c>
      <c r="BG126" s="52">
        <v>0.49013515235109101</v>
      </c>
      <c r="BH126" s="52">
        <v>0.52660207330861797</v>
      </c>
      <c r="BI126" s="52">
        <v>0.60500996607669499</v>
      </c>
      <c r="BJ126" s="52">
        <v>0.72856244954833305</v>
      </c>
      <c r="BK126" s="52">
        <v>0.85954115886420401</v>
      </c>
      <c r="BL126" s="52">
        <v>0.93232945667549805</v>
      </c>
      <c r="BM126" s="52">
        <v>0.99842478581928296</v>
      </c>
      <c r="BN126" s="52">
        <v>0.97232491017025402</v>
      </c>
      <c r="BO126" s="52">
        <v>0.96450042660861002</v>
      </c>
      <c r="BP126" s="52">
        <v>0.90801428943713003</v>
      </c>
      <c r="BQ126" s="52">
        <v>0.87711354548280795</v>
      </c>
      <c r="BR126" s="52">
        <v>0.82420286695587397</v>
      </c>
      <c r="BS126" s="52">
        <v>0.72618620640493603</v>
      </c>
      <c r="BT126" s="52">
        <v>0.63043948822719498</v>
      </c>
      <c r="BU126" s="52">
        <v>56.7258026037806</v>
      </c>
      <c r="BV126" s="52">
        <v>56.622272737720003</v>
      </c>
      <c r="BW126" s="52">
        <v>56.070825799370297</v>
      </c>
      <c r="BX126" s="52">
        <v>55.055335619410897</v>
      </c>
      <c r="BY126" s="52">
        <v>54.1301111619971</v>
      </c>
      <c r="BZ126" s="52">
        <v>52.990367647867402</v>
      </c>
      <c r="CA126" s="52">
        <v>53.542966976910897</v>
      </c>
      <c r="CB126" s="52">
        <v>53.374233699172599</v>
      </c>
      <c r="CC126" s="52">
        <v>56.446434142942003</v>
      </c>
      <c r="CD126" s="52">
        <v>62.434674770018098</v>
      </c>
      <c r="CE126" s="52">
        <v>69.171554850931699</v>
      </c>
      <c r="CF126" s="52">
        <v>72.626577788537602</v>
      </c>
      <c r="CG126" s="52">
        <v>73.560477186578794</v>
      </c>
      <c r="CH126" s="52">
        <v>75.170001427980495</v>
      </c>
      <c r="CI126" s="52">
        <v>74.872846485572893</v>
      </c>
      <c r="CJ126" s="52">
        <v>75.179997578947507</v>
      </c>
      <c r="CK126" s="52">
        <v>73.770411722025699</v>
      </c>
      <c r="CL126" s="52">
        <v>72.184122655055404</v>
      </c>
      <c r="CM126" s="52">
        <v>71.772873942683802</v>
      </c>
      <c r="CN126" s="52">
        <v>67.803054051534403</v>
      </c>
      <c r="CO126" s="52">
        <v>65.222747306210394</v>
      </c>
      <c r="CP126" s="57">
        <v>64.364609921741305</v>
      </c>
      <c r="CQ126" s="57">
        <v>64.535487603133205</v>
      </c>
      <c r="CR126" s="57">
        <v>63.548273907683303</v>
      </c>
      <c r="CS126" s="57">
        <v>57.9241314925371</v>
      </c>
      <c r="CT126" s="57">
        <v>-2.1158821711486E-3</v>
      </c>
      <c r="CU126" s="57">
        <v>-2.3411041940562399E-2</v>
      </c>
      <c r="CV126" s="57">
        <v>-6.75422573875496E-3</v>
      </c>
      <c r="CW126" s="57">
        <v>-1.2476860033846201E-3</v>
      </c>
      <c r="CX126" s="57">
        <v>-4.7426615694766801E-4</v>
      </c>
      <c r="CY126" s="57">
        <v>-2.5086343278460902E-3</v>
      </c>
      <c r="CZ126" s="57">
        <v>2.67977118653987E-3</v>
      </c>
      <c r="DA126" s="57">
        <v>5.7601335129755299E-3</v>
      </c>
      <c r="DB126" s="57">
        <v>2.2350821046427601E-2</v>
      </c>
      <c r="DC126" s="57">
        <v>2.2094330830091099E-2</v>
      </c>
      <c r="DD126" s="57">
        <v>1.04438820760448E-2</v>
      </c>
      <c r="DE126" s="52">
        <v>3.2657506296107299E-3</v>
      </c>
      <c r="DF126" s="52">
        <v>3.6740927313601299E-3</v>
      </c>
      <c r="DG126" s="52">
        <v>5.5027807300740998E-3</v>
      </c>
      <c r="DH126" s="52">
        <v>1.8988478128215601E-2</v>
      </c>
      <c r="DI126" s="52">
        <v>2.6396359043086199E-2</v>
      </c>
      <c r="DJ126" s="52">
        <v>5.7371731150277702E-2</v>
      </c>
      <c r="DK126" s="52">
        <v>7.4711922695611194E-2</v>
      </c>
      <c r="DL126" s="57">
        <v>3.9772685676972397E-2</v>
      </c>
      <c r="DM126" s="57">
        <v>2.43078294922323E-2</v>
      </c>
      <c r="DN126" s="57">
        <v>3.7420440106627699E-2</v>
      </c>
      <c r="DO126" s="52">
        <v>8.9678331605098898E-3</v>
      </c>
      <c r="DP126" s="52">
        <v>1.0786820909650799E-3</v>
      </c>
      <c r="DQ126" s="52">
        <v>2.0215798424305302E-3</v>
      </c>
      <c r="DR126" s="59">
        <v>1.68807727554939E-5</v>
      </c>
      <c r="DS126" s="59">
        <v>1.43550651728303E-5</v>
      </c>
      <c r="DT126" s="58">
        <v>1.08691202264124E-5</v>
      </c>
      <c r="DU126" s="58">
        <v>5.5760448095174802E-6</v>
      </c>
      <c r="DV126" s="58">
        <v>2.3867046540309498E-6</v>
      </c>
      <c r="DW126" s="58">
        <v>7.6711551397631895E-7</v>
      </c>
      <c r="DX126" s="58">
        <v>2.4194360772288801E-6</v>
      </c>
      <c r="DY126" s="59">
        <v>1.5373386129198101E-5</v>
      </c>
      <c r="DZ126" s="58">
        <v>4.4218142575626299E-6</v>
      </c>
      <c r="EA126" s="58">
        <v>3.23788066688576E-6</v>
      </c>
      <c r="EB126" s="58">
        <v>2.0281543342851198E-6</v>
      </c>
      <c r="EC126" s="58">
        <v>2.0089104906674798E-6</v>
      </c>
      <c r="ED126" s="58">
        <v>5.0084463595935798E-6</v>
      </c>
      <c r="EE126" s="59">
        <v>1.2016712296510499E-5</v>
      </c>
      <c r="EF126" s="59">
        <v>1.68093547998535E-5</v>
      </c>
      <c r="EG126" s="59">
        <v>2.1415749995978598E-5</v>
      </c>
      <c r="EH126" s="59">
        <v>3.2663585009691801E-5</v>
      </c>
      <c r="EI126" s="59">
        <v>3.4461017058955398E-5</v>
      </c>
      <c r="EJ126" s="59">
        <v>3.0491290131961699E-5</v>
      </c>
      <c r="EK126" s="59">
        <v>2.5145127414705001E-5</v>
      </c>
      <c r="EL126" s="59">
        <v>2.5766961345183899E-5</v>
      </c>
      <c r="EM126" s="59">
        <v>1.3386495455406699E-5</v>
      </c>
      <c r="EN126" s="58">
        <v>1.8155262628646301E-6</v>
      </c>
      <c r="EO126" s="58">
        <v>1.6572601906733499E-6</v>
      </c>
    </row>
    <row r="127" spans="2:145" x14ac:dyDescent="0.25">
      <c r="B12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All_All_All_All_All_All_All_All_All_SLAP_PGHB_All_45917</v>
      </c>
      <c r="C127" s="52" t="s">
        <v>264</v>
      </c>
      <c r="D127" s="52" t="s">
        <v>253</v>
      </c>
      <c r="E127" s="52" t="s">
        <v>25</v>
      </c>
      <c r="F127" s="52" t="s">
        <v>25</v>
      </c>
      <c r="G127" s="52" t="s">
        <v>25</v>
      </c>
      <c r="H127" s="52" t="s">
        <v>25</v>
      </c>
      <c r="I127" s="52" t="s">
        <v>25</v>
      </c>
      <c r="J127" s="52" t="s">
        <v>25</v>
      </c>
      <c r="K127" s="52" t="s">
        <v>25</v>
      </c>
      <c r="L127" s="53" t="s">
        <v>25</v>
      </c>
      <c r="M127" s="53" t="s">
        <v>25</v>
      </c>
      <c r="N127" s="54" t="s">
        <v>276</v>
      </c>
      <c r="O127" s="52" t="s">
        <v>25</v>
      </c>
      <c r="P127" s="55">
        <v>45917</v>
      </c>
      <c r="Q127" s="52">
        <v>17</v>
      </c>
      <c r="R127" s="52">
        <v>21</v>
      </c>
      <c r="S127" s="56">
        <v>190</v>
      </c>
      <c r="T127" s="52">
        <v>0</v>
      </c>
      <c r="U127" s="52">
        <v>0</v>
      </c>
      <c r="V127" s="52">
        <v>0</v>
      </c>
      <c r="W127" s="52">
        <v>0</v>
      </c>
      <c r="X127" s="52">
        <v>0.61476606074407902</v>
      </c>
      <c r="Y127" s="52">
        <v>0.445183549462151</v>
      </c>
      <c r="Z127" s="52">
        <v>0.449853025471325</v>
      </c>
      <c r="AA127" s="52">
        <v>0.38623836425000702</v>
      </c>
      <c r="AB127" s="52">
        <v>0.39636986230209098</v>
      </c>
      <c r="AC127" s="52">
        <v>0.43575039615873501</v>
      </c>
      <c r="AD127" s="52">
        <v>0.480658970823934</v>
      </c>
      <c r="AE127" s="52">
        <v>0.53103493070181795</v>
      </c>
      <c r="AF127" s="52">
        <v>0.45656622140573599</v>
      </c>
      <c r="AG127" s="52">
        <v>0.47943010499297101</v>
      </c>
      <c r="AH127" s="52">
        <v>0.51135521204250001</v>
      </c>
      <c r="AI127" s="52">
        <v>0.52843996384860403</v>
      </c>
      <c r="AJ127" s="52">
        <v>0.61136741230352898</v>
      </c>
      <c r="AK127" s="52">
        <v>0.66288959215377996</v>
      </c>
      <c r="AL127" s="52">
        <v>0.73934964781858403</v>
      </c>
      <c r="AM127" s="52">
        <v>0.64194808399942105</v>
      </c>
      <c r="AN127" s="52">
        <v>0.60213720816632899</v>
      </c>
      <c r="AO127" s="52">
        <v>0.68422973671439902</v>
      </c>
      <c r="AP127" s="52">
        <v>0.65917087248811201</v>
      </c>
      <c r="AQ127" s="52">
        <v>0.71755172133232703</v>
      </c>
      <c r="AR127" s="52">
        <v>0.77917078295499198</v>
      </c>
      <c r="AS127" s="52">
        <v>0.78603829993357099</v>
      </c>
      <c r="AT127" s="52">
        <v>0.681207792049079</v>
      </c>
      <c r="AU127" s="52">
        <v>0.55083380929707304</v>
      </c>
      <c r="AV127" s="52">
        <v>0.70748987576571298</v>
      </c>
      <c r="AW127" s="52">
        <v>0.58102289344135005</v>
      </c>
      <c r="AX127" s="52">
        <v>0.53071126875124397</v>
      </c>
      <c r="AY127" s="52">
        <v>0.47446794729483699</v>
      </c>
      <c r="AZ127" s="52">
        <v>0.43364691136306799</v>
      </c>
      <c r="BA127" s="52">
        <v>0.40966595815200502</v>
      </c>
      <c r="BB127" s="52">
        <v>0.42391234410828599</v>
      </c>
      <c r="BC127" s="52">
        <v>0.47708667610820898</v>
      </c>
      <c r="BD127" s="52">
        <v>0.52667926863620096</v>
      </c>
      <c r="BE127" s="52">
        <v>0.51365556089501596</v>
      </c>
      <c r="BF127" s="52">
        <v>0.49257706227271097</v>
      </c>
      <c r="BG127" s="52">
        <v>0.49678721335765502</v>
      </c>
      <c r="BH127" s="52">
        <v>0.51912881841784997</v>
      </c>
      <c r="BI127" s="52">
        <v>0.56565839287481801</v>
      </c>
      <c r="BJ127" s="52">
        <v>0.65003014215219102</v>
      </c>
      <c r="BK127" s="52">
        <v>0.76205501666194497</v>
      </c>
      <c r="BL127" s="52">
        <v>0.841272335068175</v>
      </c>
      <c r="BM127" s="52">
        <v>0.90131920823141098</v>
      </c>
      <c r="BN127" s="52">
        <v>0.94162074233356197</v>
      </c>
      <c r="BO127" s="52">
        <v>0.94320994427329596</v>
      </c>
      <c r="BP127" s="52">
        <v>0.90260910642774395</v>
      </c>
      <c r="BQ127" s="52">
        <v>0.86172017345302898</v>
      </c>
      <c r="BR127" s="52">
        <v>0.789047163881753</v>
      </c>
      <c r="BS127" s="52">
        <v>0.659242086063482</v>
      </c>
      <c r="BT127" s="52">
        <v>0.57335638788920795</v>
      </c>
      <c r="BU127" s="52">
        <v>62.281607839507203</v>
      </c>
      <c r="BV127" s="52">
        <v>61.8389359119776</v>
      </c>
      <c r="BW127" s="52">
        <v>61.561494623287601</v>
      </c>
      <c r="BX127" s="52">
        <v>61.208624021412099</v>
      </c>
      <c r="BY127" s="52">
        <v>60.090222458796802</v>
      </c>
      <c r="BZ127" s="52">
        <v>59.854850143068802</v>
      </c>
      <c r="CA127" s="52">
        <v>59.727170887305498</v>
      </c>
      <c r="CB127" s="52">
        <v>59.560349703999997</v>
      </c>
      <c r="CC127" s="52">
        <v>60.3352410943737</v>
      </c>
      <c r="CD127" s="52">
        <v>61.573512432907997</v>
      </c>
      <c r="CE127" s="52">
        <v>62.122285420601003</v>
      </c>
      <c r="CF127" s="52">
        <v>64.012484219389705</v>
      </c>
      <c r="CG127" s="52">
        <v>66.765993399731599</v>
      </c>
      <c r="CH127" s="52">
        <v>68.296742407370104</v>
      </c>
      <c r="CI127" s="52">
        <v>68.993357320422803</v>
      </c>
      <c r="CJ127" s="52">
        <v>67.764655559821506</v>
      </c>
      <c r="CK127" s="52">
        <v>67.138416137663597</v>
      </c>
      <c r="CL127" s="52">
        <v>68.656202809539295</v>
      </c>
      <c r="CM127" s="52">
        <v>68.069643241924695</v>
      </c>
      <c r="CN127" s="52">
        <v>67.219670738168801</v>
      </c>
      <c r="CO127" s="52">
        <v>66.260182954095697</v>
      </c>
      <c r="CP127" s="52">
        <v>65.265549761777095</v>
      </c>
      <c r="CQ127" s="52">
        <v>63.861321239597103</v>
      </c>
      <c r="CR127" s="57">
        <v>62.496464375088401</v>
      </c>
      <c r="CS127" s="57">
        <v>63.596164600134699</v>
      </c>
      <c r="CT127" s="57">
        <v>-1.6601664651381301E-3</v>
      </c>
      <c r="CU127" s="57">
        <v>-2.2861179360188499E-2</v>
      </c>
      <c r="CV127" s="57">
        <v>-6.2525564038782896E-3</v>
      </c>
      <c r="CW127" s="57">
        <v>-1.1604239477923E-3</v>
      </c>
      <c r="CX127" s="57">
        <v>-4.8052529179441999E-4</v>
      </c>
      <c r="CY127" s="57">
        <v>-2.4177547758690199E-3</v>
      </c>
      <c r="CZ127" s="57">
        <v>2.5719923647365599E-3</v>
      </c>
      <c r="DA127" s="57">
        <v>5.8420474052821303E-3</v>
      </c>
      <c r="DB127" s="57">
        <v>2.2226000062533099E-2</v>
      </c>
      <c r="DC127" s="57">
        <v>2.2136491762572201E-2</v>
      </c>
      <c r="DD127" s="57">
        <v>1.1208775988473601E-2</v>
      </c>
      <c r="DE127" s="52">
        <v>3.11480698812949E-3</v>
      </c>
      <c r="DF127" s="52">
        <v>7.2395075238187202E-3</v>
      </c>
      <c r="DG127" s="52">
        <v>1.1423317262118499E-2</v>
      </c>
      <c r="DH127" s="52">
        <v>2.7412732005560402E-2</v>
      </c>
      <c r="DI127" s="52">
        <v>3.4541500967584099E-2</v>
      </c>
      <c r="DJ127" s="52">
        <v>5.63862911572581E-2</v>
      </c>
      <c r="DK127" s="52">
        <v>7.5312412020407199E-2</v>
      </c>
      <c r="DL127" s="57">
        <v>3.7882549394118101E-2</v>
      </c>
      <c r="DM127" s="57">
        <v>2.5260950036739001E-2</v>
      </c>
      <c r="DN127" s="57">
        <v>3.7017775268146799E-2</v>
      </c>
      <c r="DO127" s="57">
        <v>8.7531879660673398E-3</v>
      </c>
      <c r="DP127" s="52">
        <v>9.3519710322939999E-4</v>
      </c>
      <c r="DQ127" s="52">
        <v>1.9594578587106902E-3</v>
      </c>
      <c r="DR127" s="59">
        <v>1.6022370899240601E-5</v>
      </c>
      <c r="DS127" s="59">
        <v>1.33690568924026E-5</v>
      </c>
      <c r="DT127" s="58">
        <v>9.9794147733677603E-6</v>
      </c>
      <c r="DU127" s="58">
        <v>5.1041730854355798E-6</v>
      </c>
      <c r="DV127" s="58">
        <v>2.1223751059866299E-6</v>
      </c>
      <c r="DW127" s="58">
        <v>8.3787389870688195E-7</v>
      </c>
      <c r="DX127" s="58">
        <v>2.2086714510644601E-6</v>
      </c>
      <c r="DY127" s="58">
        <v>1.6082939002338798E-5</v>
      </c>
      <c r="DZ127" s="58">
        <v>4.2213259755883301E-6</v>
      </c>
      <c r="EA127" s="58">
        <v>3.1770656475759498E-6</v>
      </c>
      <c r="EB127" s="58">
        <v>2.4428533766982298E-6</v>
      </c>
      <c r="EC127" s="58">
        <v>3.08718311646663E-6</v>
      </c>
      <c r="ED127" s="58">
        <v>7.2442888345284302E-6</v>
      </c>
      <c r="EE127" s="58">
        <v>1.8352074265625801E-5</v>
      </c>
      <c r="EF127" s="59">
        <v>2.4829322261070801E-5</v>
      </c>
      <c r="EG127" s="59">
        <v>3.1889910410465297E-5</v>
      </c>
      <c r="EH127" s="59">
        <v>4.0397246409667999E-5</v>
      </c>
      <c r="EI127" s="59">
        <v>3.5838901133494503E-5</v>
      </c>
      <c r="EJ127" s="59">
        <v>3.2552877515863999E-5</v>
      </c>
      <c r="EK127" s="59">
        <v>2.6140796218387901E-5</v>
      </c>
      <c r="EL127" s="59">
        <v>2.74811693348849E-5</v>
      </c>
      <c r="EM127" s="59">
        <v>1.3937858256870599E-5</v>
      </c>
      <c r="EN127" s="58">
        <v>1.8651168230712E-6</v>
      </c>
      <c r="EO127" s="58">
        <v>1.6590401023589E-6</v>
      </c>
    </row>
    <row r="128" spans="2:145" x14ac:dyDescent="0.25">
      <c r="B12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All_All_All_All_All_All_All_All_All_SLAP_PGHB_All_45923</v>
      </c>
      <c r="C128" s="52" t="s">
        <v>264</v>
      </c>
      <c r="D128" s="52" t="s">
        <v>253</v>
      </c>
      <c r="E128" s="52" t="s">
        <v>25</v>
      </c>
      <c r="F128" s="52" t="s">
        <v>25</v>
      </c>
      <c r="G128" s="52" t="s">
        <v>25</v>
      </c>
      <c r="H128" s="52" t="s">
        <v>25</v>
      </c>
      <c r="I128" s="52" t="s">
        <v>25</v>
      </c>
      <c r="J128" s="52" t="s">
        <v>25</v>
      </c>
      <c r="K128" s="52" t="s">
        <v>25</v>
      </c>
      <c r="L128" s="53" t="s">
        <v>25</v>
      </c>
      <c r="M128" s="53" t="s">
        <v>25</v>
      </c>
      <c r="N128" s="54" t="s">
        <v>276</v>
      </c>
      <c r="O128" s="52" t="s">
        <v>25</v>
      </c>
      <c r="P128" s="55">
        <v>45923</v>
      </c>
      <c r="Q128" s="52">
        <v>17</v>
      </c>
      <c r="R128" s="52">
        <v>21</v>
      </c>
      <c r="S128" s="56">
        <v>191</v>
      </c>
      <c r="T128" s="52">
        <v>0</v>
      </c>
      <c r="U128" s="52">
        <v>0</v>
      </c>
      <c r="V128" s="52">
        <v>0</v>
      </c>
      <c r="W128" s="52">
        <v>0</v>
      </c>
      <c r="X128" s="52">
        <v>0.50448660154580505</v>
      </c>
      <c r="Y128" s="52">
        <v>0.44678443939630302</v>
      </c>
      <c r="Z128" s="52">
        <v>0.42640594777860702</v>
      </c>
      <c r="AA128" s="52">
        <v>0.39834377306558899</v>
      </c>
      <c r="AB128" s="52">
        <v>0.38335744178296999</v>
      </c>
      <c r="AC128" s="52">
        <v>0.41851446169904999</v>
      </c>
      <c r="AD128" s="52">
        <v>0.411715095196036</v>
      </c>
      <c r="AE128" s="52">
        <v>0.42370956407501997</v>
      </c>
      <c r="AF128" s="52">
        <v>0.40112750965633198</v>
      </c>
      <c r="AG128" s="52">
        <v>0.43412534827365601</v>
      </c>
      <c r="AH128" s="52">
        <v>0.499153225191237</v>
      </c>
      <c r="AI128" s="52">
        <v>0.55637926316794495</v>
      </c>
      <c r="AJ128" s="52">
        <v>0.63237821239622705</v>
      </c>
      <c r="AK128" s="52">
        <v>0.48280819906733902</v>
      </c>
      <c r="AL128" s="52">
        <v>0.55999105875764998</v>
      </c>
      <c r="AM128" s="52">
        <v>0.60923560161440904</v>
      </c>
      <c r="AN128" s="52">
        <v>0.752944747769556</v>
      </c>
      <c r="AO128" s="52">
        <v>0.77035323012541201</v>
      </c>
      <c r="AP128" s="52">
        <v>0.80912947393631496</v>
      </c>
      <c r="AQ128" s="52">
        <v>0.83247083193311999</v>
      </c>
      <c r="AR128" s="52">
        <v>0.82008429270740901</v>
      </c>
      <c r="AS128" s="52">
        <v>0.93303147983838097</v>
      </c>
      <c r="AT128" s="52">
        <v>0.74284811038976195</v>
      </c>
      <c r="AU128" s="52">
        <v>0.681017174295238</v>
      </c>
      <c r="AV128" s="52">
        <v>0.51441414579354094</v>
      </c>
      <c r="AW128" s="52">
        <v>0.57624183041263</v>
      </c>
      <c r="AX128" s="52">
        <v>0.516663080968781</v>
      </c>
      <c r="AY128" s="52">
        <v>0.45534724909909702</v>
      </c>
      <c r="AZ128" s="52">
        <v>0.40899390924273299</v>
      </c>
      <c r="BA128" s="52">
        <v>0.377290582489124</v>
      </c>
      <c r="BB128" s="52">
        <v>0.39116091470365699</v>
      </c>
      <c r="BC128" s="52">
        <v>0.44871413731138099</v>
      </c>
      <c r="BD128" s="52">
        <v>0.51392754974789601</v>
      </c>
      <c r="BE128" s="52">
        <v>0.50979730143596902</v>
      </c>
      <c r="BF128" s="52">
        <v>0.493207091650881</v>
      </c>
      <c r="BG128" s="52">
        <v>0.50065328943401699</v>
      </c>
      <c r="BH128" s="52">
        <v>0.53078179355925204</v>
      </c>
      <c r="BI128" s="52">
        <v>0.61073589235232095</v>
      </c>
      <c r="BJ128" s="52">
        <v>0.72336140739200006</v>
      </c>
      <c r="BK128" s="52">
        <v>0.84688438873016403</v>
      </c>
      <c r="BL128" s="52">
        <v>0.99462235527824905</v>
      </c>
      <c r="BM128" s="52">
        <v>1.0736455173080499</v>
      </c>
      <c r="BN128" s="52">
        <v>1.1007623887811</v>
      </c>
      <c r="BO128" s="52">
        <v>1.04072465798305</v>
      </c>
      <c r="BP128" s="52">
        <v>0.94390477770598102</v>
      </c>
      <c r="BQ128" s="52">
        <v>0.91055941316469802</v>
      </c>
      <c r="BR128" s="52">
        <v>0.85715553039655601</v>
      </c>
      <c r="BS128" s="52">
        <v>0.76214340806046399</v>
      </c>
      <c r="BT128" s="52">
        <v>0.662978892609555</v>
      </c>
      <c r="BU128" s="52">
        <v>56.253649106255899</v>
      </c>
      <c r="BV128" s="52">
        <v>55.003490294113497</v>
      </c>
      <c r="BW128" s="52">
        <v>54.0272858941603</v>
      </c>
      <c r="BX128" s="52">
        <v>53.6048971394872</v>
      </c>
      <c r="BY128" s="52">
        <v>52.730167289751897</v>
      </c>
      <c r="BZ128" s="52">
        <v>53.220609512434102</v>
      </c>
      <c r="CA128" s="52">
        <v>51.584487277475297</v>
      </c>
      <c r="CB128" s="52">
        <v>53.009746074875203</v>
      </c>
      <c r="CC128" s="52">
        <v>54.415179818216103</v>
      </c>
      <c r="CD128" s="52">
        <v>61.220076577116203</v>
      </c>
      <c r="CE128" s="52">
        <v>65.631539925494806</v>
      </c>
      <c r="CF128" s="52">
        <v>72.933510843805095</v>
      </c>
      <c r="CG128" s="52">
        <v>73.152188511322507</v>
      </c>
      <c r="CH128" s="52">
        <v>73.419037108602495</v>
      </c>
      <c r="CI128" s="52">
        <v>76.495105051373997</v>
      </c>
      <c r="CJ128" s="52">
        <v>76.940316944101198</v>
      </c>
      <c r="CK128" s="52">
        <v>77.990714500163705</v>
      </c>
      <c r="CL128" s="52">
        <v>76.230614739956906</v>
      </c>
      <c r="CM128" s="52">
        <v>74.186834209081894</v>
      </c>
      <c r="CN128" s="52">
        <v>70.141816518467607</v>
      </c>
      <c r="CO128" s="52">
        <v>66.739270684454894</v>
      </c>
      <c r="CP128" s="52">
        <v>63.436181160906898</v>
      </c>
      <c r="CQ128" s="57">
        <v>60.966782813631497</v>
      </c>
      <c r="CR128" s="57">
        <v>60.305428480461501</v>
      </c>
      <c r="CS128" s="57">
        <v>57.494835400648199</v>
      </c>
      <c r="CT128" s="57">
        <v>-1.62939446446783E-3</v>
      </c>
      <c r="CU128" s="57">
        <v>-2.34710288460943E-2</v>
      </c>
      <c r="CV128" s="57">
        <v>-6.41367786899503E-3</v>
      </c>
      <c r="CW128" s="57">
        <v>-1.2505209860903799E-3</v>
      </c>
      <c r="CX128" s="57">
        <v>-4.9826883359236805E-4</v>
      </c>
      <c r="CY128" s="57">
        <v>-2.4075170647333399E-3</v>
      </c>
      <c r="CZ128" s="57">
        <v>2.5751024292030998E-3</v>
      </c>
      <c r="DA128" s="57">
        <v>5.8709669355985596E-3</v>
      </c>
      <c r="DB128" s="57">
        <v>2.2200708170250699E-2</v>
      </c>
      <c r="DC128" s="57">
        <v>2.19783180134848E-2</v>
      </c>
      <c r="DD128" s="57">
        <v>1.09595726582426E-2</v>
      </c>
      <c r="DE128" s="52">
        <v>3.25786399762316E-3</v>
      </c>
      <c r="DF128" s="52">
        <v>4.3146391365681998E-3</v>
      </c>
      <c r="DG128" s="52">
        <v>8.5788786905593301E-3</v>
      </c>
      <c r="DH128" s="52">
        <v>2.0429745448158301E-2</v>
      </c>
      <c r="DI128" s="52">
        <v>2.8474311363829601E-2</v>
      </c>
      <c r="DJ128" s="52">
        <v>6.3726887457969894E-2</v>
      </c>
      <c r="DK128" s="52">
        <v>7.8868215854879395E-2</v>
      </c>
      <c r="DL128" s="52">
        <v>4.7244346227633301E-2</v>
      </c>
      <c r="DM128" s="52">
        <v>2.6930637852683698E-2</v>
      </c>
      <c r="DN128" s="57">
        <v>3.7297067178793601E-2</v>
      </c>
      <c r="DO128" s="57">
        <v>8.4357926195684808E-3</v>
      </c>
      <c r="DP128" s="52">
        <v>8.8607608913614602E-4</v>
      </c>
      <c r="DQ128" s="52">
        <v>1.9450213235049599E-3</v>
      </c>
      <c r="DR128" s="59">
        <v>1.6124963180536299E-5</v>
      </c>
      <c r="DS128" s="59">
        <v>1.36193768115366E-5</v>
      </c>
      <c r="DT128" s="58">
        <v>1.0193988735005599E-5</v>
      </c>
      <c r="DU128" s="58">
        <v>5.0395919902159502E-6</v>
      </c>
      <c r="DV128" s="58">
        <v>1.95395786662096E-6</v>
      </c>
      <c r="DW128" s="58">
        <v>6.6320931807303995E-7</v>
      </c>
      <c r="DX128" s="58">
        <v>2.0745803470442702E-6</v>
      </c>
      <c r="DY128" s="58">
        <v>1.5266656046224899E-5</v>
      </c>
      <c r="DZ128" s="58">
        <v>4.0347967182277401E-6</v>
      </c>
      <c r="EA128" s="58">
        <v>3.0068978647362502E-6</v>
      </c>
      <c r="EB128" s="58">
        <v>2.3304650646859E-6</v>
      </c>
      <c r="EC128" s="58">
        <v>1.9599200670788398E-6</v>
      </c>
      <c r="ED128" s="58">
        <v>5.2102496033806102E-6</v>
      </c>
      <c r="EE128" s="58">
        <v>1.4536143469256701E-5</v>
      </c>
      <c r="EF128" s="59">
        <v>1.52496929622905E-5</v>
      </c>
      <c r="EG128" s="59">
        <v>1.8841876377191199E-5</v>
      </c>
      <c r="EH128" s="59">
        <v>2.2160849893652801E-5</v>
      </c>
      <c r="EI128" s="59">
        <v>2.36514504181778E-5</v>
      </c>
      <c r="EJ128" s="59">
        <v>2.4639920598079301E-5</v>
      </c>
      <c r="EK128" s="59">
        <v>2.4350754678364501E-5</v>
      </c>
      <c r="EL128" s="59">
        <v>2.56930388411008E-5</v>
      </c>
      <c r="EM128" s="58">
        <v>1.2948450974756E-5</v>
      </c>
      <c r="EN128" s="58">
        <v>1.7242201474655899E-6</v>
      </c>
      <c r="EO128" s="58">
        <v>1.53084309891769E-6</v>
      </c>
    </row>
    <row r="129" spans="2:145" x14ac:dyDescent="0.25">
      <c r="B12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All_All_All_All_All_All_All_All_All_SLAP_PGKN_All_45848</v>
      </c>
      <c r="C129" s="52" t="s">
        <v>264</v>
      </c>
      <c r="D129" s="52" t="s">
        <v>254</v>
      </c>
      <c r="E129" s="52" t="s">
        <v>25</v>
      </c>
      <c r="F129" s="52" t="s">
        <v>25</v>
      </c>
      <c r="G129" s="52" t="s">
        <v>25</v>
      </c>
      <c r="H129" s="52" t="s">
        <v>25</v>
      </c>
      <c r="I129" s="52" t="s">
        <v>25</v>
      </c>
      <c r="J129" s="52" t="s">
        <v>25</v>
      </c>
      <c r="K129" s="52" t="s">
        <v>25</v>
      </c>
      <c r="L129" s="53" t="s">
        <v>25</v>
      </c>
      <c r="M129" s="53" t="s">
        <v>25</v>
      </c>
      <c r="N129" s="54" t="s">
        <v>277</v>
      </c>
      <c r="O129" s="52" t="s">
        <v>25</v>
      </c>
      <c r="P129" s="55">
        <v>45848</v>
      </c>
      <c r="Q129" s="52">
        <v>17</v>
      </c>
      <c r="R129" s="52">
        <v>21</v>
      </c>
      <c r="S129" s="56">
        <v>4911</v>
      </c>
      <c r="T129" s="52">
        <v>0</v>
      </c>
      <c r="U129" s="52">
        <v>0</v>
      </c>
      <c r="V129" s="52">
        <v>0</v>
      </c>
      <c r="W129" s="52">
        <v>0</v>
      </c>
      <c r="X129" s="52">
        <v>1.1864694922049399</v>
      </c>
      <c r="Y129" s="52">
        <v>1.00944448932289</v>
      </c>
      <c r="Z129" s="52">
        <v>0.86102488884416195</v>
      </c>
      <c r="AA129" s="52">
        <v>0.77826514158578097</v>
      </c>
      <c r="AB129" s="52">
        <v>0.73090052631598101</v>
      </c>
      <c r="AC129" s="52">
        <v>0.65443285897677606</v>
      </c>
      <c r="AD129" s="52">
        <v>0.66356630236354297</v>
      </c>
      <c r="AE129" s="52">
        <v>0.71880320595043201</v>
      </c>
      <c r="AF129" s="52">
        <v>0.81015324767851304</v>
      </c>
      <c r="AG129" s="52">
        <v>0.963957238323779</v>
      </c>
      <c r="AH129" s="52">
        <v>1.13637229562168</v>
      </c>
      <c r="AI129" s="52">
        <v>1.3499101173006001</v>
      </c>
      <c r="AJ129" s="52">
        <v>1.6101051045719199</v>
      </c>
      <c r="AK129" s="52">
        <v>1.8135960250030501</v>
      </c>
      <c r="AL129" s="52">
        <v>2.0505888720922201</v>
      </c>
      <c r="AM129" s="52">
        <v>2.2712238687027799</v>
      </c>
      <c r="AN129" s="52">
        <v>2.2972077502263799</v>
      </c>
      <c r="AO129" s="52">
        <v>2.3299512621630001</v>
      </c>
      <c r="AP129" s="52">
        <v>2.3001828591000799</v>
      </c>
      <c r="AQ129" s="52">
        <v>2.1521867765700402</v>
      </c>
      <c r="AR129" s="52">
        <v>2.0332852551600702</v>
      </c>
      <c r="AS129" s="52">
        <v>1.9948565741003601</v>
      </c>
      <c r="AT129" s="52">
        <v>1.7273158785052101</v>
      </c>
      <c r="AU129" s="52">
        <v>1.46385007461368</v>
      </c>
      <c r="AV129" s="52">
        <v>1.3345008980978199</v>
      </c>
      <c r="AW129" s="52">
        <v>1.19653348270003</v>
      </c>
      <c r="AX129" s="52">
        <v>0.99515304676968397</v>
      </c>
      <c r="AY129" s="52">
        <v>0.86985818563229</v>
      </c>
      <c r="AZ129" s="52">
        <v>0.76610914158847798</v>
      </c>
      <c r="BA129" s="52">
        <v>0.69668721624372598</v>
      </c>
      <c r="BB129" s="52">
        <v>0.66493427055497001</v>
      </c>
      <c r="BC129" s="52">
        <v>0.68650472324210299</v>
      </c>
      <c r="BD129" s="52">
        <v>0.77225802912534403</v>
      </c>
      <c r="BE129" s="52">
        <v>0.854148429628242</v>
      </c>
      <c r="BF129" s="52">
        <v>0.98325274925245798</v>
      </c>
      <c r="BG129" s="52">
        <v>1.14478272151689</v>
      </c>
      <c r="BH129" s="52">
        <v>1.34727760198399</v>
      </c>
      <c r="BI129" s="52">
        <v>1.56763333620321</v>
      </c>
      <c r="BJ129" s="52">
        <v>1.76838279852504</v>
      </c>
      <c r="BK129" s="52">
        <v>1.9833659624900399</v>
      </c>
      <c r="BL129" s="52">
        <v>2.16110832906684</v>
      </c>
      <c r="BM129" s="52">
        <v>2.2487321946837402</v>
      </c>
      <c r="BN129" s="52">
        <v>2.3661582582935301</v>
      </c>
      <c r="BO129" s="52">
        <v>2.3598163832450099</v>
      </c>
      <c r="BP129" s="52">
        <v>2.2374883822427698</v>
      </c>
      <c r="BQ129" s="52">
        <v>2.1049920887428502</v>
      </c>
      <c r="BR129" s="52">
        <v>1.9893273056233101</v>
      </c>
      <c r="BS129" s="52">
        <v>1.7302675833089201</v>
      </c>
      <c r="BT129" s="52">
        <v>1.45524862743921</v>
      </c>
      <c r="BU129" s="52">
        <v>83.382013162015994</v>
      </c>
      <c r="BV129" s="52">
        <v>78.324379867835901</v>
      </c>
      <c r="BW129" s="52">
        <v>76.930724301070995</v>
      </c>
      <c r="BX129" s="52">
        <v>76.619233193677303</v>
      </c>
      <c r="BY129" s="52">
        <v>73.679369277953398</v>
      </c>
      <c r="BZ129" s="52">
        <v>70.932871554356794</v>
      </c>
      <c r="CA129" s="52">
        <v>70.342206353638005</v>
      </c>
      <c r="CB129" s="52">
        <v>72.5236604483447</v>
      </c>
      <c r="CC129" s="52">
        <v>75.744035336928306</v>
      </c>
      <c r="CD129" s="52">
        <v>80.533350404368605</v>
      </c>
      <c r="CE129" s="52">
        <v>83.282466742683098</v>
      </c>
      <c r="CF129" s="52">
        <v>86.906257499570103</v>
      </c>
      <c r="CG129" s="52">
        <v>89.446450967077794</v>
      </c>
      <c r="CH129" s="52">
        <v>91.672226235385395</v>
      </c>
      <c r="CI129" s="52">
        <v>94.085527241436793</v>
      </c>
      <c r="CJ129" s="52">
        <v>96.186147461336503</v>
      </c>
      <c r="CK129" s="52">
        <v>96.991914815735399</v>
      </c>
      <c r="CL129" s="52">
        <v>98.044391615253502</v>
      </c>
      <c r="CM129" s="52">
        <v>97.828045622207</v>
      </c>
      <c r="CN129" s="52">
        <v>97.271973212986296</v>
      </c>
      <c r="CO129" s="52">
        <v>95.922309805260298</v>
      </c>
      <c r="CP129" s="52">
        <v>92.965849613234496</v>
      </c>
      <c r="CQ129" s="57">
        <v>89.359058580678706</v>
      </c>
      <c r="CR129" s="57">
        <v>86.858236515606706</v>
      </c>
      <c r="CS129" s="57">
        <v>85.128654592082697</v>
      </c>
      <c r="CT129" s="57">
        <v>3.5735773160443698E-2</v>
      </c>
      <c r="CU129" s="57">
        <v>3.1962444584121903E-2</v>
      </c>
      <c r="CV129" s="57">
        <v>2.7778670488646399E-2</v>
      </c>
      <c r="CW129" s="57">
        <v>1.9419480773184901E-2</v>
      </c>
      <c r="CX129" s="57">
        <v>2.37877898043292E-3</v>
      </c>
      <c r="CY129" s="57">
        <v>-1.7154097036600499E-3</v>
      </c>
      <c r="CZ129" s="57">
        <v>-1.96420502589542E-3</v>
      </c>
      <c r="DA129" s="57">
        <v>1.1335121498905301E-2</v>
      </c>
      <c r="DB129" s="57">
        <v>1.6342758154980101E-2</v>
      </c>
      <c r="DC129" s="57">
        <v>1.28135518805239E-2</v>
      </c>
      <c r="DD129" s="57">
        <v>3.3742528165267801E-3</v>
      </c>
      <c r="DE129" s="57">
        <v>4.0639716076665902E-3</v>
      </c>
      <c r="DF129" s="57">
        <v>-1.3028404518402001E-2</v>
      </c>
      <c r="DG129" s="52">
        <v>-5.5976647109352998E-3</v>
      </c>
      <c r="DH129" s="52">
        <v>7.1917552029897103E-3</v>
      </c>
      <c r="DI129" s="52">
        <v>1.39742009330338E-2</v>
      </c>
      <c r="DJ129" s="52">
        <v>8.2922024172572398E-2</v>
      </c>
      <c r="DK129" s="52">
        <v>0.10568308596321099</v>
      </c>
      <c r="DL129" s="52">
        <v>0.11372071167943699</v>
      </c>
      <c r="DM129" s="52">
        <v>0.10859448107566599</v>
      </c>
      <c r="DN129" s="52">
        <v>8.5343205449847401E-2</v>
      </c>
      <c r="DO129" s="52">
        <v>1.27918556564257E-2</v>
      </c>
      <c r="DP129" s="52">
        <v>-7.0024240112999403E-3</v>
      </c>
      <c r="DQ129" s="52">
        <v>-1.37222594074091E-3</v>
      </c>
      <c r="DR129" s="59">
        <v>1.9008456183039201E-5</v>
      </c>
      <c r="DS129" s="59">
        <v>1.2546328384576299E-5</v>
      </c>
      <c r="DT129" s="58">
        <v>8.3523239514119594E-6</v>
      </c>
      <c r="DU129" s="58">
        <v>5.0069554461053303E-6</v>
      </c>
      <c r="DV129" s="58">
        <v>2.0713898709826599E-6</v>
      </c>
      <c r="DW129" s="58">
        <v>7.3985846843929395E-7</v>
      </c>
      <c r="DX129" s="58">
        <v>1.8404226327572201E-6</v>
      </c>
      <c r="DY129" s="59">
        <v>7.6420165075471508E-6</v>
      </c>
      <c r="DZ129" s="58">
        <v>6.4762654425933101E-6</v>
      </c>
      <c r="EA129" s="58">
        <v>4.91100249986932E-6</v>
      </c>
      <c r="EB129" s="58">
        <v>2.46606361638766E-6</v>
      </c>
      <c r="EC129" s="58">
        <v>2.3570149456777902E-6</v>
      </c>
      <c r="ED129" s="58">
        <v>6.6212644280350296E-6</v>
      </c>
      <c r="EE129" s="58">
        <v>1.49331008635511E-5</v>
      </c>
      <c r="EF129" s="59">
        <v>2.09248523821033E-5</v>
      </c>
      <c r="EG129" s="59">
        <v>2.3460385960588199E-5</v>
      </c>
      <c r="EH129" s="59">
        <v>2.5732210712862899E-5</v>
      </c>
      <c r="EI129" s="59">
        <v>2.9445894177788999E-5</v>
      </c>
      <c r="EJ129" s="59">
        <v>2.8898698032782499E-5</v>
      </c>
      <c r="EK129" s="59">
        <v>2.9697133630017401E-5</v>
      </c>
      <c r="EL129" s="59">
        <v>4.0334810724204699E-5</v>
      </c>
      <c r="EM129" s="59">
        <v>2.4886217306435801E-5</v>
      </c>
      <c r="EN129" s="58">
        <v>4.39549901701645E-6</v>
      </c>
      <c r="EO129" s="58">
        <v>2.7596592320182099E-6</v>
      </c>
    </row>
    <row r="130" spans="2:145" x14ac:dyDescent="0.25">
      <c r="B13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All_All_All_All_All_All_All_All_All_SLAP_PGKN_All_45849</v>
      </c>
      <c r="C130" s="52" t="s">
        <v>264</v>
      </c>
      <c r="D130" s="52" t="s">
        <v>254</v>
      </c>
      <c r="E130" s="52" t="s">
        <v>25</v>
      </c>
      <c r="F130" s="52" t="s">
        <v>25</v>
      </c>
      <c r="G130" s="52" t="s">
        <v>25</v>
      </c>
      <c r="H130" s="52" t="s">
        <v>25</v>
      </c>
      <c r="I130" s="52" t="s">
        <v>25</v>
      </c>
      <c r="J130" s="52" t="s">
        <v>25</v>
      </c>
      <c r="K130" s="52" t="s">
        <v>25</v>
      </c>
      <c r="L130" s="53" t="s">
        <v>25</v>
      </c>
      <c r="M130" s="53" t="s">
        <v>25</v>
      </c>
      <c r="N130" s="54" t="s">
        <v>277</v>
      </c>
      <c r="O130" s="52" t="s">
        <v>25</v>
      </c>
      <c r="P130" s="55">
        <v>45849</v>
      </c>
      <c r="Q130" s="52">
        <v>17</v>
      </c>
      <c r="R130" s="52">
        <v>21</v>
      </c>
      <c r="S130" s="56">
        <v>4910</v>
      </c>
      <c r="T130" s="52">
        <v>0</v>
      </c>
      <c r="U130" s="52">
        <v>0</v>
      </c>
      <c r="V130" s="52">
        <v>0</v>
      </c>
      <c r="W130" s="52">
        <v>0</v>
      </c>
      <c r="X130" s="52">
        <v>1.27315142914964</v>
      </c>
      <c r="Y130" s="52">
        <v>1.13211365716242</v>
      </c>
      <c r="Z130" s="52">
        <v>0.982475943671688</v>
      </c>
      <c r="AA130" s="52">
        <v>0.88770409429977604</v>
      </c>
      <c r="AB130" s="52">
        <v>0.81488580716040904</v>
      </c>
      <c r="AC130" s="52">
        <v>0.75462758487003201</v>
      </c>
      <c r="AD130" s="52">
        <v>0.73354750931135904</v>
      </c>
      <c r="AE130" s="52">
        <v>0.76177544479861303</v>
      </c>
      <c r="AF130" s="52">
        <v>0.88068238279393996</v>
      </c>
      <c r="AG130" s="52">
        <v>1.0107945921950201</v>
      </c>
      <c r="AH130" s="52">
        <v>1.2162440309848901</v>
      </c>
      <c r="AI130" s="52">
        <v>1.4692220015858699</v>
      </c>
      <c r="AJ130" s="52">
        <v>1.82203923227402</v>
      </c>
      <c r="AK130" s="52">
        <v>2.0873071340609899</v>
      </c>
      <c r="AL130" s="52">
        <v>2.32378202727056</v>
      </c>
      <c r="AM130" s="52">
        <v>2.5700696720524401</v>
      </c>
      <c r="AN130" s="52">
        <v>2.6630978752793202</v>
      </c>
      <c r="AO130" s="52">
        <v>2.6586467589471998</v>
      </c>
      <c r="AP130" s="52">
        <v>2.5708310148015001</v>
      </c>
      <c r="AQ130" s="52">
        <v>2.4294006981950398</v>
      </c>
      <c r="AR130" s="52">
        <v>2.2495972233064299</v>
      </c>
      <c r="AS130" s="52">
        <v>2.21805997080184</v>
      </c>
      <c r="AT130" s="52">
        <v>1.9396994724030501</v>
      </c>
      <c r="AU130" s="52">
        <v>1.6803199505934501</v>
      </c>
      <c r="AV130" s="52">
        <v>1.46315604214235</v>
      </c>
      <c r="AW130" s="52">
        <v>1.3004380807128699</v>
      </c>
      <c r="AX130" s="52">
        <v>1.13322560225751</v>
      </c>
      <c r="AY130" s="52">
        <v>0.98818648608056203</v>
      </c>
      <c r="AZ130" s="52">
        <v>0.86831306336853498</v>
      </c>
      <c r="BA130" s="52">
        <v>0.78557051697597902</v>
      </c>
      <c r="BB130" s="52">
        <v>0.75086333476720102</v>
      </c>
      <c r="BC130" s="52">
        <v>0.76278561827728497</v>
      </c>
      <c r="BD130" s="52">
        <v>0.84329488602165203</v>
      </c>
      <c r="BE130" s="52">
        <v>0.92228470451355904</v>
      </c>
      <c r="BF130" s="52">
        <v>1.06485662779442</v>
      </c>
      <c r="BG130" s="52">
        <v>1.23647780882577</v>
      </c>
      <c r="BH130" s="52">
        <v>1.4710311458946801</v>
      </c>
      <c r="BI130" s="52">
        <v>1.74129505050643</v>
      </c>
      <c r="BJ130" s="52">
        <v>2.01000769318606</v>
      </c>
      <c r="BK130" s="52">
        <v>2.2372558909921598</v>
      </c>
      <c r="BL130" s="52">
        <v>2.4954308846756699</v>
      </c>
      <c r="BM130" s="52">
        <v>2.6161704455519401</v>
      </c>
      <c r="BN130" s="52">
        <v>2.7557209534339102</v>
      </c>
      <c r="BO130" s="52">
        <v>2.7382877130251</v>
      </c>
      <c r="BP130" s="52">
        <v>2.5796064757645198</v>
      </c>
      <c r="BQ130" s="52">
        <v>2.4234492562453198</v>
      </c>
      <c r="BR130" s="52">
        <v>2.2435785220985198</v>
      </c>
      <c r="BS130" s="52">
        <v>1.94971671150864</v>
      </c>
      <c r="BT130" s="52">
        <v>1.67112101547556</v>
      </c>
      <c r="BU130" s="52">
        <v>86.730796685768098</v>
      </c>
      <c r="BV130" s="52">
        <v>82.658826168455306</v>
      </c>
      <c r="BW130" s="52">
        <v>80.196608568927104</v>
      </c>
      <c r="BX130" s="52">
        <v>77.245930237333795</v>
      </c>
      <c r="BY130" s="52">
        <v>75.948769525238603</v>
      </c>
      <c r="BZ130" s="52">
        <v>74.2859819823707</v>
      </c>
      <c r="CA130" s="52">
        <v>73.003691103910299</v>
      </c>
      <c r="CB130" s="52">
        <v>76.123192311735593</v>
      </c>
      <c r="CC130" s="52">
        <v>79.684023451583698</v>
      </c>
      <c r="CD130" s="52">
        <v>82.957027517344898</v>
      </c>
      <c r="CE130" s="52">
        <v>87.344143585052905</v>
      </c>
      <c r="CF130" s="52">
        <v>92.598798041817702</v>
      </c>
      <c r="CG130" s="52">
        <v>96.592256071598101</v>
      </c>
      <c r="CH130" s="52">
        <v>98.621105750837501</v>
      </c>
      <c r="CI130" s="52">
        <v>99.955120334470095</v>
      </c>
      <c r="CJ130" s="52">
        <v>102.234872298689</v>
      </c>
      <c r="CK130" s="52">
        <v>102.948122539712</v>
      </c>
      <c r="CL130" s="52">
        <v>103.81065199915901</v>
      </c>
      <c r="CM130" s="52">
        <v>103.274783273802</v>
      </c>
      <c r="CN130" s="52">
        <v>103.390195567682</v>
      </c>
      <c r="CO130" s="52">
        <v>100.743282899696</v>
      </c>
      <c r="CP130" s="52">
        <v>97.503923908635699</v>
      </c>
      <c r="CQ130" s="57">
        <v>92.961660899767196</v>
      </c>
      <c r="CR130" s="57">
        <v>90.0877346609564</v>
      </c>
      <c r="CS130" s="57">
        <v>86.858100934272002</v>
      </c>
      <c r="CT130" s="57">
        <v>4.3246690313807797E-2</v>
      </c>
      <c r="CU130" s="57">
        <v>5.03590168964635E-2</v>
      </c>
      <c r="CV130" s="57">
        <v>3.7158471640851898E-2</v>
      </c>
      <c r="CW130" s="57">
        <v>2.0488728466301401E-2</v>
      </c>
      <c r="CX130" s="57">
        <v>2.9111734356696999E-3</v>
      </c>
      <c r="CY130" s="57">
        <v>-7.0019262679710205E-4</v>
      </c>
      <c r="CZ130" s="57">
        <v>-4.3685854591965396E-3</v>
      </c>
      <c r="DA130" s="57">
        <v>1.3898390237727499E-2</v>
      </c>
      <c r="DB130" s="57">
        <v>1.38767769816284E-2</v>
      </c>
      <c r="DC130" s="57">
        <v>1.14933899596196E-2</v>
      </c>
      <c r="DD130" s="57">
        <v>8.7857145582308596E-4</v>
      </c>
      <c r="DE130" s="52">
        <v>4.6711400342116897E-3</v>
      </c>
      <c r="DF130" s="52">
        <v>2.4064035285757401E-3</v>
      </c>
      <c r="DG130" s="52">
        <v>3.23946424988487E-2</v>
      </c>
      <c r="DH130" s="52">
        <v>3.1180160238109701E-2</v>
      </c>
      <c r="DI130" s="52">
        <v>2.8813824707797701E-2</v>
      </c>
      <c r="DJ130" s="52">
        <v>8.7485269511729302E-2</v>
      </c>
      <c r="DK130" s="52">
        <v>0.122641346813037</v>
      </c>
      <c r="DL130" s="52">
        <v>0.119937892106424</v>
      </c>
      <c r="DM130" s="52">
        <v>0.101310100316879</v>
      </c>
      <c r="DN130" s="57">
        <v>0.117859348247317</v>
      </c>
      <c r="DO130" s="57">
        <v>3.9985797428497498E-2</v>
      </c>
      <c r="DP130" s="52">
        <v>-3.3417027898876299E-3</v>
      </c>
      <c r="DQ130" s="52">
        <v>-5.7799688291497605E-4</v>
      </c>
      <c r="DR130" s="59">
        <v>2.3122478318284699E-5</v>
      </c>
      <c r="DS130" s="59">
        <v>2.0908422029679501E-5</v>
      </c>
      <c r="DT130" s="58">
        <v>1.34842428116351E-5</v>
      </c>
      <c r="DU130" s="58">
        <v>7.0007321532984002E-6</v>
      </c>
      <c r="DV130" s="58">
        <v>3.4809888520123798E-6</v>
      </c>
      <c r="DW130" s="58">
        <v>1.2177074752384399E-6</v>
      </c>
      <c r="DX130" s="58">
        <v>3.5740016326105202E-6</v>
      </c>
      <c r="DY130" s="59">
        <v>1.46891430288109E-5</v>
      </c>
      <c r="DZ130" s="58">
        <v>1.29063166163765E-5</v>
      </c>
      <c r="EA130" s="58">
        <v>8.0740099425592806E-6</v>
      </c>
      <c r="EB130" s="58">
        <v>3.9605270920531302E-6</v>
      </c>
      <c r="EC130" s="58">
        <v>1.4871221710803E-5</v>
      </c>
      <c r="ED130" s="58">
        <v>2.7750400639629501E-5</v>
      </c>
      <c r="EE130" s="58">
        <v>5.0909302870213701E-5</v>
      </c>
      <c r="EF130" s="59">
        <v>5.5692562317442597E-5</v>
      </c>
      <c r="EG130" s="59">
        <v>5.9745561230869698E-5</v>
      </c>
      <c r="EH130" s="59">
        <v>6.57598586771245E-5</v>
      </c>
      <c r="EI130" s="59">
        <v>7.6597268338249704E-5</v>
      </c>
      <c r="EJ130" s="59">
        <v>7.7388442778016304E-5</v>
      </c>
      <c r="EK130" s="59">
        <v>9.53563940883261E-5</v>
      </c>
      <c r="EL130" s="59">
        <v>1.01836029095641E-4</v>
      </c>
      <c r="EM130" s="59">
        <v>7.6514407948654193E-5</v>
      </c>
      <c r="EN130" s="58">
        <v>9.2350163189188493E-6</v>
      </c>
      <c r="EO130" s="58">
        <v>5.4204936375437E-6</v>
      </c>
    </row>
    <row r="131" spans="2:145" x14ac:dyDescent="0.25">
      <c r="B13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All_All_All_All_All_All_All_All_All_SLAP_PGKN_All_45877</v>
      </c>
      <c r="C131" s="52" t="s">
        <v>264</v>
      </c>
      <c r="D131" s="52" t="s">
        <v>254</v>
      </c>
      <c r="E131" s="52" t="s">
        <v>25</v>
      </c>
      <c r="F131" s="52" t="s">
        <v>25</v>
      </c>
      <c r="G131" s="52" t="s">
        <v>25</v>
      </c>
      <c r="H131" s="52" t="s">
        <v>25</v>
      </c>
      <c r="I131" s="52" t="s">
        <v>25</v>
      </c>
      <c r="J131" s="52" t="s">
        <v>25</v>
      </c>
      <c r="K131" s="52" t="s">
        <v>25</v>
      </c>
      <c r="L131" s="53" t="s">
        <v>25</v>
      </c>
      <c r="M131" s="53" t="s">
        <v>25</v>
      </c>
      <c r="N131" s="54" t="s">
        <v>277</v>
      </c>
      <c r="O131" s="52" t="s">
        <v>25</v>
      </c>
      <c r="P131" s="55">
        <v>45877</v>
      </c>
      <c r="Q131" s="52">
        <v>17</v>
      </c>
      <c r="R131" s="52">
        <v>21</v>
      </c>
      <c r="S131" s="56">
        <v>5211</v>
      </c>
      <c r="T131" s="52">
        <v>0</v>
      </c>
      <c r="U131" s="52">
        <v>0</v>
      </c>
      <c r="V131" s="52">
        <v>0</v>
      </c>
      <c r="W131" s="52">
        <v>0</v>
      </c>
      <c r="X131" s="52">
        <v>1.3445355795224201</v>
      </c>
      <c r="Y131" s="52">
        <v>1.1469451258502401</v>
      </c>
      <c r="Z131" s="52">
        <v>0.99051818698705196</v>
      </c>
      <c r="AA131" s="52">
        <v>0.90386422755280105</v>
      </c>
      <c r="AB131" s="52">
        <v>0.81583331023280103</v>
      </c>
      <c r="AC131" s="52">
        <v>0.76533191855213401</v>
      </c>
      <c r="AD131" s="52">
        <v>0.76385480600822497</v>
      </c>
      <c r="AE131" s="52">
        <v>0.81541405579608695</v>
      </c>
      <c r="AF131" s="52">
        <v>0.92542613313772903</v>
      </c>
      <c r="AG131" s="52">
        <v>1.0347212595842901</v>
      </c>
      <c r="AH131" s="52">
        <v>1.2467217101277901</v>
      </c>
      <c r="AI131" s="52">
        <v>1.49198996766467</v>
      </c>
      <c r="AJ131" s="52">
        <v>1.8222870906103801</v>
      </c>
      <c r="AK131" s="52">
        <v>2.1015361960997798</v>
      </c>
      <c r="AL131" s="52">
        <v>2.4365250518691801</v>
      </c>
      <c r="AM131" s="52">
        <v>2.6043104490469999</v>
      </c>
      <c r="AN131" s="52">
        <v>2.66765768107315</v>
      </c>
      <c r="AO131" s="52">
        <v>2.70369072284922</v>
      </c>
      <c r="AP131" s="52">
        <v>2.5373288528117799</v>
      </c>
      <c r="AQ131" s="52">
        <v>2.3795786162110302</v>
      </c>
      <c r="AR131" s="52">
        <v>2.2765123892338299</v>
      </c>
      <c r="AS131" s="52">
        <v>2.2349027286305199</v>
      </c>
      <c r="AT131" s="52">
        <v>2.01399251202823</v>
      </c>
      <c r="AU131" s="52">
        <v>1.6870298804713999</v>
      </c>
      <c r="AV131" s="52">
        <v>1.54817014435503</v>
      </c>
      <c r="AW131" s="52">
        <v>1.33519730968727</v>
      </c>
      <c r="AX131" s="52">
        <v>1.13040119924281</v>
      </c>
      <c r="AY131" s="52">
        <v>0.99086275167736004</v>
      </c>
      <c r="AZ131" s="52">
        <v>0.875870934033252</v>
      </c>
      <c r="BA131" s="52">
        <v>0.79519874910030297</v>
      </c>
      <c r="BB131" s="52">
        <v>0.76195343843684604</v>
      </c>
      <c r="BC131" s="52">
        <v>0.77789662790101699</v>
      </c>
      <c r="BD131" s="52">
        <v>0.851536822545507</v>
      </c>
      <c r="BE131" s="52">
        <v>0.91317637611021096</v>
      </c>
      <c r="BF131" s="52">
        <v>1.08437696682345</v>
      </c>
      <c r="BG131" s="52">
        <v>1.2621217255236199</v>
      </c>
      <c r="BH131" s="52">
        <v>1.4973457089179001</v>
      </c>
      <c r="BI131" s="52">
        <v>1.7647782656412501</v>
      </c>
      <c r="BJ131" s="52">
        <v>2.0077930058010698</v>
      </c>
      <c r="BK131" s="52">
        <v>2.27409250301926</v>
      </c>
      <c r="BL131" s="52">
        <v>2.44446335833879</v>
      </c>
      <c r="BM131" s="52">
        <v>2.6517496439974102</v>
      </c>
      <c r="BN131" s="52">
        <v>2.7579293146263302</v>
      </c>
      <c r="BO131" s="52">
        <v>2.7117874788085001</v>
      </c>
      <c r="BP131" s="52">
        <v>2.5152112300463201</v>
      </c>
      <c r="BQ131" s="52">
        <v>2.3542296543983299</v>
      </c>
      <c r="BR131" s="52">
        <v>2.2214073386308502</v>
      </c>
      <c r="BS131" s="52">
        <v>1.9849196701921601</v>
      </c>
      <c r="BT131" s="52">
        <v>1.6948289587433101</v>
      </c>
      <c r="BU131" s="52">
        <v>85.983558769816099</v>
      </c>
      <c r="BV131" s="52">
        <v>81.827980240471902</v>
      </c>
      <c r="BW131" s="52">
        <v>80.239638173576907</v>
      </c>
      <c r="BX131" s="52">
        <v>78.651076235290802</v>
      </c>
      <c r="BY131" s="52">
        <v>75.994222030237793</v>
      </c>
      <c r="BZ131" s="52">
        <v>74.719605780067596</v>
      </c>
      <c r="CA131" s="52">
        <v>72.661218809246407</v>
      </c>
      <c r="CB131" s="52">
        <v>72.671755234123694</v>
      </c>
      <c r="CC131" s="52">
        <v>78.644022142570606</v>
      </c>
      <c r="CD131" s="52">
        <v>81.247998761053296</v>
      </c>
      <c r="CE131" s="52">
        <v>86.310896215414104</v>
      </c>
      <c r="CF131" s="52">
        <v>90.141545611282098</v>
      </c>
      <c r="CG131" s="52">
        <v>93.277031890764306</v>
      </c>
      <c r="CH131" s="52">
        <v>96.380895316133902</v>
      </c>
      <c r="CI131" s="52">
        <v>99.566552453087297</v>
      </c>
      <c r="CJ131" s="52">
        <v>101.084232785195</v>
      </c>
      <c r="CK131" s="52">
        <v>103.055037543922</v>
      </c>
      <c r="CL131" s="52">
        <v>103.646217597682</v>
      </c>
      <c r="CM131" s="52">
        <v>102.55558912684501</v>
      </c>
      <c r="CN131" s="52">
        <v>100.81384985237599</v>
      </c>
      <c r="CO131" s="52">
        <v>98.068528941599595</v>
      </c>
      <c r="CP131" s="52">
        <v>94.716692661749903</v>
      </c>
      <c r="CQ131" s="52">
        <v>91.151962419833495</v>
      </c>
      <c r="CR131" s="52">
        <v>88.652680948715698</v>
      </c>
      <c r="CS131" s="57">
        <v>88.290669872448305</v>
      </c>
      <c r="CT131" s="57">
        <v>4.0054865315666599E-2</v>
      </c>
      <c r="CU131" s="57">
        <v>4.6192283390850797E-2</v>
      </c>
      <c r="CV131" s="57">
        <v>3.6988123270090101E-2</v>
      </c>
      <c r="CW131" s="57">
        <v>2.26060290093675E-2</v>
      </c>
      <c r="CX131" s="57">
        <v>3.2269199765677802E-3</v>
      </c>
      <c r="CY131" s="52">
        <v>-7.2403313402004995E-4</v>
      </c>
      <c r="CZ131" s="52">
        <v>-4.3394147454647401E-3</v>
      </c>
      <c r="DA131" s="52">
        <v>1.1926084955679799E-2</v>
      </c>
      <c r="DB131" s="57">
        <v>1.55285647393811E-2</v>
      </c>
      <c r="DC131" s="57">
        <v>1.2481005409651301E-2</v>
      </c>
      <c r="DD131" s="52">
        <v>1.3777019751233699E-3</v>
      </c>
      <c r="DE131" s="52">
        <v>3.8922048660356501E-3</v>
      </c>
      <c r="DF131" s="52">
        <v>-4.29022467040695E-3</v>
      </c>
      <c r="DG131" s="52">
        <v>2.2093670480556001E-2</v>
      </c>
      <c r="DH131" s="52">
        <v>3.1393483794426302E-2</v>
      </c>
      <c r="DI131" s="52">
        <v>2.8490716444210099E-2</v>
      </c>
      <c r="DJ131" s="52">
        <v>8.9910521853098196E-2</v>
      </c>
      <c r="DK131" s="52">
        <v>0.12375811261388101</v>
      </c>
      <c r="DL131" s="52">
        <v>0.12086101234348</v>
      </c>
      <c r="DM131" s="52">
        <v>0.105976721258647</v>
      </c>
      <c r="DN131" s="57">
        <v>0.101007024662305</v>
      </c>
      <c r="DO131" s="57">
        <v>2.51306945333306E-2</v>
      </c>
      <c r="DP131" s="52">
        <v>-5.1184032273254802E-3</v>
      </c>
      <c r="DQ131" s="52">
        <v>-1.7931589197838799E-3</v>
      </c>
      <c r="DR131" s="59">
        <v>2.0379311942176499E-5</v>
      </c>
      <c r="DS131" s="58">
        <v>1.5718160079522E-5</v>
      </c>
      <c r="DT131" s="58">
        <v>1.16176644883987E-5</v>
      </c>
      <c r="DU131" s="58">
        <v>7.1795189007196104E-6</v>
      </c>
      <c r="DV131" s="58">
        <v>3.2723944157398599E-6</v>
      </c>
      <c r="DW131" s="58">
        <v>1.11459675469211E-6</v>
      </c>
      <c r="DX131" s="58">
        <v>3.10924556938072E-6</v>
      </c>
      <c r="DY131" s="58">
        <v>7.8749480454278807E-6</v>
      </c>
      <c r="DZ131" s="58">
        <v>9.9853010374104707E-6</v>
      </c>
      <c r="EA131" s="58">
        <v>5.8530013054004201E-6</v>
      </c>
      <c r="EB131" s="58">
        <v>3.0575809308627401E-6</v>
      </c>
      <c r="EC131" s="58">
        <v>2.73341045363003E-6</v>
      </c>
      <c r="ED131" s="58">
        <v>8.8940848677236393E-6</v>
      </c>
      <c r="EE131" s="59">
        <v>2.1908128543325101E-5</v>
      </c>
      <c r="EF131" s="59">
        <v>3.8111226600091902E-5</v>
      </c>
      <c r="EG131" s="59">
        <v>4.0501407550943701E-5</v>
      </c>
      <c r="EH131" s="59">
        <v>5.76630695416459E-5</v>
      </c>
      <c r="EI131" s="59">
        <v>6.3506572486897296E-5</v>
      </c>
      <c r="EJ131" s="59">
        <v>5.8016307938500798E-5</v>
      </c>
      <c r="EK131" s="59">
        <v>4.8152281442528099E-5</v>
      </c>
      <c r="EL131" s="59">
        <v>4.6784516794317001E-5</v>
      </c>
      <c r="EM131" s="59">
        <v>2.96491875606697E-5</v>
      </c>
      <c r="EN131" s="58">
        <v>3.9923848642985997E-6</v>
      </c>
      <c r="EO131" s="58">
        <v>3.4057605083825001E-6</v>
      </c>
    </row>
    <row r="132" spans="2:145" x14ac:dyDescent="0.25">
      <c r="B13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All_All_All_All_All_All_All_All_All_SLAP_PGKN_All_45890</v>
      </c>
      <c r="C132" s="52" t="s">
        <v>264</v>
      </c>
      <c r="D132" s="52" t="s">
        <v>254</v>
      </c>
      <c r="E132" s="52" t="s">
        <v>25</v>
      </c>
      <c r="F132" s="52" t="s">
        <v>25</v>
      </c>
      <c r="G132" s="52" t="s">
        <v>25</v>
      </c>
      <c r="H132" s="52" t="s">
        <v>25</v>
      </c>
      <c r="I132" s="52" t="s">
        <v>25</v>
      </c>
      <c r="J132" s="52" t="s">
        <v>25</v>
      </c>
      <c r="K132" s="52" t="s">
        <v>25</v>
      </c>
      <c r="L132" s="53" t="s">
        <v>25</v>
      </c>
      <c r="M132" s="53" t="s">
        <v>25</v>
      </c>
      <c r="N132" s="54" t="s">
        <v>277</v>
      </c>
      <c r="O132" s="52" t="s">
        <v>25</v>
      </c>
      <c r="P132" s="55">
        <v>45890</v>
      </c>
      <c r="Q132" s="52">
        <v>17</v>
      </c>
      <c r="R132" s="52">
        <v>21</v>
      </c>
      <c r="S132" s="56">
        <v>5285</v>
      </c>
      <c r="T132" s="52">
        <v>0</v>
      </c>
      <c r="U132" s="52">
        <v>0</v>
      </c>
      <c r="V132" s="52">
        <v>0</v>
      </c>
      <c r="W132" s="52">
        <v>0</v>
      </c>
      <c r="X132" s="52">
        <v>1.1231598635461399</v>
      </c>
      <c r="Y132" s="52">
        <v>0.981880923269843</v>
      </c>
      <c r="Z132" s="52">
        <v>0.886899236675463</v>
      </c>
      <c r="AA132" s="52">
        <v>0.81736882571960801</v>
      </c>
      <c r="AB132" s="52">
        <v>0.742987235112468</v>
      </c>
      <c r="AC132" s="52">
        <v>0.71046923245201299</v>
      </c>
      <c r="AD132" s="52">
        <v>0.73611890583295003</v>
      </c>
      <c r="AE132" s="52">
        <v>0.76407326587723301</v>
      </c>
      <c r="AF132" s="52">
        <v>0.77799298808744199</v>
      </c>
      <c r="AG132" s="52">
        <v>0.90029807227660197</v>
      </c>
      <c r="AH132" s="52">
        <v>1.09874532415388</v>
      </c>
      <c r="AI132" s="52">
        <v>1.31338570405958</v>
      </c>
      <c r="AJ132" s="52">
        <v>1.6073691602028299</v>
      </c>
      <c r="AK132" s="52">
        <v>1.85039298064653</v>
      </c>
      <c r="AL132" s="52">
        <v>2.1475455386640601</v>
      </c>
      <c r="AM132" s="52">
        <v>2.3166586387020001</v>
      </c>
      <c r="AN132" s="52">
        <v>2.2791373765751701</v>
      </c>
      <c r="AO132" s="52">
        <v>2.3135618014716002</v>
      </c>
      <c r="AP132" s="52">
        <v>2.26749359917364</v>
      </c>
      <c r="AQ132" s="52">
        <v>2.1243073385629399</v>
      </c>
      <c r="AR132" s="52">
        <v>2.0293025198510901</v>
      </c>
      <c r="AS132" s="52">
        <v>1.9724706527831299</v>
      </c>
      <c r="AT132" s="52">
        <v>1.75068711674</v>
      </c>
      <c r="AU132" s="52">
        <v>1.4863982639823801</v>
      </c>
      <c r="AV132" s="52">
        <v>1.2917749029383701</v>
      </c>
      <c r="AW132" s="52">
        <v>1.2033213347393901</v>
      </c>
      <c r="AX132" s="52">
        <v>1.0440930053098301</v>
      </c>
      <c r="AY132" s="52">
        <v>0.91085477107915502</v>
      </c>
      <c r="AZ132" s="52">
        <v>0.80393544348941803</v>
      </c>
      <c r="BA132" s="52">
        <v>0.74010601062028003</v>
      </c>
      <c r="BB132" s="52">
        <v>0.71055421338909097</v>
      </c>
      <c r="BC132" s="52">
        <v>0.73282725098512003</v>
      </c>
      <c r="BD132" s="52">
        <v>0.798202979981955</v>
      </c>
      <c r="BE132" s="52">
        <v>0.85065085283967801</v>
      </c>
      <c r="BF132" s="52">
        <v>0.95426873509175603</v>
      </c>
      <c r="BG132" s="52">
        <v>1.0970468647082601</v>
      </c>
      <c r="BH132" s="52">
        <v>1.30970088216558</v>
      </c>
      <c r="BI132" s="52">
        <v>1.5837129865458399</v>
      </c>
      <c r="BJ132" s="52">
        <v>1.7888898885520701</v>
      </c>
      <c r="BK132" s="52">
        <v>2.0328623325055499</v>
      </c>
      <c r="BL132" s="52">
        <v>2.2512903022111899</v>
      </c>
      <c r="BM132" s="52">
        <v>2.3141816670757001</v>
      </c>
      <c r="BN132" s="52">
        <v>2.4026064547256301</v>
      </c>
      <c r="BO132" s="52">
        <v>2.3838739552809098</v>
      </c>
      <c r="BP132" s="52">
        <v>2.2467046401245798</v>
      </c>
      <c r="BQ132" s="52">
        <v>2.1265403602409698</v>
      </c>
      <c r="BR132" s="52">
        <v>1.9990982694905499</v>
      </c>
      <c r="BS132" s="52">
        <v>1.73656435685554</v>
      </c>
      <c r="BT132" s="52">
        <v>1.47148867077321</v>
      </c>
      <c r="BU132" s="52">
        <v>80.766081709061098</v>
      </c>
      <c r="BV132" s="52">
        <v>79.746487652369296</v>
      </c>
      <c r="BW132" s="52">
        <v>77.773072847794296</v>
      </c>
      <c r="BX132" s="52">
        <v>78.686355026721799</v>
      </c>
      <c r="BY132" s="52">
        <v>76.718845436016494</v>
      </c>
      <c r="BZ132" s="52">
        <v>73.788447248381402</v>
      </c>
      <c r="CA132" s="52">
        <v>73.758328325668799</v>
      </c>
      <c r="CB132" s="52">
        <v>73.754557859100004</v>
      </c>
      <c r="CC132" s="52">
        <v>75.816980291366306</v>
      </c>
      <c r="CD132" s="52">
        <v>80.832863595132395</v>
      </c>
      <c r="CE132" s="52">
        <v>86.813132769494004</v>
      </c>
      <c r="CF132" s="52">
        <v>89.859894053504803</v>
      </c>
      <c r="CG132" s="52">
        <v>93.855696202055896</v>
      </c>
      <c r="CH132" s="52">
        <v>94.9290113871171</v>
      </c>
      <c r="CI132" s="52">
        <v>96.923798752525499</v>
      </c>
      <c r="CJ132" s="52">
        <v>98.926466510477496</v>
      </c>
      <c r="CK132" s="52">
        <v>98.930307134620094</v>
      </c>
      <c r="CL132" s="52">
        <v>98.901255377904207</v>
      </c>
      <c r="CM132" s="52">
        <v>98.855088443287201</v>
      </c>
      <c r="CN132" s="52">
        <v>97.796437605080897</v>
      </c>
      <c r="CO132" s="52">
        <v>95.706171214623197</v>
      </c>
      <c r="CP132" s="52">
        <v>93.639916035661003</v>
      </c>
      <c r="CQ132" s="52">
        <v>90.633292000118104</v>
      </c>
      <c r="CR132" s="52">
        <v>87.650423536623805</v>
      </c>
      <c r="CS132" s="57">
        <v>83.744325324614493</v>
      </c>
      <c r="CT132" s="57">
        <v>2.8742513181280401E-2</v>
      </c>
      <c r="CU132" s="57">
        <v>3.7094759104447102E-2</v>
      </c>
      <c r="CV132" s="57">
        <v>2.9644263987830301E-2</v>
      </c>
      <c r="CW132" s="57">
        <v>2.25601967398271E-2</v>
      </c>
      <c r="CX132" s="57">
        <v>3.47920596886652E-3</v>
      </c>
      <c r="CY132" s="52">
        <v>-9.4803767083847103E-4</v>
      </c>
      <c r="CZ132" s="52">
        <v>-5.3904080024381601E-3</v>
      </c>
      <c r="DA132" s="57">
        <v>1.28537564645913E-2</v>
      </c>
      <c r="DB132" s="57">
        <v>1.71462570455422E-2</v>
      </c>
      <c r="DC132" s="57">
        <v>1.27503367651927E-2</v>
      </c>
      <c r="DD132" s="52">
        <v>1.0573059550637099E-3</v>
      </c>
      <c r="DE132" s="52">
        <v>3.73668100835439E-3</v>
      </c>
      <c r="DF132" s="52">
        <v>-2.9188634139704099E-3</v>
      </c>
      <c r="DG132" s="52">
        <v>1.35899848152699E-2</v>
      </c>
      <c r="DH132" s="52">
        <v>1.9818865975352699E-2</v>
      </c>
      <c r="DI132" s="52">
        <v>2.2404596463635199E-2</v>
      </c>
      <c r="DJ132" s="52">
        <v>8.5004138431970799E-2</v>
      </c>
      <c r="DK132" s="52">
        <v>0.109046218852277</v>
      </c>
      <c r="DL132" s="52">
        <v>0.115609545405168</v>
      </c>
      <c r="DM132" s="52">
        <v>0.108334823626612</v>
      </c>
      <c r="DN132" s="57">
        <v>8.4806322975325601E-2</v>
      </c>
      <c r="DO132" s="57">
        <v>1.8513271661960699E-2</v>
      </c>
      <c r="DP132" s="52">
        <v>-5.8800153630101E-3</v>
      </c>
      <c r="DQ132" s="52">
        <v>-1.64898854421866E-3</v>
      </c>
      <c r="DR132" s="58">
        <v>1.06597969443253E-5</v>
      </c>
      <c r="DS132" s="58">
        <v>1.0188232833573E-5</v>
      </c>
      <c r="DT132" s="58">
        <v>6.9702046398851098E-6</v>
      </c>
      <c r="DU132" s="58">
        <v>5.42059254645222E-6</v>
      </c>
      <c r="DV132" s="58">
        <v>2.4306412456008899E-6</v>
      </c>
      <c r="DW132" s="58">
        <v>9.21762101937555E-7</v>
      </c>
      <c r="DX132" s="58">
        <v>2.6454969238818001E-6</v>
      </c>
      <c r="DY132" s="58">
        <v>9.4218411929457899E-6</v>
      </c>
      <c r="DZ132" s="58">
        <v>5.3825679530994697E-6</v>
      </c>
      <c r="EA132" s="58">
        <v>4.2612599141399504E-6</v>
      </c>
      <c r="EB132" s="58">
        <v>2.9789330339137599E-6</v>
      </c>
      <c r="EC132" s="58">
        <v>2.8641050657596902E-6</v>
      </c>
      <c r="ED132" s="58">
        <v>1.1407671270231999E-5</v>
      </c>
      <c r="EE132" s="58">
        <v>1.6881700114646101E-5</v>
      </c>
      <c r="EF132" s="58">
        <v>2.0596154053289399E-5</v>
      </c>
      <c r="EG132" s="59">
        <v>2.5906780960772598E-5</v>
      </c>
      <c r="EH132" s="59">
        <v>2.7478736156943699E-5</v>
      </c>
      <c r="EI132" s="59">
        <v>2.7246501976952301E-5</v>
      </c>
      <c r="EJ132" s="59">
        <v>2.7889431519001101E-5</v>
      </c>
      <c r="EK132" s="59">
        <v>2.54250137869801E-5</v>
      </c>
      <c r="EL132" s="59">
        <v>2.94977376535108E-5</v>
      </c>
      <c r="EM132" s="58">
        <v>2.1765708738689501E-5</v>
      </c>
      <c r="EN132" s="58">
        <v>3.2075578199322199E-6</v>
      </c>
      <c r="EO132" s="58">
        <v>2.5894076772958402E-6</v>
      </c>
    </row>
    <row r="133" spans="2:145" x14ac:dyDescent="0.25">
      <c r="B13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All_All_All_All_All_All_All_All_All_SLAP_PGKN_All_45891</v>
      </c>
      <c r="C133" s="52" t="s">
        <v>264</v>
      </c>
      <c r="D133" s="52" t="s">
        <v>254</v>
      </c>
      <c r="E133" s="52" t="s">
        <v>25</v>
      </c>
      <c r="F133" s="52" t="s">
        <v>25</v>
      </c>
      <c r="G133" s="52" t="s">
        <v>25</v>
      </c>
      <c r="H133" s="52" t="s">
        <v>25</v>
      </c>
      <c r="I133" s="52" t="s">
        <v>25</v>
      </c>
      <c r="J133" s="52" t="s">
        <v>25</v>
      </c>
      <c r="K133" s="52" t="s">
        <v>25</v>
      </c>
      <c r="L133" s="53" t="s">
        <v>25</v>
      </c>
      <c r="M133" s="53" t="s">
        <v>25</v>
      </c>
      <c r="N133" s="54" t="s">
        <v>277</v>
      </c>
      <c r="O133" s="52" t="s">
        <v>25</v>
      </c>
      <c r="P133" s="55">
        <v>45891</v>
      </c>
      <c r="Q133" s="52">
        <v>17</v>
      </c>
      <c r="R133" s="52">
        <v>21</v>
      </c>
      <c r="S133" s="56">
        <v>5309</v>
      </c>
      <c r="T133" s="52">
        <v>0</v>
      </c>
      <c r="U133" s="52">
        <v>0</v>
      </c>
      <c r="V133" s="52">
        <v>0</v>
      </c>
      <c r="W133" s="52">
        <v>0</v>
      </c>
      <c r="X133" s="52">
        <v>1.40373224945946</v>
      </c>
      <c r="Y133" s="52">
        <v>1.25473080651359</v>
      </c>
      <c r="Z133" s="52">
        <v>1.0813861762282799</v>
      </c>
      <c r="AA133" s="52">
        <v>1.0612808252418899</v>
      </c>
      <c r="AB133" s="52">
        <v>0.931228180778365</v>
      </c>
      <c r="AC133" s="52">
        <v>0.89455662473915099</v>
      </c>
      <c r="AD133" s="52">
        <v>0.86154269338034095</v>
      </c>
      <c r="AE133" s="52">
        <v>0.90893757295447297</v>
      </c>
      <c r="AF133" s="52">
        <v>0.96485370801877501</v>
      </c>
      <c r="AG133" s="52">
        <v>1.1206969406376299</v>
      </c>
      <c r="AH133" s="52">
        <v>1.33630233316406</v>
      </c>
      <c r="AI133" s="52">
        <v>1.6311071773686201</v>
      </c>
      <c r="AJ133" s="52">
        <v>1.9199388312508601</v>
      </c>
      <c r="AK133" s="52">
        <v>2.1819468161081401</v>
      </c>
      <c r="AL133" s="52">
        <v>2.5039213376905698</v>
      </c>
      <c r="AM133" s="52">
        <v>2.7273117896256802</v>
      </c>
      <c r="AN133" s="52">
        <v>2.7679190063043202</v>
      </c>
      <c r="AO133" s="52">
        <v>2.7458061145917001</v>
      </c>
      <c r="AP133" s="52">
        <v>2.5938556401432602</v>
      </c>
      <c r="AQ133" s="52">
        <v>2.4839074186912402</v>
      </c>
      <c r="AR133" s="52">
        <v>2.39009228226772</v>
      </c>
      <c r="AS133" s="52">
        <v>2.3235003712067401</v>
      </c>
      <c r="AT133" s="52">
        <v>2.0768151929001499</v>
      </c>
      <c r="AU133" s="52">
        <v>1.8170397499439701</v>
      </c>
      <c r="AV133" s="52">
        <v>1.48634436205402</v>
      </c>
      <c r="AW133" s="52">
        <v>1.41752944582149</v>
      </c>
      <c r="AX133" s="52">
        <v>1.2515490131484599</v>
      </c>
      <c r="AY133" s="52">
        <v>1.1058277426735501</v>
      </c>
      <c r="AZ133" s="52">
        <v>0.99281554236477598</v>
      </c>
      <c r="BA133" s="52">
        <v>0.91734786886903497</v>
      </c>
      <c r="BB133" s="52">
        <v>0.87794227646563705</v>
      </c>
      <c r="BC133" s="52">
        <v>0.88093547109022496</v>
      </c>
      <c r="BD133" s="52">
        <v>0.93712537894704295</v>
      </c>
      <c r="BE133" s="52">
        <v>0.99601707864748501</v>
      </c>
      <c r="BF133" s="52">
        <v>1.1588142981731999</v>
      </c>
      <c r="BG133" s="52">
        <v>1.3535711004177799</v>
      </c>
      <c r="BH133" s="52">
        <v>1.60783293481248</v>
      </c>
      <c r="BI133" s="52">
        <v>1.8763566256428299</v>
      </c>
      <c r="BJ133" s="52">
        <v>2.1199080741299898</v>
      </c>
      <c r="BK133" s="52">
        <v>2.36585758543661</v>
      </c>
      <c r="BL133" s="52">
        <v>2.5978497575851298</v>
      </c>
      <c r="BM133" s="52">
        <v>2.7362602898395898</v>
      </c>
      <c r="BN133" s="52">
        <v>2.8293042624596199</v>
      </c>
      <c r="BO133" s="52">
        <v>2.80244457977687</v>
      </c>
      <c r="BP133" s="52">
        <v>2.64361486937461</v>
      </c>
      <c r="BQ133" s="52">
        <v>2.53178680421358</v>
      </c>
      <c r="BR133" s="52">
        <v>2.3763219533857498</v>
      </c>
      <c r="BS133" s="52">
        <v>2.0737780920584301</v>
      </c>
      <c r="BT133" s="52">
        <v>1.80779432688511</v>
      </c>
      <c r="BU133" s="52">
        <v>85.648012803166495</v>
      </c>
      <c r="BV133" s="52">
        <v>83.671629229384294</v>
      </c>
      <c r="BW133" s="52">
        <v>82.638349241903896</v>
      </c>
      <c r="BX133" s="52">
        <v>81.620365706001493</v>
      </c>
      <c r="BY133" s="52">
        <v>79.646050634852699</v>
      </c>
      <c r="BZ133" s="52">
        <v>79.610827851498499</v>
      </c>
      <c r="CA133" s="52">
        <v>77.637197925992794</v>
      </c>
      <c r="CB133" s="52">
        <v>77.626630389923704</v>
      </c>
      <c r="CC133" s="52">
        <v>80.642948325439605</v>
      </c>
      <c r="CD133" s="52">
        <v>83.696730534446402</v>
      </c>
      <c r="CE133" s="52">
        <v>88.672593226798796</v>
      </c>
      <c r="CF133" s="52">
        <v>92.671145796011601</v>
      </c>
      <c r="CG133" s="52">
        <v>96.673118614643798</v>
      </c>
      <c r="CH133" s="52">
        <v>98.712116606675295</v>
      </c>
      <c r="CI133" s="52">
        <v>100.741169216651</v>
      </c>
      <c r="CJ133" s="52">
        <v>102.737820326395</v>
      </c>
      <c r="CK133" s="52">
        <v>103.740013617195</v>
      </c>
      <c r="CL133" s="52">
        <v>103.733055087263</v>
      </c>
      <c r="CM133" s="52">
        <v>103.681027836894</v>
      </c>
      <c r="CN133" s="52">
        <v>103.60210843843301</v>
      </c>
      <c r="CO133" s="52">
        <v>101.522084266685</v>
      </c>
      <c r="CP133" s="52">
        <v>98.500313536205596</v>
      </c>
      <c r="CQ133" s="52">
        <v>95.479889647717002</v>
      </c>
      <c r="CR133" s="52">
        <v>92.490694722384305</v>
      </c>
      <c r="CS133" s="57">
        <v>87.650324033436803</v>
      </c>
      <c r="CT133" s="57">
        <v>3.9021786556867298E-2</v>
      </c>
      <c r="CU133" s="57">
        <v>5.3918560561709003E-2</v>
      </c>
      <c r="CV133" s="57">
        <v>4.3956002061775197E-2</v>
      </c>
      <c r="CW133" s="57">
        <v>2.7860874387574199E-2</v>
      </c>
      <c r="CX133" s="57">
        <v>4.4158358600477898E-3</v>
      </c>
      <c r="CY133" s="57">
        <v>3.5163934221104401E-4</v>
      </c>
      <c r="CZ133" s="52">
        <v>-9.0452141177785293E-3</v>
      </c>
      <c r="DA133" s="57">
        <v>1.6080260800520801E-2</v>
      </c>
      <c r="DB133" s="57">
        <v>1.4723403926817299E-2</v>
      </c>
      <c r="DC133" s="57">
        <v>1.10505142022519E-2</v>
      </c>
      <c r="DD133" s="57">
        <v>6.04232498208672E-5</v>
      </c>
      <c r="DE133" s="52">
        <v>4.4112818410893704E-3</v>
      </c>
      <c r="DF133" s="52">
        <v>4.6481524656973496E-3</v>
      </c>
      <c r="DG133" s="52">
        <v>3.6829018619077801E-2</v>
      </c>
      <c r="DH133" s="52">
        <v>3.7351840314974398E-2</v>
      </c>
      <c r="DI133" s="52">
        <v>3.4186868210715898E-2</v>
      </c>
      <c r="DJ133" s="52">
        <v>9.1325911776250199E-2</v>
      </c>
      <c r="DK133" s="52">
        <v>0.124488271103445</v>
      </c>
      <c r="DL133" s="52">
        <v>0.12287922082849501</v>
      </c>
      <c r="DM133" s="52">
        <v>0.104068169291353</v>
      </c>
      <c r="DN133" s="57">
        <v>0.12567836804468699</v>
      </c>
      <c r="DO133" s="57">
        <v>5.0355686982618199E-2</v>
      </c>
      <c r="DP133" s="52">
        <v>1.82973719899673E-3</v>
      </c>
      <c r="DQ133" s="52">
        <v>2.5000450800611602E-3</v>
      </c>
      <c r="DR133" s="58">
        <v>1.49725253952241E-5</v>
      </c>
      <c r="DS133" s="58">
        <v>1.40492121073505E-5</v>
      </c>
      <c r="DT133" s="58">
        <v>1.13864013511152E-5</v>
      </c>
      <c r="DU133" s="58">
        <v>7.8539615678641995E-6</v>
      </c>
      <c r="DV133" s="58">
        <v>3.8873837623080299E-6</v>
      </c>
      <c r="DW133" s="58">
        <v>2.2953100883627999E-6</v>
      </c>
      <c r="DX133" s="58">
        <v>5.4634841735793997E-6</v>
      </c>
      <c r="DY133" s="58">
        <v>1.41250270168141E-5</v>
      </c>
      <c r="DZ133" s="58">
        <v>1.2105290617512601E-5</v>
      </c>
      <c r="EA133" s="58">
        <v>7.8428293088560798E-6</v>
      </c>
      <c r="EB133" s="58">
        <v>4.0258120832118298E-6</v>
      </c>
      <c r="EC133" s="58">
        <v>1.3969305931965501E-5</v>
      </c>
      <c r="ED133" s="58">
        <v>2.40838508031223E-5</v>
      </c>
      <c r="EE133" s="58">
        <v>4.27443672248781E-5</v>
      </c>
      <c r="EF133" s="59">
        <v>5.0192551640149999E-5</v>
      </c>
      <c r="EG133" s="59">
        <v>5.4481021080623103E-5</v>
      </c>
      <c r="EH133" s="59">
        <v>6.2274831294040407E-5</v>
      </c>
      <c r="EI133" s="59">
        <v>6.2650474297077001E-5</v>
      </c>
      <c r="EJ133" s="59">
        <v>6.7510068332238098E-5</v>
      </c>
      <c r="EK133" s="59">
        <v>7.58416985072178E-5</v>
      </c>
      <c r="EL133" s="59">
        <v>8.4266673315946396E-5</v>
      </c>
      <c r="EM133" s="58">
        <v>7.4528631772382593E-5</v>
      </c>
      <c r="EN133" s="58">
        <v>1.8614272997963701E-5</v>
      </c>
      <c r="EO133" s="58">
        <v>3.3166793742236903E-5</v>
      </c>
    </row>
    <row r="134" spans="2:145" x14ac:dyDescent="0.25">
      <c r="B13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All_All_All_All_All_All_All_All_All_SLAP_PGKN_All_45904</v>
      </c>
      <c r="C134" s="52" t="s">
        <v>264</v>
      </c>
      <c r="D134" s="52" t="s">
        <v>254</v>
      </c>
      <c r="E134" s="52" t="s">
        <v>25</v>
      </c>
      <c r="F134" s="52" t="s">
        <v>25</v>
      </c>
      <c r="G134" s="52" t="s">
        <v>25</v>
      </c>
      <c r="H134" s="52" t="s">
        <v>25</v>
      </c>
      <c r="I134" s="52" t="s">
        <v>25</v>
      </c>
      <c r="J134" s="52" t="s">
        <v>25</v>
      </c>
      <c r="K134" s="52" t="s">
        <v>25</v>
      </c>
      <c r="L134" s="53" t="s">
        <v>25</v>
      </c>
      <c r="M134" s="53" t="s">
        <v>25</v>
      </c>
      <c r="N134" s="54" t="s">
        <v>277</v>
      </c>
      <c r="O134" s="52" t="s">
        <v>25</v>
      </c>
      <c r="P134" s="55">
        <v>45904</v>
      </c>
      <c r="Q134" s="52">
        <v>17</v>
      </c>
      <c r="R134" s="52">
        <v>21</v>
      </c>
      <c r="S134" s="56">
        <v>5410</v>
      </c>
      <c r="T134" s="52">
        <v>0</v>
      </c>
      <c r="U134" s="52">
        <v>0</v>
      </c>
      <c r="V134" s="52">
        <v>0</v>
      </c>
      <c r="W134" s="52">
        <v>0</v>
      </c>
      <c r="X134" s="52">
        <v>1.3752790874205201</v>
      </c>
      <c r="Y134" s="52">
        <v>1.2576127110267801</v>
      </c>
      <c r="Z134" s="52">
        <v>1.12276714269876</v>
      </c>
      <c r="AA134" s="52">
        <v>0.97856103590647303</v>
      </c>
      <c r="AB134" s="52">
        <v>0.932990393613227</v>
      </c>
      <c r="AC134" s="52">
        <v>0.88483639843463902</v>
      </c>
      <c r="AD134" s="52">
        <v>0.83423626661248196</v>
      </c>
      <c r="AE134" s="52">
        <v>0.82262904056828801</v>
      </c>
      <c r="AF134" s="52">
        <v>0.84972681037976705</v>
      </c>
      <c r="AG134" s="52">
        <v>0.97461123097892799</v>
      </c>
      <c r="AH134" s="52">
        <v>1.16012614543371</v>
      </c>
      <c r="AI134" s="52">
        <v>1.4336607497490199</v>
      </c>
      <c r="AJ134" s="52">
        <v>1.7113657816910299</v>
      </c>
      <c r="AK134" s="52">
        <v>1.99695464652287</v>
      </c>
      <c r="AL134" s="52">
        <v>2.22593445049342</v>
      </c>
      <c r="AM134" s="52">
        <v>2.41157029246081</v>
      </c>
      <c r="AN134" s="52">
        <v>2.4634928066564101</v>
      </c>
      <c r="AO134" s="52">
        <v>2.4856161996063699</v>
      </c>
      <c r="AP134" s="52">
        <v>2.4055752920779598</v>
      </c>
      <c r="AQ134" s="52">
        <v>2.2328264462656602</v>
      </c>
      <c r="AR134" s="52">
        <v>2.1496570694024499</v>
      </c>
      <c r="AS134" s="52">
        <v>2.0437633555972301</v>
      </c>
      <c r="AT134" s="52">
        <v>1.7584701335519</v>
      </c>
      <c r="AU134" s="52">
        <v>1.50290973831816</v>
      </c>
      <c r="AV134" s="52">
        <v>1.6233052994236701</v>
      </c>
      <c r="AW134" s="52">
        <v>1.3162321280915199</v>
      </c>
      <c r="AX134" s="52">
        <v>1.16729509948362</v>
      </c>
      <c r="AY134" s="52">
        <v>1.04577191859869</v>
      </c>
      <c r="AZ134" s="52">
        <v>0.95082670430654503</v>
      </c>
      <c r="BA134" s="52">
        <v>0.89262689863247202</v>
      </c>
      <c r="BB134" s="52">
        <v>0.86727059724260303</v>
      </c>
      <c r="BC134" s="52">
        <v>0.88343256657423197</v>
      </c>
      <c r="BD134" s="52">
        <v>0.90987552177994102</v>
      </c>
      <c r="BE134" s="52">
        <v>0.93007596322987696</v>
      </c>
      <c r="BF134" s="52">
        <v>1.0372183087545199</v>
      </c>
      <c r="BG134" s="52">
        <v>1.1976125387127099</v>
      </c>
      <c r="BH134" s="52">
        <v>1.4050797009813001</v>
      </c>
      <c r="BI134" s="52">
        <v>1.64014018216822</v>
      </c>
      <c r="BJ134" s="52">
        <v>1.8436530627571901</v>
      </c>
      <c r="BK134" s="52">
        <v>2.0776036529906698</v>
      </c>
      <c r="BL134" s="52">
        <v>2.1987453903513998</v>
      </c>
      <c r="BM134" s="52">
        <v>2.3413111766363</v>
      </c>
      <c r="BN134" s="52">
        <v>2.4023588905024802</v>
      </c>
      <c r="BO134" s="52">
        <v>2.3515026556338201</v>
      </c>
      <c r="BP134" s="52">
        <v>2.2285667755219198</v>
      </c>
      <c r="BQ134" s="52">
        <v>2.1332768482223199</v>
      </c>
      <c r="BR134" s="52">
        <v>1.9783924107024899</v>
      </c>
      <c r="BS134" s="52">
        <v>1.75057055232375</v>
      </c>
      <c r="BT134" s="52">
        <v>1.49567042524597</v>
      </c>
      <c r="BU134" s="52">
        <v>83.619400576695995</v>
      </c>
      <c r="BV134" s="52">
        <v>82.605007565997099</v>
      </c>
      <c r="BW134" s="52">
        <v>81.602524719779794</v>
      </c>
      <c r="BX134" s="52">
        <v>79.634508597560597</v>
      </c>
      <c r="BY134" s="52">
        <v>77.6645796297083</v>
      </c>
      <c r="BZ134" s="52">
        <v>75.693502821547099</v>
      </c>
      <c r="CA134" s="52">
        <v>75.690916592814801</v>
      </c>
      <c r="CB134" s="52">
        <v>76.643933942770303</v>
      </c>
      <c r="CC134" s="52">
        <v>79.628002030839497</v>
      </c>
      <c r="CD134" s="52">
        <v>83.598000960758796</v>
      </c>
      <c r="CE134" s="52">
        <v>86.601936294351901</v>
      </c>
      <c r="CF134" s="52">
        <v>89.599433507581594</v>
      </c>
      <c r="CG134" s="52">
        <v>91.623097780075497</v>
      </c>
      <c r="CH134" s="52">
        <v>94.620017700724304</v>
      </c>
      <c r="CI134" s="52">
        <v>97.602104122231793</v>
      </c>
      <c r="CJ134" s="52">
        <v>98.607930274591297</v>
      </c>
      <c r="CK134" s="52">
        <v>99.576014340367806</v>
      </c>
      <c r="CL134" s="52">
        <v>99.556957070236294</v>
      </c>
      <c r="CM134" s="52">
        <v>98.528651559783896</v>
      </c>
      <c r="CN134" s="52">
        <v>97.436759639026306</v>
      </c>
      <c r="CO134" s="52">
        <v>94.425373837374096</v>
      </c>
      <c r="CP134" s="52">
        <v>91.439280469345405</v>
      </c>
      <c r="CQ134" s="52">
        <v>88.465981955343395</v>
      </c>
      <c r="CR134" s="52">
        <v>86.479483317591303</v>
      </c>
      <c r="CS134" s="57">
        <v>86.591674599461797</v>
      </c>
      <c r="CT134" s="57">
        <v>3.4429520980477302E-2</v>
      </c>
      <c r="CU134" s="57">
        <v>4.9273055826542698E-2</v>
      </c>
      <c r="CV134" s="57">
        <v>4.0900395864357397E-2</v>
      </c>
      <c r="CW134" s="57">
        <v>2.41936232341632E-2</v>
      </c>
      <c r="CX134" s="57">
        <v>3.9160012924006901E-3</v>
      </c>
      <c r="CY134" s="57">
        <v>-5.9667526730964595E-4</v>
      </c>
      <c r="CZ134" s="52">
        <v>-7.30212671316315E-3</v>
      </c>
      <c r="DA134" s="57">
        <v>1.5480099728179399E-2</v>
      </c>
      <c r="DB134" s="57">
        <v>1.55004429698073E-2</v>
      </c>
      <c r="DC134" s="57">
        <v>1.10438300509267E-2</v>
      </c>
      <c r="DD134" s="52">
        <v>1.1339619282552101E-3</v>
      </c>
      <c r="DE134" s="52">
        <v>3.5631405034269401E-3</v>
      </c>
      <c r="DF134" s="52">
        <v>-7.3576937869015502E-3</v>
      </c>
      <c r="DG134" s="52">
        <v>1.36779699515458E-2</v>
      </c>
      <c r="DH134" s="52">
        <v>2.4314795464256599E-2</v>
      </c>
      <c r="DI134" s="52">
        <v>2.2699085924027199E-2</v>
      </c>
      <c r="DJ134" s="52">
        <v>8.6235359547979895E-2</v>
      </c>
      <c r="DK134" s="52">
        <v>0.111867614513239</v>
      </c>
      <c r="DL134" s="52">
        <v>0.114892312783796</v>
      </c>
      <c r="DM134" s="52">
        <v>0.107305892882093</v>
      </c>
      <c r="DN134" s="57">
        <v>7.7889691472618094E-2</v>
      </c>
      <c r="DO134" s="57">
        <v>6.1649265139606399E-3</v>
      </c>
      <c r="DP134" s="57">
        <v>-6.9939454351825104E-3</v>
      </c>
      <c r="DQ134" s="52">
        <v>-1.48499482900782E-3</v>
      </c>
      <c r="DR134" s="58">
        <v>1.2633243660672299E-5</v>
      </c>
      <c r="DS134" s="58">
        <v>1.2527072353415499E-5</v>
      </c>
      <c r="DT134" s="58">
        <v>9.6355585506432897E-6</v>
      </c>
      <c r="DU134" s="58">
        <v>5.7388271469472302E-6</v>
      </c>
      <c r="DV134" s="58">
        <v>2.8967153742698099E-6</v>
      </c>
      <c r="DW134" s="58">
        <v>1.2740647203068399E-6</v>
      </c>
      <c r="DX134" s="58">
        <v>3.8809691761181803E-6</v>
      </c>
      <c r="DY134" s="58">
        <v>1.15945551545399E-5</v>
      </c>
      <c r="DZ134" s="58">
        <v>1.0142187182900001E-5</v>
      </c>
      <c r="EA134" s="58">
        <v>7.0482613740451E-6</v>
      </c>
      <c r="EB134" s="58">
        <v>3.1138723200453501E-6</v>
      </c>
      <c r="EC134" s="58">
        <v>2.8990681703582999E-6</v>
      </c>
      <c r="ED134" s="58">
        <v>5.6707931472245101E-6</v>
      </c>
      <c r="EE134" s="58">
        <v>1.3796036107952701E-5</v>
      </c>
      <c r="EF134" s="58">
        <v>2.3294010048456398E-5</v>
      </c>
      <c r="EG134" s="59">
        <v>2.3527389047585201E-5</v>
      </c>
      <c r="EH134" s="59">
        <v>2.87738439047037E-5</v>
      </c>
      <c r="EI134" s="59">
        <v>2.91543329632674E-5</v>
      </c>
      <c r="EJ134" s="59">
        <v>2.6847481869788699E-5</v>
      </c>
      <c r="EK134" s="59">
        <v>2.44842827195882E-5</v>
      </c>
      <c r="EL134" s="59">
        <v>2.2201616491990398E-5</v>
      </c>
      <c r="EM134" s="58">
        <v>1.30688060315091E-5</v>
      </c>
      <c r="EN134" s="58">
        <v>2.7612889944077001E-6</v>
      </c>
      <c r="EO134" s="58">
        <v>2.2260919072445801E-6</v>
      </c>
    </row>
    <row r="135" spans="2:145" x14ac:dyDescent="0.25">
      <c r="B13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All_All_All_All_All_All_All_All_All_SLAP_PGKN_All_45916</v>
      </c>
      <c r="C135" s="52" t="s">
        <v>264</v>
      </c>
      <c r="D135" s="52" t="s">
        <v>254</v>
      </c>
      <c r="E135" s="52" t="s">
        <v>25</v>
      </c>
      <c r="F135" s="52" t="s">
        <v>25</v>
      </c>
      <c r="G135" s="52" t="s">
        <v>25</v>
      </c>
      <c r="H135" s="52" t="s">
        <v>25</v>
      </c>
      <c r="I135" s="52" t="s">
        <v>25</v>
      </c>
      <c r="J135" s="52" t="s">
        <v>25</v>
      </c>
      <c r="K135" s="52" t="s">
        <v>25</v>
      </c>
      <c r="L135" s="53" t="s">
        <v>25</v>
      </c>
      <c r="M135" s="53" t="s">
        <v>25</v>
      </c>
      <c r="N135" s="54" t="s">
        <v>277</v>
      </c>
      <c r="O135" s="52" t="s">
        <v>25</v>
      </c>
      <c r="P135" s="55">
        <v>45916</v>
      </c>
      <c r="Q135" s="52">
        <v>17</v>
      </c>
      <c r="R135" s="52">
        <v>21</v>
      </c>
      <c r="S135" s="56">
        <v>5451</v>
      </c>
      <c r="T135" s="52">
        <v>0</v>
      </c>
      <c r="U135" s="52">
        <v>0</v>
      </c>
      <c r="V135" s="52">
        <v>0</v>
      </c>
      <c r="W135" s="52">
        <v>0</v>
      </c>
      <c r="X135" s="52">
        <v>1.01358382255254</v>
      </c>
      <c r="Y135" s="52">
        <v>0.90769073198646699</v>
      </c>
      <c r="Z135" s="52">
        <v>0.80047466218166996</v>
      </c>
      <c r="AA135" s="52">
        <v>0.72490294466091498</v>
      </c>
      <c r="AB135" s="52">
        <v>0.65832130834650204</v>
      </c>
      <c r="AC135" s="52">
        <v>0.62648656531390501</v>
      </c>
      <c r="AD135" s="52">
        <v>0.62105713798040796</v>
      </c>
      <c r="AE135" s="52">
        <v>0.645391061767422</v>
      </c>
      <c r="AF135" s="52">
        <v>0.66305106945818104</v>
      </c>
      <c r="AG135" s="52">
        <v>0.76346155084773204</v>
      </c>
      <c r="AH135" s="52">
        <v>0.88594147395147504</v>
      </c>
      <c r="AI135" s="52">
        <v>1.12021171678956</v>
      </c>
      <c r="AJ135" s="52">
        <v>1.41606207164903</v>
      </c>
      <c r="AK135" s="52">
        <v>1.68949077116499</v>
      </c>
      <c r="AL135" s="52">
        <v>2.01082278818317</v>
      </c>
      <c r="AM135" s="52">
        <v>2.1968883965213202</v>
      </c>
      <c r="AN135" s="52">
        <v>2.28282313652366</v>
      </c>
      <c r="AO135" s="52">
        <v>2.25538407924609</v>
      </c>
      <c r="AP135" s="52">
        <v>2.1502195015274301</v>
      </c>
      <c r="AQ135" s="52">
        <v>2.03290283072121</v>
      </c>
      <c r="AR135" s="52">
        <v>1.9133410005111</v>
      </c>
      <c r="AS135" s="52">
        <v>1.8037604818333499</v>
      </c>
      <c r="AT135" s="52">
        <v>1.59610130713656</v>
      </c>
      <c r="AU135" s="52">
        <v>1.3508115654134001</v>
      </c>
      <c r="AV135" s="52">
        <v>1.15634955884045</v>
      </c>
      <c r="AW135" s="52">
        <v>1.0258198888547601</v>
      </c>
      <c r="AX135" s="52">
        <v>0.89351964083817403</v>
      </c>
      <c r="AY135" s="52">
        <v>0.78342827192863496</v>
      </c>
      <c r="AZ135" s="52">
        <v>0.690928775402323</v>
      </c>
      <c r="BA135" s="52">
        <v>0.633687469718895</v>
      </c>
      <c r="BB135" s="52">
        <v>0.61662933491566696</v>
      </c>
      <c r="BC135" s="52">
        <v>0.65625564509073597</v>
      </c>
      <c r="BD135" s="52">
        <v>0.728297961778409</v>
      </c>
      <c r="BE135" s="52">
        <v>0.75794236548142402</v>
      </c>
      <c r="BF135" s="52">
        <v>0.85206513981182896</v>
      </c>
      <c r="BG135" s="52">
        <v>0.94687112037128596</v>
      </c>
      <c r="BH135" s="52">
        <v>1.1072920552007</v>
      </c>
      <c r="BI135" s="52">
        <v>1.3196108054805</v>
      </c>
      <c r="BJ135" s="52">
        <v>1.6328966296024201</v>
      </c>
      <c r="BK135" s="52">
        <v>1.8811642400027799</v>
      </c>
      <c r="BL135" s="52">
        <v>2.0262748851478198</v>
      </c>
      <c r="BM135" s="52">
        <v>2.2468631573689701</v>
      </c>
      <c r="BN135" s="52">
        <v>2.3097050695260899</v>
      </c>
      <c r="BO135" s="52">
        <v>2.2469426316419798</v>
      </c>
      <c r="BP135" s="52">
        <v>2.0820151875542101</v>
      </c>
      <c r="BQ135" s="52">
        <v>1.9261587676521199</v>
      </c>
      <c r="BR135" s="52">
        <v>1.7874117134208301</v>
      </c>
      <c r="BS135" s="52">
        <v>1.58558208994134</v>
      </c>
      <c r="BT135" s="52">
        <v>1.3481466139613201</v>
      </c>
      <c r="BU135" s="52">
        <v>78.791407756461595</v>
      </c>
      <c r="BV135" s="52">
        <v>76.820120823023501</v>
      </c>
      <c r="BW135" s="52">
        <v>75.794193249769293</v>
      </c>
      <c r="BX135" s="52">
        <v>76.7368214335754</v>
      </c>
      <c r="BY135" s="52">
        <v>72.815804073585298</v>
      </c>
      <c r="BZ135" s="52">
        <v>71.805890558477998</v>
      </c>
      <c r="CA135" s="52">
        <v>70.818058152361402</v>
      </c>
      <c r="CB135" s="52">
        <v>69.830662180817896</v>
      </c>
      <c r="CC135" s="52">
        <v>72.828926552978899</v>
      </c>
      <c r="CD135" s="52">
        <v>74.923663639063705</v>
      </c>
      <c r="CE135" s="52">
        <v>80.920207767413601</v>
      </c>
      <c r="CF135" s="52">
        <v>86.877146697393599</v>
      </c>
      <c r="CG135" s="52">
        <v>90.8527294003501</v>
      </c>
      <c r="CH135" s="52">
        <v>94.826462566451397</v>
      </c>
      <c r="CI135" s="52">
        <v>97.782826683163805</v>
      </c>
      <c r="CJ135" s="52">
        <v>98.804682997522505</v>
      </c>
      <c r="CK135" s="52">
        <v>100.755435521517</v>
      </c>
      <c r="CL135" s="52">
        <v>100.746210785519</v>
      </c>
      <c r="CM135" s="52">
        <v>98.757716138375201</v>
      </c>
      <c r="CN135" s="52">
        <v>95.748404376012104</v>
      </c>
      <c r="CO135" s="52">
        <v>92.7064454729598</v>
      </c>
      <c r="CP135" s="52">
        <v>90.6680847425921</v>
      </c>
      <c r="CQ135" s="57">
        <v>86.709521655764405</v>
      </c>
      <c r="CR135" s="57">
        <v>85.668108916735704</v>
      </c>
      <c r="CS135" s="57">
        <v>79.818882787980698</v>
      </c>
      <c r="CT135" s="57">
        <v>2.42743747944596E-2</v>
      </c>
      <c r="CU135" s="57">
        <v>2.4318876320362798E-2</v>
      </c>
      <c r="CV135" s="57">
        <v>2.36882812699735E-2</v>
      </c>
      <c r="CW135" s="57">
        <v>1.8877401338818201E-2</v>
      </c>
      <c r="CX135" s="57">
        <v>2.3231143857419E-3</v>
      </c>
      <c r="CY135" s="57">
        <v>-1.39129163096897E-3</v>
      </c>
      <c r="CZ135" s="57">
        <v>-2.7370267659405198E-3</v>
      </c>
      <c r="DA135" s="57">
        <v>9.7495149651898004E-3</v>
      </c>
      <c r="DB135" s="57">
        <v>1.8838062796825698E-2</v>
      </c>
      <c r="DC135" s="57">
        <v>1.6316893009406998E-2</v>
      </c>
      <c r="DD135" s="52">
        <v>4.3137314998657602E-3</v>
      </c>
      <c r="DE135" s="52">
        <v>3.5270108139407899E-3</v>
      </c>
      <c r="DF135" s="52">
        <v>-9.8903540212689992E-3</v>
      </c>
      <c r="DG135" s="52">
        <v>1.37435408615613E-2</v>
      </c>
      <c r="DH135" s="52">
        <v>2.4333202070851299E-2</v>
      </c>
      <c r="DI135" s="52">
        <v>2.2784576345172902E-2</v>
      </c>
      <c r="DJ135" s="52">
        <v>8.7896290609561403E-2</v>
      </c>
      <c r="DK135" s="52">
        <v>0.115340173661358</v>
      </c>
      <c r="DL135" s="57">
        <v>0.115645945301801</v>
      </c>
      <c r="DM135" s="57">
        <v>0.109524581659946</v>
      </c>
      <c r="DN135" s="57">
        <v>6.4269264522680905E-2</v>
      </c>
      <c r="DO135" s="52">
        <v>-4.1854769707389298E-4</v>
      </c>
      <c r="DP135" s="52">
        <v>-6.4153200228629498E-3</v>
      </c>
      <c r="DQ135" s="52">
        <v>-1.34921565311809E-3</v>
      </c>
      <c r="DR135" s="58">
        <v>9.88516993916755E-6</v>
      </c>
      <c r="DS135" s="58">
        <v>9.0919514583240708E-6</v>
      </c>
      <c r="DT135" s="58">
        <v>6.7109538789044503E-6</v>
      </c>
      <c r="DU135" s="58">
        <v>4.7255729142701602E-6</v>
      </c>
      <c r="DV135" s="58">
        <v>1.8823784667232399E-6</v>
      </c>
      <c r="DW135" s="58">
        <v>6.1576818416634699E-7</v>
      </c>
      <c r="DX135" s="58">
        <v>1.7356101075350401E-6</v>
      </c>
      <c r="DY135" s="58">
        <v>5.0738312602112601E-6</v>
      </c>
      <c r="DZ135" s="58">
        <v>3.5541550481958698E-6</v>
      </c>
      <c r="EA135" s="58">
        <v>2.2575109641864501E-6</v>
      </c>
      <c r="EB135" s="58">
        <v>1.43151730384845E-6</v>
      </c>
      <c r="EC135" s="58">
        <v>1.9343536668280898E-6</v>
      </c>
      <c r="ED135" s="58">
        <v>4.0267903245462204E-6</v>
      </c>
      <c r="EE135" s="58">
        <v>1.6039171932336502E-5</v>
      </c>
      <c r="EF135" s="58">
        <v>2.37415417563742E-5</v>
      </c>
      <c r="EG135" s="59">
        <v>2.36554296839522E-5</v>
      </c>
      <c r="EH135" s="59">
        <v>3.5641839175603599E-5</v>
      </c>
      <c r="EI135" s="59">
        <v>3.4608946529139699E-5</v>
      </c>
      <c r="EJ135" s="59">
        <v>2.93502912603588E-5</v>
      </c>
      <c r="EK135" s="59">
        <v>2.1117171376144502E-5</v>
      </c>
      <c r="EL135" s="59">
        <v>2.1767899984006499E-5</v>
      </c>
      <c r="EM135" s="58">
        <v>1.39975029064683E-5</v>
      </c>
      <c r="EN135" s="58">
        <v>2.1120687296821699E-6</v>
      </c>
      <c r="EO135" s="58">
        <v>1.9949089014234099E-6</v>
      </c>
    </row>
    <row r="136" spans="2:145" x14ac:dyDescent="0.25">
      <c r="B13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All_All_All_All_All_All_All_All_All_SLAP_PGKN_All_45917</v>
      </c>
      <c r="C136" s="52" t="s">
        <v>264</v>
      </c>
      <c r="D136" s="52" t="s">
        <v>254</v>
      </c>
      <c r="E136" s="52" t="s">
        <v>25</v>
      </c>
      <c r="F136" s="52" t="s">
        <v>25</v>
      </c>
      <c r="G136" s="52" t="s">
        <v>25</v>
      </c>
      <c r="H136" s="52" t="s">
        <v>25</v>
      </c>
      <c r="I136" s="52" t="s">
        <v>25</v>
      </c>
      <c r="J136" s="52" t="s">
        <v>25</v>
      </c>
      <c r="K136" s="52" t="s">
        <v>25</v>
      </c>
      <c r="L136" s="53" t="s">
        <v>25</v>
      </c>
      <c r="M136" s="53" t="s">
        <v>25</v>
      </c>
      <c r="N136" s="54" t="s">
        <v>277</v>
      </c>
      <c r="O136" s="52" t="s">
        <v>25</v>
      </c>
      <c r="P136" s="55">
        <v>45917</v>
      </c>
      <c r="Q136" s="52">
        <v>17</v>
      </c>
      <c r="R136" s="52">
        <v>21</v>
      </c>
      <c r="S136" s="56">
        <v>5454</v>
      </c>
      <c r="T136" s="52">
        <v>0</v>
      </c>
      <c r="U136" s="52">
        <v>0</v>
      </c>
      <c r="V136" s="52">
        <v>0</v>
      </c>
      <c r="W136" s="52">
        <v>0</v>
      </c>
      <c r="X136" s="52">
        <v>1.15926033873274</v>
      </c>
      <c r="Y136" s="52">
        <v>1.0353960057362599</v>
      </c>
      <c r="Z136" s="52">
        <v>0.91674286653989701</v>
      </c>
      <c r="AA136" s="52">
        <v>0.79696800022930303</v>
      </c>
      <c r="AB136" s="52">
        <v>0.74720606110157906</v>
      </c>
      <c r="AC136" s="52">
        <v>0.71311635743604496</v>
      </c>
      <c r="AD136" s="52">
        <v>0.67573561893735801</v>
      </c>
      <c r="AE136" s="52">
        <v>0.691149017083169</v>
      </c>
      <c r="AF136" s="52">
        <v>0.70755108726622795</v>
      </c>
      <c r="AG136" s="52">
        <v>0.82547444615746302</v>
      </c>
      <c r="AH136" s="52">
        <v>0.95012080530436105</v>
      </c>
      <c r="AI136" s="52">
        <v>1.13497396398224</v>
      </c>
      <c r="AJ136" s="52">
        <v>1.3766693644891299</v>
      </c>
      <c r="AK136" s="52">
        <v>1.6336955806793501</v>
      </c>
      <c r="AL136" s="52">
        <v>1.8918855957790299</v>
      </c>
      <c r="AM136" s="52">
        <v>2.0189034208805001</v>
      </c>
      <c r="AN136" s="52">
        <v>2.0030340286869501</v>
      </c>
      <c r="AO136" s="52">
        <v>1.94769450515572</v>
      </c>
      <c r="AP136" s="52">
        <v>1.86362951233278</v>
      </c>
      <c r="AQ136" s="52">
        <v>1.7681952583344001</v>
      </c>
      <c r="AR136" s="52">
        <v>1.7305682705854</v>
      </c>
      <c r="AS136" s="52">
        <v>1.72419835535778</v>
      </c>
      <c r="AT136" s="52">
        <v>1.53630837188874</v>
      </c>
      <c r="AU136" s="52">
        <v>1.3113124496778199</v>
      </c>
      <c r="AV136" s="52">
        <v>1.3530198367792401</v>
      </c>
      <c r="AW136" s="52">
        <v>1.1535005843875401</v>
      </c>
      <c r="AX136" s="52">
        <v>0.97848467151782903</v>
      </c>
      <c r="AY136" s="52">
        <v>0.86772579288019203</v>
      </c>
      <c r="AZ136" s="52">
        <v>0.77525256618687899</v>
      </c>
      <c r="BA136" s="52">
        <v>0.71161818966340495</v>
      </c>
      <c r="BB136" s="52">
        <v>0.694539449681423</v>
      </c>
      <c r="BC136" s="52">
        <v>0.72584347590547205</v>
      </c>
      <c r="BD136" s="52">
        <v>0.77398136608387202</v>
      </c>
      <c r="BE136" s="52">
        <v>0.78604210154735699</v>
      </c>
      <c r="BF136" s="52">
        <v>0.850091032047257</v>
      </c>
      <c r="BG136" s="52">
        <v>0.962131567862616</v>
      </c>
      <c r="BH136" s="52">
        <v>1.1321631210388601</v>
      </c>
      <c r="BI136" s="52">
        <v>1.3345078314819401</v>
      </c>
      <c r="BJ136" s="52">
        <v>1.5616434163905299</v>
      </c>
      <c r="BK136" s="52">
        <v>1.7623951298645399</v>
      </c>
      <c r="BL136" s="52">
        <v>1.89111728064625</v>
      </c>
      <c r="BM136" s="52">
        <v>2.0187649061697699</v>
      </c>
      <c r="BN136" s="52">
        <v>2.0692767585246199</v>
      </c>
      <c r="BO136" s="52">
        <v>2.0279495629540301</v>
      </c>
      <c r="BP136" s="52">
        <v>1.9237685847903101</v>
      </c>
      <c r="BQ136" s="52">
        <v>1.8224724347135799</v>
      </c>
      <c r="BR136" s="52">
        <v>1.7000099251591101</v>
      </c>
      <c r="BS136" s="52">
        <v>1.5318555455281899</v>
      </c>
      <c r="BT136" s="52">
        <v>1.30523832660232</v>
      </c>
      <c r="BU136" s="52">
        <v>82.685667383946296</v>
      </c>
      <c r="BV136" s="52">
        <v>79.731347374165196</v>
      </c>
      <c r="BW136" s="52">
        <v>78.7211007085278</v>
      </c>
      <c r="BX136" s="52">
        <v>76.742446989122001</v>
      </c>
      <c r="BY136" s="52">
        <v>74.763235242582894</v>
      </c>
      <c r="BZ136" s="52">
        <v>72.797376403461101</v>
      </c>
      <c r="CA136" s="52">
        <v>72.768277390905297</v>
      </c>
      <c r="CB136" s="52">
        <v>71.780498693027795</v>
      </c>
      <c r="CC136" s="52">
        <v>75.743715363726807</v>
      </c>
      <c r="CD136" s="52">
        <v>80.741011142285501</v>
      </c>
      <c r="CE136" s="52">
        <v>84.770549648243104</v>
      </c>
      <c r="CF136" s="52">
        <v>86.835786426010301</v>
      </c>
      <c r="CG136" s="52">
        <v>89.872706453296104</v>
      </c>
      <c r="CH136" s="52">
        <v>91.909504199491295</v>
      </c>
      <c r="CI136" s="52">
        <v>93.933689093423595</v>
      </c>
      <c r="CJ136" s="52">
        <v>94.955715802359506</v>
      </c>
      <c r="CK136" s="52">
        <v>95.938723853411602</v>
      </c>
      <c r="CL136" s="52">
        <v>95.939299211851406</v>
      </c>
      <c r="CM136" s="52">
        <v>94.905312304678205</v>
      </c>
      <c r="CN136" s="52">
        <v>92.871590854050893</v>
      </c>
      <c r="CO136" s="52">
        <v>89.837715833772606</v>
      </c>
      <c r="CP136" s="52">
        <v>88.780292155379797</v>
      </c>
      <c r="CQ136" s="57">
        <v>87.753387191693093</v>
      </c>
      <c r="CR136" s="57">
        <v>86.720467858453901</v>
      </c>
      <c r="CS136" s="57">
        <v>85.657752290105805</v>
      </c>
      <c r="CT136" s="57">
        <v>3.2380945675742998E-2</v>
      </c>
      <c r="CU136" s="57">
        <v>3.6854753061137897E-2</v>
      </c>
      <c r="CV136" s="57">
        <v>3.2329064259812898E-2</v>
      </c>
      <c r="CW136" s="57">
        <v>1.8899063735812301E-2</v>
      </c>
      <c r="CX136" s="57">
        <v>2.9717008215367499E-3</v>
      </c>
      <c r="CY136" s="57">
        <v>-1.19184022979793E-3</v>
      </c>
      <c r="CZ136" s="57">
        <v>-4.5742244745454698E-3</v>
      </c>
      <c r="DA136" s="57">
        <v>1.1415310683948699E-2</v>
      </c>
      <c r="DB136" s="57">
        <v>1.7456963632206599E-2</v>
      </c>
      <c r="DC136" s="57">
        <v>1.2819296464038401E-2</v>
      </c>
      <c r="DD136" s="57">
        <v>2.1669289829236E-3</v>
      </c>
      <c r="DE136" s="57">
        <v>3.5235573357965898E-3</v>
      </c>
      <c r="DF136" s="52">
        <v>-1.23231782409189E-2</v>
      </c>
      <c r="DG136" s="52">
        <v>-3.9256171231447602E-3</v>
      </c>
      <c r="DH136" s="52">
        <v>6.6909082100713299E-3</v>
      </c>
      <c r="DI136" s="52">
        <v>1.058587214027E-2</v>
      </c>
      <c r="DJ136" s="52">
        <v>8.0920708993108895E-2</v>
      </c>
      <c r="DK136" s="52">
        <v>9.9786884089584096E-2</v>
      </c>
      <c r="DL136" s="57">
        <v>0.10950787498629</v>
      </c>
      <c r="DM136" s="57">
        <v>0.11137402856938899</v>
      </c>
      <c r="DN136" s="57">
        <v>4.3633352950772697E-2</v>
      </c>
      <c r="DO136" s="52">
        <v>-6.3359750313986499E-3</v>
      </c>
      <c r="DP136" s="52">
        <v>-6.7881087954278999E-3</v>
      </c>
      <c r="DQ136" s="52">
        <v>-1.53812218885101E-3</v>
      </c>
      <c r="DR136" s="58">
        <v>1.6585846836544002E-5</v>
      </c>
      <c r="DS136" s="58">
        <v>1.2381190410126601E-5</v>
      </c>
      <c r="DT136" s="58">
        <v>8.6256612247849897E-6</v>
      </c>
      <c r="DU136" s="58">
        <v>4.6972333008401497E-6</v>
      </c>
      <c r="DV136" s="58">
        <v>2.1855811557473598E-6</v>
      </c>
      <c r="DW136" s="58">
        <v>7.9453193252008699E-7</v>
      </c>
      <c r="DX136" s="58">
        <v>2.3949152929633701E-6</v>
      </c>
      <c r="DY136" s="58">
        <v>7.1818653120698601E-6</v>
      </c>
      <c r="DZ136" s="58">
        <v>5.38603283706161E-6</v>
      </c>
      <c r="EA136" s="58">
        <v>4.1004823502974802E-6</v>
      </c>
      <c r="EB136" s="58">
        <v>2.1758143649622502E-6</v>
      </c>
      <c r="EC136" s="58">
        <v>2.05705675372307E-6</v>
      </c>
      <c r="ED136" s="58">
        <v>4.8940497567774498E-6</v>
      </c>
      <c r="EE136" s="58">
        <v>1.05719009164613E-5</v>
      </c>
      <c r="EF136" s="59">
        <v>1.44154603423374E-5</v>
      </c>
      <c r="EG136" s="59">
        <v>1.7040402731656901E-5</v>
      </c>
      <c r="EH136" s="59">
        <v>1.98489183239076E-5</v>
      </c>
      <c r="EI136" s="59">
        <v>1.9601789141780701E-5</v>
      </c>
      <c r="EJ136" s="59">
        <v>1.9454289722535199E-5</v>
      </c>
      <c r="EK136" s="59">
        <v>1.80515354978466E-5</v>
      </c>
      <c r="EL136" s="59">
        <v>2.3714903051866E-5</v>
      </c>
      <c r="EM136" s="58">
        <v>1.41520747873589E-5</v>
      </c>
      <c r="EN136" s="58">
        <v>2.2460373178634598E-6</v>
      </c>
      <c r="EO136" s="58">
        <v>2.2223254969791701E-6</v>
      </c>
    </row>
    <row r="137" spans="2:145" x14ac:dyDescent="0.25">
      <c r="B13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All_All_All_All_All_All_All_All_All_SLAP_PGKN_All_45923</v>
      </c>
      <c r="C137" s="52" t="s">
        <v>264</v>
      </c>
      <c r="D137" s="52" t="s">
        <v>254</v>
      </c>
      <c r="E137" s="52" t="s">
        <v>25</v>
      </c>
      <c r="F137" s="52" t="s">
        <v>25</v>
      </c>
      <c r="G137" s="52" t="s">
        <v>25</v>
      </c>
      <c r="H137" s="52" t="s">
        <v>25</v>
      </c>
      <c r="I137" s="52" t="s">
        <v>25</v>
      </c>
      <c r="J137" s="52" t="s">
        <v>25</v>
      </c>
      <c r="K137" s="52" t="s">
        <v>25</v>
      </c>
      <c r="L137" s="53" t="s">
        <v>25</v>
      </c>
      <c r="M137" s="53" t="s">
        <v>25</v>
      </c>
      <c r="N137" s="54" t="s">
        <v>277</v>
      </c>
      <c r="O137" s="52" t="s">
        <v>25</v>
      </c>
      <c r="P137" s="55">
        <v>45923</v>
      </c>
      <c r="Q137" s="52">
        <v>17</v>
      </c>
      <c r="R137" s="52">
        <v>21</v>
      </c>
      <c r="S137" s="56">
        <v>5490</v>
      </c>
      <c r="T137" s="52">
        <v>0</v>
      </c>
      <c r="U137" s="52">
        <v>0</v>
      </c>
      <c r="V137" s="52">
        <v>0</v>
      </c>
      <c r="W137" s="52">
        <v>0</v>
      </c>
      <c r="X137" s="52">
        <v>1.0396476194591799</v>
      </c>
      <c r="Y137" s="52">
        <v>0.91029876350725303</v>
      </c>
      <c r="Z137" s="52">
        <v>0.81041085882558095</v>
      </c>
      <c r="AA137" s="52">
        <v>0.73574604941076205</v>
      </c>
      <c r="AB137" s="52">
        <v>0.722977095003138</v>
      </c>
      <c r="AC137" s="52">
        <v>0.70816299217462297</v>
      </c>
      <c r="AD137" s="52">
        <v>0.70269712614823499</v>
      </c>
      <c r="AE137" s="52">
        <v>0.68769177396362102</v>
      </c>
      <c r="AF137" s="52">
        <v>0.69108075104202704</v>
      </c>
      <c r="AG137" s="52">
        <v>0.80051903536362201</v>
      </c>
      <c r="AH137" s="52">
        <v>0.96244009633765004</v>
      </c>
      <c r="AI137" s="52">
        <v>1.1796335950186601</v>
      </c>
      <c r="AJ137" s="52">
        <v>1.4336827775226699</v>
      </c>
      <c r="AK137" s="52">
        <v>1.6904324742616601</v>
      </c>
      <c r="AL137" s="52">
        <v>1.91338562330137</v>
      </c>
      <c r="AM137" s="52">
        <v>2.0934324611744399</v>
      </c>
      <c r="AN137" s="52">
        <v>2.1674449340969799</v>
      </c>
      <c r="AO137" s="52">
        <v>2.1643618683222798</v>
      </c>
      <c r="AP137" s="52">
        <v>2.0710694322974001</v>
      </c>
      <c r="AQ137" s="52">
        <v>1.9521619201815501</v>
      </c>
      <c r="AR137" s="52">
        <v>1.9756660596545399</v>
      </c>
      <c r="AS137" s="52">
        <v>1.9031111775662499</v>
      </c>
      <c r="AT137" s="52">
        <v>1.6675208851972301</v>
      </c>
      <c r="AU137" s="52">
        <v>1.42352135825577</v>
      </c>
      <c r="AV137" s="52">
        <v>1.1575053123144501</v>
      </c>
      <c r="AW137" s="52">
        <v>1.11647616531462</v>
      </c>
      <c r="AX137" s="52">
        <v>0.95496689057849504</v>
      </c>
      <c r="AY137" s="52">
        <v>0.84820689835020702</v>
      </c>
      <c r="AZ137" s="52">
        <v>0.75782352541259501</v>
      </c>
      <c r="BA137" s="52">
        <v>0.70892319626603995</v>
      </c>
      <c r="BB137" s="52">
        <v>0.69428365503748202</v>
      </c>
      <c r="BC137" s="52">
        <v>0.72619368552292995</v>
      </c>
      <c r="BD137" s="52">
        <v>0.77826810643104005</v>
      </c>
      <c r="BE137" s="52">
        <v>0.794592744834001</v>
      </c>
      <c r="BF137" s="52">
        <v>0.86991164880568905</v>
      </c>
      <c r="BG137" s="52">
        <v>0.98652217874680004</v>
      </c>
      <c r="BH137" s="52">
        <v>1.15728341756161</v>
      </c>
      <c r="BI137" s="52">
        <v>1.3555303951267299</v>
      </c>
      <c r="BJ137" s="52">
        <v>1.58179159627748</v>
      </c>
      <c r="BK137" s="52">
        <v>1.79416844600536</v>
      </c>
      <c r="BL137" s="52">
        <v>1.9950029579342301</v>
      </c>
      <c r="BM137" s="52">
        <v>2.15634484805696</v>
      </c>
      <c r="BN137" s="52">
        <v>2.15496021010836</v>
      </c>
      <c r="BO137" s="52">
        <v>2.1137045985579701</v>
      </c>
      <c r="BP137" s="52">
        <v>2.0073916872233801</v>
      </c>
      <c r="BQ137" s="52">
        <v>1.9171294992738701</v>
      </c>
      <c r="BR137" s="52">
        <v>1.8283013772660399</v>
      </c>
      <c r="BS137" s="52">
        <v>1.6609820665150301</v>
      </c>
      <c r="BT137" s="52">
        <v>1.41596216088218</v>
      </c>
      <c r="BU137" s="52">
        <v>79.781215084372405</v>
      </c>
      <c r="BV137" s="52">
        <v>76.814172936247701</v>
      </c>
      <c r="BW137" s="52">
        <v>74.849246172108806</v>
      </c>
      <c r="BX137" s="52">
        <v>74.809206667520499</v>
      </c>
      <c r="BY137" s="52">
        <v>72.838007979679304</v>
      </c>
      <c r="BZ137" s="52">
        <v>71.845070603969404</v>
      </c>
      <c r="CA137" s="52">
        <v>71.822109976706997</v>
      </c>
      <c r="CB137" s="52">
        <v>70.8469698915805</v>
      </c>
      <c r="CC137" s="52">
        <v>74.811039725867403</v>
      </c>
      <c r="CD137" s="52">
        <v>79.8318799925446</v>
      </c>
      <c r="CE137" s="52">
        <v>83.868540466689495</v>
      </c>
      <c r="CF137" s="52">
        <v>85.943511936829793</v>
      </c>
      <c r="CG137" s="52">
        <v>88.966853902978002</v>
      </c>
      <c r="CH137" s="52">
        <v>91.973507424038203</v>
      </c>
      <c r="CI137" s="52">
        <v>93.975174136828002</v>
      </c>
      <c r="CJ137" s="52">
        <v>95.970597088149106</v>
      </c>
      <c r="CK137" s="52">
        <v>97.939266182252993</v>
      </c>
      <c r="CL137" s="52">
        <v>96.955279423474295</v>
      </c>
      <c r="CM137" s="52">
        <v>95.9498393789857</v>
      </c>
      <c r="CN137" s="52">
        <v>93.890607257317996</v>
      </c>
      <c r="CO137" s="52">
        <v>91.825299546797893</v>
      </c>
      <c r="CP137" s="52">
        <v>89.795504034946504</v>
      </c>
      <c r="CQ137" s="57">
        <v>86.793306448491506</v>
      </c>
      <c r="CR137" s="57">
        <v>83.7979997414254</v>
      </c>
      <c r="CS137" s="57">
        <v>81.775016203659007</v>
      </c>
      <c r="CT137" s="57">
        <v>2.6261983227106801E-2</v>
      </c>
      <c r="CU137" s="57">
        <v>2.4248682631731001E-2</v>
      </c>
      <c r="CV137" s="57">
        <v>2.0882050310367401E-2</v>
      </c>
      <c r="CW137" s="57">
        <v>1.53713724977559E-2</v>
      </c>
      <c r="CX137" s="57">
        <v>2.3384742313206702E-3</v>
      </c>
      <c r="CY137" s="57">
        <v>-1.3825990646638101E-3</v>
      </c>
      <c r="CZ137" s="57">
        <v>-3.6837178963543501E-3</v>
      </c>
      <c r="DA137" s="57">
        <v>1.061964952582E-2</v>
      </c>
      <c r="DB137" s="57">
        <v>1.7944462425015999E-2</v>
      </c>
      <c r="DC137" s="57">
        <v>1.33534451765101E-2</v>
      </c>
      <c r="DD137" s="57">
        <v>2.6325068284311199E-3</v>
      </c>
      <c r="DE137" s="57">
        <v>3.47110751191644E-3</v>
      </c>
      <c r="DF137" s="57">
        <v>-1.14640655318013E-2</v>
      </c>
      <c r="DG137" s="52">
        <v>-3.8075820222994799E-3</v>
      </c>
      <c r="DH137" s="52">
        <v>6.7064738253942296E-3</v>
      </c>
      <c r="DI137" s="52">
        <v>1.3658554288126E-2</v>
      </c>
      <c r="DJ137" s="52">
        <v>8.3783098402516201E-2</v>
      </c>
      <c r="DK137" s="52">
        <v>0.103033862892667</v>
      </c>
      <c r="DL137" s="57">
        <v>0.111168801502234</v>
      </c>
      <c r="DM137" s="57">
        <v>0.110819578056778</v>
      </c>
      <c r="DN137" s="57">
        <v>5.7373312650373903E-2</v>
      </c>
      <c r="DO137" s="52">
        <v>-6.9924268520497402E-3</v>
      </c>
      <c r="DP137" s="52">
        <v>-6.4462665777622902E-3</v>
      </c>
      <c r="DQ137" s="52">
        <v>-1.0085951626922201E-3</v>
      </c>
      <c r="DR137" s="58">
        <v>1.16560498407055E-5</v>
      </c>
      <c r="DS137" s="58">
        <v>9.3674748607044303E-6</v>
      </c>
      <c r="DT137" s="58">
        <v>6.6336228663874803E-6</v>
      </c>
      <c r="DU137" s="58">
        <v>4.1929448269474198E-6</v>
      </c>
      <c r="DV137" s="58">
        <v>2.1336884955168501E-6</v>
      </c>
      <c r="DW137" s="58">
        <v>6.7742484369576301E-7</v>
      </c>
      <c r="DX137" s="58">
        <v>2.35811754119255E-6</v>
      </c>
      <c r="DY137" s="58">
        <v>6.1356678213803902E-6</v>
      </c>
      <c r="DZ137" s="58">
        <v>4.76621186631549E-6</v>
      </c>
      <c r="EA137" s="58">
        <v>3.4915067830552698E-6</v>
      </c>
      <c r="EB137" s="58">
        <v>1.8686637898805901E-6</v>
      </c>
      <c r="EC137" s="58">
        <v>1.81194349364411E-6</v>
      </c>
      <c r="ED137" s="58">
        <v>4.5059876496453198E-6</v>
      </c>
      <c r="EE137" s="58">
        <v>1.01395316132498E-5</v>
      </c>
      <c r="EF137" s="58">
        <v>1.44928113114554E-5</v>
      </c>
      <c r="EG137" s="58">
        <v>1.7349426826588999E-5</v>
      </c>
      <c r="EH137" s="58">
        <v>2.29295742599788E-5</v>
      </c>
      <c r="EI137" s="58">
        <v>2.1105047387268299E-5</v>
      </c>
      <c r="EJ137" s="58">
        <v>1.9177601453308801E-5</v>
      </c>
      <c r="EK137" s="58">
        <v>1.69022907724135E-5</v>
      </c>
      <c r="EL137" s="58">
        <v>1.8647181793999101E-5</v>
      </c>
      <c r="EM137" s="58">
        <v>1.49885680477941E-5</v>
      </c>
      <c r="EN137" s="58">
        <v>2.0868474510060998E-6</v>
      </c>
      <c r="EO137" s="58">
        <v>1.6330698464591501E-6</v>
      </c>
    </row>
    <row r="138" spans="2:145" x14ac:dyDescent="0.25">
      <c r="B13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All_All_All_All_All_All_All_All_All_SLAP_PGLP-APND_All_45848</v>
      </c>
      <c r="C138" s="52" t="s">
        <v>264</v>
      </c>
      <c r="D138" s="52" t="s">
        <v>271</v>
      </c>
      <c r="E138" s="52" t="s">
        <v>25</v>
      </c>
      <c r="F138" s="52" t="s">
        <v>25</v>
      </c>
      <c r="G138" s="52" t="s">
        <v>25</v>
      </c>
      <c r="H138" s="52" t="s">
        <v>25</v>
      </c>
      <c r="I138" s="52" t="s">
        <v>25</v>
      </c>
      <c r="J138" s="52" t="s">
        <v>25</v>
      </c>
      <c r="K138" s="52" t="s">
        <v>25</v>
      </c>
      <c r="L138" s="53" t="s">
        <v>25</v>
      </c>
      <c r="M138" s="53" t="s">
        <v>25</v>
      </c>
      <c r="N138" s="54" t="s">
        <v>278</v>
      </c>
      <c r="O138" s="52" t="s">
        <v>25</v>
      </c>
      <c r="P138" s="55">
        <v>45848</v>
      </c>
      <c r="Q138" s="52">
        <v>17</v>
      </c>
      <c r="R138" s="52">
        <v>21</v>
      </c>
      <c r="S138" s="56">
        <v>2</v>
      </c>
      <c r="T138" s="52">
        <v>1</v>
      </c>
      <c r="U138" s="52">
        <v>1</v>
      </c>
      <c r="V138" s="52">
        <v>0</v>
      </c>
      <c r="W138" s="52">
        <v>0</v>
      </c>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v>75.720402367332596</v>
      </c>
      <c r="BV138" s="52">
        <v>68.778795598519395</v>
      </c>
      <c r="BW138" s="52">
        <v>67.5444793329211</v>
      </c>
      <c r="BX138" s="52">
        <v>66.896850458179401</v>
      </c>
      <c r="BY138" s="52">
        <v>65.4813467054325</v>
      </c>
      <c r="BZ138" s="52">
        <v>64.235445578684505</v>
      </c>
      <c r="CA138" s="52">
        <v>63.919293443273801</v>
      </c>
      <c r="CB138" s="52">
        <v>65.694878260406298</v>
      </c>
      <c r="CC138" s="52">
        <v>69.351879683306095</v>
      </c>
      <c r="CD138" s="52">
        <v>74.209973396580494</v>
      </c>
      <c r="CE138" s="52">
        <v>78.376434183856304</v>
      </c>
      <c r="CF138" s="52">
        <v>82.569564925143695</v>
      </c>
      <c r="CG138" s="52">
        <v>86.275301726712499</v>
      </c>
      <c r="CH138" s="52">
        <v>89.131503651456299</v>
      </c>
      <c r="CI138" s="52">
        <v>91.897734926962301</v>
      </c>
      <c r="CJ138" s="52">
        <v>94.009209608422395</v>
      </c>
      <c r="CK138" s="52">
        <v>94.950540777623999</v>
      </c>
      <c r="CL138" s="52">
        <v>94.910883190499405</v>
      </c>
      <c r="CM138" s="52">
        <v>94.296884852077397</v>
      </c>
      <c r="CN138" s="52">
        <v>92.324495525782396</v>
      </c>
      <c r="CO138" s="52">
        <v>89.701455628994694</v>
      </c>
      <c r="CP138" s="52">
        <v>85.085062089934993</v>
      </c>
      <c r="CQ138" s="57">
        <v>81.180117125636698</v>
      </c>
      <c r="CR138" s="57">
        <v>78.531701426680698</v>
      </c>
      <c r="CS138" s="57">
        <v>73.023969103557704</v>
      </c>
      <c r="CT138" s="57"/>
      <c r="CU138" s="57"/>
      <c r="CV138" s="57"/>
      <c r="CW138" s="57"/>
      <c r="CX138" s="57"/>
      <c r="CY138" s="57"/>
      <c r="CZ138" s="57"/>
      <c r="DA138" s="57"/>
      <c r="DB138" s="57"/>
      <c r="DC138" s="57"/>
      <c r="DD138" s="57"/>
      <c r="DE138" s="52"/>
      <c r="DF138" s="57"/>
      <c r="DG138" s="52"/>
      <c r="DH138" s="52"/>
      <c r="DI138" s="52"/>
      <c r="DJ138" s="52"/>
      <c r="DK138" s="52"/>
      <c r="DL138" s="57"/>
      <c r="DM138" s="57"/>
      <c r="DN138" s="57"/>
      <c r="DO138" s="52"/>
      <c r="DP138" s="52"/>
      <c r="DQ138" s="52"/>
      <c r="DR138" s="58"/>
      <c r="DS138" s="58"/>
      <c r="DT138" s="58"/>
      <c r="DU138" s="58"/>
      <c r="DV138" s="58"/>
      <c r="DW138" s="58"/>
      <c r="DX138" s="58"/>
      <c r="DY138" s="58"/>
      <c r="DZ138" s="58"/>
      <c r="EA138" s="58"/>
      <c r="EB138" s="58"/>
      <c r="EC138" s="58"/>
      <c r="ED138" s="58"/>
      <c r="EE138" s="58"/>
      <c r="EF138" s="58"/>
      <c r="EG138" s="58"/>
      <c r="EH138" s="58"/>
      <c r="EI138" s="58"/>
      <c r="EJ138" s="58"/>
      <c r="EK138" s="59"/>
      <c r="EL138" s="58"/>
      <c r="EM138" s="58"/>
      <c r="EN138" s="58"/>
      <c r="EO138" s="58"/>
    </row>
    <row r="139" spans="2:145" x14ac:dyDescent="0.25">
      <c r="B13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All_All_All_All_All_All_All_All_All_SLAP_PGLP-APND_All_45849</v>
      </c>
      <c r="C139" s="52" t="s">
        <v>264</v>
      </c>
      <c r="D139" s="52" t="s">
        <v>271</v>
      </c>
      <c r="E139" s="52" t="s">
        <v>25</v>
      </c>
      <c r="F139" s="52" t="s">
        <v>25</v>
      </c>
      <c r="G139" s="52" t="s">
        <v>25</v>
      </c>
      <c r="H139" s="52" t="s">
        <v>25</v>
      </c>
      <c r="I139" s="52" t="s">
        <v>25</v>
      </c>
      <c r="J139" s="52" t="s">
        <v>25</v>
      </c>
      <c r="K139" s="52" t="s">
        <v>25</v>
      </c>
      <c r="L139" s="53" t="s">
        <v>25</v>
      </c>
      <c r="M139" s="53" t="s">
        <v>25</v>
      </c>
      <c r="N139" s="54" t="s">
        <v>278</v>
      </c>
      <c r="O139" s="52" t="s">
        <v>25</v>
      </c>
      <c r="P139" s="55">
        <v>45849</v>
      </c>
      <c r="Q139" s="52">
        <v>17</v>
      </c>
      <c r="R139" s="52">
        <v>21</v>
      </c>
      <c r="S139" s="56">
        <v>2</v>
      </c>
      <c r="T139" s="52">
        <v>1</v>
      </c>
      <c r="U139" s="52">
        <v>1</v>
      </c>
      <c r="V139" s="52">
        <v>0</v>
      </c>
      <c r="W139" s="52">
        <v>0</v>
      </c>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v>78.022317555359706</v>
      </c>
      <c r="BV139" s="52">
        <v>74.383846258858796</v>
      </c>
      <c r="BW139" s="52">
        <v>72.952265583559395</v>
      </c>
      <c r="BX139" s="52">
        <v>71.376036988769798</v>
      </c>
      <c r="BY139" s="52">
        <v>70.107972545956898</v>
      </c>
      <c r="BZ139" s="52">
        <v>69.427960236694503</v>
      </c>
      <c r="CA139" s="52">
        <v>68.622868960201401</v>
      </c>
      <c r="CB139" s="52">
        <v>69.524251311938997</v>
      </c>
      <c r="CC139" s="52">
        <v>72.025998119905694</v>
      </c>
      <c r="CD139" s="52">
        <v>77.613558700550001</v>
      </c>
      <c r="CE139" s="52">
        <v>81.619906517673599</v>
      </c>
      <c r="CF139" s="52">
        <v>85.600203907710707</v>
      </c>
      <c r="CG139" s="52">
        <v>89.411740073988796</v>
      </c>
      <c r="CH139" s="52">
        <v>92.281217204576606</v>
      </c>
      <c r="CI139" s="52">
        <v>94.684487775513304</v>
      </c>
      <c r="CJ139" s="52">
        <v>96.463459464564494</v>
      </c>
      <c r="CK139" s="52">
        <v>97.588599183425302</v>
      </c>
      <c r="CL139" s="52">
        <v>97.525411888930194</v>
      </c>
      <c r="CM139" s="52">
        <v>96.163974382124294</v>
      </c>
      <c r="CN139" s="52">
        <v>93.989672224789501</v>
      </c>
      <c r="CO139" s="52">
        <v>90.054031294568304</v>
      </c>
      <c r="CP139" s="52">
        <v>85.566276219538395</v>
      </c>
      <c r="CQ139" s="57">
        <v>82.420550772965896</v>
      </c>
      <c r="CR139" s="57">
        <v>80.271983306044007</v>
      </c>
      <c r="CS139" s="57">
        <v>78.531696928619397</v>
      </c>
      <c r="CT139" s="57"/>
      <c r="CU139" s="57"/>
      <c r="CV139" s="57"/>
      <c r="CW139" s="57"/>
      <c r="CX139" s="57"/>
      <c r="CY139" s="57"/>
      <c r="CZ139" s="57"/>
      <c r="DA139" s="57"/>
      <c r="DB139" s="57"/>
      <c r="DC139" s="57"/>
      <c r="DD139" s="57"/>
      <c r="DE139" s="57"/>
      <c r="DF139" s="57"/>
      <c r="DG139" s="52"/>
      <c r="DH139" s="52"/>
      <c r="DI139" s="52"/>
      <c r="DJ139" s="52"/>
      <c r="DK139" s="52"/>
      <c r="DL139" s="57"/>
      <c r="DM139" s="57"/>
      <c r="DN139" s="57"/>
      <c r="DO139" s="52"/>
      <c r="DP139" s="52"/>
      <c r="DQ139" s="52"/>
      <c r="DR139" s="58"/>
      <c r="DS139" s="58"/>
      <c r="DT139" s="58"/>
      <c r="DU139" s="58"/>
      <c r="DV139" s="58"/>
      <c r="DW139" s="58"/>
      <c r="DX139" s="58"/>
      <c r="DY139" s="58"/>
      <c r="DZ139" s="58"/>
      <c r="EA139" s="58"/>
      <c r="EB139" s="58"/>
      <c r="EC139" s="58"/>
      <c r="ED139" s="58"/>
      <c r="EE139" s="58"/>
      <c r="EF139" s="58"/>
      <c r="EG139" s="58"/>
      <c r="EH139" s="58"/>
      <c r="EI139" s="58"/>
      <c r="EJ139" s="58"/>
      <c r="EK139" s="59"/>
      <c r="EL139" s="58"/>
      <c r="EM139" s="58"/>
      <c r="EN139" s="58"/>
      <c r="EO139" s="58"/>
    </row>
    <row r="140" spans="2:145" x14ac:dyDescent="0.25">
      <c r="B14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All_All_All_All_All_All_All_All_All_SLAP_PGLP-APND_All_45877</v>
      </c>
      <c r="C140" s="52" t="s">
        <v>264</v>
      </c>
      <c r="D140" s="52" t="s">
        <v>271</v>
      </c>
      <c r="E140" s="52" t="s">
        <v>25</v>
      </c>
      <c r="F140" s="52" t="s">
        <v>25</v>
      </c>
      <c r="G140" s="52" t="s">
        <v>25</v>
      </c>
      <c r="H140" s="52" t="s">
        <v>25</v>
      </c>
      <c r="I140" s="52" t="s">
        <v>25</v>
      </c>
      <c r="J140" s="52" t="s">
        <v>25</v>
      </c>
      <c r="K140" s="52" t="s">
        <v>25</v>
      </c>
      <c r="L140" s="53" t="s">
        <v>25</v>
      </c>
      <c r="M140" s="53" t="s">
        <v>25</v>
      </c>
      <c r="N140" s="54" t="s">
        <v>278</v>
      </c>
      <c r="O140" s="52" t="s">
        <v>25</v>
      </c>
      <c r="P140" s="55">
        <v>45877</v>
      </c>
      <c r="Q140" s="52">
        <v>17</v>
      </c>
      <c r="R140" s="52">
        <v>21</v>
      </c>
      <c r="S140" s="56">
        <v>2</v>
      </c>
      <c r="T140" s="52">
        <v>1</v>
      </c>
      <c r="U140" s="52">
        <v>1</v>
      </c>
      <c r="V140" s="52">
        <v>0</v>
      </c>
      <c r="W140" s="52">
        <v>0</v>
      </c>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v>78.788442015949499</v>
      </c>
      <c r="BV140" s="52">
        <v>73.2147453500978</v>
      </c>
      <c r="BW140" s="52">
        <v>72.079074146753101</v>
      </c>
      <c r="BX140" s="52">
        <v>70.890484608731398</v>
      </c>
      <c r="BY140" s="52">
        <v>69.329008609252298</v>
      </c>
      <c r="BZ140" s="52">
        <v>68.625810028203801</v>
      </c>
      <c r="CA140" s="52">
        <v>67.642613083633904</v>
      </c>
      <c r="CB140" s="52">
        <v>67.886539709593904</v>
      </c>
      <c r="CC140" s="52">
        <v>70.513079426759901</v>
      </c>
      <c r="CD140" s="52">
        <v>75.995030386699199</v>
      </c>
      <c r="CE140" s="57">
        <v>80.026603904458398</v>
      </c>
      <c r="CF140" s="52">
        <v>84.415843328757006</v>
      </c>
      <c r="CG140" s="52">
        <v>88.294771663978906</v>
      </c>
      <c r="CH140" s="52">
        <v>91.613187846448298</v>
      </c>
      <c r="CI140" s="52">
        <v>94.3792202394621</v>
      </c>
      <c r="CJ140" s="52">
        <v>96.329560927944897</v>
      </c>
      <c r="CK140" s="52">
        <v>97.408838506017304</v>
      </c>
      <c r="CL140" s="52">
        <v>97.667663864884403</v>
      </c>
      <c r="CM140" s="52">
        <v>96.916639593615798</v>
      </c>
      <c r="CN140" s="52">
        <v>94.624085947756797</v>
      </c>
      <c r="CO140" s="52">
        <v>91.024113050496894</v>
      </c>
      <c r="CP140" s="52">
        <v>86.029421639909003</v>
      </c>
      <c r="CQ140" s="57">
        <v>83.105333669427395</v>
      </c>
      <c r="CR140" s="57">
        <v>80.621444449154396</v>
      </c>
      <c r="CS140" s="57">
        <v>76.594614521828106</v>
      </c>
      <c r="CT140" s="57"/>
      <c r="CU140" s="57"/>
      <c r="CV140" s="57"/>
      <c r="CW140" s="57"/>
      <c r="CX140" s="57"/>
      <c r="CY140" s="57"/>
      <c r="CZ140" s="57"/>
      <c r="DA140" s="57"/>
      <c r="DB140" s="57"/>
      <c r="DC140" s="57"/>
      <c r="DD140" s="57"/>
      <c r="DE140" s="57"/>
      <c r="DF140" s="57"/>
      <c r="DG140" s="52"/>
      <c r="DH140" s="52"/>
      <c r="DI140" s="52"/>
      <c r="DJ140" s="52"/>
      <c r="DK140" s="52"/>
      <c r="DL140" s="57"/>
      <c r="DM140" s="57"/>
      <c r="DN140" s="57"/>
      <c r="DO140" s="52"/>
      <c r="DP140" s="52"/>
      <c r="DQ140" s="52"/>
      <c r="DR140" s="58"/>
      <c r="DS140" s="58"/>
      <c r="DT140" s="58"/>
      <c r="DU140" s="58"/>
      <c r="DV140" s="58"/>
      <c r="DW140" s="58"/>
      <c r="DX140" s="58"/>
      <c r="DY140" s="58"/>
      <c r="DZ140" s="58"/>
      <c r="EA140" s="58"/>
      <c r="EB140" s="58"/>
      <c r="EC140" s="58"/>
      <c r="ED140" s="58"/>
      <c r="EE140" s="58"/>
      <c r="EF140" s="58"/>
      <c r="EG140" s="58"/>
      <c r="EH140" s="58"/>
      <c r="EI140" s="58"/>
      <c r="EJ140" s="58"/>
      <c r="EK140" s="59"/>
      <c r="EL140" s="59"/>
      <c r="EM140" s="58"/>
      <c r="EN140" s="58"/>
      <c r="EO140" s="58"/>
    </row>
    <row r="141" spans="2:145" x14ac:dyDescent="0.25">
      <c r="B14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All_All_All_All_All_All_All_All_All_SLAP_PGLP-APND_All_45890</v>
      </c>
      <c r="C141" s="52" t="s">
        <v>264</v>
      </c>
      <c r="D141" s="52" t="s">
        <v>271</v>
      </c>
      <c r="E141" s="52" t="s">
        <v>25</v>
      </c>
      <c r="F141" s="52" t="s">
        <v>25</v>
      </c>
      <c r="G141" s="52" t="s">
        <v>25</v>
      </c>
      <c r="H141" s="52" t="s">
        <v>25</v>
      </c>
      <c r="I141" s="52" t="s">
        <v>25</v>
      </c>
      <c r="J141" s="52" t="s">
        <v>25</v>
      </c>
      <c r="K141" s="52" t="s">
        <v>25</v>
      </c>
      <c r="L141" s="53" t="s">
        <v>25</v>
      </c>
      <c r="M141" s="53" t="s">
        <v>25</v>
      </c>
      <c r="N141" s="54" t="s">
        <v>278</v>
      </c>
      <c r="O141" s="52" t="s">
        <v>25</v>
      </c>
      <c r="P141" s="55">
        <v>45890</v>
      </c>
      <c r="Q141" s="52">
        <v>17</v>
      </c>
      <c r="R141" s="52">
        <v>21</v>
      </c>
      <c r="S141" s="56">
        <v>2</v>
      </c>
      <c r="T141" s="52">
        <v>1</v>
      </c>
      <c r="U141" s="52">
        <v>1</v>
      </c>
      <c r="V141" s="52">
        <v>0</v>
      </c>
      <c r="W141" s="52">
        <v>0</v>
      </c>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v>74.664011287873393</v>
      </c>
      <c r="BV141" s="52">
        <v>73.066160298921602</v>
      </c>
      <c r="BW141" s="52">
        <v>71.8670388577045</v>
      </c>
      <c r="BX141" s="52">
        <v>70.245688564637902</v>
      </c>
      <c r="BY141" s="52">
        <v>69.267635249360893</v>
      </c>
      <c r="BZ141" s="52">
        <v>68.276603947773694</v>
      </c>
      <c r="CA141" s="52">
        <v>67.373986432749206</v>
      </c>
      <c r="CB141" s="52">
        <v>67.224415571656294</v>
      </c>
      <c r="CC141" s="52">
        <v>71.069801055107206</v>
      </c>
      <c r="CD141" s="52">
        <v>76.612897717926501</v>
      </c>
      <c r="CE141" s="52">
        <v>81.943638109013193</v>
      </c>
      <c r="CF141" s="52">
        <v>86.387211139924503</v>
      </c>
      <c r="CG141" s="52">
        <v>90.150012883043999</v>
      </c>
      <c r="CH141" s="52">
        <v>93.282339096652507</v>
      </c>
      <c r="CI141" s="52">
        <v>95.158930168998893</v>
      </c>
      <c r="CJ141" s="52">
        <v>97.351235786811699</v>
      </c>
      <c r="CK141" s="52">
        <v>97.643737524780306</v>
      </c>
      <c r="CL141" s="52">
        <v>96.9540972768838</v>
      </c>
      <c r="CM141" s="52">
        <v>95.675553273865901</v>
      </c>
      <c r="CN141" s="52">
        <v>93.060820069280695</v>
      </c>
      <c r="CO141" s="52">
        <v>88.439404360504099</v>
      </c>
      <c r="CP141" s="52">
        <v>84.267153340796995</v>
      </c>
      <c r="CQ141" s="57">
        <v>81.029921029203294</v>
      </c>
      <c r="CR141" s="57">
        <v>78.472169327235605</v>
      </c>
      <c r="CS141" s="57">
        <v>77.153580025964104</v>
      </c>
      <c r="CT141" s="57"/>
      <c r="CU141" s="57"/>
      <c r="CV141" s="57"/>
      <c r="CW141" s="57"/>
      <c r="CX141" s="57"/>
      <c r="CY141" s="57"/>
      <c r="CZ141" s="57"/>
      <c r="DA141" s="57"/>
      <c r="DB141" s="57"/>
      <c r="DC141" s="57"/>
      <c r="DD141" s="57"/>
      <c r="DE141" s="57"/>
      <c r="DF141" s="57"/>
      <c r="DG141" s="52"/>
      <c r="DH141" s="52"/>
      <c r="DI141" s="52"/>
      <c r="DJ141" s="52"/>
      <c r="DK141" s="52"/>
      <c r="DL141" s="57"/>
      <c r="DM141" s="57"/>
      <c r="DN141" s="57"/>
      <c r="DO141" s="57"/>
      <c r="DP141" s="52"/>
      <c r="DQ141" s="52"/>
      <c r="DR141" s="59"/>
      <c r="DS141" s="58"/>
      <c r="DT141" s="58"/>
      <c r="DU141" s="58"/>
      <c r="DV141" s="58"/>
      <c r="DW141" s="58"/>
      <c r="DX141" s="58"/>
      <c r="DY141" s="58"/>
      <c r="DZ141" s="58"/>
      <c r="EA141" s="58"/>
      <c r="EB141" s="58"/>
      <c r="EC141" s="58"/>
      <c r="ED141" s="58"/>
      <c r="EE141" s="59"/>
      <c r="EF141" s="59"/>
      <c r="EG141" s="59"/>
      <c r="EH141" s="59"/>
      <c r="EI141" s="59"/>
      <c r="EJ141" s="59"/>
      <c r="EK141" s="59"/>
      <c r="EL141" s="59"/>
      <c r="EM141" s="59"/>
      <c r="EN141" s="58"/>
      <c r="EO141" s="58"/>
    </row>
    <row r="142" spans="2:145" x14ac:dyDescent="0.25">
      <c r="B14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All_All_All_All_All_All_All_All_All_SLAP_PGLP-APND_All_45891</v>
      </c>
      <c r="C142" s="52" t="s">
        <v>264</v>
      </c>
      <c r="D142" s="52" t="s">
        <v>271</v>
      </c>
      <c r="E142" s="52" t="s">
        <v>25</v>
      </c>
      <c r="F142" s="52" t="s">
        <v>25</v>
      </c>
      <c r="G142" s="52" t="s">
        <v>25</v>
      </c>
      <c r="H142" s="52" t="s">
        <v>25</v>
      </c>
      <c r="I142" s="52" t="s">
        <v>25</v>
      </c>
      <c r="J142" s="52" t="s">
        <v>25</v>
      </c>
      <c r="K142" s="52" t="s">
        <v>25</v>
      </c>
      <c r="L142" s="53" t="s">
        <v>25</v>
      </c>
      <c r="M142" s="53" t="s">
        <v>25</v>
      </c>
      <c r="N142" s="54" t="s">
        <v>278</v>
      </c>
      <c r="O142" s="52" t="s">
        <v>25</v>
      </c>
      <c r="P142" s="55">
        <v>45891</v>
      </c>
      <c r="Q142" s="52">
        <v>17</v>
      </c>
      <c r="R142" s="52">
        <v>21</v>
      </c>
      <c r="S142" s="56">
        <v>2</v>
      </c>
      <c r="T142" s="52">
        <v>1</v>
      </c>
      <c r="U142" s="52">
        <v>1</v>
      </c>
      <c r="V142" s="52">
        <v>0</v>
      </c>
      <c r="W142" s="52">
        <v>0</v>
      </c>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v>76.426607970138406</v>
      </c>
      <c r="BV142" s="52">
        <v>75.040846175247594</v>
      </c>
      <c r="BW142" s="52">
        <v>72.963833800026507</v>
      </c>
      <c r="BX142" s="52">
        <v>71.476831101101993</v>
      </c>
      <c r="BY142" s="52">
        <v>70.187078102400903</v>
      </c>
      <c r="BZ142" s="52">
        <v>69.193456739871493</v>
      </c>
      <c r="CA142" s="52">
        <v>67.908589891037195</v>
      </c>
      <c r="CB142" s="52">
        <v>67.528628576948094</v>
      </c>
      <c r="CC142" s="52">
        <v>71.1443840455225</v>
      </c>
      <c r="CD142" s="52">
        <v>75.935232971237198</v>
      </c>
      <c r="CE142" s="52">
        <v>80.365418897699897</v>
      </c>
      <c r="CF142" s="52">
        <v>84.4527203241568</v>
      </c>
      <c r="CG142" s="52">
        <v>88.4173935385204</v>
      </c>
      <c r="CH142" s="52">
        <v>91.620278313616694</v>
      </c>
      <c r="CI142" s="52">
        <v>94.582108164924605</v>
      </c>
      <c r="CJ142" s="52">
        <v>96.459007484425896</v>
      </c>
      <c r="CK142" s="52">
        <v>97.563165106421295</v>
      </c>
      <c r="CL142" s="52">
        <v>97.589083861106502</v>
      </c>
      <c r="CM142" s="52">
        <v>96.051471764602198</v>
      </c>
      <c r="CN142" s="52">
        <v>93.7506595480492</v>
      </c>
      <c r="CO142" s="52">
        <v>89.459653527634003</v>
      </c>
      <c r="CP142" s="52">
        <v>85.802965468640494</v>
      </c>
      <c r="CQ142" s="57">
        <v>81.913690912544098</v>
      </c>
      <c r="CR142" s="57">
        <v>79.062077110987104</v>
      </c>
      <c r="CS142" s="57">
        <v>78.498179711717697</v>
      </c>
      <c r="CT142" s="57"/>
      <c r="CU142" s="57"/>
      <c r="CV142" s="57"/>
      <c r="CW142" s="57"/>
      <c r="CX142" s="57"/>
      <c r="CY142" s="57"/>
      <c r="CZ142" s="57"/>
      <c r="DA142" s="57"/>
      <c r="DB142" s="57"/>
      <c r="DC142" s="57"/>
      <c r="DD142" s="57"/>
      <c r="DE142" s="57"/>
      <c r="DF142" s="57"/>
      <c r="DG142" s="52"/>
      <c r="DH142" s="52"/>
      <c r="DI142" s="52"/>
      <c r="DJ142" s="52"/>
      <c r="DK142" s="52"/>
      <c r="DL142" s="57"/>
      <c r="DM142" s="57"/>
      <c r="DN142" s="57"/>
      <c r="DO142" s="52"/>
      <c r="DP142" s="52"/>
      <c r="DQ142" s="52"/>
      <c r="DR142" s="59"/>
      <c r="DS142" s="59"/>
      <c r="DT142" s="58"/>
      <c r="DU142" s="58"/>
      <c r="DV142" s="58"/>
      <c r="DW142" s="58"/>
      <c r="DX142" s="58"/>
      <c r="DY142" s="58"/>
      <c r="DZ142" s="58"/>
      <c r="EA142" s="58"/>
      <c r="EB142" s="58"/>
      <c r="EC142" s="58"/>
      <c r="ED142" s="58"/>
      <c r="EE142" s="59"/>
      <c r="EF142" s="59"/>
      <c r="EG142" s="59"/>
      <c r="EH142" s="59"/>
      <c r="EI142" s="59"/>
      <c r="EJ142" s="59"/>
      <c r="EK142" s="59"/>
      <c r="EL142" s="59"/>
      <c r="EM142" s="59"/>
      <c r="EN142" s="58"/>
      <c r="EO142" s="58"/>
    </row>
    <row r="143" spans="2:145" x14ac:dyDescent="0.25">
      <c r="B14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All_All_All_All_All_All_All_All_All_SLAP_PGLP-APND_All_45904</v>
      </c>
      <c r="C143" s="52" t="s">
        <v>264</v>
      </c>
      <c r="D143" s="52" t="s">
        <v>271</v>
      </c>
      <c r="E143" s="52" t="s">
        <v>25</v>
      </c>
      <c r="F143" s="52" t="s">
        <v>25</v>
      </c>
      <c r="G143" s="52" t="s">
        <v>25</v>
      </c>
      <c r="H143" s="52" t="s">
        <v>25</v>
      </c>
      <c r="I143" s="52" t="s">
        <v>25</v>
      </c>
      <c r="J143" s="52" t="s">
        <v>25</v>
      </c>
      <c r="K143" s="52" t="s">
        <v>25</v>
      </c>
      <c r="L143" s="53" t="s">
        <v>25</v>
      </c>
      <c r="M143" s="53" t="s">
        <v>25</v>
      </c>
      <c r="N143" s="54" t="s">
        <v>278</v>
      </c>
      <c r="O143" s="52" t="s">
        <v>25</v>
      </c>
      <c r="P143" s="55">
        <v>45904</v>
      </c>
      <c r="Q143" s="52">
        <v>17</v>
      </c>
      <c r="R143" s="52">
        <v>21</v>
      </c>
      <c r="S143" s="56">
        <v>2</v>
      </c>
      <c r="T143" s="52">
        <v>1</v>
      </c>
      <c r="U143" s="52">
        <v>1</v>
      </c>
      <c r="V143" s="52">
        <v>0</v>
      </c>
      <c r="W143" s="52">
        <v>0</v>
      </c>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v>72.425496980915298</v>
      </c>
      <c r="BV143" s="52">
        <v>70.867901882673905</v>
      </c>
      <c r="BW143" s="52">
        <v>69.696322648507604</v>
      </c>
      <c r="BX143" s="52">
        <v>68.729714436352893</v>
      </c>
      <c r="BY143" s="52">
        <v>67.587975568511297</v>
      </c>
      <c r="BZ143" s="52">
        <v>66.479576629057803</v>
      </c>
      <c r="CA143" s="52">
        <v>66.417122165091598</v>
      </c>
      <c r="CB143" s="52">
        <v>65.840460328627898</v>
      </c>
      <c r="CC143" s="52">
        <v>68.519082724721301</v>
      </c>
      <c r="CD143" s="52">
        <v>71.731316516332697</v>
      </c>
      <c r="CE143" s="52">
        <v>75.041466589635405</v>
      </c>
      <c r="CF143" s="52">
        <v>78.137957291581102</v>
      </c>
      <c r="CG143" s="52">
        <v>80.898662599710306</v>
      </c>
      <c r="CH143" s="52">
        <v>83.860413281129297</v>
      </c>
      <c r="CI143" s="52">
        <v>86.438823188649707</v>
      </c>
      <c r="CJ143" s="52">
        <v>87.632826931998096</v>
      </c>
      <c r="CK143" s="52">
        <v>87.6387134544145</v>
      </c>
      <c r="CL143" s="52">
        <v>86.981338958236904</v>
      </c>
      <c r="CM143" s="52">
        <v>84.923000085596698</v>
      </c>
      <c r="CN143" s="52">
        <v>80.763096834260395</v>
      </c>
      <c r="CO143" s="52">
        <v>77.170949206673598</v>
      </c>
      <c r="CP143" s="52">
        <v>74.392802924325295</v>
      </c>
      <c r="CQ143" s="57">
        <v>72.093041450697896</v>
      </c>
      <c r="CR143" s="57">
        <v>70.418696316954794</v>
      </c>
      <c r="CS143" s="57">
        <v>74.715370668167495</v>
      </c>
      <c r="CT143" s="57"/>
      <c r="CU143" s="57"/>
      <c r="CV143" s="57"/>
      <c r="CW143" s="57"/>
      <c r="CX143" s="57"/>
      <c r="CY143" s="57"/>
      <c r="CZ143" s="57"/>
      <c r="DA143" s="57"/>
      <c r="DB143" s="57"/>
      <c r="DC143" s="57"/>
      <c r="DD143" s="57"/>
      <c r="DE143" s="57"/>
      <c r="DF143" s="57"/>
      <c r="DG143" s="52"/>
      <c r="DH143" s="52"/>
      <c r="DI143" s="52"/>
      <c r="DJ143" s="52"/>
      <c r="DK143" s="52"/>
      <c r="DL143" s="57"/>
      <c r="DM143" s="57"/>
      <c r="DN143" s="57"/>
      <c r="DO143" s="57"/>
      <c r="DP143" s="52"/>
      <c r="DQ143" s="52"/>
      <c r="DR143" s="59"/>
      <c r="DS143" s="58"/>
      <c r="DT143" s="58"/>
      <c r="DU143" s="58"/>
      <c r="DV143" s="58"/>
      <c r="DW143" s="58"/>
      <c r="DX143" s="58"/>
      <c r="DY143" s="58"/>
      <c r="DZ143" s="58"/>
      <c r="EA143" s="58"/>
      <c r="EB143" s="58"/>
      <c r="EC143" s="58"/>
      <c r="ED143" s="58"/>
      <c r="EE143" s="59"/>
      <c r="EF143" s="59"/>
      <c r="EG143" s="59"/>
      <c r="EH143" s="59"/>
      <c r="EI143" s="59"/>
      <c r="EJ143" s="59"/>
      <c r="EK143" s="59"/>
      <c r="EL143" s="59"/>
      <c r="EM143" s="59"/>
      <c r="EN143" s="58"/>
      <c r="EO143" s="58"/>
    </row>
    <row r="144" spans="2:145" x14ac:dyDescent="0.25">
      <c r="B14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All_All_All_All_All_All_All_All_All_SLAP_PGLP-APND_All_45916</v>
      </c>
      <c r="C144" s="52" t="s">
        <v>264</v>
      </c>
      <c r="D144" s="52" t="s">
        <v>271</v>
      </c>
      <c r="E144" s="52" t="s">
        <v>25</v>
      </c>
      <c r="F144" s="52" t="s">
        <v>25</v>
      </c>
      <c r="G144" s="52" t="s">
        <v>25</v>
      </c>
      <c r="H144" s="52" t="s">
        <v>25</v>
      </c>
      <c r="I144" s="52" t="s">
        <v>25</v>
      </c>
      <c r="J144" s="52" t="s">
        <v>25</v>
      </c>
      <c r="K144" s="52" t="s">
        <v>25</v>
      </c>
      <c r="L144" s="53" t="s">
        <v>25</v>
      </c>
      <c r="M144" s="53" t="s">
        <v>25</v>
      </c>
      <c r="N144" s="54" t="s">
        <v>278</v>
      </c>
      <c r="O144" s="52" t="s">
        <v>25</v>
      </c>
      <c r="P144" s="55">
        <v>45916</v>
      </c>
      <c r="Q144" s="52">
        <v>17</v>
      </c>
      <c r="R144" s="52">
        <v>21</v>
      </c>
      <c r="S144" s="56">
        <v>2</v>
      </c>
      <c r="T144" s="52">
        <v>1</v>
      </c>
      <c r="U144" s="52">
        <v>1</v>
      </c>
      <c r="V144" s="52">
        <v>0</v>
      </c>
      <c r="W144" s="52">
        <v>0</v>
      </c>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v>72.895282770269006</v>
      </c>
      <c r="BV144" s="52">
        <v>71.841043325622707</v>
      </c>
      <c r="BW144" s="52">
        <v>70.0149743240557</v>
      </c>
      <c r="BX144" s="52">
        <v>69.259134735198003</v>
      </c>
      <c r="BY144" s="52">
        <v>67.705197349186605</v>
      </c>
      <c r="BZ144" s="52">
        <v>66.276501262467605</v>
      </c>
      <c r="CA144" s="52">
        <v>65.626308303876996</v>
      </c>
      <c r="CB144" s="52">
        <v>64.994083336101497</v>
      </c>
      <c r="CC144" s="52">
        <v>68.076223060618801</v>
      </c>
      <c r="CD144" s="52">
        <v>73.011250903539704</v>
      </c>
      <c r="CE144" s="52">
        <v>79.029282256468306</v>
      </c>
      <c r="CF144" s="52">
        <v>83.677121970345794</v>
      </c>
      <c r="CG144" s="52">
        <v>86.975824085369993</v>
      </c>
      <c r="CH144" s="52">
        <v>90.307623873597507</v>
      </c>
      <c r="CI144" s="52">
        <v>92.020214177048402</v>
      </c>
      <c r="CJ144" s="52">
        <v>93.787732957120497</v>
      </c>
      <c r="CK144" s="52">
        <v>94.318426798455405</v>
      </c>
      <c r="CL144" s="52">
        <v>94.175065264207603</v>
      </c>
      <c r="CM144" s="52">
        <v>92.604079344437395</v>
      </c>
      <c r="CN144" s="52">
        <v>89.2381723724381</v>
      </c>
      <c r="CO144" s="52">
        <v>84.879073298332102</v>
      </c>
      <c r="CP144" s="52">
        <v>81.511763797467594</v>
      </c>
      <c r="CQ144" s="57">
        <v>78.837753496679198</v>
      </c>
      <c r="CR144" s="57">
        <v>76.377557099668493</v>
      </c>
      <c r="CS144" s="57">
        <v>74.762194142465404</v>
      </c>
      <c r="CT144" s="57"/>
      <c r="CU144" s="57"/>
      <c r="CV144" s="57"/>
      <c r="CW144" s="57"/>
      <c r="CX144" s="57"/>
      <c r="CY144" s="57"/>
      <c r="CZ144" s="57"/>
      <c r="DA144" s="57"/>
      <c r="DB144" s="57"/>
      <c r="DC144" s="57"/>
      <c r="DD144" s="57"/>
      <c r="DE144" s="57"/>
      <c r="DF144" s="57"/>
      <c r="DG144" s="52"/>
      <c r="DH144" s="52"/>
      <c r="DI144" s="52"/>
      <c r="DJ144" s="52"/>
      <c r="DK144" s="52"/>
      <c r="DL144" s="57"/>
      <c r="DM144" s="57"/>
      <c r="DN144" s="57"/>
      <c r="DO144" s="52"/>
      <c r="DP144" s="52"/>
      <c r="DQ144" s="52"/>
      <c r="DR144" s="59"/>
      <c r="DS144" s="59"/>
      <c r="DT144" s="58"/>
      <c r="DU144" s="58"/>
      <c r="DV144" s="58"/>
      <c r="DW144" s="58"/>
      <c r="DX144" s="58"/>
      <c r="DY144" s="59"/>
      <c r="DZ144" s="58"/>
      <c r="EA144" s="58"/>
      <c r="EB144" s="58"/>
      <c r="EC144" s="58"/>
      <c r="ED144" s="58"/>
      <c r="EE144" s="59"/>
      <c r="EF144" s="59"/>
      <c r="EG144" s="59"/>
      <c r="EH144" s="59"/>
      <c r="EI144" s="59"/>
      <c r="EJ144" s="59"/>
      <c r="EK144" s="59"/>
      <c r="EL144" s="59"/>
      <c r="EM144" s="59"/>
      <c r="EN144" s="58"/>
      <c r="EO144" s="58"/>
    </row>
    <row r="145" spans="2:145" x14ac:dyDescent="0.25">
      <c r="B14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All_All_All_All_All_All_All_All_All_SLAP_PGLP-APND_All_45917</v>
      </c>
      <c r="C145" s="52" t="s">
        <v>264</v>
      </c>
      <c r="D145" s="52" t="s">
        <v>271</v>
      </c>
      <c r="E145" s="52" t="s">
        <v>25</v>
      </c>
      <c r="F145" s="52" t="s">
        <v>25</v>
      </c>
      <c r="G145" s="52" t="s">
        <v>25</v>
      </c>
      <c r="H145" s="52" t="s">
        <v>25</v>
      </c>
      <c r="I145" s="52" t="s">
        <v>25</v>
      </c>
      <c r="J145" s="52" t="s">
        <v>25</v>
      </c>
      <c r="K145" s="52" t="s">
        <v>25</v>
      </c>
      <c r="L145" s="53" t="s">
        <v>25</v>
      </c>
      <c r="M145" s="53" t="s">
        <v>25</v>
      </c>
      <c r="N145" s="54" t="s">
        <v>278</v>
      </c>
      <c r="O145" s="52" t="s">
        <v>25</v>
      </c>
      <c r="P145" s="55">
        <v>45917</v>
      </c>
      <c r="Q145" s="52">
        <v>17</v>
      </c>
      <c r="R145" s="52">
        <v>21</v>
      </c>
      <c r="S145" s="56">
        <v>2</v>
      </c>
      <c r="T145" s="52">
        <v>1</v>
      </c>
      <c r="U145" s="52">
        <v>1</v>
      </c>
      <c r="V145" s="52">
        <v>0</v>
      </c>
      <c r="W145" s="52">
        <v>0</v>
      </c>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v>73.769502645751899</v>
      </c>
      <c r="BV145" s="52">
        <v>72.168490669181395</v>
      </c>
      <c r="BW145" s="52">
        <v>70.771710172725804</v>
      </c>
      <c r="BX145" s="52">
        <v>69.451700782631903</v>
      </c>
      <c r="BY145" s="52">
        <v>68.135937497428102</v>
      </c>
      <c r="BZ145" s="52">
        <v>67.152525971210906</v>
      </c>
      <c r="CA145" s="52">
        <v>66.174684237051395</v>
      </c>
      <c r="CB145" s="52">
        <v>65.557957882130793</v>
      </c>
      <c r="CC145" s="52">
        <v>68.616163921192395</v>
      </c>
      <c r="CD145" s="52">
        <v>73.674305083288303</v>
      </c>
      <c r="CE145" s="52">
        <v>78.584265487630205</v>
      </c>
      <c r="CF145" s="52">
        <v>82.694713336333095</v>
      </c>
      <c r="CG145" s="52">
        <v>86.887447423655999</v>
      </c>
      <c r="CH145" s="52">
        <v>89.968303038664104</v>
      </c>
      <c r="CI145" s="52">
        <v>92.589865810081903</v>
      </c>
      <c r="CJ145" s="52">
        <v>94.331759272478607</v>
      </c>
      <c r="CK145" s="52">
        <v>94.964045505597696</v>
      </c>
      <c r="CL145" s="52">
        <v>94.986785817759895</v>
      </c>
      <c r="CM145" s="52">
        <v>92.979057960434702</v>
      </c>
      <c r="CN145" s="52">
        <v>89.910077825956606</v>
      </c>
      <c r="CO145" s="52">
        <v>85.8590296307719</v>
      </c>
      <c r="CP145" s="52">
        <v>82.7904773895484</v>
      </c>
      <c r="CQ145" s="57">
        <v>80.982351684552697</v>
      </c>
      <c r="CR145" s="57">
        <v>78.850926388953795</v>
      </c>
      <c r="CS145" s="57">
        <v>76.377557099668493</v>
      </c>
      <c r="CT145" s="57"/>
      <c r="CU145" s="57"/>
      <c r="CV145" s="57"/>
      <c r="CW145" s="57"/>
      <c r="CX145" s="57"/>
      <c r="CY145" s="57"/>
      <c r="CZ145" s="57"/>
      <c r="DA145" s="57"/>
      <c r="DB145" s="57"/>
      <c r="DC145" s="57"/>
      <c r="DD145" s="57"/>
      <c r="DE145" s="57"/>
      <c r="DF145" s="57"/>
      <c r="DG145" s="52"/>
      <c r="DH145" s="57"/>
      <c r="DI145" s="57"/>
      <c r="DJ145" s="57"/>
      <c r="DK145" s="57"/>
      <c r="DL145" s="57"/>
      <c r="DM145" s="57"/>
      <c r="DN145" s="57"/>
      <c r="DO145" s="52"/>
      <c r="DP145" s="52"/>
      <c r="DQ145" s="52"/>
      <c r="DR145" s="59"/>
      <c r="DS145" s="59"/>
      <c r="DT145" s="58"/>
      <c r="DU145" s="58"/>
      <c r="DV145" s="58"/>
      <c r="DW145" s="58"/>
      <c r="DX145" s="58"/>
      <c r="DY145" s="59"/>
      <c r="DZ145" s="58"/>
      <c r="EA145" s="58"/>
      <c r="EB145" s="58"/>
      <c r="EC145" s="58"/>
      <c r="ED145" s="58"/>
      <c r="EE145" s="59"/>
      <c r="EF145" s="59"/>
      <c r="EG145" s="59"/>
      <c r="EH145" s="59"/>
      <c r="EI145" s="59"/>
      <c r="EJ145" s="59"/>
      <c r="EK145" s="59"/>
      <c r="EL145" s="59"/>
      <c r="EM145" s="59"/>
      <c r="EN145" s="58"/>
      <c r="EO145" s="58"/>
    </row>
    <row r="146" spans="2:145" x14ac:dyDescent="0.25">
      <c r="B14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All_All_All_All_All_All_All_All_All_SLAP_PGLP-APND_All_45923</v>
      </c>
      <c r="C146" s="52" t="s">
        <v>264</v>
      </c>
      <c r="D146" s="52" t="s">
        <v>271</v>
      </c>
      <c r="E146" s="52" t="s">
        <v>25</v>
      </c>
      <c r="F146" s="52" t="s">
        <v>25</v>
      </c>
      <c r="G146" s="52" t="s">
        <v>25</v>
      </c>
      <c r="H146" s="52" t="s">
        <v>25</v>
      </c>
      <c r="I146" s="52" t="s">
        <v>25</v>
      </c>
      <c r="J146" s="52" t="s">
        <v>25</v>
      </c>
      <c r="K146" s="52" t="s">
        <v>25</v>
      </c>
      <c r="L146" s="53" t="s">
        <v>25</v>
      </c>
      <c r="M146" s="53" t="s">
        <v>25</v>
      </c>
      <c r="N146" s="54" t="s">
        <v>278</v>
      </c>
      <c r="O146" s="52" t="s">
        <v>25</v>
      </c>
      <c r="P146" s="55">
        <v>45923</v>
      </c>
      <c r="Q146" s="52">
        <v>17</v>
      </c>
      <c r="R146" s="52">
        <v>21</v>
      </c>
      <c r="S146" s="56">
        <v>2</v>
      </c>
      <c r="T146" s="52">
        <v>1</v>
      </c>
      <c r="U146" s="52">
        <v>1</v>
      </c>
      <c r="V146" s="52">
        <v>0</v>
      </c>
      <c r="W146" s="52">
        <v>0</v>
      </c>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v>73.621561159126202</v>
      </c>
      <c r="BV146" s="52">
        <v>71.550854745205299</v>
      </c>
      <c r="BW146" s="52">
        <v>70.731604114213198</v>
      </c>
      <c r="BX146" s="52">
        <v>69.345670851085998</v>
      </c>
      <c r="BY146" s="52">
        <v>68.265430853951798</v>
      </c>
      <c r="BZ146" s="52">
        <v>67.430698101653405</v>
      </c>
      <c r="CA146" s="52">
        <v>66.645508991121304</v>
      </c>
      <c r="CB146" s="52">
        <v>66.430102204254794</v>
      </c>
      <c r="CC146" s="52">
        <v>69.3848014493515</v>
      </c>
      <c r="CD146" s="52">
        <v>75.025395349621903</v>
      </c>
      <c r="CE146" s="52">
        <v>80.220028500742302</v>
      </c>
      <c r="CF146" s="52">
        <v>84.457372144867193</v>
      </c>
      <c r="CG146" s="52">
        <v>88.214723809265095</v>
      </c>
      <c r="CH146" s="52">
        <v>91.431419766486599</v>
      </c>
      <c r="CI146" s="52">
        <v>93.538235383045603</v>
      </c>
      <c r="CJ146" s="52">
        <v>95.396025320000405</v>
      </c>
      <c r="CK146" s="52">
        <v>96.504687323289403</v>
      </c>
      <c r="CL146" s="52">
        <v>96.062724363721699</v>
      </c>
      <c r="CM146" s="52">
        <v>94.886525750707307</v>
      </c>
      <c r="CN146" s="52">
        <v>91.093209217696298</v>
      </c>
      <c r="CO146" s="57">
        <v>87.029782319079303</v>
      </c>
      <c r="CP146" s="52">
        <v>84.056093215985697</v>
      </c>
      <c r="CQ146" s="57">
        <v>80.897131496229903</v>
      </c>
      <c r="CR146" s="57">
        <v>77.953488672946904</v>
      </c>
      <c r="CS146" s="57">
        <v>75.501625089289107</v>
      </c>
      <c r="CT146" s="57"/>
      <c r="CU146" s="57"/>
      <c r="CV146" s="57"/>
      <c r="CW146" s="57"/>
      <c r="CX146" s="57"/>
      <c r="CY146" s="57"/>
      <c r="CZ146" s="57"/>
      <c r="DA146" s="57"/>
      <c r="DB146" s="57"/>
      <c r="DC146" s="57"/>
      <c r="DD146" s="57"/>
      <c r="DE146" s="57"/>
      <c r="DF146" s="57"/>
      <c r="DG146" s="52"/>
      <c r="DH146" s="57"/>
      <c r="DI146" s="57"/>
      <c r="DJ146" s="57"/>
      <c r="DK146" s="57"/>
      <c r="DL146" s="57"/>
      <c r="DM146" s="57"/>
      <c r="DN146" s="57"/>
      <c r="DO146" s="52"/>
      <c r="DP146" s="52"/>
      <c r="DQ146" s="52"/>
      <c r="DR146" s="59"/>
      <c r="DS146" s="59"/>
      <c r="DT146" s="58"/>
      <c r="DU146" s="58"/>
      <c r="DV146" s="58"/>
      <c r="DW146" s="58"/>
      <c r="DX146" s="58"/>
      <c r="DY146" s="59"/>
      <c r="DZ146" s="58"/>
      <c r="EA146" s="58"/>
      <c r="EB146" s="58"/>
      <c r="EC146" s="58"/>
      <c r="ED146" s="58"/>
      <c r="EE146" s="59"/>
      <c r="EF146" s="59"/>
      <c r="EG146" s="59"/>
      <c r="EH146" s="59"/>
      <c r="EI146" s="59"/>
      <c r="EJ146" s="59"/>
      <c r="EK146" s="59"/>
      <c r="EL146" s="59"/>
      <c r="EM146" s="59"/>
      <c r="EN146" s="58"/>
      <c r="EO146" s="58"/>
    </row>
    <row r="147" spans="2:145" x14ac:dyDescent="0.25">
      <c r="B14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All_All_All_All_All_All_All_All_All_SLAP_PGNB_All_45848</v>
      </c>
      <c r="C147" s="52" t="s">
        <v>264</v>
      </c>
      <c r="D147" s="52" t="s">
        <v>255</v>
      </c>
      <c r="E147" s="52" t="s">
        <v>25</v>
      </c>
      <c r="F147" s="52" t="s">
        <v>25</v>
      </c>
      <c r="G147" s="52" t="s">
        <v>25</v>
      </c>
      <c r="H147" s="52" t="s">
        <v>25</v>
      </c>
      <c r="I147" s="52" t="s">
        <v>25</v>
      </c>
      <c r="J147" s="52" t="s">
        <v>25</v>
      </c>
      <c r="K147" s="52" t="s">
        <v>25</v>
      </c>
      <c r="L147" s="53" t="s">
        <v>25</v>
      </c>
      <c r="M147" s="53" t="s">
        <v>25</v>
      </c>
      <c r="N147" s="54" t="s">
        <v>279</v>
      </c>
      <c r="O147" s="52" t="s">
        <v>25</v>
      </c>
      <c r="P147" s="55">
        <v>45848</v>
      </c>
      <c r="Q147" s="52">
        <v>17</v>
      </c>
      <c r="R147" s="52">
        <v>21</v>
      </c>
      <c r="S147" s="56">
        <v>885</v>
      </c>
      <c r="T147" s="52">
        <v>0</v>
      </c>
      <c r="U147" s="52">
        <v>0</v>
      </c>
      <c r="V147" s="52">
        <v>0</v>
      </c>
      <c r="W147" s="52">
        <v>0</v>
      </c>
      <c r="X147" s="52">
        <v>0.86670369968295902</v>
      </c>
      <c r="Y147" s="52">
        <v>0.84139184550454404</v>
      </c>
      <c r="Z147" s="52">
        <v>0.74446594119493803</v>
      </c>
      <c r="AA147" s="52">
        <v>0.61408143897922995</v>
      </c>
      <c r="AB147" s="52">
        <v>0.52649564828796003</v>
      </c>
      <c r="AC147" s="52">
        <v>0.52352523916062499</v>
      </c>
      <c r="AD147" s="52">
        <v>0.54867768463200095</v>
      </c>
      <c r="AE147" s="52">
        <v>0.64246138557024501</v>
      </c>
      <c r="AF147" s="52">
        <v>0.63373157019526305</v>
      </c>
      <c r="AG147" s="52">
        <v>1.20976747735089</v>
      </c>
      <c r="AH147" s="52">
        <v>0.847728493843667</v>
      </c>
      <c r="AI147" s="52">
        <v>0.73485043185953602</v>
      </c>
      <c r="AJ147" s="52">
        <v>0.77075979570716802</v>
      </c>
      <c r="AK147" s="52">
        <v>0.78186998418684694</v>
      </c>
      <c r="AL147" s="52">
        <v>0.79524881683229198</v>
      </c>
      <c r="AM147" s="52">
        <v>0.90316706214686704</v>
      </c>
      <c r="AN147" s="52">
        <v>0.84775538508256498</v>
      </c>
      <c r="AO147" s="52">
        <v>0.930107729837927</v>
      </c>
      <c r="AP147" s="52">
        <v>1.06100080511693</v>
      </c>
      <c r="AQ147" s="52">
        <v>0.980325965205327</v>
      </c>
      <c r="AR147" s="52">
        <v>0.846107805911535</v>
      </c>
      <c r="AS147" s="52">
        <v>0.91198824862896699</v>
      </c>
      <c r="AT147" s="52">
        <v>0.81982091591860495</v>
      </c>
      <c r="AU147" s="52">
        <v>0.68445601249061705</v>
      </c>
      <c r="AV147" s="52">
        <v>0.74424453937619905</v>
      </c>
      <c r="AW147" s="52">
        <v>0.69989002259437605</v>
      </c>
      <c r="AX147" s="52">
        <v>0.64661628265502002</v>
      </c>
      <c r="AY147" s="52">
        <v>0.58138603216173901</v>
      </c>
      <c r="AZ147" s="52">
        <v>0.54142983049827698</v>
      </c>
      <c r="BA147" s="52">
        <v>0.52191840699837</v>
      </c>
      <c r="BB147" s="52">
        <v>0.52418368111895897</v>
      </c>
      <c r="BC147" s="52">
        <v>0.55638556692559804</v>
      </c>
      <c r="BD147" s="52">
        <v>0.616102111137519</v>
      </c>
      <c r="BE147" s="52">
        <v>0.67431786769190705</v>
      </c>
      <c r="BF147" s="52">
        <v>0.77432355174405398</v>
      </c>
      <c r="BG147" s="52">
        <v>0.84940960950423305</v>
      </c>
      <c r="BH147" s="52">
        <v>0.92817308086333605</v>
      </c>
      <c r="BI147" s="52">
        <v>1.0081984848457499</v>
      </c>
      <c r="BJ147" s="52">
        <v>1.12408568433112</v>
      </c>
      <c r="BK147" s="52">
        <v>1.26649455335648</v>
      </c>
      <c r="BL147" s="52">
        <v>1.4043512927694499</v>
      </c>
      <c r="BM147" s="52">
        <v>1.51920987066239</v>
      </c>
      <c r="BN147" s="52">
        <v>1.56588898897171</v>
      </c>
      <c r="BO147" s="52">
        <v>1.4838497744104899</v>
      </c>
      <c r="BP147" s="52">
        <v>1.2971282612469199</v>
      </c>
      <c r="BQ147" s="52">
        <v>1.1500977812177</v>
      </c>
      <c r="BR147" s="52">
        <v>1.0124558167605699</v>
      </c>
      <c r="BS147" s="52">
        <v>0.81485816154650004</v>
      </c>
      <c r="BT147" s="52">
        <v>0.69230566683546302</v>
      </c>
      <c r="BU147" s="52">
        <v>61.2315850951614</v>
      </c>
      <c r="BV147" s="52">
        <v>57.7220134067069</v>
      </c>
      <c r="BW147" s="52">
        <v>56.088251094782301</v>
      </c>
      <c r="BX147" s="52">
        <v>55.894776839479299</v>
      </c>
      <c r="BY147" s="52">
        <v>55.563062431144502</v>
      </c>
      <c r="BZ147" s="52">
        <v>54.681048798640198</v>
      </c>
      <c r="CA147" s="52">
        <v>54.432458772368697</v>
      </c>
      <c r="CB147" s="52">
        <v>54.935558107926497</v>
      </c>
      <c r="CC147" s="52">
        <v>60.817084141052398</v>
      </c>
      <c r="CD147" s="52">
        <v>63.541337978232903</v>
      </c>
      <c r="CE147" s="52">
        <v>67.3816103427678</v>
      </c>
      <c r="CF147" s="52">
        <v>70.560132758844603</v>
      </c>
      <c r="CG147" s="52">
        <v>76.1773964688349</v>
      </c>
      <c r="CH147" s="52">
        <v>80.698757376134495</v>
      </c>
      <c r="CI147" s="52">
        <v>83.736106439990195</v>
      </c>
      <c r="CJ147" s="52">
        <v>86.730459937435597</v>
      </c>
      <c r="CK147" s="52">
        <v>87.470136658334198</v>
      </c>
      <c r="CL147" s="52">
        <v>86.644160203433202</v>
      </c>
      <c r="CM147" s="52">
        <v>83.986843410483402</v>
      </c>
      <c r="CN147" s="52">
        <v>79.245300478534105</v>
      </c>
      <c r="CO147" s="57">
        <v>75.000603889489398</v>
      </c>
      <c r="CP147" s="52">
        <v>69.852503192525305</v>
      </c>
      <c r="CQ147" s="57">
        <v>66.060496671391903</v>
      </c>
      <c r="CR147" s="57">
        <v>63.949083638302</v>
      </c>
      <c r="CS147" s="57">
        <v>59.855442291768497</v>
      </c>
      <c r="CT147" s="57">
        <v>-5.2653444325814402E-3</v>
      </c>
      <c r="CU147" s="57">
        <v>-2.2417954787491302E-2</v>
      </c>
      <c r="CV147" s="57">
        <v>-5.3831372502796604E-3</v>
      </c>
      <c r="CW147" s="57">
        <v>-9.4705596901634203E-4</v>
      </c>
      <c r="CX147" s="57">
        <v>9.5733847603265E-4</v>
      </c>
      <c r="CY147" s="57">
        <v>-4.6028972616534904E-3</v>
      </c>
      <c r="CZ147" s="57">
        <v>3.43581081728456E-3</v>
      </c>
      <c r="DA147" s="57">
        <v>6.4219766138594999E-3</v>
      </c>
      <c r="DB147" s="57">
        <v>2.37099052054312E-2</v>
      </c>
      <c r="DC147" s="57">
        <v>2.0027903710507701E-2</v>
      </c>
      <c r="DD147" s="57">
        <v>1.47352138415799E-2</v>
      </c>
      <c r="DE147" s="57">
        <v>1.95153858395895E-3</v>
      </c>
      <c r="DF147" s="57">
        <v>-3.7708425850312799E-3</v>
      </c>
      <c r="DG147" s="52">
        <v>-5.10043096307686E-3</v>
      </c>
      <c r="DH147" s="52">
        <v>7.9801803096960498E-4</v>
      </c>
      <c r="DI147" s="52">
        <v>1.03642596721144E-2</v>
      </c>
      <c r="DJ147" s="57">
        <v>7.95952320688188E-2</v>
      </c>
      <c r="DK147" s="57">
        <v>8.2862497495729298E-2</v>
      </c>
      <c r="DL147" s="57">
        <v>8.4472163812925494E-2</v>
      </c>
      <c r="DM147" s="57">
        <v>6.8321338392752007E-2</v>
      </c>
      <c r="DN147" s="57">
        <v>4.1406860248853899E-2</v>
      </c>
      <c r="DO147" s="52">
        <v>7.3893667122422804E-3</v>
      </c>
      <c r="DP147" s="52">
        <v>1.99332988931465E-3</v>
      </c>
      <c r="DQ147" s="52">
        <v>1.2424020950844699E-3</v>
      </c>
      <c r="DR147" s="59">
        <v>2.5116393977868899E-5</v>
      </c>
      <c r="DS147" s="59">
        <v>2.2228669852919099E-5</v>
      </c>
      <c r="DT147" s="58">
        <v>1.6967966757978401E-5</v>
      </c>
      <c r="DU147" s="58">
        <v>7.8351321558650701E-6</v>
      </c>
      <c r="DV147" s="58">
        <v>2.5802438412104102E-6</v>
      </c>
      <c r="DW147" s="58">
        <v>8.6141316489495196E-7</v>
      </c>
      <c r="DX147" s="58">
        <v>3.0098489660378301E-6</v>
      </c>
      <c r="DY147" s="59">
        <v>2.62976851660691E-5</v>
      </c>
      <c r="DZ147" s="58">
        <v>6.14030577139039E-6</v>
      </c>
      <c r="EA147" s="58">
        <v>4.9247780634540304E-6</v>
      </c>
      <c r="EB147" s="58">
        <v>2.9729848849654799E-6</v>
      </c>
      <c r="EC147" s="58">
        <v>2.7023790440363601E-6</v>
      </c>
      <c r="ED147" s="58">
        <v>5.4247875638582697E-6</v>
      </c>
      <c r="EE147" s="58">
        <v>1.21252479949764E-5</v>
      </c>
      <c r="EF147" s="59">
        <v>1.7089620737962501E-5</v>
      </c>
      <c r="EG147" s="59">
        <v>2.28591567307877E-5</v>
      </c>
      <c r="EH147" s="59">
        <v>2.7594722881703001E-5</v>
      </c>
      <c r="EI147" s="59">
        <v>2.66999272624966E-5</v>
      </c>
      <c r="EJ147" s="59">
        <v>2.3239381882024201E-5</v>
      </c>
      <c r="EK147" s="59">
        <v>1.9658399800772601E-5</v>
      </c>
      <c r="EL147" s="59">
        <v>3.3751227468282602E-5</v>
      </c>
      <c r="EM147" s="59">
        <v>1.8755430909150798E-5</v>
      </c>
      <c r="EN147" s="58">
        <v>2.14221997969384E-6</v>
      </c>
      <c r="EO147" s="58">
        <v>1.8976189677588701E-6</v>
      </c>
    </row>
    <row r="148" spans="2:145" x14ac:dyDescent="0.25">
      <c r="B14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All_All_All_All_All_All_All_All_All_SLAP_PGNB_All_45849</v>
      </c>
      <c r="C148" s="52" t="s">
        <v>264</v>
      </c>
      <c r="D148" s="52" t="s">
        <v>255</v>
      </c>
      <c r="E148" s="52" t="s">
        <v>25</v>
      </c>
      <c r="F148" s="52" t="s">
        <v>25</v>
      </c>
      <c r="G148" s="52" t="s">
        <v>25</v>
      </c>
      <c r="H148" s="52" t="s">
        <v>25</v>
      </c>
      <c r="I148" s="52" t="s">
        <v>25</v>
      </c>
      <c r="J148" s="52" t="s">
        <v>25</v>
      </c>
      <c r="K148" s="52" t="s">
        <v>25</v>
      </c>
      <c r="L148" s="53" t="s">
        <v>25</v>
      </c>
      <c r="M148" s="53" t="s">
        <v>25</v>
      </c>
      <c r="N148" s="54" t="s">
        <v>279</v>
      </c>
      <c r="O148" s="52" t="s">
        <v>25</v>
      </c>
      <c r="P148" s="55">
        <v>45849</v>
      </c>
      <c r="Q148" s="52">
        <v>17</v>
      </c>
      <c r="R148" s="52">
        <v>21</v>
      </c>
      <c r="S148" s="56">
        <v>886</v>
      </c>
      <c r="T148" s="52">
        <v>0</v>
      </c>
      <c r="U148" s="52">
        <v>0</v>
      </c>
      <c r="V148" s="52">
        <v>0</v>
      </c>
      <c r="W148" s="52">
        <v>0</v>
      </c>
      <c r="X148" s="52">
        <v>0.75053122113257598</v>
      </c>
      <c r="Y148" s="52">
        <v>0.81497805493642295</v>
      </c>
      <c r="Z148" s="52">
        <v>0.72980891936166603</v>
      </c>
      <c r="AA148" s="52">
        <v>0.68340781615115498</v>
      </c>
      <c r="AB148" s="52">
        <v>0.64666302181525204</v>
      </c>
      <c r="AC148" s="52">
        <v>0.65233153806862298</v>
      </c>
      <c r="AD148" s="52">
        <v>0.69649996908051304</v>
      </c>
      <c r="AE148" s="52">
        <v>0.77503975414316495</v>
      </c>
      <c r="AF148" s="52">
        <v>0.70303861441704896</v>
      </c>
      <c r="AG148" s="52">
        <v>0.779309405333518</v>
      </c>
      <c r="AH148" s="52">
        <v>0.75257420118917895</v>
      </c>
      <c r="AI148" s="52">
        <v>0.70321141991212499</v>
      </c>
      <c r="AJ148" s="52">
        <v>0.75606608212418602</v>
      </c>
      <c r="AK148" s="52">
        <v>0.94617362560652596</v>
      </c>
      <c r="AL148" s="52">
        <v>0.94954694105710502</v>
      </c>
      <c r="AM148" s="52">
        <v>0.98085440821989101</v>
      </c>
      <c r="AN148" s="52">
        <v>1.06110504629341</v>
      </c>
      <c r="AO148" s="52">
        <v>1.0736183902761001</v>
      </c>
      <c r="AP148" s="52">
        <v>0.975920956206625</v>
      </c>
      <c r="AQ148" s="52">
        <v>1.0275397777461199</v>
      </c>
      <c r="AR148" s="52">
        <v>0.91230676824348</v>
      </c>
      <c r="AS148" s="52">
        <v>0.95226719632063495</v>
      </c>
      <c r="AT148" s="52">
        <v>0.86386479417927498</v>
      </c>
      <c r="AU148" s="52">
        <v>0.75508832965597406</v>
      </c>
      <c r="AV148" s="52">
        <v>0.68622154952764203</v>
      </c>
      <c r="AW148" s="52">
        <v>0.78129060445332299</v>
      </c>
      <c r="AX148" s="52">
        <v>0.73960711035044902</v>
      </c>
      <c r="AY148" s="52">
        <v>0.68196080460236197</v>
      </c>
      <c r="AZ148" s="52">
        <v>0.65599597437185297</v>
      </c>
      <c r="BA148" s="52">
        <v>0.65878972491884302</v>
      </c>
      <c r="BB148" s="52">
        <v>0.662583053162485</v>
      </c>
      <c r="BC148" s="52">
        <v>0.67926510023142295</v>
      </c>
      <c r="BD148" s="52">
        <v>0.67173613757567796</v>
      </c>
      <c r="BE148" s="52">
        <v>0.65966640401034504</v>
      </c>
      <c r="BF148" s="52">
        <v>0.67765525231898904</v>
      </c>
      <c r="BG148" s="52">
        <v>0.69522295379485599</v>
      </c>
      <c r="BH148" s="52">
        <v>0.75717867191662303</v>
      </c>
      <c r="BI148" s="52">
        <v>0.85361342778761495</v>
      </c>
      <c r="BJ148" s="52">
        <v>0.99597382844839799</v>
      </c>
      <c r="BK148" s="52">
        <v>1.1541283612284501</v>
      </c>
      <c r="BL148" s="52">
        <v>1.28432705817044</v>
      </c>
      <c r="BM148" s="52">
        <v>1.4424619207129199</v>
      </c>
      <c r="BN148" s="52">
        <v>1.42793287104731</v>
      </c>
      <c r="BO148" s="52">
        <v>1.31274805336551</v>
      </c>
      <c r="BP148" s="52">
        <v>1.18344650880074</v>
      </c>
      <c r="BQ148" s="52">
        <v>1.0649061377578599</v>
      </c>
      <c r="BR148" s="52">
        <v>0.98579971734476401</v>
      </c>
      <c r="BS148" s="52">
        <v>0.86557576415585202</v>
      </c>
      <c r="BT148" s="52">
        <v>0.75077143538549795</v>
      </c>
      <c r="BU148" s="52">
        <v>59.513567591010997</v>
      </c>
      <c r="BV148" s="52">
        <v>59.549805643259099</v>
      </c>
      <c r="BW148" s="52">
        <v>59.055571848354397</v>
      </c>
      <c r="BX148" s="52">
        <v>58.0535996711859</v>
      </c>
      <c r="BY148" s="52">
        <v>57.198268580558903</v>
      </c>
      <c r="BZ148" s="52">
        <v>56.656656347731797</v>
      </c>
      <c r="CA148" s="52">
        <v>56.313978849673497</v>
      </c>
      <c r="CB148" s="52">
        <v>56.7153831161027</v>
      </c>
      <c r="CC148" s="52">
        <v>60.583823016170903</v>
      </c>
      <c r="CD148" s="52">
        <v>64.904462809772696</v>
      </c>
      <c r="CE148" s="52">
        <v>69.858397759026104</v>
      </c>
      <c r="CF148" s="52">
        <v>73.308948198909405</v>
      </c>
      <c r="CG148" s="52">
        <v>75.4671505268782</v>
      </c>
      <c r="CH148" s="52">
        <v>79.354417020773894</v>
      </c>
      <c r="CI148" s="52">
        <v>82.049123016039204</v>
      </c>
      <c r="CJ148" s="52">
        <v>85.173906506517099</v>
      </c>
      <c r="CK148" s="52">
        <v>83.565158982686995</v>
      </c>
      <c r="CL148" s="52">
        <v>82.186310287156005</v>
      </c>
      <c r="CM148" s="52">
        <v>78.060816448727806</v>
      </c>
      <c r="CN148" s="52">
        <v>74.516453901760102</v>
      </c>
      <c r="CO148" s="52">
        <v>70.464027673951094</v>
      </c>
      <c r="CP148" s="52">
        <v>66.417264110670004</v>
      </c>
      <c r="CQ148" s="57">
        <v>64.223717662305901</v>
      </c>
      <c r="CR148" s="57">
        <v>61.243992719112903</v>
      </c>
      <c r="CS148" s="57">
        <v>63.944185298685298</v>
      </c>
      <c r="CT148" s="57">
        <v>-4.86289033125959E-3</v>
      </c>
      <c r="CU148" s="57">
        <v>-2.0440265161177602E-2</v>
      </c>
      <c r="CV148" s="57">
        <v>-4.1974254991043502E-3</v>
      </c>
      <c r="CW148" s="57">
        <v>-2.9456267831321398E-4</v>
      </c>
      <c r="CX148" s="57">
        <v>1.06453839240124E-3</v>
      </c>
      <c r="CY148" s="57">
        <v>-4.5121940207663901E-3</v>
      </c>
      <c r="CZ148" s="57">
        <v>3.0978049329507202E-3</v>
      </c>
      <c r="DA148" s="57">
        <v>6.6688483994575996E-3</v>
      </c>
      <c r="DB148" s="57">
        <v>2.3579084820011E-2</v>
      </c>
      <c r="DC148" s="57">
        <v>1.9833101869958101E-2</v>
      </c>
      <c r="DD148" s="57">
        <v>1.30943129214003E-2</v>
      </c>
      <c r="DE148" s="57">
        <v>2.42116160050368E-3</v>
      </c>
      <c r="DF148" s="57">
        <v>-2.69382965433543E-3</v>
      </c>
      <c r="DG148" s="52">
        <v>-2.2056960528632299E-3</v>
      </c>
      <c r="DH148" s="57">
        <v>3.8833969270570799E-3</v>
      </c>
      <c r="DI148" s="57">
        <v>1.19092301349943E-2</v>
      </c>
      <c r="DJ148" s="57">
        <v>7.4318579215194705E-2</v>
      </c>
      <c r="DK148" s="57">
        <v>7.9900762818871401E-2</v>
      </c>
      <c r="DL148" s="57">
        <v>6.2280962508567003E-2</v>
      </c>
      <c r="DM148" s="57">
        <v>4.5028511825822799E-2</v>
      </c>
      <c r="DN148" s="57">
        <v>4.0349961126025499E-2</v>
      </c>
      <c r="DO148" s="57">
        <v>9.7296335871077007E-3</v>
      </c>
      <c r="DP148" s="52">
        <v>2.2039836112033502E-3</v>
      </c>
      <c r="DQ148" s="52">
        <v>1.23042303590701E-3</v>
      </c>
      <c r="DR148" s="59">
        <v>6.4540408600825201E-5</v>
      </c>
      <c r="DS148" s="59">
        <v>5.86475750959308E-5</v>
      </c>
      <c r="DT148" s="58">
        <v>4.4854395241729402E-5</v>
      </c>
      <c r="DU148" s="58">
        <v>2.08156160065449E-5</v>
      </c>
      <c r="DV148" s="58">
        <v>7.5263732423314404E-6</v>
      </c>
      <c r="DW148" s="58">
        <v>1.9073640178279598E-6</v>
      </c>
      <c r="DX148" s="58">
        <v>8.9935722519278899E-6</v>
      </c>
      <c r="DY148" s="59">
        <v>5.7054317782496403E-5</v>
      </c>
      <c r="DZ148" s="58">
        <v>1.0315804350319499E-5</v>
      </c>
      <c r="EA148" s="58">
        <v>5.0491990166188199E-6</v>
      </c>
      <c r="EB148" s="58">
        <v>2.3870289936251902E-6</v>
      </c>
      <c r="EC148" s="58">
        <v>2.1225727855280201E-6</v>
      </c>
      <c r="ED148" s="58">
        <v>4.9062769493244696E-6</v>
      </c>
      <c r="EE148" s="58">
        <v>1.5569574238999301E-5</v>
      </c>
      <c r="EF148" s="59">
        <v>2.0130281256126501E-5</v>
      </c>
      <c r="EG148" s="59">
        <v>2.68516857849778E-5</v>
      </c>
      <c r="EH148" s="59">
        <v>2.85042717310355E-5</v>
      </c>
      <c r="EI148" s="59">
        <v>2.7103593536716E-5</v>
      </c>
      <c r="EJ148" s="59">
        <v>3.1382198215744699E-5</v>
      </c>
      <c r="EK148" s="59">
        <v>3.2679247384901298E-5</v>
      </c>
      <c r="EL148" s="59">
        <v>6.9726110003694606E-5</v>
      </c>
      <c r="EM148" s="58">
        <v>3.3687529463856802E-5</v>
      </c>
      <c r="EN148" s="58">
        <v>2.89111556450389E-6</v>
      </c>
      <c r="EO148" s="58">
        <v>2.5341704667771401E-6</v>
      </c>
    </row>
    <row r="149" spans="2:145" x14ac:dyDescent="0.25">
      <c r="B14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All_All_All_All_All_All_All_All_All_SLAP_PGNB_All_45877</v>
      </c>
      <c r="C149" s="52" t="s">
        <v>264</v>
      </c>
      <c r="D149" s="52" t="s">
        <v>255</v>
      </c>
      <c r="E149" s="52" t="s">
        <v>25</v>
      </c>
      <c r="F149" s="52" t="s">
        <v>25</v>
      </c>
      <c r="G149" s="52" t="s">
        <v>25</v>
      </c>
      <c r="H149" s="52" t="s">
        <v>25</v>
      </c>
      <c r="I149" s="52" t="s">
        <v>25</v>
      </c>
      <c r="J149" s="52" t="s">
        <v>25</v>
      </c>
      <c r="K149" s="52" t="s">
        <v>25</v>
      </c>
      <c r="L149" s="53" t="s">
        <v>25</v>
      </c>
      <c r="M149" s="53" t="s">
        <v>25</v>
      </c>
      <c r="N149" s="54" t="s">
        <v>279</v>
      </c>
      <c r="O149" s="52" t="s">
        <v>25</v>
      </c>
      <c r="P149" s="55">
        <v>45877</v>
      </c>
      <c r="Q149" s="52">
        <v>17</v>
      </c>
      <c r="R149" s="52">
        <v>21</v>
      </c>
      <c r="S149" s="56">
        <v>908</v>
      </c>
      <c r="T149" s="52">
        <v>0</v>
      </c>
      <c r="U149" s="52">
        <v>0</v>
      </c>
      <c r="V149" s="52">
        <v>0</v>
      </c>
      <c r="W149" s="52">
        <v>0</v>
      </c>
      <c r="X149" s="52">
        <v>0.79537782072133401</v>
      </c>
      <c r="Y149" s="52">
        <v>0.837472115977975</v>
      </c>
      <c r="Z149" s="52">
        <v>0.73018452249787302</v>
      </c>
      <c r="AA149" s="52">
        <v>0.691758446758868</v>
      </c>
      <c r="AB149" s="52">
        <v>0.55876942977425603</v>
      </c>
      <c r="AC149" s="52">
        <v>0.55173444144260597</v>
      </c>
      <c r="AD149" s="52">
        <v>0.61135949044503402</v>
      </c>
      <c r="AE149" s="52">
        <v>0.65559991893345104</v>
      </c>
      <c r="AF149" s="52">
        <v>0.69054979556423901</v>
      </c>
      <c r="AG149" s="52">
        <v>0.81462985977925095</v>
      </c>
      <c r="AH149" s="52">
        <v>0.84389901591537697</v>
      </c>
      <c r="AI149" s="52">
        <v>0.87656313030607003</v>
      </c>
      <c r="AJ149" s="52">
        <v>1.00405079547306</v>
      </c>
      <c r="AK149" s="52">
        <v>1.0440634220826499</v>
      </c>
      <c r="AL149" s="52">
        <v>1.22567219773589</v>
      </c>
      <c r="AM149" s="52">
        <v>1.23311276721523</v>
      </c>
      <c r="AN149" s="52">
        <v>1.2393938913993701</v>
      </c>
      <c r="AO149" s="52">
        <v>1.2587013925506501</v>
      </c>
      <c r="AP149" s="52">
        <v>1.2149692388345299</v>
      </c>
      <c r="AQ149" s="52">
        <v>1.05301564674472</v>
      </c>
      <c r="AR149" s="52">
        <v>1.1162801368781401</v>
      </c>
      <c r="AS149" s="52">
        <v>1.1797812978275499</v>
      </c>
      <c r="AT149" s="52">
        <v>1.1847798664323801</v>
      </c>
      <c r="AU149" s="52">
        <v>1.04444328603494</v>
      </c>
      <c r="AV149" s="52">
        <v>0.75152619012803101</v>
      </c>
      <c r="AW149" s="52">
        <v>0.76510184789937996</v>
      </c>
      <c r="AX149" s="52">
        <v>0.70240933579363996</v>
      </c>
      <c r="AY149" s="52">
        <v>0.62968870941631505</v>
      </c>
      <c r="AZ149" s="52">
        <v>0.58511835942249901</v>
      </c>
      <c r="BA149" s="52">
        <v>0.56082695313126196</v>
      </c>
      <c r="BB149" s="52">
        <v>0.56529124734291403</v>
      </c>
      <c r="BC149" s="52">
        <v>0.60073306833266604</v>
      </c>
      <c r="BD149" s="52">
        <v>0.64905756213066301</v>
      </c>
      <c r="BE149" s="52">
        <v>0.67912753269338899</v>
      </c>
      <c r="BF149" s="52">
        <v>0.75554712270526203</v>
      </c>
      <c r="BG149" s="52">
        <v>0.82482171598575704</v>
      </c>
      <c r="BH149" s="52">
        <v>0.92200791873530097</v>
      </c>
      <c r="BI149" s="52">
        <v>1.04657319793682</v>
      </c>
      <c r="BJ149" s="52">
        <v>1.2152124404443601</v>
      </c>
      <c r="BK149" s="52">
        <v>1.37250597792213</v>
      </c>
      <c r="BL149" s="52">
        <v>1.5185176570641301</v>
      </c>
      <c r="BM149" s="52">
        <v>1.61664781945917</v>
      </c>
      <c r="BN149" s="52">
        <v>1.6766556360582401</v>
      </c>
      <c r="BO149" s="52">
        <v>1.6475133887012099</v>
      </c>
      <c r="BP149" s="52">
        <v>1.5082009734036099</v>
      </c>
      <c r="BQ149" s="52">
        <v>1.42047077788261</v>
      </c>
      <c r="BR149" s="52">
        <v>1.3323468152056099</v>
      </c>
      <c r="BS149" s="52">
        <v>1.20592641945321</v>
      </c>
      <c r="BT149" s="52">
        <v>1.03360131390327</v>
      </c>
      <c r="BU149" s="52">
        <v>64.629825579454007</v>
      </c>
      <c r="BV149" s="52">
        <v>59.264237993122997</v>
      </c>
      <c r="BW149" s="52">
        <v>58.375250265225603</v>
      </c>
      <c r="BX149" s="52">
        <v>57.884711013513197</v>
      </c>
      <c r="BY149" s="52">
        <v>57.2779107894021</v>
      </c>
      <c r="BZ149" s="52">
        <v>57.135143397402999</v>
      </c>
      <c r="CA149" s="52">
        <v>56.663409743947803</v>
      </c>
      <c r="CB149" s="52">
        <v>56.766679552564298</v>
      </c>
      <c r="CC149" s="52">
        <v>60.091263775783702</v>
      </c>
      <c r="CD149" s="52">
        <v>67.067574493627603</v>
      </c>
      <c r="CE149" s="52">
        <v>70.805362535828095</v>
      </c>
      <c r="CF149" s="52">
        <v>75.350569245745007</v>
      </c>
      <c r="CG149" s="52">
        <v>80.340815836268803</v>
      </c>
      <c r="CH149" s="52">
        <v>83.790337591338002</v>
      </c>
      <c r="CI149" s="52">
        <v>85.418084528286499</v>
      </c>
      <c r="CJ149" s="52">
        <v>88.261396138983102</v>
      </c>
      <c r="CK149" s="52">
        <v>88.093668113501096</v>
      </c>
      <c r="CL149" s="52">
        <v>88.162198914867005</v>
      </c>
      <c r="CM149" s="52">
        <v>87.292507279949206</v>
      </c>
      <c r="CN149" s="52">
        <v>84.577053004268905</v>
      </c>
      <c r="CO149" s="52">
        <v>80.554804488509404</v>
      </c>
      <c r="CP149" s="52">
        <v>74.336602586286602</v>
      </c>
      <c r="CQ149" s="57">
        <v>70.947261170466206</v>
      </c>
      <c r="CR149" s="57">
        <v>67.251376704946594</v>
      </c>
      <c r="CS149" s="57">
        <v>62.143680519482601</v>
      </c>
      <c r="CT149" s="57">
        <v>-4.2176073702208097E-3</v>
      </c>
      <c r="CU149" s="57">
        <v>-2.1019789776692999E-2</v>
      </c>
      <c r="CV149" s="57">
        <v>-4.5366115747060599E-3</v>
      </c>
      <c r="CW149" s="57">
        <v>-4.5863007995841502E-4</v>
      </c>
      <c r="CX149" s="57">
        <v>9.2869132557434596E-4</v>
      </c>
      <c r="CY149" s="57">
        <v>-4.3277997448751297E-3</v>
      </c>
      <c r="CZ149" s="57">
        <v>3.09406072991432E-3</v>
      </c>
      <c r="DA149" s="57">
        <v>6.5169501524020602E-3</v>
      </c>
      <c r="DB149" s="57">
        <v>2.35389217750747E-2</v>
      </c>
      <c r="DC149" s="57">
        <v>1.9534489096835701E-2</v>
      </c>
      <c r="DD149" s="57">
        <v>1.2121061590155999E-2</v>
      </c>
      <c r="DE149" s="57">
        <v>2.8679587131884101E-3</v>
      </c>
      <c r="DF149" s="57">
        <v>-6.1548249521661902E-3</v>
      </c>
      <c r="DG149" s="52">
        <v>-6.4477399693538299E-3</v>
      </c>
      <c r="DH149" s="57">
        <v>1.1430127804663999E-4</v>
      </c>
      <c r="DI149" s="57">
        <v>9.7978577768586001E-3</v>
      </c>
      <c r="DJ149" s="57">
        <v>7.9571805529230696E-2</v>
      </c>
      <c r="DK149" s="57">
        <v>8.4354074417494401E-2</v>
      </c>
      <c r="DL149" s="57">
        <v>9.5462984105957702E-2</v>
      </c>
      <c r="DM149" s="57">
        <v>9.1698695253170495E-2</v>
      </c>
      <c r="DN149" s="57">
        <v>4.3824767041541098E-2</v>
      </c>
      <c r="DO149" s="57">
        <v>5.2557599036913297E-3</v>
      </c>
      <c r="DP149" s="52">
        <v>4.3595772049910802E-4</v>
      </c>
      <c r="DQ149" s="52">
        <v>1.17174513802898E-3</v>
      </c>
      <c r="DR149" s="59">
        <v>4.5492666482724401E-5</v>
      </c>
      <c r="DS149" s="59">
        <v>4.0193705973510302E-5</v>
      </c>
      <c r="DT149" s="58">
        <v>2.93815333476484E-5</v>
      </c>
      <c r="DU149" s="58">
        <v>1.36016254703431E-5</v>
      </c>
      <c r="DV149" s="58">
        <v>4.8189142680836498E-6</v>
      </c>
      <c r="DW149" s="58">
        <v>1.3269058927857799E-6</v>
      </c>
      <c r="DX149" s="58">
        <v>5.6096604775707303E-6</v>
      </c>
      <c r="DY149" s="59">
        <v>3.90295060445981E-5</v>
      </c>
      <c r="DZ149" s="58">
        <v>7.55025605385097E-6</v>
      </c>
      <c r="EA149" s="58">
        <v>3.9738297034875799E-6</v>
      </c>
      <c r="EB149" s="58">
        <v>2.0562658260683302E-6</v>
      </c>
      <c r="EC149" s="58">
        <v>1.6798629983534999E-6</v>
      </c>
      <c r="ED149" s="58">
        <v>3.4690648561442098E-6</v>
      </c>
      <c r="EE149" s="58">
        <v>1.3913535067391201E-5</v>
      </c>
      <c r="EF149" s="59">
        <v>2.0944283930223301E-5</v>
      </c>
      <c r="EG149" s="59">
        <v>2.79701906669939E-5</v>
      </c>
      <c r="EH149" s="59">
        <v>3.4287982261843002E-5</v>
      </c>
      <c r="EI149" s="59">
        <v>3.5183170949057297E-5</v>
      </c>
      <c r="EJ149" s="59">
        <v>3.3743194371752802E-5</v>
      </c>
      <c r="EK149" s="59">
        <v>3.09236498197764E-5</v>
      </c>
      <c r="EL149" s="59">
        <v>5.8472458499014802E-5</v>
      </c>
      <c r="EM149" s="59">
        <v>3.5096706088432403E-5</v>
      </c>
      <c r="EN149" s="58">
        <v>3.4873614556706099E-6</v>
      </c>
      <c r="EO149" s="58">
        <v>3.5767610817106102E-6</v>
      </c>
    </row>
    <row r="150" spans="2:145" x14ac:dyDescent="0.25">
      <c r="B15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All_All_All_All_All_All_All_All_All_SLAP_PGNB_All_45890</v>
      </c>
      <c r="C150" s="52" t="s">
        <v>264</v>
      </c>
      <c r="D150" s="52" t="s">
        <v>255</v>
      </c>
      <c r="E150" s="52" t="s">
        <v>25</v>
      </c>
      <c r="F150" s="52" t="s">
        <v>25</v>
      </c>
      <c r="G150" s="52" t="s">
        <v>25</v>
      </c>
      <c r="H150" s="52" t="s">
        <v>25</v>
      </c>
      <c r="I150" s="52" t="s">
        <v>25</v>
      </c>
      <c r="J150" s="52" t="s">
        <v>25</v>
      </c>
      <c r="K150" s="52" t="s">
        <v>25</v>
      </c>
      <c r="L150" s="53" t="s">
        <v>25</v>
      </c>
      <c r="M150" s="53" t="s">
        <v>25</v>
      </c>
      <c r="N150" s="54" t="s">
        <v>279</v>
      </c>
      <c r="O150" s="52" t="s">
        <v>25</v>
      </c>
      <c r="P150" s="55">
        <v>45890</v>
      </c>
      <c r="Q150" s="52">
        <v>17</v>
      </c>
      <c r="R150" s="52">
        <v>21</v>
      </c>
      <c r="S150" s="56">
        <v>914</v>
      </c>
      <c r="T150" s="52">
        <v>0</v>
      </c>
      <c r="U150" s="52">
        <v>0</v>
      </c>
      <c r="V150" s="52">
        <v>0</v>
      </c>
      <c r="W150" s="52">
        <v>0</v>
      </c>
      <c r="X150" s="52">
        <v>0.82088780414424201</v>
      </c>
      <c r="Y150" s="52">
        <v>0.74510863155172602</v>
      </c>
      <c r="Z150" s="52">
        <v>0.68954986722647904</v>
      </c>
      <c r="AA150" s="52">
        <v>0.65196179875961902</v>
      </c>
      <c r="AB150" s="52">
        <v>0.49671060806363998</v>
      </c>
      <c r="AC150" s="52">
        <v>0.50314924925978499</v>
      </c>
      <c r="AD150" s="52">
        <v>0.606767699557898</v>
      </c>
      <c r="AE150" s="52">
        <v>0.64644179934589896</v>
      </c>
      <c r="AF150" s="52">
        <v>0.73027216275831397</v>
      </c>
      <c r="AG150" s="52">
        <v>0.78129675570877199</v>
      </c>
      <c r="AH150" s="52">
        <v>0.91590888703791196</v>
      </c>
      <c r="AI150" s="52">
        <v>0.82472056941951399</v>
      </c>
      <c r="AJ150" s="52">
        <v>0.86585993197876698</v>
      </c>
      <c r="AK150" s="52">
        <v>0.97778391828751299</v>
      </c>
      <c r="AL150" s="52">
        <v>1.1638008595460601</v>
      </c>
      <c r="AM150" s="52">
        <v>1.3218393372311501</v>
      </c>
      <c r="AN150" s="52">
        <v>1.32609283630138</v>
      </c>
      <c r="AO150" s="52">
        <v>1.32918628081324</v>
      </c>
      <c r="AP150" s="52">
        <v>1.2077109411242299</v>
      </c>
      <c r="AQ150" s="52">
        <v>1.03583453566117</v>
      </c>
      <c r="AR150" s="52">
        <v>1.03076176011349</v>
      </c>
      <c r="AS150" s="52">
        <v>1.1799452424685299</v>
      </c>
      <c r="AT150" s="52">
        <v>1.0951887465090899</v>
      </c>
      <c r="AU150" s="52">
        <v>0.74962389648657102</v>
      </c>
      <c r="AV150" s="52">
        <v>0.81012683407252895</v>
      </c>
      <c r="AW150" s="52">
        <v>0.76749648525495695</v>
      </c>
      <c r="AX150" s="52">
        <v>0.65389357380063495</v>
      </c>
      <c r="AY150" s="52">
        <v>0.58654223825921104</v>
      </c>
      <c r="AZ150" s="52">
        <v>0.54369417713298795</v>
      </c>
      <c r="BA150" s="52">
        <v>0.51958075574144702</v>
      </c>
      <c r="BB150" s="52">
        <v>0.52588712040913699</v>
      </c>
      <c r="BC150" s="52">
        <v>0.56393732913082995</v>
      </c>
      <c r="BD150" s="52">
        <v>0.61695531796443903</v>
      </c>
      <c r="BE150" s="52">
        <v>0.64997441447146298</v>
      </c>
      <c r="BF150" s="52">
        <v>0.70038168948587898</v>
      </c>
      <c r="BG150" s="52">
        <v>0.77277498261231703</v>
      </c>
      <c r="BH150" s="52">
        <v>0.88300378007215097</v>
      </c>
      <c r="BI150" s="52">
        <v>1.0485429376867099</v>
      </c>
      <c r="BJ150" s="52">
        <v>1.29983555952686</v>
      </c>
      <c r="BK150" s="52">
        <v>1.5026002485036001</v>
      </c>
      <c r="BL150" s="52">
        <v>1.6484805058272101</v>
      </c>
      <c r="BM150" s="52">
        <v>1.7457339543547601</v>
      </c>
      <c r="BN150" s="52">
        <v>1.6858623681235301</v>
      </c>
      <c r="BO150" s="52">
        <v>1.5556868512990401</v>
      </c>
      <c r="BP150" s="52">
        <v>1.38553036367867</v>
      </c>
      <c r="BQ150" s="52">
        <v>1.25431402787337</v>
      </c>
      <c r="BR150" s="52">
        <v>1.15225738286972</v>
      </c>
      <c r="BS150" s="52">
        <v>0.99831135225374201</v>
      </c>
      <c r="BT150" s="52">
        <v>0.85232127693438897</v>
      </c>
      <c r="BU150" s="52">
        <v>67.218125159019394</v>
      </c>
      <c r="BV150" s="52">
        <v>65.050877334089705</v>
      </c>
      <c r="BW150" s="52">
        <v>63.1617977606859</v>
      </c>
      <c r="BX150" s="52">
        <v>61.860953378575402</v>
      </c>
      <c r="BY150" s="52">
        <v>60.628461712983402</v>
      </c>
      <c r="BZ150" s="52">
        <v>59.878329479171697</v>
      </c>
      <c r="CA150" s="52">
        <v>59.335962890899602</v>
      </c>
      <c r="CB150" s="52">
        <v>59.332900705088498</v>
      </c>
      <c r="CC150" s="52">
        <v>65.350002412690401</v>
      </c>
      <c r="CD150" s="52">
        <v>71.281848916050507</v>
      </c>
      <c r="CE150" s="52">
        <v>74.978385581250194</v>
      </c>
      <c r="CF150" s="52">
        <v>81.472937197012001</v>
      </c>
      <c r="CG150" s="52">
        <v>85.869256520587896</v>
      </c>
      <c r="CH150" s="52">
        <v>89.307850923708003</v>
      </c>
      <c r="CI150" s="52">
        <v>92.608665386949696</v>
      </c>
      <c r="CJ150" s="52">
        <v>93.032041015089007</v>
      </c>
      <c r="CK150" s="52">
        <v>93.067557472312998</v>
      </c>
      <c r="CL150" s="52">
        <v>90.078732107179206</v>
      </c>
      <c r="CM150" s="52">
        <v>86.369703574396297</v>
      </c>
      <c r="CN150" s="52">
        <v>82.495714801504406</v>
      </c>
      <c r="CO150" s="52">
        <v>76.607297689083893</v>
      </c>
      <c r="CP150" s="52">
        <v>73.0489375873819</v>
      </c>
      <c r="CQ150" s="57">
        <v>69.381631731434794</v>
      </c>
      <c r="CR150" s="57">
        <v>66.468366937518198</v>
      </c>
      <c r="CS150" s="57">
        <v>69.472997933177396</v>
      </c>
      <c r="CT150" s="57">
        <v>-1.7892776874324E-3</v>
      </c>
      <c r="CU150" s="57">
        <v>-2.1304957968934501E-2</v>
      </c>
      <c r="CV150" s="57">
        <v>-4.7044085399339398E-3</v>
      </c>
      <c r="CW150" s="57">
        <v>-6.3105801877482099E-4</v>
      </c>
      <c r="CX150" s="57">
        <v>8.3809725855558904E-4</v>
      </c>
      <c r="CY150" s="57">
        <v>-4.2470787318193599E-3</v>
      </c>
      <c r="CZ150" s="57">
        <v>3.0979001420143402E-3</v>
      </c>
      <c r="DA150" s="57">
        <v>6.4356079369913798E-3</v>
      </c>
      <c r="DB150" s="57">
        <v>2.2939697561145601E-2</v>
      </c>
      <c r="DC150" s="57">
        <v>1.7568217043273701E-2</v>
      </c>
      <c r="DD150" s="57">
        <v>9.2197971653368502E-3</v>
      </c>
      <c r="DE150" s="57">
        <v>3.7869643174158699E-3</v>
      </c>
      <c r="DF150" s="57">
        <v>-1.04475746140662E-2</v>
      </c>
      <c r="DG150" s="52">
        <v>-3.9941070850223201E-3</v>
      </c>
      <c r="DH150" s="57">
        <v>3.2735381644021398E-3</v>
      </c>
      <c r="DI150" s="57">
        <v>1.09236482286283E-2</v>
      </c>
      <c r="DJ150" s="52">
        <v>8.2789313602434397E-2</v>
      </c>
      <c r="DK150" s="57">
        <v>8.6057739955917201E-2</v>
      </c>
      <c r="DL150" s="57">
        <v>9.1923722544892797E-2</v>
      </c>
      <c r="DM150" s="57">
        <v>8.1962616327554902E-2</v>
      </c>
      <c r="DN150" s="57">
        <v>4.1271896421485398E-2</v>
      </c>
      <c r="DO150" s="57">
        <v>5.65590906360429E-3</v>
      </c>
      <c r="DP150" s="52">
        <v>8.3335767998370201E-4</v>
      </c>
      <c r="DQ150" s="52">
        <v>1.32283607401775E-3</v>
      </c>
      <c r="DR150" s="59">
        <v>1.9094512071190101E-5</v>
      </c>
      <c r="DS150" s="59">
        <v>1.62666102370307E-5</v>
      </c>
      <c r="DT150" s="58">
        <v>1.1805295758944101E-5</v>
      </c>
      <c r="DU150" s="58">
        <v>5.6139786475494399E-6</v>
      </c>
      <c r="DV150" s="58">
        <v>1.8415277096065E-6</v>
      </c>
      <c r="DW150" s="58">
        <v>6.9308665392190902E-7</v>
      </c>
      <c r="DX150" s="58">
        <v>2.1080652371466102E-6</v>
      </c>
      <c r="DY150" s="59">
        <v>2.0272805858932399E-5</v>
      </c>
      <c r="DZ150" s="58">
        <v>4.4336247778722701E-6</v>
      </c>
      <c r="EA150" s="58">
        <v>2.6403737105564802E-6</v>
      </c>
      <c r="EB150" s="58">
        <v>1.3243828763098399E-6</v>
      </c>
      <c r="EC150" s="58">
        <v>1.2103924035714899E-6</v>
      </c>
      <c r="ED150" s="58">
        <v>3.1784546862088498E-6</v>
      </c>
      <c r="EE150" s="58">
        <v>1.32827862206126E-5</v>
      </c>
      <c r="EF150" s="59">
        <v>1.9726904077259098E-5</v>
      </c>
      <c r="EG150" s="59">
        <v>2.49217968052614E-5</v>
      </c>
      <c r="EH150" s="59">
        <v>2.7251188283398001E-5</v>
      </c>
      <c r="EI150" s="59">
        <v>3.6523739021666897E-5</v>
      </c>
      <c r="EJ150" s="59">
        <v>2.5344287536851401E-5</v>
      </c>
      <c r="EK150" s="59">
        <v>1.81553957095911E-5</v>
      </c>
      <c r="EL150" s="59">
        <v>2.9075701387536801E-5</v>
      </c>
      <c r="EM150" s="59">
        <v>1.5525588880679799E-5</v>
      </c>
      <c r="EN150" s="58">
        <v>1.8347474341298699E-6</v>
      </c>
      <c r="EO150" s="58">
        <v>1.89795680354397E-6</v>
      </c>
    </row>
    <row r="151" spans="2:145" x14ac:dyDescent="0.25">
      <c r="B15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All_All_All_All_All_All_All_All_All_SLAP_PGNB_All_45891</v>
      </c>
      <c r="C151" s="52" t="s">
        <v>264</v>
      </c>
      <c r="D151" s="52" t="s">
        <v>255</v>
      </c>
      <c r="E151" s="52" t="s">
        <v>25</v>
      </c>
      <c r="F151" s="52" t="s">
        <v>25</v>
      </c>
      <c r="G151" s="52" t="s">
        <v>25</v>
      </c>
      <c r="H151" s="52" t="s">
        <v>25</v>
      </c>
      <c r="I151" s="52" t="s">
        <v>25</v>
      </c>
      <c r="J151" s="52" t="s">
        <v>25</v>
      </c>
      <c r="K151" s="52" t="s">
        <v>25</v>
      </c>
      <c r="L151" s="53" t="s">
        <v>25</v>
      </c>
      <c r="M151" s="53" t="s">
        <v>25</v>
      </c>
      <c r="N151" s="54" t="s">
        <v>279</v>
      </c>
      <c r="O151" s="52" t="s">
        <v>25</v>
      </c>
      <c r="P151" s="55">
        <v>45891</v>
      </c>
      <c r="Q151" s="52">
        <v>17</v>
      </c>
      <c r="R151" s="52">
        <v>21</v>
      </c>
      <c r="S151" s="56">
        <v>913</v>
      </c>
      <c r="T151" s="52">
        <v>0</v>
      </c>
      <c r="U151" s="52">
        <v>0</v>
      </c>
      <c r="V151" s="52">
        <v>0</v>
      </c>
      <c r="W151" s="52">
        <v>0</v>
      </c>
      <c r="X151" s="52">
        <v>0.84990540767756395</v>
      </c>
      <c r="Y151" s="52">
        <v>0.654175049249624</v>
      </c>
      <c r="Z151" s="52">
        <v>0.59690468791429196</v>
      </c>
      <c r="AA151" s="52">
        <v>0.58853046170900003</v>
      </c>
      <c r="AB151" s="52">
        <v>0.53285207985058003</v>
      </c>
      <c r="AC151" s="52">
        <v>0.50784924972849499</v>
      </c>
      <c r="AD151" s="52">
        <v>0.52790622573809798</v>
      </c>
      <c r="AE151" s="52">
        <v>0.61316033770826495</v>
      </c>
      <c r="AF151" s="52">
        <v>0.693325217686243</v>
      </c>
      <c r="AG151" s="52">
        <v>0.78370717078003904</v>
      </c>
      <c r="AH151" s="52">
        <v>0.87873283585375705</v>
      </c>
      <c r="AI151" s="52">
        <v>0.93614188051248504</v>
      </c>
      <c r="AJ151" s="52">
        <v>0.81718911983356401</v>
      </c>
      <c r="AK151" s="52">
        <v>0.80078732655831397</v>
      </c>
      <c r="AL151" s="52">
        <v>0.84482382791919197</v>
      </c>
      <c r="AM151" s="52">
        <v>0.95012397296241902</v>
      </c>
      <c r="AN151" s="52">
        <v>0.91835385792171498</v>
      </c>
      <c r="AO151" s="52">
        <v>0.84694820377801205</v>
      </c>
      <c r="AP151" s="52">
        <v>1.0063467805033901</v>
      </c>
      <c r="AQ151" s="52">
        <v>0.92905030769166497</v>
      </c>
      <c r="AR151" s="52">
        <v>0.91843467768699205</v>
      </c>
      <c r="AS151" s="52">
        <v>0.95583454202470497</v>
      </c>
      <c r="AT151" s="52">
        <v>0.88136522165893005</v>
      </c>
      <c r="AU151" s="52">
        <v>0.79110474513490803</v>
      </c>
      <c r="AV151" s="52">
        <v>0.749977875295884</v>
      </c>
      <c r="AW151" s="52">
        <v>0.70234503855710395</v>
      </c>
      <c r="AX151" s="52">
        <v>0.64346978290318602</v>
      </c>
      <c r="AY151" s="52">
        <v>0.57484127476664504</v>
      </c>
      <c r="AZ151" s="52">
        <v>0.53149886310165795</v>
      </c>
      <c r="BA151" s="52">
        <v>0.506742753496501</v>
      </c>
      <c r="BB151" s="52">
        <v>0.51294608893197302</v>
      </c>
      <c r="BC151" s="52">
        <v>0.55159952968913895</v>
      </c>
      <c r="BD151" s="52">
        <v>0.60822498631895106</v>
      </c>
      <c r="BE151" s="52">
        <v>0.64887287383664405</v>
      </c>
      <c r="BF151" s="52">
        <v>0.73325310849665204</v>
      </c>
      <c r="BG151" s="52">
        <v>0.811631564966934</v>
      </c>
      <c r="BH151" s="52">
        <v>0.88168227584442904</v>
      </c>
      <c r="BI151" s="52">
        <v>0.95080643761719397</v>
      </c>
      <c r="BJ151" s="52">
        <v>1.0347500126411</v>
      </c>
      <c r="BK151" s="52">
        <v>1.14488305510526</v>
      </c>
      <c r="BL151" s="52">
        <v>1.28084238993181</v>
      </c>
      <c r="BM151" s="52">
        <v>1.3680093958402599</v>
      </c>
      <c r="BN151" s="52">
        <v>1.4585479562540999</v>
      </c>
      <c r="BO151" s="52">
        <v>1.3943604787103701</v>
      </c>
      <c r="BP151" s="52">
        <v>1.20933771299898</v>
      </c>
      <c r="BQ151" s="52">
        <v>1.0997127697344999</v>
      </c>
      <c r="BR151" s="52">
        <v>1.02387592898271</v>
      </c>
      <c r="BS151" s="52">
        <v>0.89975098738403902</v>
      </c>
      <c r="BT151" s="52">
        <v>0.77573764447412497</v>
      </c>
      <c r="BU151" s="52">
        <v>63.585623418685302</v>
      </c>
      <c r="BV151" s="52">
        <v>62.347779195982099</v>
      </c>
      <c r="BW151" s="52">
        <v>59.700644786820199</v>
      </c>
      <c r="BX151" s="52">
        <v>58.415465455007897</v>
      </c>
      <c r="BY151" s="52">
        <v>57.393583276303097</v>
      </c>
      <c r="BZ151" s="52">
        <v>56.396353175601703</v>
      </c>
      <c r="CA151" s="52">
        <v>55.381698707269102</v>
      </c>
      <c r="CB151" s="52">
        <v>55.789913182815098</v>
      </c>
      <c r="CC151" s="52">
        <v>58.593055381076702</v>
      </c>
      <c r="CD151" s="52">
        <v>63.329350184431803</v>
      </c>
      <c r="CE151" s="52">
        <v>66.026127591058497</v>
      </c>
      <c r="CF151" s="52">
        <v>69.769937355471797</v>
      </c>
      <c r="CG151" s="52">
        <v>73.068969022321198</v>
      </c>
      <c r="CH151" s="52">
        <v>76.091951082154594</v>
      </c>
      <c r="CI151" s="52">
        <v>79.5189055159764</v>
      </c>
      <c r="CJ151" s="52">
        <v>80.803334313344905</v>
      </c>
      <c r="CK151" s="52">
        <v>84.245144833849494</v>
      </c>
      <c r="CL151" s="52">
        <v>81.5540236097616</v>
      </c>
      <c r="CM151" s="52">
        <v>80.259594447474498</v>
      </c>
      <c r="CN151" s="52">
        <v>75.977631285254404</v>
      </c>
      <c r="CO151" s="52">
        <v>71.278277857492</v>
      </c>
      <c r="CP151" s="52">
        <v>67.990908633390205</v>
      </c>
      <c r="CQ151" s="57">
        <v>65.201421210485606</v>
      </c>
      <c r="CR151" s="57">
        <v>63.380331654156201</v>
      </c>
      <c r="CS151" s="57">
        <v>66.469139385951195</v>
      </c>
      <c r="CT151" s="57">
        <v>-4.6956709658508696E-3</v>
      </c>
      <c r="CU151" s="57">
        <v>-2.0362566961720101E-2</v>
      </c>
      <c r="CV151" s="57">
        <v>-4.2755050352098201E-3</v>
      </c>
      <c r="CW151" s="57">
        <v>-3.3481908846862802E-4</v>
      </c>
      <c r="CX151" s="57">
        <v>9.0731793659079205E-4</v>
      </c>
      <c r="CY151" s="57">
        <v>-4.2319397266336002E-3</v>
      </c>
      <c r="CZ151" s="57">
        <v>2.9905012939021999E-3</v>
      </c>
      <c r="DA151" s="57">
        <v>6.5269472591603398E-3</v>
      </c>
      <c r="DB151" s="57">
        <v>2.34351585969035E-2</v>
      </c>
      <c r="DC151" s="57">
        <v>2.0131993941913701E-2</v>
      </c>
      <c r="DD151" s="57">
        <v>1.50620908851319E-2</v>
      </c>
      <c r="DE151" s="52">
        <v>2.04146190424985E-3</v>
      </c>
      <c r="DF151" s="52">
        <v>2.1176634260493E-4</v>
      </c>
      <c r="DG151" s="52">
        <v>1.95142828327933E-3</v>
      </c>
      <c r="DH151" s="52">
        <v>7.5981956391481999E-3</v>
      </c>
      <c r="DI151" s="52">
        <v>1.61064333095738E-2</v>
      </c>
      <c r="DJ151" s="52">
        <v>7.4190801370640005E-2</v>
      </c>
      <c r="DK151" s="57">
        <v>7.9467644533479001E-2</v>
      </c>
      <c r="DL151" s="57">
        <v>6.98000575779954E-2</v>
      </c>
      <c r="DM151" s="57">
        <v>5.1295118216682201E-2</v>
      </c>
      <c r="DN151" s="57">
        <v>4.0334212031676503E-2</v>
      </c>
      <c r="DO151" s="57">
        <v>9.0483940432923293E-3</v>
      </c>
      <c r="DP151" s="52">
        <v>2.16431141872293E-3</v>
      </c>
      <c r="DQ151" s="52">
        <v>1.34140516659102E-3</v>
      </c>
      <c r="DR151" s="59">
        <v>1.9547739407150201E-5</v>
      </c>
      <c r="DS151" s="59">
        <v>1.6941103842979401E-5</v>
      </c>
      <c r="DT151" s="58">
        <v>1.2495704958951599E-5</v>
      </c>
      <c r="DU151" s="58">
        <v>5.8658415234284104E-6</v>
      </c>
      <c r="DV151" s="58">
        <v>1.89572100573234E-6</v>
      </c>
      <c r="DW151" s="58">
        <v>7.2410931492218604E-7</v>
      </c>
      <c r="DX151" s="58">
        <v>2.2191167443963901E-6</v>
      </c>
      <c r="DY151" s="59">
        <v>2.2318634705307001E-5</v>
      </c>
      <c r="DZ151" s="58">
        <v>4.9061931262854802E-6</v>
      </c>
      <c r="EA151" s="58">
        <v>4.2895883773615002E-6</v>
      </c>
      <c r="EB151" s="58">
        <v>3.11575612604881E-6</v>
      </c>
      <c r="EC151" s="58">
        <v>2.8015894079391302E-6</v>
      </c>
      <c r="ED151" s="58">
        <v>5.8627002716453599E-6</v>
      </c>
      <c r="EE151" s="59">
        <v>1.2323390784590701E-5</v>
      </c>
      <c r="EF151" s="59">
        <v>1.50962870669367E-5</v>
      </c>
      <c r="EG151" s="59">
        <v>1.7922625671392699E-5</v>
      </c>
      <c r="EH151" s="59">
        <v>2.3033229388563799E-5</v>
      </c>
      <c r="EI151" s="59">
        <v>2.0836697462578301E-5</v>
      </c>
      <c r="EJ151" s="59">
        <v>1.8895008251713899E-5</v>
      </c>
      <c r="EK151" s="59">
        <v>1.9292043579742501E-5</v>
      </c>
      <c r="EL151" s="59">
        <v>3.0658034678633998E-5</v>
      </c>
      <c r="EM151" s="59">
        <v>1.6973198144710598E-5</v>
      </c>
      <c r="EN151" s="58">
        <v>2.15978517886149E-6</v>
      </c>
      <c r="EO151" s="58">
        <v>1.9303465876267202E-6</v>
      </c>
    </row>
    <row r="152" spans="2:145" x14ac:dyDescent="0.25">
      <c r="B15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All_All_All_All_All_All_All_All_All_SLAP_PGNB_All_45904</v>
      </c>
      <c r="C152" s="52" t="s">
        <v>264</v>
      </c>
      <c r="D152" s="52" t="s">
        <v>255</v>
      </c>
      <c r="E152" s="52" t="s">
        <v>25</v>
      </c>
      <c r="F152" s="52" t="s">
        <v>25</v>
      </c>
      <c r="G152" s="52" t="s">
        <v>25</v>
      </c>
      <c r="H152" s="52" t="s">
        <v>25</v>
      </c>
      <c r="I152" s="52" t="s">
        <v>25</v>
      </c>
      <c r="J152" s="52" t="s">
        <v>25</v>
      </c>
      <c r="K152" s="52" t="s">
        <v>25</v>
      </c>
      <c r="L152" s="53" t="s">
        <v>25</v>
      </c>
      <c r="M152" s="53" t="s">
        <v>25</v>
      </c>
      <c r="N152" s="54" t="s">
        <v>279</v>
      </c>
      <c r="O152" s="52" t="s">
        <v>25</v>
      </c>
      <c r="P152" s="55">
        <v>45904</v>
      </c>
      <c r="Q152" s="52">
        <v>17</v>
      </c>
      <c r="R152" s="52">
        <v>21</v>
      </c>
      <c r="S152" s="56">
        <v>914</v>
      </c>
      <c r="T152" s="52">
        <v>0</v>
      </c>
      <c r="U152" s="52">
        <v>0</v>
      </c>
      <c r="V152" s="52">
        <v>0</v>
      </c>
      <c r="W152" s="52">
        <v>0</v>
      </c>
      <c r="X152" s="52">
        <v>0.69776494814927803</v>
      </c>
      <c r="Y152" s="52">
        <v>0.64123072375985302</v>
      </c>
      <c r="Z152" s="52">
        <v>0.60246113209491703</v>
      </c>
      <c r="AA152" s="52">
        <v>0.50983506422867597</v>
      </c>
      <c r="AB152" s="52">
        <v>0.49317878297233297</v>
      </c>
      <c r="AC152" s="52">
        <v>0.49048318384699202</v>
      </c>
      <c r="AD152" s="52">
        <v>0.64051710853427102</v>
      </c>
      <c r="AE152" s="52">
        <v>0.781747800711459</v>
      </c>
      <c r="AF152" s="52">
        <v>0.69837003154688204</v>
      </c>
      <c r="AG152" s="52">
        <v>0.72080277125062897</v>
      </c>
      <c r="AH152" s="52">
        <v>0.70716903850808299</v>
      </c>
      <c r="AI152" s="52">
        <v>0.71996243320039699</v>
      </c>
      <c r="AJ152" s="52">
        <v>0.89513000105013096</v>
      </c>
      <c r="AK152" s="52">
        <v>0.88613520415610403</v>
      </c>
      <c r="AL152" s="52">
        <v>0.74058843847623901</v>
      </c>
      <c r="AM152" s="52">
        <v>0.74684457258178405</v>
      </c>
      <c r="AN152" s="52">
        <v>0.72315749642946903</v>
      </c>
      <c r="AO152" s="52">
        <v>0.83056966997982296</v>
      </c>
      <c r="AP152" s="52">
        <v>0.91960355282317496</v>
      </c>
      <c r="AQ152" s="52">
        <v>0.90211438246375497</v>
      </c>
      <c r="AR152" s="52">
        <v>0.87557425329093397</v>
      </c>
      <c r="AS152" s="52">
        <v>0.923363847801145</v>
      </c>
      <c r="AT152" s="52">
        <v>0.79913116580059895</v>
      </c>
      <c r="AU152" s="52">
        <v>0.62802230424198702</v>
      </c>
      <c r="AV152" s="52">
        <v>0.74564973537071699</v>
      </c>
      <c r="AW152" s="52">
        <v>0.650739251132606</v>
      </c>
      <c r="AX152" s="52">
        <v>0.60660334006440897</v>
      </c>
      <c r="AY152" s="52">
        <v>0.55644472787886201</v>
      </c>
      <c r="AZ152" s="52">
        <v>0.52444671663400599</v>
      </c>
      <c r="BA152" s="52">
        <v>0.51464953389287704</v>
      </c>
      <c r="BB152" s="52">
        <v>0.53087001566161696</v>
      </c>
      <c r="BC152" s="52">
        <v>0.57729141159834896</v>
      </c>
      <c r="BD152" s="52">
        <v>0.61476977808600697</v>
      </c>
      <c r="BE152" s="52">
        <v>0.62513817902206004</v>
      </c>
      <c r="BF152" s="52">
        <v>0.67980707005986896</v>
      </c>
      <c r="BG152" s="52">
        <v>0.73271867948435399</v>
      </c>
      <c r="BH152" s="52">
        <v>0.77550138258558599</v>
      </c>
      <c r="BI152" s="52">
        <v>0.805154576485964</v>
      </c>
      <c r="BJ152" s="52">
        <v>0.84385128702287704</v>
      </c>
      <c r="BK152" s="52">
        <v>0.93657748127270501</v>
      </c>
      <c r="BL152" s="52">
        <v>1.00778727391551</v>
      </c>
      <c r="BM152" s="52">
        <v>1.0718292906325999</v>
      </c>
      <c r="BN152" s="52">
        <v>1.0343986934853799</v>
      </c>
      <c r="BO152" s="52">
        <v>0.95127461216447096</v>
      </c>
      <c r="BP152" s="52">
        <v>0.88465564218665604</v>
      </c>
      <c r="BQ152" s="52">
        <v>0.87278445619331602</v>
      </c>
      <c r="BR152" s="52">
        <v>0.83116713815105803</v>
      </c>
      <c r="BS152" s="52">
        <v>0.75400901042919399</v>
      </c>
      <c r="BT152" s="52">
        <v>0.66472110146130803</v>
      </c>
      <c r="BU152" s="52">
        <v>60.092200954421202</v>
      </c>
      <c r="BV152" s="52">
        <v>59.054738491151902</v>
      </c>
      <c r="BW152" s="52">
        <v>58.067574473096101</v>
      </c>
      <c r="BX152" s="52">
        <v>57.311461008342903</v>
      </c>
      <c r="BY152" s="52">
        <v>57.424602419020303</v>
      </c>
      <c r="BZ152" s="52">
        <v>57.754778358296697</v>
      </c>
      <c r="CA152" s="52">
        <v>57.074720806593596</v>
      </c>
      <c r="CB152" s="52">
        <v>57.461421520218501</v>
      </c>
      <c r="CC152" s="52">
        <v>57.932272036032799</v>
      </c>
      <c r="CD152" s="52">
        <v>59.812866799344398</v>
      </c>
      <c r="CE152" s="52">
        <v>62.609017105512599</v>
      </c>
      <c r="CF152" s="52">
        <v>65.820998994442405</v>
      </c>
      <c r="CG152" s="52">
        <v>69.680144366999698</v>
      </c>
      <c r="CH152" s="52">
        <v>72.893814031529701</v>
      </c>
      <c r="CI152" s="52">
        <v>74.038979045119206</v>
      </c>
      <c r="CJ152" s="52">
        <v>74.830074613463296</v>
      </c>
      <c r="CK152" s="52">
        <v>73.051451327704399</v>
      </c>
      <c r="CL152" s="52">
        <v>72.074227830768507</v>
      </c>
      <c r="CM152" s="52">
        <v>69.398167593328594</v>
      </c>
      <c r="CN152" s="52">
        <v>66.286775771355195</v>
      </c>
      <c r="CO152" s="52">
        <v>64.338113839340707</v>
      </c>
      <c r="CP152" s="52">
        <v>63.599546239175098</v>
      </c>
      <c r="CQ152" s="57">
        <v>63.151219641260603</v>
      </c>
      <c r="CR152" s="57">
        <v>62.086352766302902</v>
      </c>
      <c r="CS152" s="57">
        <v>61.208073716358001</v>
      </c>
      <c r="CT152" s="57">
        <v>-5.3786888827632899E-3</v>
      </c>
      <c r="CU152" s="57">
        <v>-2.2032937042351899E-2</v>
      </c>
      <c r="CV152" s="57">
        <v>-5.1441971382090003E-3</v>
      </c>
      <c r="CW152" s="57">
        <v>-7.5204948896207902E-4</v>
      </c>
      <c r="CX152" s="57">
        <v>7.9486894509036698E-4</v>
      </c>
      <c r="CY152" s="57">
        <v>-4.23657918786803E-3</v>
      </c>
      <c r="CZ152" s="57">
        <v>3.1047984898786799E-3</v>
      </c>
      <c r="DA152" s="57">
        <v>6.3952793936801399E-3</v>
      </c>
      <c r="DB152" s="57">
        <v>2.3473762287564599E-2</v>
      </c>
      <c r="DC152" s="57">
        <v>2.0417798769046799E-2</v>
      </c>
      <c r="DD152" s="57">
        <v>1.5111931098001701E-2</v>
      </c>
      <c r="DE152" s="57">
        <v>1.6926784884845299E-3</v>
      </c>
      <c r="DF152" s="57">
        <v>2.13740970806934E-3</v>
      </c>
      <c r="DG152" s="52">
        <v>2.7843566694963199E-3</v>
      </c>
      <c r="DH152" s="52">
        <v>1.18137393279217E-2</v>
      </c>
      <c r="DI152" s="52">
        <v>2.0261780830116399E-2</v>
      </c>
      <c r="DJ152" s="52">
        <v>5.8967615602052902E-2</v>
      </c>
      <c r="DK152" s="57">
        <v>7.0250184036775007E-2</v>
      </c>
      <c r="DL152" s="57">
        <v>3.1372188376486899E-2</v>
      </c>
      <c r="DM152" s="57">
        <v>1.13221418083985E-2</v>
      </c>
      <c r="DN152" s="57">
        <v>3.6784079076652897E-2</v>
      </c>
      <c r="DO152" s="57">
        <v>9.5330974468207305E-3</v>
      </c>
      <c r="DP152" s="52">
        <v>2.1540020240398898E-3</v>
      </c>
      <c r="DQ152" s="52">
        <v>1.5019101983474901E-3</v>
      </c>
      <c r="DR152" s="58">
        <v>1.38223143225845E-5</v>
      </c>
      <c r="DS152" s="58">
        <v>1.19477719163913E-5</v>
      </c>
      <c r="DT152" s="58">
        <v>8.9573079459260604E-6</v>
      </c>
      <c r="DU152" s="58">
        <v>4.57851074799135E-6</v>
      </c>
      <c r="DV152" s="58">
        <v>1.6966533577619399E-6</v>
      </c>
      <c r="DW152" s="58">
        <v>6.0924432098004102E-7</v>
      </c>
      <c r="DX152" s="58">
        <v>1.78749447913154E-6</v>
      </c>
      <c r="DY152" s="58">
        <v>1.3475350955775601E-5</v>
      </c>
      <c r="DZ152" s="58">
        <v>4.0859523632996104E-6</v>
      </c>
      <c r="EA152" s="58">
        <v>3.9249658269725497E-6</v>
      </c>
      <c r="EB152" s="58">
        <v>2.8338498839012402E-6</v>
      </c>
      <c r="EC152" s="58">
        <v>3.21309343828205E-6</v>
      </c>
      <c r="ED152" s="58">
        <v>6.7606560623569003E-6</v>
      </c>
      <c r="EE152" s="58">
        <v>1.2461735377670701E-5</v>
      </c>
      <c r="EF152" s="58">
        <v>1.4995011566018699E-5</v>
      </c>
      <c r="EG152" s="59">
        <v>1.8467131845680401E-5</v>
      </c>
      <c r="EH152" s="59">
        <v>2.38066496076993E-5</v>
      </c>
      <c r="EI152" s="59">
        <v>2.4869236281151198E-5</v>
      </c>
      <c r="EJ152" s="59">
        <v>2.8160805110988499E-5</v>
      </c>
      <c r="EK152" s="59">
        <v>2.64029805277939E-5</v>
      </c>
      <c r="EL152" s="59">
        <v>2.63744070082126E-5</v>
      </c>
      <c r="EM152" s="58">
        <v>1.4038475086207901E-5</v>
      </c>
      <c r="EN152" s="58">
        <v>1.7575931889148599E-6</v>
      </c>
      <c r="EO152" s="58">
        <v>1.52757194776955E-6</v>
      </c>
    </row>
    <row r="153" spans="2:145" x14ac:dyDescent="0.25">
      <c r="B15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All_All_All_All_All_All_All_All_All_SLAP_PGNB_All_45916</v>
      </c>
      <c r="C153" s="52" t="s">
        <v>264</v>
      </c>
      <c r="D153" s="52" t="s">
        <v>255</v>
      </c>
      <c r="E153" s="52" t="s">
        <v>25</v>
      </c>
      <c r="F153" s="52" t="s">
        <v>25</v>
      </c>
      <c r="G153" s="52" t="s">
        <v>25</v>
      </c>
      <c r="H153" s="52" t="s">
        <v>25</v>
      </c>
      <c r="I153" s="52" t="s">
        <v>25</v>
      </c>
      <c r="J153" s="52" t="s">
        <v>25</v>
      </c>
      <c r="K153" s="52" t="s">
        <v>25</v>
      </c>
      <c r="L153" s="53" t="s">
        <v>25</v>
      </c>
      <c r="M153" s="53" t="s">
        <v>25</v>
      </c>
      <c r="N153" s="54" t="s">
        <v>279</v>
      </c>
      <c r="O153" s="52" t="s">
        <v>25</v>
      </c>
      <c r="P153" s="55">
        <v>45916</v>
      </c>
      <c r="Q153" s="52">
        <v>17</v>
      </c>
      <c r="R153" s="52">
        <v>21</v>
      </c>
      <c r="S153" s="56">
        <v>922</v>
      </c>
      <c r="T153" s="52">
        <v>0</v>
      </c>
      <c r="U153" s="52">
        <v>0</v>
      </c>
      <c r="V153" s="52">
        <v>0</v>
      </c>
      <c r="W153" s="52">
        <v>0</v>
      </c>
      <c r="X153" s="52">
        <v>0.79642989364484196</v>
      </c>
      <c r="Y153" s="52">
        <v>0.65612805029685695</v>
      </c>
      <c r="Z153" s="52">
        <v>0.60415182894812602</v>
      </c>
      <c r="AA153" s="52">
        <v>0.53094864266945696</v>
      </c>
      <c r="AB153" s="52">
        <v>0.53327160216328795</v>
      </c>
      <c r="AC153" s="52">
        <v>0.52345777889287104</v>
      </c>
      <c r="AD153" s="52">
        <v>0.67622560183367497</v>
      </c>
      <c r="AE153" s="52">
        <v>0.73837043308480099</v>
      </c>
      <c r="AF153" s="52">
        <v>0.70064678675743697</v>
      </c>
      <c r="AG153" s="52">
        <v>0.75204421000514099</v>
      </c>
      <c r="AH153" s="52">
        <v>0.68672436595520203</v>
      </c>
      <c r="AI153" s="52">
        <v>0.71758058670760505</v>
      </c>
      <c r="AJ153" s="52">
        <v>0.74663030100269201</v>
      </c>
      <c r="AK153" s="52">
        <v>0.86570665460843499</v>
      </c>
      <c r="AL153" s="52">
        <v>0.961912742328353</v>
      </c>
      <c r="AM153" s="52">
        <v>1.1211120228201801</v>
      </c>
      <c r="AN153" s="52">
        <v>1.0872517539190101</v>
      </c>
      <c r="AO153" s="52">
        <v>1.1944971287954</v>
      </c>
      <c r="AP153" s="52">
        <v>1.1527257986866899</v>
      </c>
      <c r="AQ153" s="52">
        <v>1.1069581974192799</v>
      </c>
      <c r="AR153" s="52">
        <v>1.0108218946177401</v>
      </c>
      <c r="AS153" s="52">
        <v>0.936430946543373</v>
      </c>
      <c r="AT153" s="52">
        <v>0.95488976054904096</v>
      </c>
      <c r="AU153" s="52">
        <v>0.884462088536489</v>
      </c>
      <c r="AV153" s="52">
        <v>0.83990509836202099</v>
      </c>
      <c r="AW153" s="52">
        <v>0.74661549263171101</v>
      </c>
      <c r="AX153" s="52">
        <v>0.68072929800590998</v>
      </c>
      <c r="AY153" s="52">
        <v>0.61318052021903702</v>
      </c>
      <c r="AZ153" s="52">
        <v>0.56171583377810697</v>
      </c>
      <c r="BA153" s="52">
        <v>0.55341367844548695</v>
      </c>
      <c r="BB153" s="52">
        <v>0.56783567874847896</v>
      </c>
      <c r="BC153" s="52">
        <v>0.61004077568811799</v>
      </c>
      <c r="BD153" s="52">
        <v>0.63547212273334996</v>
      </c>
      <c r="BE153" s="52">
        <v>0.62807396390432901</v>
      </c>
      <c r="BF153" s="52">
        <v>0.63445346394388102</v>
      </c>
      <c r="BG153" s="52">
        <v>0.66564623855706895</v>
      </c>
      <c r="BH153" s="52">
        <v>0.75006570211316703</v>
      </c>
      <c r="BI153" s="52">
        <v>0.88125816693856696</v>
      </c>
      <c r="BJ153" s="52">
        <v>1.0447348381135999</v>
      </c>
      <c r="BK153" s="52">
        <v>1.20809542538028</v>
      </c>
      <c r="BL153" s="52">
        <v>1.3010990182644799</v>
      </c>
      <c r="BM153" s="52">
        <v>1.40650127427309</v>
      </c>
      <c r="BN153" s="52">
        <v>1.4242744506569001</v>
      </c>
      <c r="BO153" s="52">
        <v>1.28060894619487</v>
      </c>
      <c r="BP153" s="52">
        <v>1.19946609802721</v>
      </c>
      <c r="BQ153" s="52">
        <v>1.15394690923732</v>
      </c>
      <c r="BR153" s="52">
        <v>1.0885791700987899</v>
      </c>
      <c r="BS153" s="52">
        <v>0.98735120515955199</v>
      </c>
      <c r="BT153" s="52">
        <v>0.85621423254076401</v>
      </c>
      <c r="BU153" s="52">
        <v>67.687094439818196</v>
      </c>
      <c r="BV153" s="52">
        <v>67.751255075316706</v>
      </c>
      <c r="BW153" s="52">
        <v>64.493076365734098</v>
      </c>
      <c r="BX153" s="52">
        <v>63.041409918999598</v>
      </c>
      <c r="BY153" s="52">
        <v>63.1358985405327</v>
      </c>
      <c r="BZ153" s="52">
        <v>62.748650578802803</v>
      </c>
      <c r="CA153" s="52">
        <v>62.0347346085494</v>
      </c>
      <c r="CB153" s="52">
        <v>61.314754511502798</v>
      </c>
      <c r="CC153" s="52">
        <v>63.847961781979599</v>
      </c>
      <c r="CD153" s="52">
        <v>70.200908066132797</v>
      </c>
      <c r="CE153" s="52">
        <v>75.506486324930904</v>
      </c>
      <c r="CF153" s="52">
        <v>79.609433994738595</v>
      </c>
      <c r="CG153" s="52">
        <v>81.554689496355095</v>
      </c>
      <c r="CH153" s="52">
        <v>84.791116136838099</v>
      </c>
      <c r="CI153" s="52">
        <v>85.205568097936805</v>
      </c>
      <c r="CJ153" s="52">
        <v>86.672592840434703</v>
      </c>
      <c r="CK153" s="52">
        <v>87.3611331438062</v>
      </c>
      <c r="CL153" s="52">
        <v>84.907570028637707</v>
      </c>
      <c r="CM153" s="52">
        <v>80.984324226126006</v>
      </c>
      <c r="CN153" s="52">
        <v>77.947727774584706</v>
      </c>
      <c r="CO153" s="52">
        <v>74.738946846539093</v>
      </c>
      <c r="CP153" s="52">
        <v>73.209501069285096</v>
      </c>
      <c r="CQ153" s="57">
        <v>70.055140068656002</v>
      </c>
      <c r="CR153" s="57">
        <v>66.015363320132906</v>
      </c>
      <c r="CS153" s="57">
        <v>69.253191063330505</v>
      </c>
      <c r="CT153" s="57">
        <v>-4.0505341064273699E-4</v>
      </c>
      <c r="CU153" s="57">
        <v>-1.0835448816598399E-2</v>
      </c>
      <c r="CV153" s="57">
        <v>-5.4009991136708202E-3</v>
      </c>
      <c r="CW153" s="57">
        <v>-8.6554016966176699E-4</v>
      </c>
      <c r="CX153" s="57">
        <v>7.0275190483814998E-4</v>
      </c>
      <c r="CY153" s="57">
        <v>-4.16438183365914E-3</v>
      </c>
      <c r="CZ153" s="57">
        <v>3.2272219324308701E-3</v>
      </c>
      <c r="DA153" s="57">
        <v>6.2371486936314002E-3</v>
      </c>
      <c r="DB153" s="57">
        <v>2.3463153666180198E-2</v>
      </c>
      <c r="DC153" s="57">
        <v>1.8295499649698801E-2</v>
      </c>
      <c r="DD153" s="57">
        <v>8.6435196679307703E-3</v>
      </c>
      <c r="DE153" s="57">
        <v>3.5056676570724499E-3</v>
      </c>
      <c r="DF153" s="57">
        <v>-7.2093475473021399E-3</v>
      </c>
      <c r="DG153" s="52">
        <v>-8.7295666636511195E-3</v>
      </c>
      <c r="DH153" s="57">
        <v>-1.3240000595179E-3</v>
      </c>
      <c r="DI153" s="57">
        <v>8.3266738812295699E-3</v>
      </c>
      <c r="DJ153" s="57">
        <v>7.7510176986100299E-2</v>
      </c>
      <c r="DK153" s="57">
        <v>8.0879171158706201E-2</v>
      </c>
      <c r="DL153" s="57">
        <v>7.2696403525527198E-2</v>
      </c>
      <c r="DM153" s="57">
        <v>6.1946853025616297E-2</v>
      </c>
      <c r="DN153" s="57">
        <v>3.97319739922848E-2</v>
      </c>
      <c r="DO153" s="57">
        <v>5.0906483986750302E-3</v>
      </c>
      <c r="DP153" s="52">
        <v>4.6708483987340302E-4</v>
      </c>
      <c r="DQ153" s="52">
        <v>1.33938258742977E-3</v>
      </c>
      <c r="DR153" s="58">
        <v>1.5742865449009599E-5</v>
      </c>
      <c r="DS153" s="58">
        <v>1.28467027153781E-5</v>
      </c>
      <c r="DT153" s="58">
        <v>1.0885240411074E-5</v>
      </c>
      <c r="DU153" s="58">
        <v>5.1406705276663296E-6</v>
      </c>
      <c r="DV153" s="58">
        <v>1.78178902779712E-6</v>
      </c>
      <c r="DW153" s="58">
        <v>6.4232807751981297E-7</v>
      </c>
      <c r="DX153" s="58">
        <v>1.9716629243380499E-6</v>
      </c>
      <c r="DY153" s="58">
        <v>1.3487604245128E-5</v>
      </c>
      <c r="DZ153" s="58">
        <v>4.0757922616053403E-6</v>
      </c>
      <c r="EA153" s="58">
        <v>2.4612986279266399E-6</v>
      </c>
      <c r="EB153" s="58">
        <v>1.1437446602464499E-6</v>
      </c>
      <c r="EC153" s="58">
        <v>1.0652227070202101E-6</v>
      </c>
      <c r="ED153" s="58">
        <v>2.74948469856922E-6</v>
      </c>
      <c r="EE153" s="58">
        <v>8.6134127205096394E-6</v>
      </c>
      <c r="EF153" s="59">
        <v>1.33581401988085E-5</v>
      </c>
      <c r="EG153" s="59">
        <v>1.82803337313755E-5</v>
      </c>
      <c r="EH153" s="59">
        <v>2.24007890979094E-5</v>
      </c>
      <c r="EI153" s="59">
        <v>1.8782750637126401E-5</v>
      </c>
      <c r="EJ153" s="59">
        <v>1.7132291670132201E-5</v>
      </c>
      <c r="EK153" s="59">
        <v>1.4727436764209501E-5</v>
      </c>
      <c r="EL153" s="59">
        <v>2.2813987080634799E-5</v>
      </c>
      <c r="EM153" s="58">
        <v>1.3032360223785799E-5</v>
      </c>
      <c r="EN153" s="58">
        <v>1.65026055007809E-6</v>
      </c>
      <c r="EO153" s="58">
        <v>1.81577683827606E-6</v>
      </c>
    </row>
    <row r="154" spans="2:145" x14ac:dyDescent="0.25">
      <c r="B15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All_All_All_All_All_All_All_All_All_SLAP_PGNB_All_45917</v>
      </c>
      <c r="C154" s="52" t="s">
        <v>264</v>
      </c>
      <c r="D154" s="52" t="s">
        <v>255</v>
      </c>
      <c r="E154" s="52" t="s">
        <v>25</v>
      </c>
      <c r="F154" s="52" t="s">
        <v>25</v>
      </c>
      <c r="G154" s="52" t="s">
        <v>25</v>
      </c>
      <c r="H154" s="52" t="s">
        <v>25</v>
      </c>
      <c r="I154" s="52" t="s">
        <v>25</v>
      </c>
      <c r="J154" s="52" t="s">
        <v>25</v>
      </c>
      <c r="K154" s="52" t="s">
        <v>25</v>
      </c>
      <c r="L154" s="53" t="s">
        <v>25</v>
      </c>
      <c r="M154" s="53" t="s">
        <v>25</v>
      </c>
      <c r="N154" s="54" t="s">
        <v>279</v>
      </c>
      <c r="O154" s="52" t="s">
        <v>25</v>
      </c>
      <c r="P154" s="55">
        <v>45917</v>
      </c>
      <c r="Q154" s="52">
        <v>17</v>
      </c>
      <c r="R154" s="52">
        <v>21</v>
      </c>
      <c r="S154" s="56">
        <v>924</v>
      </c>
      <c r="T154" s="52">
        <v>0</v>
      </c>
      <c r="U154" s="52">
        <v>0</v>
      </c>
      <c r="V154" s="52">
        <v>0</v>
      </c>
      <c r="W154" s="52">
        <v>0</v>
      </c>
      <c r="X154" s="52">
        <v>0.72644831660131004</v>
      </c>
      <c r="Y154" s="52">
        <v>0.61649659545253299</v>
      </c>
      <c r="Z154" s="52">
        <v>0.57598383404725095</v>
      </c>
      <c r="AA154" s="52">
        <v>0.54178966431918296</v>
      </c>
      <c r="AB154" s="52">
        <v>0.54257921137064702</v>
      </c>
      <c r="AC154" s="52">
        <v>0.52881286887193202</v>
      </c>
      <c r="AD154" s="52">
        <v>0.56885317091142296</v>
      </c>
      <c r="AE154" s="52">
        <v>0.67983058948772002</v>
      </c>
      <c r="AF154" s="52">
        <v>0.658902699501415</v>
      </c>
      <c r="AG154" s="52">
        <v>0.88887203512709301</v>
      </c>
      <c r="AH154" s="52">
        <v>0.85976943500468095</v>
      </c>
      <c r="AI154" s="52">
        <v>0.87577137859254195</v>
      </c>
      <c r="AJ154" s="52">
        <v>0.90778737051444103</v>
      </c>
      <c r="AK154" s="52">
        <v>0.95965771044641601</v>
      </c>
      <c r="AL154" s="52">
        <v>0.92175436915240005</v>
      </c>
      <c r="AM154" s="52">
        <v>1.15179607543368</v>
      </c>
      <c r="AN154" s="52">
        <v>1.1157394855957901</v>
      </c>
      <c r="AO154" s="52">
        <v>1.1128671896359199</v>
      </c>
      <c r="AP154" s="52">
        <v>1.16623626562194</v>
      </c>
      <c r="AQ154" s="52">
        <v>1.0939162674706799</v>
      </c>
      <c r="AR154" s="52">
        <v>1.04637238563837</v>
      </c>
      <c r="AS154" s="52">
        <v>1.07017833860569</v>
      </c>
      <c r="AT154" s="52">
        <v>0.91540048804768304</v>
      </c>
      <c r="AU154" s="52">
        <v>0.80565599410343303</v>
      </c>
      <c r="AV154" s="52">
        <v>0.88571891288762905</v>
      </c>
      <c r="AW154" s="52">
        <v>0.69904164966695703</v>
      </c>
      <c r="AX154" s="52">
        <v>0.63267679204478899</v>
      </c>
      <c r="AY154" s="52">
        <v>0.57518143809976996</v>
      </c>
      <c r="AZ154" s="52">
        <v>0.53670558978468796</v>
      </c>
      <c r="BA154" s="52">
        <v>0.52055625170388597</v>
      </c>
      <c r="BB154" s="52">
        <v>0.53438661919979302</v>
      </c>
      <c r="BC154" s="52">
        <v>0.58294732052655396</v>
      </c>
      <c r="BD154" s="52">
        <v>0.63823362017348695</v>
      </c>
      <c r="BE154" s="52">
        <v>0.674156947762935</v>
      </c>
      <c r="BF154" s="52">
        <v>0.77405793684861302</v>
      </c>
      <c r="BG154" s="52">
        <v>0.83836752913481005</v>
      </c>
      <c r="BH154" s="52">
        <v>0.92996848597154902</v>
      </c>
      <c r="BI154" s="52">
        <v>1.0367270761826599</v>
      </c>
      <c r="BJ154" s="52">
        <v>1.16605796199695</v>
      </c>
      <c r="BK154" s="52">
        <v>1.35464602034716</v>
      </c>
      <c r="BL154" s="52">
        <v>1.5119135154983601</v>
      </c>
      <c r="BM154" s="52">
        <v>1.5893654016640699</v>
      </c>
      <c r="BN154" s="52">
        <v>1.62753681296652</v>
      </c>
      <c r="BO154" s="52">
        <v>1.5821802481299301</v>
      </c>
      <c r="BP154" s="52">
        <v>1.4019694721801901</v>
      </c>
      <c r="BQ154" s="52">
        <v>1.28426387222298</v>
      </c>
      <c r="BR154" s="52">
        <v>1.13486178999855</v>
      </c>
      <c r="BS154" s="52">
        <v>0.92497573486525198</v>
      </c>
      <c r="BT154" s="52">
        <v>0.78782986159319401</v>
      </c>
      <c r="BU154" s="52">
        <v>63.761396821551202</v>
      </c>
      <c r="BV154" s="52">
        <v>62.493864318730203</v>
      </c>
      <c r="BW154" s="52">
        <v>61.9163390909656</v>
      </c>
      <c r="BX154" s="52">
        <v>60.657846374979698</v>
      </c>
      <c r="BY154" s="52">
        <v>59.403214599921498</v>
      </c>
      <c r="BZ154" s="52">
        <v>58.162296389187503</v>
      </c>
      <c r="CA154" s="52">
        <v>58.541097430959702</v>
      </c>
      <c r="CB154" s="52">
        <v>57.353794346543403</v>
      </c>
      <c r="CC154" s="52">
        <v>60.585822105382199</v>
      </c>
      <c r="CD154" s="52">
        <v>64.516973120198401</v>
      </c>
      <c r="CE154" s="52">
        <v>71.037367059442502</v>
      </c>
      <c r="CF154" s="52">
        <v>75.972764037354196</v>
      </c>
      <c r="CG154" s="52">
        <v>81.329041131138894</v>
      </c>
      <c r="CH154" s="52">
        <v>85.032694455933395</v>
      </c>
      <c r="CI154" s="52">
        <v>89.111394316013005</v>
      </c>
      <c r="CJ154" s="52">
        <v>90.391814097047899</v>
      </c>
      <c r="CK154" s="52">
        <v>90.438494110983001</v>
      </c>
      <c r="CL154" s="52">
        <v>90.831381780572002</v>
      </c>
      <c r="CM154" s="52">
        <v>89.439664582956595</v>
      </c>
      <c r="CN154" s="52">
        <v>85.725508295633205</v>
      </c>
      <c r="CO154" s="52">
        <v>79.930852481691801</v>
      </c>
      <c r="CP154" s="57">
        <v>77.377477749699096</v>
      </c>
      <c r="CQ154" s="57">
        <v>73.378278537743697</v>
      </c>
      <c r="CR154" s="57">
        <v>69.847191784493603</v>
      </c>
      <c r="CS154" s="57">
        <v>66.0433671096647</v>
      </c>
      <c r="CT154" s="57">
        <v>-4.9857665226266598E-3</v>
      </c>
      <c r="CU154" s="57">
        <v>-2.16017436433696E-2</v>
      </c>
      <c r="CV154" s="57">
        <v>-5.0912186346489001E-3</v>
      </c>
      <c r="CW154" s="57">
        <v>-7.6294502077595898E-4</v>
      </c>
      <c r="CX154" s="57">
        <v>7.3746929058071296E-4</v>
      </c>
      <c r="CY154" s="57">
        <v>-4.1542735497076102E-3</v>
      </c>
      <c r="CZ154" s="57">
        <v>3.1644067131345699E-3</v>
      </c>
      <c r="DA154" s="57">
        <v>6.3053158387033703E-3</v>
      </c>
      <c r="DB154" s="57">
        <v>2.34346445024948E-2</v>
      </c>
      <c r="DC154" s="57">
        <v>2.04065994226506E-2</v>
      </c>
      <c r="DD154" s="57">
        <v>1.16104491570817E-2</v>
      </c>
      <c r="DE154" s="57">
        <v>2.9711209369739601E-3</v>
      </c>
      <c r="DF154" s="57">
        <v>-6.9434461029822397E-3</v>
      </c>
      <c r="DG154" s="52">
        <v>-8.9351509635243898E-3</v>
      </c>
      <c r="DH154" s="57">
        <v>-2.4971510735955198E-4</v>
      </c>
      <c r="DI154" s="57">
        <v>9.7443813602218297E-3</v>
      </c>
      <c r="DJ154" s="57">
        <v>8.0689561581521296E-2</v>
      </c>
      <c r="DK154" s="57">
        <v>8.7962271379573007E-2</v>
      </c>
      <c r="DL154" s="57">
        <v>0.103244349521733</v>
      </c>
      <c r="DM154" s="57">
        <v>9.8300656626299304E-2</v>
      </c>
      <c r="DN154" s="57">
        <v>4.1234669642466401E-2</v>
      </c>
      <c r="DO154" s="57">
        <v>2.5033164339216098E-3</v>
      </c>
      <c r="DP154" s="52">
        <v>-7.8932231821399299E-4</v>
      </c>
      <c r="DQ154" s="52">
        <v>9.1017448698063098E-4</v>
      </c>
      <c r="DR154" s="58">
        <v>1.67717542695725E-5</v>
      </c>
      <c r="DS154" s="58">
        <v>1.41913639234998E-5</v>
      </c>
      <c r="DT154" s="58">
        <v>1.0599985207431E-5</v>
      </c>
      <c r="DU154" s="58">
        <v>5.1136871245918297E-6</v>
      </c>
      <c r="DV154" s="58">
        <v>1.7306684063993701E-6</v>
      </c>
      <c r="DW154" s="58">
        <v>6.2526857548042195E-7</v>
      </c>
      <c r="DX154" s="58">
        <v>1.9159029049714499E-6</v>
      </c>
      <c r="DY154" s="58">
        <v>1.4989197922008799E-5</v>
      </c>
      <c r="DZ154" s="58">
        <v>4.1293314174956002E-6</v>
      </c>
      <c r="EA154" s="58">
        <v>3.80010246732772E-6</v>
      </c>
      <c r="EB154" s="58">
        <v>1.8574865823654901E-6</v>
      </c>
      <c r="EC154" s="58">
        <v>1.3402070678188799E-6</v>
      </c>
      <c r="ED154" s="58">
        <v>2.9408857294961299E-6</v>
      </c>
      <c r="EE154" s="58">
        <v>9.1170694431399905E-6</v>
      </c>
      <c r="EF154" s="58">
        <v>1.5421601822286101E-5</v>
      </c>
      <c r="EG154" s="59">
        <v>1.9179160245993101E-5</v>
      </c>
      <c r="EH154" s="59">
        <v>2.2051567228413599E-5</v>
      </c>
      <c r="EI154" s="59">
        <v>2.3601328048655999E-5</v>
      </c>
      <c r="EJ154" s="59">
        <v>2.6295374656070499E-5</v>
      </c>
      <c r="EK154" s="59">
        <v>1.7701367585598799E-5</v>
      </c>
      <c r="EL154" s="59">
        <v>2.6538214573572298E-5</v>
      </c>
      <c r="EM154" s="58">
        <v>1.4370505269970199E-5</v>
      </c>
      <c r="EN154" s="58">
        <v>1.53116199172853E-6</v>
      </c>
      <c r="EO154" s="58">
        <v>1.5506734534473799E-6</v>
      </c>
    </row>
    <row r="155" spans="2:145" x14ac:dyDescent="0.25">
      <c r="B15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All_All_All_All_All_All_All_All_All_SLAP_PGNB_All_45923</v>
      </c>
      <c r="C155" s="52" t="s">
        <v>264</v>
      </c>
      <c r="D155" s="52" t="s">
        <v>255</v>
      </c>
      <c r="E155" s="52" t="s">
        <v>25</v>
      </c>
      <c r="F155" s="52" t="s">
        <v>25</v>
      </c>
      <c r="G155" s="52" t="s">
        <v>25</v>
      </c>
      <c r="H155" s="52" t="s">
        <v>25</v>
      </c>
      <c r="I155" s="52" t="s">
        <v>25</v>
      </c>
      <c r="J155" s="52" t="s">
        <v>25</v>
      </c>
      <c r="K155" s="52" t="s">
        <v>25</v>
      </c>
      <c r="L155" s="53" t="s">
        <v>25</v>
      </c>
      <c r="M155" s="53" t="s">
        <v>25</v>
      </c>
      <c r="N155" s="54" t="s">
        <v>279</v>
      </c>
      <c r="O155" s="52" t="s">
        <v>25</v>
      </c>
      <c r="P155" s="55">
        <v>45923</v>
      </c>
      <c r="Q155" s="52">
        <v>17</v>
      </c>
      <c r="R155" s="52">
        <v>21</v>
      </c>
      <c r="S155" s="56">
        <v>924</v>
      </c>
      <c r="T155" s="52">
        <v>0</v>
      </c>
      <c r="U155" s="52">
        <v>0</v>
      </c>
      <c r="V155" s="52">
        <v>0</v>
      </c>
      <c r="W155" s="52">
        <v>0</v>
      </c>
      <c r="X155" s="52">
        <v>0.77158588510987502</v>
      </c>
      <c r="Y155" s="52">
        <v>0.76879362192310297</v>
      </c>
      <c r="Z155" s="52">
        <v>0.69532798516626704</v>
      </c>
      <c r="AA155" s="52">
        <v>0.67785859196036702</v>
      </c>
      <c r="AB155" s="52">
        <v>0.69447534369302799</v>
      </c>
      <c r="AC155" s="52">
        <v>0.63845137960598897</v>
      </c>
      <c r="AD155" s="52">
        <v>0.633147836110315</v>
      </c>
      <c r="AE155" s="52">
        <v>0.67965420508780405</v>
      </c>
      <c r="AF155" s="52">
        <v>0.59911505970175205</v>
      </c>
      <c r="AG155" s="52">
        <v>0.72788746461915499</v>
      </c>
      <c r="AH155" s="52">
        <v>0.73351230252714605</v>
      </c>
      <c r="AI155" s="52">
        <v>0.88203174909584803</v>
      </c>
      <c r="AJ155" s="52">
        <v>0.97754181679045604</v>
      </c>
      <c r="AK155" s="52">
        <v>1.10670749871344</v>
      </c>
      <c r="AL155" s="52">
        <v>1.15324629691684</v>
      </c>
      <c r="AM155" s="52">
        <v>1.25886292108745</v>
      </c>
      <c r="AN155" s="52">
        <v>1.19775575727051</v>
      </c>
      <c r="AO155" s="52">
        <v>1.2362119863391301</v>
      </c>
      <c r="AP155" s="52">
        <v>1.2257783759602301</v>
      </c>
      <c r="AQ155" s="52">
        <v>1.20584338931694</v>
      </c>
      <c r="AR155" s="52">
        <v>1.2270560843570599</v>
      </c>
      <c r="AS155" s="52">
        <v>1.1239381571098099</v>
      </c>
      <c r="AT155" s="52">
        <v>0.98401482582479705</v>
      </c>
      <c r="AU155" s="52">
        <v>0.74960733403642898</v>
      </c>
      <c r="AV155" s="52">
        <v>0.73219394793426495</v>
      </c>
      <c r="AW155" s="52">
        <v>0.77800373029915204</v>
      </c>
      <c r="AX155" s="52">
        <v>0.71120672485916103</v>
      </c>
      <c r="AY155" s="52">
        <v>0.65936311271476999</v>
      </c>
      <c r="AZ155" s="52">
        <v>0.62919901281562896</v>
      </c>
      <c r="BA155" s="52">
        <v>0.63143360460362497</v>
      </c>
      <c r="BB155" s="52">
        <v>0.64716681667091502</v>
      </c>
      <c r="BC155" s="52">
        <v>0.68481791488729504</v>
      </c>
      <c r="BD155" s="52">
        <v>0.691553434477998</v>
      </c>
      <c r="BE155" s="52">
        <v>0.68347172077857998</v>
      </c>
      <c r="BF155" s="52">
        <v>0.72128263055407305</v>
      </c>
      <c r="BG155" s="52">
        <v>0.76791389190815595</v>
      </c>
      <c r="BH155" s="52">
        <v>0.86579417454248098</v>
      </c>
      <c r="BI155" s="52">
        <v>1.0234431909292401</v>
      </c>
      <c r="BJ155" s="52">
        <v>1.28852916021883</v>
      </c>
      <c r="BK155" s="52">
        <v>1.5558429526173101</v>
      </c>
      <c r="BL155" s="52">
        <v>1.70585054007572</v>
      </c>
      <c r="BM155" s="52">
        <v>1.81497113593729</v>
      </c>
      <c r="BN155" s="52">
        <v>1.8290998797653999</v>
      </c>
      <c r="BO155" s="52">
        <v>1.75372140948132</v>
      </c>
      <c r="BP155" s="52">
        <v>1.5248532638405301</v>
      </c>
      <c r="BQ155" s="52">
        <v>1.36170813886376</v>
      </c>
      <c r="BR155" s="52">
        <v>1.2013610701411299</v>
      </c>
      <c r="BS155" s="52">
        <v>0.93940949805274399</v>
      </c>
      <c r="BT155" s="52">
        <v>0.79231363509930797</v>
      </c>
      <c r="BU155" s="52">
        <v>66.023912226573501</v>
      </c>
      <c r="BV155" s="52">
        <v>65.794058012692602</v>
      </c>
      <c r="BW155" s="52">
        <v>63.934806036368499</v>
      </c>
      <c r="BX155" s="52">
        <v>62.897831346432</v>
      </c>
      <c r="BY155" s="52">
        <v>62.311508089925802</v>
      </c>
      <c r="BZ155" s="52">
        <v>61.813176220909099</v>
      </c>
      <c r="CA155" s="52">
        <v>63.6801858011343</v>
      </c>
      <c r="CB155" s="52">
        <v>62.563904965383401</v>
      </c>
      <c r="CC155" s="52">
        <v>63.377933164454802</v>
      </c>
      <c r="CD155" s="52">
        <v>69.621403748391103</v>
      </c>
      <c r="CE155" s="52">
        <v>75.356057327809495</v>
      </c>
      <c r="CF155" s="52">
        <v>81.868014569393296</v>
      </c>
      <c r="CG155" s="52">
        <v>88.671006168287903</v>
      </c>
      <c r="CH155" s="52">
        <v>91.662926038314495</v>
      </c>
      <c r="CI155" s="52">
        <v>94.313137019278599</v>
      </c>
      <c r="CJ155" s="52">
        <v>95.633637921343393</v>
      </c>
      <c r="CK155" s="52">
        <v>96.120514970764205</v>
      </c>
      <c r="CL155" s="52">
        <v>95.180381366234897</v>
      </c>
      <c r="CM155" s="52">
        <v>92.599186804218107</v>
      </c>
      <c r="CN155" s="52">
        <v>87.328337446137098</v>
      </c>
      <c r="CO155" s="52">
        <v>83.482011132967102</v>
      </c>
      <c r="CP155" s="57">
        <v>81.088755627032597</v>
      </c>
      <c r="CQ155" s="57">
        <v>77.863870863069295</v>
      </c>
      <c r="CR155" s="57">
        <v>71.683966791208903</v>
      </c>
      <c r="CS155" s="57">
        <v>67.965800097817194</v>
      </c>
      <c r="CT155" s="57">
        <v>-3.3711849498155302E-3</v>
      </c>
      <c r="CU155" s="57">
        <v>-1.9229739102237201E-2</v>
      </c>
      <c r="CV155" s="57">
        <v>-5.13934102973586E-3</v>
      </c>
      <c r="CW155" s="57">
        <v>-8.3387308039408099E-4</v>
      </c>
      <c r="CX155" s="57">
        <v>7.2830327578872695E-4</v>
      </c>
      <c r="CY155" s="57">
        <v>-4.1574607105588999E-3</v>
      </c>
      <c r="CZ155" s="57">
        <v>3.1742891823385E-3</v>
      </c>
      <c r="DA155" s="57">
        <v>6.3299170883727197E-3</v>
      </c>
      <c r="DB155" s="57">
        <v>2.3405836611881298E-2</v>
      </c>
      <c r="DC155" s="57">
        <v>1.8512063237406999E-2</v>
      </c>
      <c r="DD155" s="57">
        <v>8.8283786246778802E-3</v>
      </c>
      <c r="DE155" s="57">
        <v>3.7330850034431001E-3</v>
      </c>
      <c r="DF155" s="57">
        <v>-1.2046924215936001E-2</v>
      </c>
      <c r="DG155" s="52">
        <v>-4.4095610610856402E-3</v>
      </c>
      <c r="DH155" s="57">
        <v>9.2339879884566003E-3</v>
      </c>
      <c r="DI155" s="57">
        <v>1.48045661056906E-2</v>
      </c>
      <c r="DJ155" s="57">
        <v>8.2280450036902403E-2</v>
      </c>
      <c r="DK155" s="57">
        <v>9.71206885105345E-2</v>
      </c>
      <c r="DL155" s="57">
        <v>0.108200785425769</v>
      </c>
      <c r="DM155" s="57">
        <v>0.105115716897951</v>
      </c>
      <c r="DN155" s="57">
        <v>4.2312632504350599E-2</v>
      </c>
      <c r="DO155" s="57">
        <v>2.17512408946741E-4</v>
      </c>
      <c r="DP155" s="52">
        <v>-2.5423125209421801E-3</v>
      </c>
      <c r="DQ155" s="52">
        <v>6.3658409978073298E-4</v>
      </c>
      <c r="DR155" s="58">
        <v>2.5032274201762801E-5</v>
      </c>
      <c r="DS155" s="58">
        <v>2.1209215219969999E-5</v>
      </c>
      <c r="DT155" s="58">
        <v>1.6044920341130401E-5</v>
      </c>
      <c r="DU155" s="58">
        <v>7.3362137306818198E-6</v>
      </c>
      <c r="DV155" s="58">
        <v>2.4105762320713498E-6</v>
      </c>
      <c r="DW155" s="58">
        <v>8.1433275411682003E-7</v>
      </c>
      <c r="DX155" s="58">
        <v>2.8377734159830402E-6</v>
      </c>
      <c r="DY155" s="58">
        <v>2.36994747957175E-5</v>
      </c>
      <c r="DZ155" s="58">
        <v>5.1168751358380402E-6</v>
      </c>
      <c r="EA155" s="58">
        <v>2.8239973115895202E-6</v>
      </c>
      <c r="EB155" s="58">
        <v>1.2871596640511201E-6</v>
      </c>
      <c r="EC155" s="58">
        <v>1.1857018681914601E-6</v>
      </c>
      <c r="ED155" s="58">
        <v>3.5970624493113201E-6</v>
      </c>
      <c r="EE155" s="58">
        <v>1.37539574423171E-5</v>
      </c>
      <c r="EF155" s="58">
        <v>1.8972589365704502E-5</v>
      </c>
      <c r="EG155" s="59">
        <v>2.0751226345154501E-5</v>
      </c>
      <c r="EH155" s="59">
        <v>2.2034988123415599E-5</v>
      </c>
      <c r="EI155" s="59">
        <v>2.3452225629872999E-5</v>
      </c>
      <c r="EJ155" s="59">
        <v>2.9197979510659501E-5</v>
      </c>
      <c r="EK155" s="59">
        <v>2.5408338026366498E-5</v>
      </c>
      <c r="EL155" s="59">
        <v>3.9728273948690403E-5</v>
      </c>
      <c r="EM155" s="58">
        <v>2.08388741956128E-5</v>
      </c>
      <c r="EN155" s="58">
        <v>1.7323076797346401E-6</v>
      </c>
      <c r="EO155" s="58">
        <v>1.92173428134429E-6</v>
      </c>
    </row>
    <row r="156" spans="2:145" x14ac:dyDescent="0.25">
      <c r="B15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All_All_All_All_All_All_All_All_All_SLAP_PGNC_All_45848</v>
      </c>
      <c r="C156" s="52" t="s">
        <v>264</v>
      </c>
      <c r="D156" s="52" t="s">
        <v>256</v>
      </c>
      <c r="E156" s="52" t="s">
        <v>25</v>
      </c>
      <c r="F156" s="52" t="s">
        <v>25</v>
      </c>
      <c r="G156" s="52" t="s">
        <v>25</v>
      </c>
      <c r="H156" s="52" t="s">
        <v>25</v>
      </c>
      <c r="I156" s="52" t="s">
        <v>25</v>
      </c>
      <c r="J156" s="52" t="s">
        <v>25</v>
      </c>
      <c r="K156" s="52" t="s">
        <v>25</v>
      </c>
      <c r="L156" s="53" t="s">
        <v>25</v>
      </c>
      <c r="M156" s="53" t="s">
        <v>25</v>
      </c>
      <c r="N156" s="54" t="s">
        <v>280</v>
      </c>
      <c r="O156" s="52" t="s">
        <v>25</v>
      </c>
      <c r="P156" s="55">
        <v>45848</v>
      </c>
      <c r="Q156" s="52">
        <v>17</v>
      </c>
      <c r="R156" s="52">
        <v>21</v>
      </c>
      <c r="S156" s="56">
        <v>1124</v>
      </c>
      <c r="T156" s="52">
        <v>0</v>
      </c>
      <c r="U156" s="52">
        <v>0</v>
      </c>
      <c r="V156" s="52">
        <v>0</v>
      </c>
      <c r="W156" s="52">
        <v>0</v>
      </c>
      <c r="X156" s="52">
        <v>0.72919579525254896</v>
      </c>
      <c r="Y156" s="52">
        <v>0.58665934389285201</v>
      </c>
      <c r="Z156" s="52">
        <v>0.50146231985659795</v>
      </c>
      <c r="AA156" s="52">
        <v>0.48744450464367001</v>
      </c>
      <c r="AB156" s="52">
        <v>0.43948788393765997</v>
      </c>
      <c r="AC156" s="52">
        <v>0.52809227127506597</v>
      </c>
      <c r="AD156" s="52">
        <v>0.61643233321583502</v>
      </c>
      <c r="AE156" s="52">
        <v>0.56843325727752003</v>
      </c>
      <c r="AF156" s="52">
        <v>0.59618775219993903</v>
      </c>
      <c r="AG156" s="52">
        <v>0.61399362005834301</v>
      </c>
      <c r="AH156" s="52">
        <v>0.74515171050785201</v>
      </c>
      <c r="AI156" s="52">
        <v>0.88636602552964505</v>
      </c>
      <c r="AJ156" s="52">
        <v>1.05115216694794</v>
      </c>
      <c r="AK156" s="52">
        <v>1.1916434172455499</v>
      </c>
      <c r="AL156" s="52">
        <v>1.5003951903822601</v>
      </c>
      <c r="AM156" s="52">
        <v>1.61445870686259</v>
      </c>
      <c r="AN156" s="52">
        <v>1.4567771471794699</v>
      </c>
      <c r="AO156" s="52">
        <v>1.67878546709412</v>
      </c>
      <c r="AP156" s="52">
        <v>1.6371327514546099</v>
      </c>
      <c r="AQ156" s="52">
        <v>1.4076595707296</v>
      </c>
      <c r="AR156" s="52">
        <v>1.3590809420438601</v>
      </c>
      <c r="AS156" s="52">
        <v>1.3304230747791901</v>
      </c>
      <c r="AT156" s="52">
        <v>1.13211830261985</v>
      </c>
      <c r="AU156" s="52">
        <v>0.940989268164379</v>
      </c>
      <c r="AV156" s="52">
        <v>0.79001944892034504</v>
      </c>
      <c r="AW156" s="52">
        <v>0.76910667267240196</v>
      </c>
      <c r="AX156" s="52">
        <v>0.67247402612318696</v>
      </c>
      <c r="AY156" s="52">
        <v>0.59825207965176697</v>
      </c>
      <c r="AZ156" s="52">
        <v>0.54380340590096099</v>
      </c>
      <c r="BA156" s="52">
        <v>0.51547967735729705</v>
      </c>
      <c r="BB156" s="52">
        <v>0.51379806189996602</v>
      </c>
      <c r="BC156" s="52">
        <v>0.54560676270108199</v>
      </c>
      <c r="BD156" s="52">
        <v>0.61003860001356103</v>
      </c>
      <c r="BE156" s="52">
        <v>0.65665073562877396</v>
      </c>
      <c r="BF156" s="52">
        <v>0.69124205385623105</v>
      </c>
      <c r="BG156" s="52">
        <v>0.74387640443057101</v>
      </c>
      <c r="BH156" s="52">
        <v>0.86745874376907794</v>
      </c>
      <c r="BI156" s="52">
        <v>1.05774554717967</v>
      </c>
      <c r="BJ156" s="52">
        <v>1.44269628448948</v>
      </c>
      <c r="BK156" s="52">
        <v>1.7440211999883</v>
      </c>
      <c r="BL156" s="52">
        <v>1.84693905870261</v>
      </c>
      <c r="BM156" s="52">
        <v>1.96356695588161</v>
      </c>
      <c r="BN156" s="52">
        <v>2.0559928102213201</v>
      </c>
      <c r="BO156" s="52">
        <v>2.00692248413359</v>
      </c>
      <c r="BP156" s="52">
        <v>1.81493697943848</v>
      </c>
      <c r="BQ156" s="52">
        <v>1.61026266964941</v>
      </c>
      <c r="BR156" s="52">
        <v>1.4193253693207299</v>
      </c>
      <c r="BS156" s="52">
        <v>1.1325205968074701</v>
      </c>
      <c r="BT156" s="52">
        <v>0.93827751209649501</v>
      </c>
      <c r="BU156" s="52">
        <v>69.693342404614299</v>
      </c>
      <c r="BV156" s="52">
        <v>65.7320032437284</v>
      </c>
      <c r="BW156" s="52">
        <v>61.861863978508602</v>
      </c>
      <c r="BX156" s="52">
        <v>62.263768459449302</v>
      </c>
      <c r="BY156" s="52">
        <v>59.017353294425298</v>
      </c>
      <c r="BZ156" s="52">
        <v>57.792057274696496</v>
      </c>
      <c r="CA156" s="52">
        <v>57.296086352306503</v>
      </c>
      <c r="CB156" s="52">
        <v>58.961670350389497</v>
      </c>
      <c r="CC156" s="52">
        <v>64.805654138834797</v>
      </c>
      <c r="CD156" s="52">
        <v>71.207178102178801</v>
      </c>
      <c r="CE156" s="52">
        <v>77.971956531425803</v>
      </c>
      <c r="CF156" s="52">
        <v>82.827582097378198</v>
      </c>
      <c r="CG156" s="52">
        <v>88.867212456000601</v>
      </c>
      <c r="CH156" s="52">
        <v>92.953203670748906</v>
      </c>
      <c r="CI156" s="52">
        <v>96.701281845436299</v>
      </c>
      <c r="CJ156" s="52">
        <v>97.386703340679603</v>
      </c>
      <c r="CK156" s="52">
        <v>97.1475435123659</v>
      </c>
      <c r="CL156" s="52">
        <v>96.943426769307806</v>
      </c>
      <c r="CM156" s="52">
        <v>94.426642737287906</v>
      </c>
      <c r="CN156" s="52">
        <v>91.997682514923696</v>
      </c>
      <c r="CO156" s="52">
        <v>89.495043772088806</v>
      </c>
      <c r="CP156" s="57">
        <v>84.255420553923003</v>
      </c>
      <c r="CQ156" s="57">
        <v>79.7685464827711</v>
      </c>
      <c r="CR156" s="57">
        <v>73.922498824306302</v>
      </c>
      <c r="CS156" s="57">
        <v>68.320271409654694</v>
      </c>
      <c r="CT156" s="57">
        <v>5.5919533555670899E-3</v>
      </c>
      <c r="CU156" s="57">
        <v>-2.0776909669551501E-2</v>
      </c>
      <c r="CV156" s="57">
        <v>-7.1708681895103401E-3</v>
      </c>
      <c r="CW156" s="57">
        <v>-1.8258375139048101E-3</v>
      </c>
      <c r="CX156" s="57">
        <v>1.2997100392797301E-4</v>
      </c>
      <c r="CY156" s="57">
        <v>-3.4543935603501899E-3</v>
      </c>
      <c r="CZ156" s="57">
        <v>3.1091901672042001E-3</v>
      </c>
      <c r="DA156" s="57">
        <v>5.9455471116224099E-3</v>
      </c>
      <c r="DB156" s="57">
        <v>2.3015763226140799E-2</v>
      </c>
      <c r="DC156" s="57">
        <v>1.80725259540662E-2</v>
      </c>
      <c r="DD156" s="57">
        <v>6.1776139817964499E-3</v>
      </c>
      <c r="DE156" s="57">
        <v>3.7133946264530501E-3</v>
      </c>
      <c r="DF156" s="57">
        <v>-1.22246965676783E-2</v>
      </c>
      <c r="DG156" s="52">
        <v>7.6470731276383997E-3</v>
      </c>
      <c r="DH156" s="52">
        <v>2.3171646419719499E-2</v>
      </c>
      <c r="DI156" s="52">
        <v>2.1430464473045901E-2</v>
      </c>
      <c r="DJ156" s="52">
        <v>8.2492983233833195E-2</v>
      </c>
      <c r="DK156" s="57">
        <v>0.103835720330264</v>
      </c>
      <c r="DL156" s="57">
        <v>0.10782875738428099</v>
      </c>
      <c r="DM156" s="57">
        <v>0.109206015867217</v>
      </c>
      <c r="DN156" s="57">
        <v>4.7914284085888E-2</v>
      </c>
      <c r="DO156" s="57">
        <v>-2.1954667857784702E-3</v>
      </c>
      <c r="DP156" s="52">
        <v>-3.7259044904747302E-3</v>
      </c>
      <c r="DQ156" s="52">
        <v>4.7004779216723298E-4</v>
      </c>
      <c r="DR156" s="58">
        <v>9.8648444342813894E-6</v>
      </c>
      <c r="DS156" s="58">
        <v>9.3979373978981805E-6</v>
      </c>
      <c r="DT156" s="58">
        <v>7.1088323258950198E-6</v>
      </c>
      <c r="DU156" s="58">
        <v>3.4008936132226701E-6</v>
      </c>
      <c r="DV156" s="58">
        <v>1.1311417913983699E-6</v>
      </c>
      <c r="DW156" s="58">
        <v>4.0365461905925903E-7</v>
      </c>
      <c r="DX156" s="58">
        <v>1.2450165207925801E-6</v>
      </c>
      <c r="DY156" s="58">
        <v>8.5252478995337599E-6</v>
      </c>
      <c r="DZ156" s="58">
        <v>2.6284417478566798E-6</v>
      </c>
      <c r="EA156" s="58">
        <v>1.3649121642056199E-6</v>
      </c>
      <c r="EB156" s="58">
        <v>7.5761934149214903E-7</v>
      </c>
      <c r="EC156" s="58">
        <v>6.6903957960775701E-7</v>
      </c>
      <c r="ED156" s="58">
        <v>2.06292723987658E-6</v>
      </c>
      <c r="EE156" s="58">
        <v>8.8959647369810099E-6</v>
      </c>
      <c r="EF156" s="59">
        <v>1.3764599790703201E-5</v>
      </c>
      <c r="EG156" s="59">
        <v>1.3360578318882099E-5</v>
      </c>
      <c r="EH156" s="59">
        <v>1.33284966572959E-5</v>
      </c>
      <c r="EI156" s="59">
        <v>1.32344980856226E-5</v>
      </c>
      <c r="EJ156" s="59">
        <v>1.45754683863394E-5</v>
      </c>
      <c r="EK156" s="59">
        <v>1.26823824490715E-5</v>
      </c>
      <c r="EL156" s="59">
        <v>2.16299311092986E-5</v>
      </c>
      <c r="EM156" s="58">
        <v>1.16611386391687E-5</v>
      </c>
      <c r="EN156" s="58">
        <v>1.1457681096307E-6</v>
      </c>
      <c r="EO156" s="58">
        <v>1.1372480831999899E-6</v>
      </c>
    </row>
    <row r="157" spans="2:145" x14ac:dyDescent="0.25">
      <c r="B15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All_All_All_All_All_All_All_All_All_SLAP_PGNC_All_45849</v>
      </c>
      <c r="C157" s="52" t="s">
        <v>264</v>
      </c>
      <c r="D157" s="52" t="s">
        <v>256</v>
      </c>
      <c r="E157" s="52" t="s">
        <v>25</v>
      </c>
      <c r="F157" s="52" t="s">
        <v>25</v>
      </c>
      <c r="G157" s="52" t="s">
        <v>25</v>
      </c>
      <c r="H157" s="52" t="s">
        <v>25</v>
      </c>
      <c r="I157" s="52" t="s">
        <v>25</v>
      </c>
      <c r="J157" s="52" t="s">
        <v>25</v>
      </c>
      <c r="K157" s="52" t="s">
        <v>25</v>
      </c>
      <c r="L157" s="53" t="s">
        <v>25</v>
      </c>
      <c r="M157" s="53" t="s">
        <v>25</v>
      </c>
      <c r="N157" s="54" t="s">
        <v>280</v>
      </c>
      <c r="O157" s="52" t="s">
        <v>25</v>
      </c>
      <c r="P157" s="55">
        <v>45849</v>
      </c>
      <c r="Q157" s="52">
        <v>17</v>
      </c>
      <c r="R157" s="52">
        <v>21</v>
      </c>
      <c r="S157" s="56">
        <v>1122</v>
      </c>
      <c r="T157" s="52">
        <v>0</v>
      </c>
      <c r="U157" s="52">
        <v>0</v>
      </c>
      <c r="V157" s="52">
        <v>0</v>
      </c>
      <c r="W157" s="52">
        <v>0</v>
      </c>
      <c r="X157" s="52">
        <v>0.86020545456467001</v>
      </c>
      <c r="Y157" s="52">
        <v>0.69455184508847501</v>
      </c>
      <c r="Z157" s="52">
        <v>0.65128394919395105</v>
      </c>
      <c r="AA157" s="52">
        <v>0.58806402771287802</v>
      </c>
      <c r="AB157" s="52">
        <v>0.558190871909095</v>
      </c>
      <c r="AC157" s="52">
        <v>0.56836064538930098</v>
      </c>
      <c r="AD157" s="52">
        <v>0.64659107962253204</v>
      </c>
      <c r="AE157" s="52">
        <v>0.75610440322875005</v>
      </c>
      <c r="AF157" s="52">
        <v>0.64923075787699003</v>
      </c>
      <c r="AG157" s="52">
        <v>0.76845862973948098</v>
      </c>
      <c r="AH157" s="52">
        <v>0.92826187720585795</v>
      </c>
      <c r="AI157" s="52">
        <v>1.08151809436279</v>
      </c>
      <c r="AJ157" s="52">
        <v>1.14498964100309</v>
      </c>
      <c r="AK157" s="52">
        <v>1.3545976591242701</v>
      </c>
      <c r="AL157" s="52">
        <v>1.5487901206518799</v>
      </c>
      <c r="AM157" s="52">
        <v>1.73556767716685</v>
      </c>
      <c r="AN157" s="52">
        <v>1.7010790085857299</v>
      </c>
      <c r="AO157" s="52">
        <v>1.75741641322009</v>
      </c>
      <c r="AP157" s="52">
        <v>1.7235057402109999</v>
      </c>
      <c r="AQ157" s="52">
        <v>1.47796267625336</v>
      </c>
      <c r="AR157" s="52">
        <v>1.31738960040199</v>
      </c>
      <c r="AS157" s="52">
        <v>1.4234933017800799</v>
      </c>
      <c r="AT157" s="52">
        <v>1.4389667906980399</v>
      </c>
      <c r="AU157" s="52">
        <v>1.07019112118627</v>
      </c>
      <c r="AV157" s="52">
        <v>0.94163483169456197</v>
      </c>
      <c r="AW157" s="52">
        <v>0.92618736422848102</v>
      </c>
      <c r="AX157" s="52">
        <v>0.76900507175029897</v>
      </c>
      <c r="AY157" s="52">
        <v>0.68569223390171596</v>
      </c>
      <c r="AZ157" s="52">
        <v>0.621491291704662</v>
      </c>
      <c r="BA157" s="52">
        <v>0.58257358676235904</v>
      </c>
      <c r="BB157" s="52">
        <v>0.57674557590710196</v>
      </c>
      <c r="BC157" s="52">
        <v>0.60320420020032395</v>
      </c>
      <c r="BD157" s="52">
        <v>0.66811102482618001</v>
      </c>
      <c r="BE157" s="52">
        <v>0.72755690073717205</v>
      </c>
      <c r="BF157" s="52">
        <v>0.79267209034069397</v>
      </c>
      <c r="BG157" s="52">
        <v>0.88896131215769703</v>
      </c>
      <c r="BH157" s="52">
        <v>1.04029253919554</v>
      </c>
      <c r="BI157" s="52">
        <v>1.26928396484152</v>
      </c>
      <c r="BJ157" s="52">
        <v>1.6389379883566799</v>
      </c>
      <c r="BK157" s="52">
        <v>1.9714398294315401</v>
      </c>
      <c r="BL157" s="52">
        <v>2.1538237748724001</v>
      </c>
      <c r="BM157" s="52">
        <v>2.2660983945915398</v>
      </c>
      <c r="BN157" s="52">
        <v>2.34355276307745</v>
      </c>
      <c r="BO157" s="52">
        <v>2.3157112324301501</v>
      </c>
      <c r="BP157" s="52">
        <v>2.1224962969089698</v>
      </c>
      <c r="BQ157" s="52">
        <v>1.8306594628594901</v>
      </c>
      <c r="BR157" s="52">
        <v>1.63432611389593</v>
      </c>
      <c r="BS157" s="52">
        <v>1.36538081559553</v>
      </c>
      <c r="BT157" s="52">
        <v>1.1466821950589301</v>
      </c>
      <c r="BU157" s="52">
        <v>73.994602568619399</v>
      </c>
      <c r="BV157" s="52">
        <v>68.054338854697804</v>
      </c>
      <c r="BW157" s="52">
        <v>66.735196706387896</v>
      </c>
      <c r="BX157" s="52">
        <v>64.192173416963897</v>
      </c>
      <c r="BY157" s="52">
        <v>62.822260154983397</v>
      </c>
      <c r="BZ157" s="52">
        <v>61.725362258155698</v>
      </c>
      <c r="CA157" s="52">
        <v>60.696959774182098</v>
      </c>
      <c r="CB157" s="52">
        <v>62.2247658581189</v>
      </c>
      <c r="CC157" s="52">
        <v>65.821071708745393</v>
      </c>
      <c r="CD157" s="52">
        <v>74.234123401301503</v>
      </c>
      <c r="CE157" s="52">
        <v>79.463212842675603</v>
      </c>
      <c r="CF157" s="52">
        <v>84.723943090092902</v>
      </c>
      <c r="CG157" s="52">
        <v>91.6277898931679</v>
      </c>
      <c r="CH157" s="52">
        <v>95.731851748386504</v>
      </c>
      <c r="CI157" s="52">
        <v>99.8099144044713</v>
      </c>
      <c r="CJ157" s="52">
        <v>101.434019283438</v>
      </c>
      <c r="CK157" s="52">
        <v>101.311972383919</v>
      </c>
      <c r="CL157" s="52">
        <v>100.51340899321301</v>
      </c>
      <c r="CM157" s="52">
        <v>99.306290803085503</v>
      </c>
      <c r="CN157" s="52">
        <v>95.241729358287003</v>
      </c>
      <c r="CO157" s="52">
        <v>91.434389652369703</v>
      </c>
      <c r="CP157" s="57">
        <v>85.890949021387698</v>
      </c>
      <c r="CQ157" s="57">
        <v>79.780573738753404</v>
      </c>
      <c r="CR157" s="57">
        <v>76.953431224249897</v>
      </c>
      <c r="CS157" s="57">
        <v>73.923431315231596</v>
      </c>
      <c r="CT157" s="57">
        <v>1.51482500258746E-2</v>
      </c>
      <c r="CU157" s="57">
        <v>-1.0884653839138199E-2</v>
      </c>
      <c r="CV157" s="57">
        <v>-1.3234834206446501E-3</v>
      </c>
      <c r="CW157" s="57">
        <v>-1.58084821113287E-3</v>
      </c>
      <c r="CX157" s="57">
        <v>1.93023232725712E-4</v>
      </c>
      <c r="CY157" s="57">
        <v>-3.4422183403834102E-3</v>
      </c>
      <c r="CZ157" s="57">
        <v>2.95652536391273E-3</v>
      </c>
      <c r="DA157" s="57">
        <v>6.0607615817643602E-3</v>
      </c>
      <c r="DB157" s="57">
        <v>2.2434657975805499E-2</v>
      </c>
      <c r="DC157" s="57">
        <v>1.6341521973271701E-2</v>
      </c>
      <c r="DD157" s="57">
        <v>5.2447874996928998E-3</v>
      </c>
      <c r="DE157" s="57">
        <v>3.85508791931283E-3</v>
      </c>
      <c r="DF157" s="57">
        <v>-6.0059708844432003E-3</v>
      </c>
      <c r="DG157" s="52">
        <v>2.3627889571078899E-2</v>
      </c>
      <c r="DH157" s="57">
        <v>3.6552177476505701E-2</v>
      </c>
      <c r="DI157" s="57">
        <v>3.1863740507559697E-2</v>
      </c>
      <c r="DJ157" s="57">
        <v>8.5841085828189903E-2</v>
      </c>
      <c r="DK157" s="57">
        <v>0.11402208249145999</v>
      </c>
      <c r="DL157" s="57">
        <v>0.11342064929385599</v>
      </c>
      <c r="DM157" s="57">
        <v>0.105478764974815</v>
      </c>
      <c r="DN157" s="57">
        <v>6.2482417028218003E-2</v>
      </c>
      <c r="DO157" s="57">
        <v>-2.91405923459338E-3</v>
      </c>
      <c r="DP157" s="52">
        <v>-3.6389075916670498E-3</v>
      </c>
      <c r="DQ157" s="52">
        <v>-3.2773499313799501E-5</v>
      </c>
      <c r="DR157" s="58">
        <v>9.8719699764759207E-6</v>
      </c>
      <c r="DS157" s="58">
        <v>8.8471395477461005E-6</v>
      </c>
      <c r="DT157" s="58">
        <v>6.7105180885211801E-6</v>
      </c>
      <c r="DU157" s="58">
        <v>3.5934157247827902E-6</v>
      </c>
      <c r="DV157" s="58">
        <v>1.26740671614042E-6</v>
      </c>
      <c r="DW157" s="58">
        <v>4.2437144410362302E-7</v>
      </c>
      <c r="DX157" s="58">
        <v>1.33829717178366E-6</v>
      </c>
      <c r="DY157" s="58">
        <v>7.9437240528237398E-6</v>
      </c>
      <c r="DZ157" s="58">
        <v>2.7125450417039001E-6</v>
      </c>
      <c r="EA157" s="58">
        <v>1.5394461163766301E-6</v>
      </c>
      <c r="EB157" s="58">
        <v>6.8725693073569302E-7</v>
      </c>
      <c r="EC157" s="58">
        <v>7.2735619219229895E-7</v>
      </c>
      <c r="ED157" s="58">
        <v>2.7777616779651802E-6</v>
      </c>
      <c r="EE157" s="58">
        <v>1.1218647266916101E-5</v>
      </c>
      <c r="EF157" s="58">
        <v>2.1194438168908801E-5</v>
      </c>
      <c r="EG157" s="58">
        <v>2.27086115971894E-5</v>
      </c>
      <c r="EH157" s="58">
        <v>2.2120270976828698E-5</v>
      </c>
      <c r="EI157" s="58">
        <v>2.0093431099496499E-5</v>
      </c>
      <c r="EJ157" s="58">
        <v>1.9223267796006899E-5</v>
      </c>
      <c r="EK157" s="58">
        <v>1.6628979960631601E-5</v>
      </c>
      <c r="EL157" s="58">
        <v>2.21862551336896E-5</v>
      </c>
      <c r="EM157" s="58">
        <v>1.22372467634509E-5</v>
      </c>
      <c r="EN157" s="58">
        <v>1.1595204128543901E-6</v>
      </c>
      <c r="EO157" s="58">
        <v>9.8582516517587206E-7</v>
      </c>
    </row>
    <row r="158" spans="2:145" x14ac:dyDescent="0.25">
      <c r="B15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All_All_All_All_All_All_All_All_All_SLAP_PGNC_All_45877</v>
      </c>
      <c r="C158" s="52" t="s">
        <v>264</v>
      </c>
      <c r="D158" s="52" t="s">
        <v>256</v>
      </c>
      <c r="E158" s="52" t="s">
        <v>25</v>
      </c>
      <c r="F158" s="52" t="s">
        <v>25</v>
      </c>
      <c r="G158" s="52" t="s">
        <v>25</v>
      </c>
      <c r="H158" s="52" t="s">
        <v>25</v>
      </c>
      <c r="I158" s="52" t="s">
        <v>25</v>
      </c>
      <c r="J158" s="52" t="s">
        <v>25</v>
      </c>
      <c r="K158" s="52" t="s">
        <v>25</v>
      </c>
      <c r="L158" s="53" t="s">
        <v>25</v>
      </c>
      <c r="M158" s="53" t="s">
        <v>25</v>
      </c>
      <c r="N158" s="54" t="s">
        <v>280</v>
      </c>
      <c r="O158" s="52" t="s">
        <v>25</v>
      </c>
      <c r="P158" s="55">
        <v>45877</v>
      </c>
      <c r="Q158" s="52">
        <v>17</v>
      </c>
      <c r="R158" s="52">
        <v>21</v>
      </c>
      <c r="S158" s="56">
        <v>1161</v>
      </c>
      <c r="T158" s="52">
        <v>0</v>
      </c>
      <c r="U158" s="52">
        <v>0</v>
      </c>
      <c r="V158" s="52">
        <v>0</v>
      </c>
      <c r="W158" s="52">
        <v>0</v>
      </c>
      <c r="X158" s="52">
        <v>0.79804737644590396</v>
      </c>
      <c r="Y158" s="52">
        <v>0.687331638601273</v>
      </c>
      <c r="Z158" s="52">
        <v>0.60932001629878496</v>
      </c>
      <c r="AA158" s="52">
        <v>0.55703842672534898</v>
      </c>
      <c r="AB158" s="52">
        <v>0.55430872882886095</v>
      </c>
      <c r="AC158" s="52">
        <v>0.55408711624497697</v>
      </c>
      <c r="AD158" s="52">
        <v>0.59105924758419803</v>
      </c>
      <c r="AE158" s="52">
        <v>0.64777048887545796</v>
      </c>
      <c r="AF158" s="52">
        <v>0.75862434470835904</v>
      </c>
      <c r="AG158" s="52">
        <v>0.78040051645687603</v>
      </c>
      <c r="AH158" s="52">
        <v>0.855336529911494</v>
      </c>
      <c r="AI158" s="52">
        <v>0.88116343481135895</v>
      </c>
      <c r="AJ158" s="52">
        <v>1.0319686940350301</v>
      </c>
      <c r="AK158" s="52">
        <v>1.27932764774656</v>
      </c>
      <c r="AL158" s="52">
        <v>1.4624088909294599</v>
      </c>
      <c r="AM158" s="52">
        <v>1.56965447315831</v>
      </c>
      <c r="AN158" s="52">
        <v>1.58160220788096</v>
      </c>
      <c r="AO158" s="52">
        <v>1.65795482895124</v>
      </c>
      <c r="AP158" s="52">
        <v>1.6232363897778801</v>
      </c>
      <c r="AQ158" s="52">
        <v>1.4064783865941199</v>
      </c>
      <c r="AR158" s="52">
        <v>1.35868311466332</v>
      </c>
      <c r="AS158" s="52">
        <v>1.3440201134787899</v>
      </c>
      <c r="AT158" s="52">
        <v>1.1615009533156</v>
      </c>
      <c r="AU158" s="52">
        <v>1.0155457783812101</v>
      </c>
      <c r="AV158" s="52">
        <v>0.83422036220761397</v>
      </c>
      <c r="AW158" s="52">
        <v>0.88738864303456599</v>
      </c>
      <c r="AX158" s="52">
        <v>0.71409351760513495</v>
      </c>
      <c r="AY158" s="52">
        <v>0.636855868117291</v>
      </c>
      <c r="AZ158" s="52">
        <v>0.58139793423680597</v>
      </c>
      <c r="BA158" s="52">
        <v>0.55098289621931296</v>
      </c>
      <c r="BB158" s="52">
        <v>0.55434572080534295</v>
      </c>
      <c r="BC158" s="52">
        <v>0.589769939003988</v>
      </c>
      <c r="BD158" s="52">
        <v>0.64155492452225904</v>
      </c>
      <c r="BE158" s="52">
        <v>0.66960942937730195</v>
      </c>
      <c r="BF158" s="52">
        <v>0.72935710855078595</v>
      </c>
      <c r="BG158" s="52">
        <v>0.79933858078761599</v>
      </c>
      <c r="BH158" s="52">
        <v>0.93361943167482697</v>
      </c>
      <c r="BI158" s="52">
        <v>1.1306387115022001</v>
      </c>
      <c r="BJ158" s="52">
        <v>1.52027827275405</v>
      </c>
      <c r="BK158" s="52">
        <v>1.8676932713371399</v>
      </c>
      <c r="BL158" s="52">
        <v>1.95779880565574</v>
      </c>
      <c r="BM158" s="52">
        <v>2.0353782916767198</v>
      </c>
      <c r="BN158" s="52">
        <v>2.0419644821727201</v>
      </c>
      <c r="BO158" s="52">
        <v>2.0050878671609902</v>
      </c>
      <c r="BP158" s="52">
        <v>1.8425059897647</v>
      </c>
      <c r="BQ158" s="52">
        <v>1.63584333570942</v>
      </c>
      <c r="BR158" s="52">
        <v>1.4415465939363199</v>
      </c>
      <c r="BS158" s="52">
        <v>1.1870504862835001</v>
      </c>
      <c r="BT158" s="52">
        <v>0.99629220177084898</v>
      </c>
      <c r="BU158" s="52">
        <v>70.003044118169697</v>
      </c>
      <c r="BV158" s="52">
        <v>66.981261194452699</v>
      </c>
      <c r="BW158" s="52">
        <v>65.775633349813504</v>
      </c>
      <c r="BX158" s="52">
        <v>64.082025542440206</v>
      </c>
      <c r="BY158" s="52">
        <v>61.946488044472098</v>
      </c>
      <c r="BZ158" s="52">
        <v>61.809683033257002</v>
      </c>
      <c r="CA158" s="52">
        <v>61.285148777297799</v>
      </c>
      <c r="CB158" s="52">
        <v>60.713517893103102</v>
      </c>
      <c r="CC158" s="52">
        <v>67.630859029408995</v>
      </c>
      <c r="CD158" s="52">
        <v>72.403991826873096</v>
      </c>
      <c r="CE158" s="52">
        <v>78.707997249762499</v>
      </c>
      <c r="CF158" s="52">
        <v>84.195548089665905</v>
      </c>
      <c r="CG158" s="52">
        <v>89.366132101435497</v>
      </c>
      <c r="CH158" s="52">
        <v>94.044176892163605</v>
      </c>
      <c r="CI158" s="52">
        <v>98.989963636327104</v>
      </c>
      <c r="CJ158" s="52">
        <v>99.447902745257096</v>
      </c>
      <c r="CK158" s="52">
        <v>98.356922569314406</v>
      </c>
      <c r="CL158" s="52">
        <v>96.156155839661693</v>
      </c>
      <c r="CM158" s="52">
        <v>95.176900716364599</v>
      </c>
      <c r="CN158" s="52">
        <v>92.125116643054994</v>
      </c>
      <c r="CO158" s="52">
        <v>88.401891578618503</v>
      </c>
      <c r="CP158" s="57">
        <v>82.610016622631406</v>
      </c>
      <c r="CQ158" s="57">
        <v>77.718147280987793</v>
      </c>
      <c r="CR158" s="57">
        <v>73.182630938527893</v>
      </c>
      <c r="CS158" s="57">
        <v>73.7657284454896</v>
      </c>
      <c r="CT158" s="57">
        <v>6.1270719463074599E-3</v>
      </c>
      <c r="CU158" s="57">
        <v>-1.6316930296558799E-2</v>
      </c>
      <c r="CV158" s="57">
        <v>-4.4974091382172596E-3</v>
      </c>
      <c r="CW158" s="57">
        <v>-1.8186952034773499E-3</v>
      </c>
      <c r="CX158" s="57">
        <v>-4.6819358452244903E-5</v>
      </c>
      <c r="CY158" s="57">
        <v>-3.14703708054124E-3</v>
      </c>
      <c r="CZ158" s="57">
        <v>2.92715347489263E-3</v>
      </c>
      <c r="DA158" s="57">
        <v>5.8816630478697998E-3</v>
      </c>
      <c r="DB158" s="57">
        <v>2.1299520029359899E-2</v>
      </c>
      <c r="DC158" s="57">
        <v>1.7607385514851099E-2</v>
      </c>
      <c r="DD158" s="57">
        <v>5.5287802829764102E-3</v>
      </c>
      <c r="DE158" s="57">
        <v>3.6387957562251201E-3</v>
      </c>
      <c r="DF158" s="57">
        <v>-1.14845052709631E-2</v>
      </c>
      <c r="DG158" s="52">
        <v>1.37273682244575E-2</v>
      </c>
      <c r="DH158" s="52">
        <v>3.3332293717596502E-2</v>
      </c>
      <c r="DI158" s="52">
        <v>2.76137998794477E-2</v>
      </c>
      <c r="DJ158" s="57">
        <v>8.3935820657204799E-2</v>
      </c>
      <c r="DK158" s="57">
        <v>0.10139298191314899</v>
      </c>
      <c r="DL158" s="57">
        <v>0.108638336626904</v>
      </c>
      <c r="DM158" s="57">
        <v>0.108941993163537</v>
      </c>
      <c r="DN158" s="57">
        <v>4.3791318102117997E-2</v>
      </c>
      <c r="DO158" s="57">
        <v>-1.09502651929132E-3</v>
      </c>
      <c r="DP158" s="52">
        <v>-3.0180290242108302E-3</v>
      </c>
      <c r="DQ158" s="52">
        <v>6.6592139697545E-4</v>
      </c>
      <c r="DR158" s="58">
        <v>1.04812308260574E-5</v>
      </c>
      <c r="DS158" s="58">
        <v>8.8463357613223298E-6</v>
      </c>
      <c r="DT158" s="58">
        <v>6.6347330342979197E-6</v>
      </c>
      <c r="DU158" s="58">
        <v>3.4523084972090602E-6</v>
      </c>
      <c r="DV158" s="58">
        <v>1.2896310324182799E-6</v>
      </c>
      <c r="DW158" s="58">
        <v>4.5110235273439902E-7</v>
      </c>
      <c r="DX158" s="58">
        <v>1.35351913448086E-6</v>
      </c>
      <c r="DY158" s="58">
        <v>8.3157097994864099E-6</v>
      </c>
      <c r="DZ158" s="58">
        <v>2.31918129803033E-6</v>
      </c>
      <c r="EA158" s="58">
        <v>1.3361595887114401E-6</v>
      </c>
      <c r="EB158" s="58">
        <v>7.2691271111464202E-7</v>
      </c>
      <c r="EC158" s="58">
        <v>7.1223868599098998E-7</v>
      </c>
      <c r="ED158" s="58">
        <v>2.11319264715014E-6</v>
      </c>
      <c r="EE158" s="58">
        <v>9.8022318201334599E-6</v>
      </c>
      <c r="EF158" s="58">
        <v>1.8851111301217499E-5</v>
      </c>
      <c r="EG158" s="58">
        <v>1.63045580183021E-5</v>
      </c>
      <c r="EH158" s="58">
        <v>1.5557072008873399E-5</v>
      </c>
      <c r="EI158" s="58">
        <v>1.4901195829889101E-5</v>
      </c>
      <c r="EJ158" s="58">
        <v>1.2028619398424101E-5</v>
      </c>
      <c r="EK158" s="59">
        <v>1.31294251131573E-5</v>
      </c>
      <c r="EL158" s="58">
        <v>1.9761403805083602E-5</v>
      </c>
      <c r="EM158" s="58">
        <v>9.6376964167556006E-6</v>
      </c>
      <c r="EN158" s="58">
        <v>9.6840231344734196E-7</v>
      </c>
      <c r="EO158" s="58">
        <v>9.3985368432653704E-7</v>
      </c>
    </row>
    <row r="159" spans="2:145" x14ac:dyDescent="0.25">
      <c r="B15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All_All_All_All_All_All_All_All_All_SLAP_PGNC_All_45890</v>
      </c>
      <c r="C159" s="52" t="s">
        <v>264</v>
      </c>
      <c r="D159" s="52" t="s">
        <v>256</v>
      </c>
      <c r="E159" s="52" t="s">
        <v>25</v>
      </c>
      <c r="F159" s="52" t="s">
        <v>25</v>
      </c>
      <c r="G159" s="52" t="s">
        <v>25</v>
      </c>
      <c r="H159" s="52" t="s">
        <v>25</v>
      </c>
      <c r="I159" s="52" t="s">
        <v>25</v>
      </c>
      <c r="J159" s="52" t="s">
        <v>25</v>
      </c>
      <c r="K159" s="52" t="s">
        <v>25</v>
      </c>
      <c r="L159" s="53" t="s">
        <v>25</v>
      </c>
      <c r="M159" s="53" t="s">
        <v>25</v>
      </c>
      <c r="N159" s="54" t="s">
        <v>280</v>
      </c>
      <c r="O159" s="52" t="s">
        <v>25</v>
      </c>
      <c r="P159" s="55">
        <v>45890</v>
      </c>
      <c r="Q159" s="52">
        <v>17</v>
      </c>
      <c r="R159" s="52">
        <v>21</v>
      </c>
      <c r="S159" s="56">
        <v>1173</v>
      </c>
      <c r="T159" s="52">
        <v>0</v>
      </c>
      <c r="U159" s="52">
        <v>0</v>
      </c>
      <c r="V159" s="52">
        <v>0</v>
      </c>
      <c r="W159" s="52">
        <v>0</v>
      </c>
      <c r="X159" s="52">
        <v>0.76402333557129898</v>
      </c>
      <c r="Y159" s="52">
        <v>0.65442091875984199</v>
      </c>
      <c r="Z159" s="52">
        <v>0.55599698348272197</v>
      </c>
      <c r="AA159" s="52">
        <v>0.52288736486105802</v>
      </c>
      <c r="AB159" s="52">
        <v>0.48398419514389102</v>
      </c>
      <c r="AC159" s="52">
        <v>0.57356359615838304</v>
      </c>
      <c r="AD159" s="52">
        <v>0.59578538616869003</v>
      </c>
      <c r="AE159" s="52">
        <v>0.64239434039465604</v>
      </c>
      <c r="AF159" s="52">
        <v>0.59968369499974705</v>
      </c>
      <c r="AG159" s="52">
        <v>0.62899990993778798</v>
      </c>
      <c r="AH159" s="52">
        <v>0.67043742047160004</v>
      </c>
      <c r="AI159" s="52">
        <v>0.85035392660314602</v>
      </c>
      <c r="AJ159" s="52">
        <v>1.1116245108918099</v>
      </c>
      <c r="AK159" s="52">
        <v>1.1827210956110701</v>
      </c>
      <c r="AL159" s="52">
        <v>1.3606041974502501</v>
      </c>
      <c r="AM159" s="52">
        <v>1.4305233490842599</v>
      </c>
      <c r="AN159" s="52">
        <v>1.5270560182761601</v>
      </c>
      <c r="AO159" s="52">
        <v>1.5491802188016099</v>
      </c>
      <c r="AP159" s="52">
        <v>1.53114936497395</v>
      </c>
      <c r="AQ159" s="52">
        <v>1.3823966825109399</v>
      </c>
      <c r="AR159" s="52">
        <v>1.31549257735828</v>
      </c>
      <c r="AS159" s="52">
        <v>1.2145348549889301</v>
      </c>
      <c r="AT159" s="52">
        <v>1.0325055044470299</v>
      </c>
      <c r="AU159" s="52">
        <v>0.87669804367689597</v>
      </c>
      <c r="AV159" s="52">
        <v>0.86308679127252297</v>
      </c>
      <c r="AW159" s="52">
        <v>0.77916720122073502</v>
      </c>
      <c r="AX159" s="52">
        <v>0.66559656201929196</v>
      </c>
      <c r="AY159" s="52">
        <v>0.60198815689697605</v>
      </c>
      <c r="AZ159" s="52">
        <v>0.56031018643237396</v>
      </c>
      <c r="BA159" s="52">
        <v>0.53715035076414197</v>
      </c>
      <c r="BB159" s="52">
        <v>0.54156505363816199</v>
      </c>
      <c r="BC159" s="52">
        <v>0.57588484906174597</v>
      </c>
      <c r="BD159" s="52">
        <v>0.62171514968737895</v>
      </c>
      <c r="BE159" s="52">
        <v>0.64801607474697398</v>
      </c>
      <c r="BF159" s="52">
        <v>0.68224103688169102</v>
      </c>
      <c r="BG159" s="52">
        <v>0.73590719122804804</v>
      </c>
      <c r="BH159" s="52">
        <v>0.858182008182098</v>
      </c>
      <c r="BI159" s="52">
        <v>1.0665722985300099</v>
      </c>
      <c r="BJ159" s="52">
        <v>1.4152739225598501</v>
      </c>
      <c r="BK159" s="52">
        <v>1.5969752879449599</v>
      </c>
      <c r="BL159" s="52">
        <v>1.7698648474405401</v>
      </c>
      <c r="BM159" s="52">
        <v>1.80629600237702</v>
      </c>
      <c r="BN159" s="52">
        <v>1.8026403287792401</v>
      </c>
      <c r="BO159" s="52">
        <v>1.69883199126315</v>
      </c>
      <c r="BP159" s="52">
        <v>1.44216743688347</v>
      </c>
      <c r="BQ159" s="52">
        <v>1.36315773987709</v>
      </c>
      <c r="BR159" s="52">
        <v>1.2417106754690299</v>
      </c>
      <c r="BS159" s="52">
        <v>1.0348161592260099</v>
      </c>
      <c r="BT159" s="52">
        <v>0.872848718493616</v>
      </c>
      <c r="BU159" s="52">
        <v>67.896467805365006</v>
      </c>
      <c r="BV159" s="52">
        <v>64.077575599920607</v>
      </c>
      <c r="BW159" s="52">
        <v>63.060810990282</v>
      </c>
      <c r="BX159" s="52">
        <v>60.1689317149347</v>
      </c>
      <c r="BY159" s="52">
        <v>61.013069524004699</v>
      </c>
      <c r="BZ159" s="52">
        <v>58.189570831991801</v>
      </c>
      <c r="CA159" s="52">
        <v>57.194911486007101</v>
      </c>
      <c r="CB159" s="52">
        <v>56.230891043548503</v>
      </c>
      <c r="CC159" s="52">
        <v>63.086974517129597</v>
      </c>
      <c r="CD159" s="52">
        <v>70.839379204918103</v>
      </c>
      <c r="CE159" s="52">
        <v>77.733798158647502</v>
      </c>
      <c r="CF159" s="52">
        <v>85.524344871097099</v>
      </c>
      <c r="CG159" s="52">
        <v>90.404829448376603</v>
      </c>
      <c r="CH159" s="52">
        <v>93.357620952755198</v>
      </c>
      <c r="CI159" s="52">
        <v>94.387569396822897</v>
      </c>
      <c r="CJ159" s="52">
        <v>95.426553451204001</v>
      </c>
      <c r="CK159" s="52">
        <v>94.421266436379995</v>
      </c>
      <c r="CL159" s="52">
        <v>92.495981778930002</v>
      </c>
      <c r="CM159" s="52">
        <v>88.646121341599695</v>
      </c>
      <c r="CN159" s="52">
        <v>84.731021705680803</v>
      </c>
      <c r="CO159" s="52">
        <v>81.610266027216795</v>
      </c>
      <c r="CP159" s="57">
        <v>75.838595365861494</v>
      </c>
      <c r="CQ159" s="57">
        <v>72.877041897538305</v>
      </c>
      <c r="CR159" s="57">
        <v>67.200670436706503</v>
      </c>
      <c r="CS159" s="57">
        <v>68.995299966176006</v>
      </c>
      <c r="CT159" s="57">
        <v>1.51693093293097E-3</v>
      </c>
      <c r="CU159" s="57">
        <v>-2.5115868590130201E-2</v>
      </c>
      <c r="CV159" s="57">
        <v>-7.2403302053362702E-3</v>
      </c>
      <c r="CW159" s="57">
        <v>-1.87582687621869E-3</v>
      </c>
      <c r="CX159" s="57">
        <v>-9.7483891825613794E-5</v>
      </c>
      <c r="CY159" s="57">
        <v>-3.0789488449356E-3</v>
      </c>
      <c r="CZ159" s="57">
        <v>2.9203988842841601E-3</v>
      </c>
      <c r="DA159" s="57">
        <v>5.8341650107680103E-3</v>
      </c>
      <c r="DB159" s="57">
        <v>2.2724947935797501E-2</v>
      </c>
      <c r="DC159" s="57">
        <v>1.8597872494279199E-2</v>
      </c>
      <c r="DD159" s="57">
        <v>6.0451419677470999E-3</v>
      </c>
      <c r="DE159" s="57">
        <v>3.6532246533111101E-3</v>
      </c>
      <c r="DF159" s="57">
        <v>-9.8330741826617891E-3</v>
      </c>
      <c r="DG159" s="52">
        <v>8.7894061571368205E-3</v>
      </c>
      <c r="DH159" s="57">
        <v>1.2532442451660301E-2</v>
      </c>
      <c r="DI159" s="57">
        <v>1.5789900948464199E-2</v>
      </c>
      <c r="DJ159" s="57">
        <v>7.9535771634521704E-2</v>
      </c>
      <c r="DK159" s="57">
        <v>9.0514303460552004E-2</v>
      </c>
      <c r="DL159" s="57">
        <v>9.7650955412902002E-2</v>
      </c>
      <c r="DM159" s="57">
        <v>9.0433772961400205E-2</v>
      </c>
      <c r="DN159" s="57">
        <v>4.11045603606554E-2</v>
      </c>
      <c r="DO159" s="57">
        <v>3.0241251017228202E-3</v>
      </c>
      <c r="DP159" s="52">
        <v>-1.3744374337431001E-3</v>
      </c>
      <c r="DQ159" s="52">
        <v>1.7242076018116901E-3</v>
      </c>
      <c r="DR159" s="58">
        <v>1.12459053481733E-5</v>
      </c>
      <c r="DS159" s="58">
        <v>1.02134231708037E-5</v>
      </c>
      <c r="DT159" s="58">
        <v>7.3331082541700002E-6</v>
      </c>
      <c r="DU159" s="58">
        <v>3.5906609150101398E-6</v>
      </c>
      <c r="DV159" s="58">
        <v>1.3027537852873199E-6</v>
      </c>
      <c r="DW159" s="58">
        <v>4.4497678144995002E-7</v>
      </c>
      <c r="DX159" s="58">
        <v>1.4042148433011901E-6</v>
      </c>
      <c r="DY159" s="58">
        <v>1.0085019275145E-5</v>
      </c>
      <c r="DZ159" s="58">
        <v>2.77579222801631E-6</v>
      </c>
      <c r="EA159" s="58">
        <v>1.38176665860708E-6</v>
      </c>
      <c r="EB159" s="58">
        <v>7.1713476854577996E-7</v>
      </c>
      <c r="EC159" s="58">
        <v>8.1215672673627404E-7</v>
      </c>
      <c r="ED159" s="58">
        <v>1.8029357154236899E-6</v>
      </c>
      <c r="EE159" s="58">
        <v>8.0938463161753199E-6</v>
      </c>
      <c r="EF159" s="58">
        <v>9.7427624867392097E-6</v>
      </c>
      <c r="EG159" s="58">
        <v>1.08891827895327E-5</v>
      </c>
      <c r="EH159" s="58">
        <v>1.3029689823038699E-5</v>
      </c>
      <c r="EI159" s="58">
        <v>1.5814897026808601E-5</v>
      </c>
      <c r="EJ159" s="58">
        <v>1.9489363159701298E-5</v>
      </c>
      <c r="EK159" s="59">
        <v>1.1026306130135101E-5</v>
      </c>
      <c r="EL159" s="58">
        <v>1.61566943137026E-5</v>
      </c>
      <c r="EM159" s="58">
        <v>9.0977366890692896E-6</v>
      </c>
      <c r="EN159" s="58">
        <v>9.2857136181565003E-7</v>
      </c>
      <c r="EO159" s="58">
        <v>1.2074377076036401E-6</v>
      </c>
    </row>
    <row r="160" spans="2:145" x14ac:dyDescent="0.25">
      <c r="B16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All_All_All_All_All_All_All_All_All_SLAP_PGNC_All_45891</v>
      </c>
      <c r="C160" s="52" t="s">
        <v>264</v>
      </c>
      <c r="D160" s="52" t="s">
        <v>256</v>
      </c>
      <c r="E160" s="52" t="s">
        <v>25</v>
      </c>
      <c r="F160" s="52" t="s">
        <v>25</v>
      </c>
      <c r="G160" s="52" t="s">
        <v>25</v>
      </c>
      <c r="H160" s="52" t="s">
        <v>25</v>
      </c>
      <c r="I160" s="52" t="s">
        <v>25</v>
      </c>
      <c r="J160" s="52" t="s">
        <v>25</v>
      </c>
      <c r="K160" s="52" t="s">
        <v>25</v>
      </c>
      <c r="L160" s="53" t="s">
        <v>25</v>
      </c>
      <c r="M160" s="53" t="s">
        <v>25</v>
      </c>
      <c r="N160" s="54" t="s">
        <v>280</v>
      </c>
      <c r="O160" s="52" t="s">
        <v>25</v>
      </c>
      <c r="P160" s="55">
        <v>45891</v>
      </c>
      <c r="Q160" s="52">
        <v>17</v>
      </c>
      <c r="R160" s="52">
        <v>21</v>
      </c>
      <c r="S160" s="56">
        <v>1173</v>
      </c>
      <c r="T160" s="52">
        <v>0</v>
      </c>
      <c r="U160" s="52">
        <v>0</v>
      </c>
      <c r="V160" s="52">
        <v>0</v>
      </c>
      <c r="W160" s="52">
        <v>0</v>
      </c>
      <c r="X160" s="52">
        <v>0.80259039898045803</v>
      </c>
      <c r="Y160" s="52">
        <v>0.68807471757305405</v>
      </c>
      <c r="Z160" s="52">
        <v>0.62481990633090301</v>
      </c>
      <c r="AA160" s="52">
        <v>0.55866345980620002</v>
      </c>
      <c r="AB160" s="52">
        <v>0.47831653439324801</v>
      </c>
      <c r="AC160" s="52">
        <v>0.525342842242014</v>
      </c>
      <c r="AD160" s="52">
        <v>0.63183511490277899</v>
      </c>
      <c r="AE160" s="52">
        <v>0.61773761974383801</v>
      </c>
      <c r="AF160" s="52">
        <v>0.62314830216120298</v>
      </c>
      <c r="AG160" s="52">
        <v>0.62975142742331602</v>
      </c>
      <c r="AH160" s="52">
        <v>0.69603777788539001</v>
      </c>
      <c r="AI160" s="52">
        <v>0.92816009618344297</v>
      </c>
      <c r="AJ160" s="52">
        <v>1.0084239722106101</v>
      </c>
      <c r="AK160" s="52">
        <v>1.1325709091367799</v>
      </c>
      <c r="AL160" s="52">
        <v>1.2601340726982</v>
      </c>
      <c r="AM160" s="52">
        <v>1.50482436681739</v>
      </c>
      <c r="AN160" s="52">
        <v>1.4878396080962499</v>
      </c>
      <c r="AO160" s="52">
        <v>1.61730523366552</v>
      </c>
      <c r="AP160" s="52">
        <v>1.6047189299059299</v>
      </c>
      <c r="AQ160" s="52">
        <v>1.5172984797269899</v>
      </c>
      <c r="AR160" s="52">
        <v>1.34585721553247</v>
      </c>
      <c r="AS160" s="52">
        <v>1.2643058051751399</v>
      </c>
      <c r="AT160" s="52">
        <v>1.01151327223167</v>
      </c>
      <c r="AU160" s="52">
        <v>0.91337085911849503</v>
      </c>
      <c r="AV160" s="52">
        <v>0.87673905441171596</v>
      </c>
      <c r="AW160" s="52">
        <v>0.74747889606442497</v>
      </c>
      <c r="AX160" s="52">
        <v>0.66409682598717601</v>
      </c>
      <c r="AY160" s="52">
        <v>0.59767543177699101</v>
      </c>
      <c r="AZ160" s="52">
        <v>0.55455014674915504</v>
      </c>
      <c r="BA160" s="52">
        <v>0.53009837628274703</v>
      </c>
      <c r="BB160" s="52">
        <v>0.53465554366429702</v>
      </c>
      <c r="BC160" s="52">
        <v>0.57023408634227601</v>
      </c>
      <c r="BD160" s="52">
        <v>0.61867629412088398</v>
      </c>
      <c r="BE160" s="52">
        <v>0.64635500121299505</v>
      </c>
      <c r="BF160" s="52">
        <v>0.70938888261093103</v>
      </c>
      <c r="BG160" s="52">
        <v>0.75231953893882597</v>
      </c>
      <c r="BH160" s="52">
        <v>0.85264435631778002</v>
      </c>
      <c r="BI160" s="52">
        <v>1.00444308927366</v>
      </c>
      <c r="BJ160" s="52">
        <v>1.3024806546560199</v>
      </c>
      <c r="BK160" s="52">
        <v>1.76086628597105</v>
      </c>
      <c r="BL160" s="52">
        <v>1.9311475848297901</v>
      </c>
      <c r="BM160" s="52">
        <v>1.97060574843958</v>
      </c>
      <c r="BN160" s="52">
        <v>2.2187112954469699</v>
      </c>
      <c r="BO160" s="52">
        <v>2.1254295169646502</v>
      </c>
      <c r="BP160" s="52">
        <v>1.84789629040471</v>
      </c>
      <c r="BQ160" s="52">
        <v>1.52145828132637</v>
      </c>
      <c r="BR160" s="52">
        <v>1.3129207468500299</v>
      </c>
      <c r="BS160" s="52">
        <v>1.05586191127037</v>
      </c>
      <c r="BT160" s="52">
        <v>0.880895826906816</v>
      </c>
      <c r="BU160" s="52">
        <v>67.068960279485196</v>
      </c>
      <c r="BV160" s="52">
        <v>61.461955319637497</v>
      </c>
      <c r="BW160" s="52">
        <v>59.480262318145002</v>
      </c>
      <c r="BX160" s="52">
        <v>58.456631369733998</v>
      </c>
      <c r="BY160" s="52">
        <v>56.525007029292503</v>
      </c>
      <c r="BZ160" s="52">
        <v>55.496196171600097</v>
      </c>
      <c r="CA160" s="52">
        <v>54.506865828384697</v>
      </c>
      <c r="CB160" s="52">
        <v>53.6276125741066</v>
      </c>
      <c r="CC160" s="52">
        <v>59.305536012101001</v>
      </c>
      <c r="CD160" s="52">
        <v>66.004571674255303</v>
      </c>
      <c r="CE160" s="52">
        <v>72.722324418105202</v>
      </c>
      <c r="CF160" s="52">
        <v>78.526781956799098</v>
      </c>
      <c r="CG160" s="52">
        <v>84.422712384103903</v>
      </c>
      <c r="CH160" s="52">
        <v>91.126541832443493</v>
      </c>
      <c r="CI160" s="52">
        <v>96.8104569019427</v>
      </c>
      <c r="CJ160" s="52">
        <v>98.783357328275798</v>
      </c>
      <c r="CK160" s="52">
        <v>97.903940594004297</v>
      </c>
      <c r="CL160" s="52">
        <v>100.65690169957</v>
      </c>
      <c r="CM160" s="52">
        <v>96.7787484327974</v>
      </c>
      <c r="CN160" s="52">
        <v>91.888510020038396</v>
      </c>
      <c r="CO160" s="52">
        <v>85.140455933391195</v>
      </c>
      <c r="CP160" s="57">
        <v>81.182737540758595</v>
      </c>
      <c r="CQ160" s="57">
        <v>73.648421167464704</v>
      </c>
      <c r="CR160" s="57">
        <v>69.816172418208794</v>
      </c>
      <c r="CS160" s="57">
        <v>67.200844062670996</v>
      </c>
      <c r="CT160" s="57">
        <v>-3.2713919606469399E-4</v>
      </c>
      <c r="CU160" s="57">
        <v>-2.4714566368843002E-2</v>
      </c>
      <c r="CV160" s="57">
        <v>-7.0806593246732497E-3</v>
      </c>
      <c r="CW160" s="57">
        <v>-1.7738458387853799E-3</v>
      </c>
      <c r="CX160" s="57">
        <v>-7.2587031068380305E-5</v>
      </c>
      <c r="CY160" s="57">
        <v>-3.0722434691829101E-3</v>
      </c>
      <c r="CZ160" s="57">
        <v>2.8687199685811199E-3</v>
      </c>
      <c r="DA160" s="57">
        <v>5.8792981917383099E-3</v>
      </c>
      <c r="DB160" s="57">
        <v>2.2722032567436899E-2</v>
      </c>
      <c r="DC160" s="57">
        <v>2.14044747648654E-2</v>
      </c>
      <c r="DD160" s="57">
        <v>9.0302098400530297E-3</v>
      </c>
      <c r="DE160" s="57">
        <v>3.3228908942770901E-3</v>
      </c>
      <c r="DF160" s="52">
        <v>-7.5240981156119201E-3</v>
      </c>
      <c r="DG160" s="52">
        <v>-2.1937094994630801E-3</v>
      </c>
      <c r="DH160" s="52">
        <v>2.48357928401686E-2</v>
      </c>
      <c r="DI160" s="52">
        <v>2.6431904467361E-2</v>
      </c>
      <c r="DJ160" s="52">
        <v>8.3669962632991396E-2</v>
      </c>
      <c r="DK160" s="57">
        <v>0.115195471345616</v>
      </c>
      <c r="DL160" s="57">
        <v>0.110783062957843</v>
      </c>
      <c r="DM160" s="57">
        <v>0.108106364895417</v>
      </c>
      <c r="DN160" s="57">
        <v>4.2666930657670903E-2</v>
      </c>
      <c r="DO160" s="57">
        <v>-3.79953997583626E-5</v>
      </c>
      <c r="DP160" s="52">
        <v>-1.5755605207958001E-3</v>
      </c>
      <c r="DQ160" s="52">
        <v>1.2351747595078599E-3</v>
      </c>
      <c r="DR160" s="58">
        <v>1.04064512329674E-5</v>
      </c>
      <c r="DS160" s="58">
        <v>9.3833806595986499E-6</v>
      </c>
      <c r="DT160" s="58">
        <v>6.77682297661842E-6</v>
      </c>
      <c r="DU160" s="58">
        <v>3.3882999962648501E-6</v>
      </c>
      <c r="DV160" s="58">
        <v>1.26673964300147E-6</v>
      </c>
      <c r="DW160" s="58">
        <v>4.1863647118426498E-7</v>
      </c>
      <c r="DX160" s="58">
        <v>1.33165005391201E-6</v>
      </c>
      <c r="DY160" s="58">
        <v>9.2539295238933208E-6</v>
      </c>
      <c r="DZ160" s="58">
        <v>2.6782765150640398E-6</v>
      </c>
      <c r="EA160" s="58">
        <v>2.0229581433529301E-6</v>
      </c>
      <c r="EB160" s="58">
        <v>1.01838319927554E-6</v>
      </c>
      <c r="EC160" s="58">
        <v>7.1329726613550902E-7</v>
      </c>
      <c r="ED160" s="58">
        <v>1.56152194737398E-6</v>
      </c>
      <c r="EE160" s="58">
        <v>6.5351221167573598E-6</v>
      </c>
      <c r="EF160" s="58">
        <v>1.74303266342568E-5</v>
      </c>
      <c r="EG160" s="58">
        <v>1.49304757833973E-5</v>
      </c>
      <c r="EH160" s="58">
        <v>1.4880592144879499E-5</v>
      </c>
      <c r="EI160" s="58">
        <v>2.2059535067912402E-5</v>
      </c>
      <c r="EJ160" s="58">
        <v>2.0131192383386098E-5</v>
      </c>
      <c r="EK160" s="59">
        <v>1.65880917159693E-5</v>
      </c>
      <c r="EL160" s="59">
        <v>1.8873417952002001E-5</v>
      </c>
      <c r="EM160" s="58">
        <v>8.89882721936263E-6</v>
      </c>
      <c r="EN160" s="58">
        <v>1.04929889398629E-6</v>
      </c>
      <c r="EO160" s="58">
        <v>9.0081269593578497E-7</v>
      </c>
    </row>
    <row r="161" spans="2:145" x14ac:dyDescent="0.25">
      <c r="B16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All_All_All_All_All_All_All_All_All_SLAP_PGNC_All_45904</v>
      </c>
      <c r="C161" s="52" t="s">
        <v>264</v>
      </c>
      <c r="D161" s="52" t="s">
        <v>256</v>
      </c>
      <c r="E161" s="52" t="s">
        <v>25</v>
      </c>
      <c r="F161" s="52" t="s">
        <v>25</v>
      </c>
      <c r="G161" s="52" t="s">
        <v>25</v>
      </c>
      <c r="H161" s="52" t="s">
        <v>25</v>
      </c>
      <c r="I161" s="52" t="s">
        <v>25</v>
      </c>
      <c r="J161" s="52" t="s">
        <v>25</v>
      </c>
      <c r="K161" s="52" t="s">
        <v>25</v>
      </c>
      <c r="L161" s="53" t="s">
        <v>25</v>
      </c>
      <c r="M161" s="53" t="s">
        <v>25</v>
      </c>
      <c r="N161" s="54" t="s">
        <v>280</v>
      </c>
      <c r="O161" s="52" t="s">
        <v>25</v>
      </c>
      <c r="P161" s="55">
        <v>45904</v>
      </c>
      <c r="Q161" s="52">
        <v>17</v>
      </c>
      <c r="R161" s="52">
        <v>21</v>
      </c>
      <c r="S161" s="56">
        <v>1193</v>
      </c>
      <c r="T161" s="52">
        <v>0</v>
      </c>
      <c r="U161" s="52">
        <v>0</v>
      </c>
      <c r="V161" s="52">
        <v>0</v>
      </c>
      <c r="W161" s="52">
        <v>0</v>
      </c>
      <c r="X161" s="52">
        <v>0.65081350743398603</v>
      </c>
      <c r="Y161" s="52">
        <v>0.57453531901385502</v>
      </c>
      <c r="Z161" s="52">
        <v>0.50027943574032196</v>
      </c>
      <c r="AA161" s="52">
        <v>0.47633584376075699</v>
      </c>
      <c r="AB161" s="52">
        <v>0.48739636111359003</v>
      </c>
      <c r="AC161" s="52">
        <v>0.55206329198428505</v>
      </c>
      <c r="AD161" s="52">
        <v>0.56402345029113099</v>
      </c>
      <c r="AE161" s="52">
        <v>0.62298021350030097</v>
      </c>
      <c r="AF161" s="52">
        <v>0.56722430335552598</v>
      </c>
      <c r="AG161" s="52">
        <v>0.660516413759768</v>
      </c>
      <c r="AH161" s="52">
        <v>0.621463080100634</v>
      </c>
      <c r="AI161" s="52">
        <v>0.83638998829292699</v>
      </c>
      <c r="AJ161" s="52">
        <v>0.84728776521017202</v>
      </c>
      <c r="AK161" s="52">
        <v>0.99673512751113003</v>
      </c>
      <c r="AL161" s="52">
        <v>1.1877793566435</v>
      </c>
      <c r="AM161" s="52">
        <v>1.3148394429099</v>
      </c>
      <c r="AN161" s="52">
        <v>1.30992192292982</v>
      </c>
      <c r="AO161" s="52">
        <v>1.26014376348933</v>
      </c>
      <c r="AP161" s="52">
        <v>1.14981793147321</v>
      </c>
      <c r="AQ161" s="52">
        <v>1.04709824300254</v>
      </c>
      <c r="AR161" s="52">
        <v>1.2144164491671099</v>
      </c>
      <c r="AS161" s="52">
        <v>1.0381397519015501</v>
      </c>
      <c r="AT161" s="52">
        <v>0.79238371330578805</v>
      </c>
      <c r="AU161" s="52">
        <v>0.70588739972125503</v>
      </c>
      <c r="AV161" s="52">
        <v>0.77802218119890398</v>
      </c>
      <c r="AW161" s="52">
        <v>0.737611496638372</v>
      </c>
      <c r="AX161" s="52">
        <v>0.60329897604314398</v>
      </c>
      <c r="AY161" s="52">
        <v>0.55534111592240998</v>
      </c>
      <c r="AZ161" s="52">
        <v>0.52184814581614702</v>
      </c>
      <c r="BA161" s="52">
        <v>0.50904547172709302</v>
      </c>
      <c r="BB161" s="52">
        <v>0.52387461607084496</v>
      </c>
      <c r="BC161" s="52">
        <v>0.57124158322860996</v>
      </c>
      <c r="BD161" s="52">
        <v>0.61191405629472095</v>
      </c>
      <c r="BE161" s="52">
        <v>0.62060438165220999</v>
      </c>
      <c r="BF161" s="52">
        <v>0.67223072883244395</v>
      </c>
      <c r="BG161" s="52">
        <v>0.71958992425823598</v>
      </c>
      <c r="BH161" s="52">
        <v>0.77027813520216903</v>
      </c>
      <c r="BI161" s="52">
        <v>0.85894496514706198</v>
      </c>
      <c r="BJ161" s="52">
        <v>1.0035536451560301</v>
      </c>
      <c r="BK161" s="52">
        <v>1.1644900412066801</v>
      </c>
      <c r="BL161" s="52">
        <v>1.3202101465342699</v>
      </c>
      <c r="BM161" s="52">
        <v>1.41756409045686</v>
      </c>
      <c r="BN161" s="52">
        <v>1.3558365742598599</v>
      </c>
      <c r="BO161" s="52">
        <v>1.15389989120362</v>
      </c>
      <c r="BP161" s="52">
        <v>1.05431943559786</v>
      </c>
      <c r="BQ161" s="52">
        <v>0.99580005520746995</v>
      </c>
      <c r="BR161" s="52">
        <v>0.90073867460708101</v>
      </c>
      <c r="BS161" s="52">
        <v>0.79843844267737096</v>
      </c>
      <c r="BT161" s="52">
        <v>0.70216447434935303</v>
      </c>
      <c r="BU161" s="52">
        <v>67.760483178322403</v>
      </c>
      <c r="BV161" s="52">
        <v>64.943146457992995</v>
      </c>
      <c r="BW161" s="52">
        <v>62.148309775386899</v>
      </c>
      <c r="BX161" s="52">
        <v>61.194998610512997</v>
      </c>
      <c r="BY161" s="52">
        <v>58.435096576808299</v>
      </c>
      <c r="BZ161" s="52">
        <v>57.457658519090899</v>
      </c>
      <c r="CA161" s="52">
        <v>56.518554641910598</v>
      </c>
      <c r="CB161" s="52">
        <v>55.560225874199297</v>
      </c>
      <c r="CC161" s="52">
        <v>56.605627316117399</v>
      </c>
      <c r="CD161" s="52">
        <v>61.364091894627897</v>
      </c>
      <c r="CE161" s="52">
        <v>66.125396366257107</v>
      </c>
      <c r="CF161" s="52">
        <v>73.656851412399305</v>
      </c>
      <c r="CG161" s="52">
        <v>78.461510591709796</v>
      </c>
      <c r="CH161" s="52">
        <v>83.219920423168503</v>
      </c>
      <c r="CI161" s="52">
        <v>86.966424228680907</v>
      </c>
      <c r="CJ161" s="52">
        <v>87.984438221099097</v>
      </c>
      <c r="CK161" s="52">
        <v>86.061185244569003</v>
      </c>
      <c r="CL161" s="52">
        <v>83.305424975624305</v>
      </c>
      <c r="CM161" s="52">
        <v>77.695077191732594</v>
      </c>
      <c r="CN161" s="52">
        <v>73.807193504948401</v>
      </c>
      <c r="CO161" s="52">
        <v>69.887990922714195</v>
      </c>
      <c r="CP161" s="57">
        <v>66.065639941830298</v>
      </c>
      <c r="CQ161" s="57">
        <v>64.128459452350498</v>
      </c>
      <c r="CR161" s="57">
        <v>62.2392308302217</v>
      </c>
      <c r="CS161" s="57">
        <v>70.607792685276294</v>
      </c>
      <c r="CT161" s="57">
        <v>1.57588408644758E-3</v>
      </c>
      <c r="CU161" s="57">
        <v>-2.52459267203517E-2</v>
      </c>
      <c r="CV161" s="57">
        <v>-7.3498979609768703E-3</v>
      </c>
      <c r="CW161" s="57">
        <v>-1.8581598981990801E-3</v>
      </c>
      <c r="CX161" s="57">
        <v>-1.6259641224777499E-4</v>
      </c>
      <c r="CY161" s="57">
        <v>-2.9833480562157502E-3</v>
      </c>
      <c r="CZ161" s="57">
        <v>2.8509364796094699E-3</v>
      </c>
      <c r="DA161" s="57">
        <v>5.8166580223958401E-3</v>
      </c>
      <c r="DB161" s="57">
        <v>2.2655196255268101E-2</v>
      </c>
      <c r="DC161" s="57">
        <v>2.21048313062653E-2</v>
      </c>
      <c r="DD161" s="57">
        <v>1.2666515481392001E-2</v>
      </c>
      <c r="DE161" s="57">
        <v>3.1947294855724502E-3</v>
      </c>
      <c r="DF161" s="57">
        <v>-2.31208248658781E-3</v>
      </c>
      <c r="DG161" s="52">
        <v>-7.2034765168601297E-3</v>
      </c>
      <c r="DH161" s="52">
        <v>-5.3004951207301001E-3</v>
      </c>
      <c r="DI161" s="57">
        <v>1.50745348772229E-3</v>
      </c>
      <c r="DJ161" s="57">
        <v>7.0374818848194604E-2</v>
      </c>
      <c r="DK161" s="52">
        <v>7.7105690665037196E-2</v>
      </c>
      <c r="DL161" s="57">
        <v>6.0219904353212901E-2</v>
      </c>
      <c r="DM161" s="57">
        <v>4.2482444733905798E-2</v>
      </c>
      <c r="DN161" s="57">
        <v>3.6818085795725798E-2</v>
      </c>
      <c r="DO161" s="57">
        <v>8.9717473033019308E-3</v>
      </c>
      <c r="DP161" s="52">
        <v>1.3632079691921601E-3</v>
      </c>
      <c r="DQ161" s="52">
        <v>2.1331825848204698E-3</v>
      </c>
      <c r="DR161" s="59">
        <v>9.9387761764475506E-6</v>
      </c>
      <c r="DS161" s="59">
        <v>8.6497077486220306E-6</v>
      </c>
      <c r="DT161" s="58">
        <v>6.4041346349264697E-6</v>
      </c>
      <c r="DU161" s="58">
        <v>3.1675436713773098E-6</v>
      </c>
      <c r="DV161" s="58">
        <v>1.15776506471005E-6</v>
      </c>
      <c r="DW161" s="58">
        <v>3.8257271286190701E-7</v>
      </c>
      <c r="DX161" s="58">
        <v>1.22249337157438E-6</v>
      </c>
      <c r="DY161" s="59">
        <v>8.5460290413988202E-6</v>
      </c>
      <c r="DZ161" s="58">
        <v>2.47630556885065E-6</v>
      </c>
      <c r="EA161" s="58">
        <v>2.0733183662264399E-6</v>
      </c>
      <c r="EB161" s="58">
        <v>1.5239251355770801E-6</v>
      </c>
      <c r="EC161" s="58">
        <v>1.1007315421176899E-6</v>
      </c>
      <c r="ED161" s="58">
        <v>1.66348710170631E-6</v>
      </c>
      <c r="EE161" s="59">
        <v>4.83095501170318E-6</v>
      </c>
      <c r="EF161" s="59">
        <v>9.1828878540023793E-6</v>
      </c>
      <c r="EG161" s="59">
        <v>1.2800050077043299E-5</v>
      </c>
      <c r="EH161" s="59">
        <v>1.32208343838855E-5</v>
      </c>
      <c r="EI161" s="59">
        <v>1.05242063662308E-5</v>
      </c>
      <c r="EJ161" s="59">
        <v>1.1016117214462401E-5</v>
      </c>
      <c r="EK161" s="59">
        <v>9.2501859549520198E-6</v>
      </c>
      <c r="EL161" s="59">
        <v>1.36732125400883E-5</v>
      </c>
      <c r="EM161" s="59">
        <v>8.0750778370078994E-6</v>
      </c>
      <c r="EN161" s="58">
        <v>1.09447819868981E-6</v>
      </c>
      <c r="EO161" s="58">
        <v>9.628127196321699E-7</v>
      </c>
    </row>
    <row r="162" spans="2:145" x14ac:dyDescent="0.25">
      <c r="B16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All_All_All_All_All_All_All_All_All_SLAP_PGNC_All_45916</v>
      </c>
      <c r="C162" s="52" t="s">
        <v>264</v>
      </c>
      <c r="D162" s="52" t="s">
        <v>256</v>
      </c>
      <c r="E162" s="52" t="s">
        <v>25</v>
      </c>
      <c r="F162" s="52" t="s">
        <v>25</v>
      </c>
      <c r="G162" s="52" t="s">
        <v>25</v>
      </c>
      <c r="H162" s="52" t="s">
        <v>25</v>
      </c>
      <c r="I162" s="52" t="s">
        <v>25</v>
      </c>
      <c r="J162" s="52" t="s">
        <v>25</v>
      </c>
      <c r="K162" s="52" t="s">
        <v>25</v>
      </c>
      <c r="L162" s="53" t="s">
        <v>25</v>
      </c>
      <c r="M162" s="53" t="s">
        <v>25</v>
      </c>
      <c r="N162" s="54" t="s">
        <v>280</v>
      </c>
      <c r="O162" s="52" t="s">
        <v>25</v>
      </c>
      <c r="P162" s="55">
        <v>45916</v>
      </c>
      <c r="Q162" s="52">
        <v>17</v>
      </c>
      <c r="R162" s="52">
        <v>21</v>
      </c>
      <c r="S162" s="56">
        <v>1206</v>
      </c>
      <c r="T162" s="52">
        <v>0</v>
      </c>
      <c r="U162" s="52">
        <v>0</v>
      </c>
      <c r="V162" s="52">
        <v>0</v>
      </c>
      <c r="W162" s="52">
        <v>0</v>
      </c>
      <c r="X162" s="52">
        <v>0.70333316551478398</v>
      </c>
      <c r="Y162" s="52">
        <v>0.624158805006224</v>
      </c>
      <c r="Z162" s="52">
        <v>0.59554457981630304</v>
      </c>
      <c r="AA162" s="52">
        <v>0.43640357167184002</v>
      </c>
      <c r="AB162" s="52">
        <v>0.44003134359792401</v>
      </c>
      <c r="AC162" s="52">
        <v>0.46384209301601598</v>
      </c>
      <c r="AD162" s="52">
        <v>0.49301725333663898</v>
      </c>
      <c r="AE162" s="52">
        <v>0.67224410208767005</v>
      </c>
      <c r="AF162" s="52">
        <v>0.54482804769769599</v>
      </c>
      <c r="AG162" s="52">
        <v>0.60647752419380996</v>
      </c>
      <c r="AH162" s="52">
        <v>0.69429425952065704</v>
      </c>
      <c r="AI162" s="52">
        <v>0.74736610674730297</v>
      </c>
      <c r="AJ162" s="52">
        <v>0.90752670736050101</v>
      </c>
      <c r="AK162" s="52">
        <v>0.96408129266215004</v>
      </c>
      <c r="AL162" s="52">
        <v>1.11614802346562</v>
      </c>
      <c r="AM162" s="52">
        <v>1.30134167572538</v>
      </c>
      <c r="AN162" s="52">
        <v>1.2603802578005101</v>
      </c>
      <c r="AO162" s="52">
        <v>1.2263441858722901</v>
      </c>
      <c r="AP162" s="52">
        <v>1.1664537366735099</v>
      </c>
      <c r="AQ162" s="52">
        <v>1.1064711500492099</v>
      </c>
      <c r="AR162" s="52">
        <v>1.0622859238887701</v>
      </c>
      <c r="AS162" s="52">
        <v>1.0730404977508501</v>
      </c>
      <c r="AT162" s="52">
        <v>0.91836935273531695</v>
      </c>
      <c r="AU162" s="52">
        <v>0.63135790756171895</v>
      </c>
      <c r="AV162" s="52">
        <v>0.82790328289853998</v>
      </c>
      <c r="AW162" s="52">
        <v>0.61650359797388699</v>
      </c>
      <c r="AX162" s="52">
        <v>0.563606469847175</v>
      </c>
      <c r="AY162" s="52">
        <v>0.50567799146174397</v>
      </c>
      <c r="AZ162" s="52">
        <v>0.46426619913361</v>
      </c>
      <c r="BA162" s="52">
        <v>0.439789166711471</v>
      </c>
      <c r="BB162" s="52">
        <v>0.45378025064515498</v>
      </c>
      <c r="BC162" s="52">
        <v>0.50738289137409498</v>
      </c>
      <c r="BD162" s="52">
        <v>0.57585350280723302</v>
      </c>
      <c r="BE162" s="52">
        <v>0.60367546160126195</v>
      </c>
      <c r="BF162" s="52">
        <v>0.65667616984935095</v>
      </c>
      <c r="BG162" s="52">
        <v>0.689972229755621</v>
      </c>
      <c r="BH162" s="52">
        <v>0.77204834416504398</v>
      </c>
      <c r="BI162" s="52">
        <v>0.90064332753849996</v>
      </c>
      <c r="BJ162" s="52">
        <v>1.1021184366857399</v>
      </c>
      <c r="BK162" s="52">
        <v>1.37796668733036</v>
      </c>
      <c r="BL162" s="52">
        <v>1.5235983166182601</v>
      </c>
      <c r="BM162" s="52">
        <v>1.64769411872868</v>
      </c>
      <c r="BN162" s="52">
        <v>1.6885256507552799</v>
      </c>
      <c r="BO162" s="52">
        <v>1.62676867822904</v>
      </c>
      <c r="BP162" s="52">
        <v>1.4259346560212101</v>
      </c>
      <c r="BQ162" s="52">
        <v>1.25663835329202</v>
      </c>
      <c r="BR162" s="52">
        <v>1.08111797992269</v>
      </c>
      <c r="BS162" s="52">
        <v>0.84214117596386096</v>
      </c>
      <c r="BT162" s="52">
        <v>0.70723116558252097</v>
      </c>
      <c r="BU162" s="52">
        <v>63.3245437264397</v>
      </c>
      <c r="BV162" s="52">
        <v>64.145080786614798</v>
      </c>
      <c r="BW162" s="52">
        <v>60.362170661982397</v>
      </c>
      <c r="BX162" s="52">
        <v>58.422594799890703</v>
      </c>
      <c r="BY162" s="52">
        <v>59.263905910583702</v>
      </c>
      <c r="BZ162" s="52">
        <v>57.336236531716501</v>
      </c>
      <c r="CA162" s="52">
        <v>55.498160503220099</v>
      </c>
      <c r="CB162" s="52">
        <v>54.547423714620002</v>
      </c>
      <c r="CC162" s="52">
        <v>58.428459727479698</v>
      </c>
      <c r="CD162" s="52">
        <v>66.241682329706194</v>
      </c>
      <c r="CE162" s="52">
        <v>72.251697646093106</v>
      </c>
      <c r="CF162" s="52">
        <v>78.141883792711496</v>
      </c>
      <c r="CG162" s="52">
        <v>83.853248626602195</v>
      </c>
      <c r="CH162" s="52">
        <v>88.665671837435994</v>
      </c>
      <c r="CI162" s="52">
        <v>91.484259819114001</v>
      </c>
      <c r="CJ162" s="52">
        <v>92.477942316765095</v>
      </c>
      <c r="CK162" s="52">
        <v>93.373488838582702</v>
      </c>
      <c r="CL162" s="52">
        <v>93.291078283281905</v>
      </c>
      <c r="CM162" s="52">
        <v>91.345314412170794</v>
      </c>
      <c r="CN162" s="52">
        <v>86.487204623872103</v>
      </c>
      <c r="CO162" s="52">
        <v>81.559892288719396</v>
      </c>
      <c r="CP162" s="57">
        <v>76.740027385690297</v>
      </c>
      <c r="CQ162" s="57">
        <v>73.827588211826196</v>
      </c>
      <c r="CR162" s="57">
        <v>65.406314391633401</v>
      </c>
      <c r="CS162" s="57">
        <v>65.318836735822302</v>
      </c>
      <c r="CT162" s="57">
        <v>-4.1393721259969703E-3</v>
      </c>
      <c r="CU162" s="57">
        <v>-2.5162716922435099E-2</v>
      </c>
      <c r="CV162" s="57">
        <v>-7.4590423502430298E-3</v>
      </c>
      <c r="CW162" s="57">
        <v>-1.90932529943317E-3</v>
      </c>
      <c r="CX162" s="57">
        <v>-1.9461912198369001E-4</v>
      </c>
      <c r="CY162" s="57">
        <v>-2.9692531043623402E-3</v>
      </c>
      <c r="CZ162" s="57">
        <v>2.9228595881332798E-3</v>
      </c>
      <c r="DA162" s="57">
        <v>5.7401502144694399E-3</v>
      </c>
      <c r="DB162" s="57">
        <v>2.26636801137408E-2</v>
      </c>
      <c r="DC162" s="57">
        <v>2.15385519153443E-2</v>
      </c>
      <c r="DD162" s="57">
        <v>9.2173011748198901E-3</v>
      </c>
      <c r="DE162" s="57">
        <v>3.32911584148288E-3</v>
      </c>
      <c r="DF162" s="57">
        <v>-7.1105064593902602E-3</v>
      </c>
      <c r="DG162" s="52">
        <v>-1.3502452817126099E-2</v>
      </c>
      <c r="DH162" s="52">
        <v>-1.0789053693035699E-3</v>
      </c>
      <c r="DI162" s="57">
        <v>6.8820668306243298E-3</v>
      </c>
      <c r="DJ162" s="57">
        <v>7.7976065006718706E-2</v>
      </c>
      <c r="DK162" s="57">
        <v>9.2827454845654203E-2</v>
      </c>
      <c r="DL162" s="57">
        <v>0.102831654411247</v>
      </c>
      <c r="DM162" s="57">
        <v>9.7977493137467106E-2</v>
      </c>
      <c r="DN162" s="57">
        <v>4.0617003468534002E-2</v>
      </c>
      <c r="DO162" s="57">
        <v>2.1871808047993599E-3</v>
      </c>
      <c r="DP162" s="52">
        <v>-1.72823397344629E-3</v>
      </c>
      <c r="DQ162" s="52">
        <v>2.0940673156644501E-3</v>
      </c>
      <c r="DR162" s="58">
        <v>1.12341508813997E-5</v>
      </c>
      <c r="DS162" s="58">
        <v>9.2835237007300197E-6</v>
      </c>
      <c r="DT162" s="58">
        <v>6.7334906365113804E-6</v>
      </c>
      <c r="DU162" s="58">
        <v>3.2075742626295302E-6</v>
      </c>
      <c r="DV162" s="58">
        <v>1.05567359618274E-6</v>
      </c>
      <c r="DW162" s="58">
        <v>3.9197417147314098E-7</v>
      </c>
      <c r="DX162" s="58">
        <v>1.1746728772251701E-6</v>
      </c>
      <c r="DY162" s="58">
        <v>1.0101600138134201E-5</v>
      </c>
      <c r="DZ162" s="58">
        <v>2.9083091113421199E-6</v>
      </c>
      <c r="EA162" s="58">
        <v>2.0336133717540002E-6</v>
      </c>
      <c r="EB162" s="58">
        <v>9.8519469702740092E-7</v>
      </c>
      <c r="EC162" s="58">
        <v>7.6014838610542395E-7</v>
      </c>
      <c r="ED162" s="58">
        <v>1.60963911402101E-6</v>
      </c>
      <c r="EE162" s="58">
        <v>7.0315561156118804E-6</v>
      </c>
      <c r="EF162" s="58">
        <v>1.0313116048420599E-5</v>
      </c>
      <c r="EG162" s="59">
        <v>1.19326109547611E-5</v>
      </c>
      <c r="EH162" s="59">
        <v>1.25798520885627E-5</v>
      </c>
      <c r="EI162" s="59">
        <v>1.27846343586539E-5</v>
      </c>
      <c r="EJ162" s="59">
        <v>1.48758273865843E-5</v>
      </c>
      <c r="EK162" s="59">
        <v>1.29196112472556E-5</v>
      </c>
      <c r="EL162" s="59">
        <v>1.9302077014069502E-5</v>
      </c>
      <c r="EM162" s="58">
        <v>1.0791092859641701E-5</v>
      </c>
      <c r="EN162" s="58">
        <v>1.0811784656438399E-6</v>
      </c>
      <c r="EO162" s="58">
        <v>1.6487857758313101E-6</v>
      </c>
    </row>
    <row r="163" spans="2:145" x14ac:dyDescent="0.25">
      <c r="B16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All_All_All_All_All_All_All_All_All_SLAP_PGNC_All_45917</v>
      </c>
      <c r="C163" s="52" t="s">
        <v>264</v>
      </c>
      <c r="D163" s="52" t="s">
        <v>256</v>
      </c>
      <c r="E163" s="52" t="s">
        <v>25</v>
      </c>
      <c r="F163" s="52" t="s">
        <v>25</v>
      </c>
      <c r="G163" s="52" t="s">
        <v>25</v>
      </c>
      <c r="H163" s="52" t="s">
        <v>25</v>
      </c>
      <c r="I163" s="52" t="s">
        <v>25</v>
      </c>
      <c r="J163" s="52" t="s">
        <v>25</v>
      </c>
      <c r="K163" s="52" t="s">
        <v>25</v>
      </c>
      <c r="L163" s="53" t="s">
        <v>25</v>
      </c>
      <c r="M163" s="53" t="s">
        <v>25</v>
      </c>
      <c r="N163" s="54" t="s">
        <v>280</v>
      </c>
      <c r="O163" s="52" t="s">
        <v>25</v>
      </c>
      <c r="P163" s="55">
        <v>45917</v>
      </c>
      <c r="Q163" s="52">
        <v>17</v>
      </c>
      <c r="R163" s="52">
        <v>21</v>
      </c>
      <c r="S163" s="56">
        <v>1205</v>
      </c>
      <c r="T163" s="52">
        <v>0</v>
      </c>
      <c r="U163" s="52">
        <v>0</v>
      </c>
      <c r="V163" s="52">
        <v>0</v>
      </c>
      <c r="W163" s="52">
        <v>0</v>
      </c>
      <c r="X163" s="52">
        <v>0.54497549580032001</v>
      </c>
      <c r="Y163" s="52">
        <v>0.50993343950258896</v>
      </c>
      <c r="Z163" s="52">
        <v>0.468263029338093</v>
      </c>
      <c r="AA163" s="52">
        <v>0.45811638871253502</v>
      </c>
      <c r="AB163" s="52">
        <v>0.44998104227755098</v>
      </c>
      <c r="AC163" s="52">
        <v>0.50814625507237499</v>
      </c>
      <c r="AD163" s="52">
        <v>0.53481942911135005</v>
      </c>
      <c r="AE163" s="52">
        <v>0.598170162828494</v>
      </c>
      <c r="AF163" s="52">
        <v>0.50102455950756797</v>
      </c>
      <c r="AG163" s="52">
        <v>0.57670776731720697</v>
      </c>
      <c r="AH163" s="52">
        <v>0.55764521318839799</v>
      </c>
      <c r="AI163" s="52">
        <v>0.71711136914003704</v>
      </c>
      <c r="AJ163" s="52">
        <v>0.72277615357598901</v>
      </c>
      <c r="AK163" s="52">
        <v>0.99484238600906105</v>
      </c>
      <c r="AL163" s="52">
        <v>1.0701195628781901</v>
      </c>
      <c r="AM163" s="52">
        <v>1.2290954226590001</v>
      </c>
      <c r="AN163" s="52">
        <v>1.31925481745341</v>
      </c>
      <c r="AO163" s="52">
        <v>1.4058257763959701</v>
      </c>
      <c r="AP163" s="52">
        <v>1.37781597982638</v>
      </c>
      <c r="AQ163" s="52">
        <v>1.38887437703529</v>
      </c>
      <c r="AR163" s="52">
        <v>1.19097881609038</v>
      </c>
      <c r="AS163" s="52">
        <v>1.0914560322406599</v>
      </c>
      <c r="AT163" s="52">
        <v>0.87825133164028801</v>
      </c>
      <c r="AU163" s="52">
        <v>0.76397382479527198</v>
      </c>
      <c r="AV163" s="52">
        <v>0.633878271993077</v>
      </c>
      <c r="AW163" s="52">
        <v>0.63368486961141102</v>
      </c>
      <c r="AX163" s="52">
        <v>0.58417772250056699</v>
      </c>
      <c r="AY163" s="52">
        <v>0.52855982176372096</v>
      </c>
      <c r="AZ163" s="52">
        <v>0.49122778846576998</v>
      </c>
      <c r="BA163" s="52">
        <v>0.47295923981452298</v>
      </c>
      <c r="BB163" s="52">
        <v>0.48709955278057498</v>
      </c>
      <c r="BC163" s="52">
        <v>0.53586319226199597</v>
      </c>
      <c r="BD163" s="52">
        <v>0.58053327404364496</v>
      </c>
      <c r="BE163" s="52">
        <v>0.577633569473052</v>
      </c>
      <c r="BF163" s="52">
        <v>0.595299422975892</v>
      </c>
      <c r="BG163" s="52">
        <v>0.59959030960516402</v>
      </c>
      <c r="BH163" s="52">
        <v>0.66154128773856702</v>
      </c>
      <c r="BI163" s="52">
        <v>0.79470371376738502</v>
      </c>
      <c r="BJ163" s="52">
        <v>1.0495838752426001</v>
      </c>
      <c r="BK163" s="52">
        <v>1.4335030693730799</v>
      </c>
      <c r="BL163" s="52">
        <v>1.5531276369737801</v>
      </c>
      <c r="BM163" s="52">
        <v>1.70243736273025</v>
      </c>
      <c r="BN163" s="52">
        <v>1.76262078384146</v>
      </c>
      <c r="BO163" s="52">
        <v>1.66837388786537</v>
      </c>
      <c r="BP163" s="52">
        <v>1.41759664596858</v>
      </c>
      <c r="BQ163" s="52">
        <v>1.27669843895306</v>
      </c>
      <c r="BR163" s="52">
        <v>1.10206579615466</v>
      </c>
      <c r="BS163" s="52">
        <v>0.89015291845464595</v>
      </c>
      <c r="BT163" s="52">
        <v>0.76096901289222096</v>
      </c>
      <c r="BU163" s="52">
        <v>63.379501214921099</v>
      </c>
      <c r="BV163" s="52">
        <v>60.531471810542598</v>
      </c>
      <c r="BW163" s="52">
        <v>59.564768048879301</v>
      </c>
      <c r="BX163" s="52">
        <v>57.637945631455302</v>
      </c>
      <c r="BY163" s="52">
        <v>55.688850043501397</v>
      </c>
      <c r="BZ163" s="52">
        <v>54.692570014095502</v>
      </c>
      <c r="CA163" s="52">
        <v>54.677487381319402</v>
      </c>
      <c r="CB163" s="52">
        <v>53.705388024065201</v>
      </c>
      <c r="CC163" s="52">
        <v>57.5718164505573</v>
      </c>
      <c r="CD163" s="52">
        <v>63.406527556838597</v>
      </c>
      <c r="CE163" s="52">
        <v>71.055567461548094</v>
      </c>
      <c r="CF163" s="52">
        <v>77.8083416835387</v>
      </c>
      <c r="CG163" s="52">
        <v>85.481928562656805</v>
      </c>
      <c r="CH163" s="52">
        <v>89.415981031148107</v>
      </c>
      <c r="CI163" s="52">
        <v>93.290977474383595</v>
      </c>
      <c r="CJ163" s="52">
        <v>94.289473981356096</v>
      </c>
      <c r="CK163" s="52">
        <v>95.204786811144402</v>
      </c>
      <c r="CL163" s="52">
        <v>95.220429326497694</v>
      </c>
      <c r="CM163" s="52">
        <v>91.383501758418205</v>
      </c>
      <c r="CN163" s="52">
        <v>86.556987224373898</v>
      </c>
      <c r="CO163" s="52">
        <v>82.586771071577303</v>
      </c>
      <c r="CP163" s="57">
        <v>75.072563649109597</v>
      </c>
      <c r="CQ163" s="57">
        <v>70.304765867114696</v>
      </c>
      <c r="CR163" s="57">
        <v>66.473835617763299</v>
      </c>
      <c r="CS163" s="57">
        <v>65.408351423816399</v>
      </c>
      <c r="CT163" s="57">
        <v>-4.0681048999714397E-3</v>
      </c>
      <c r="CU163" s="57">
        <v>-2.5018282667482499E-2</v>
      </c>
      <c r="CV163" s="57">
        <v>-7.2996109531307399E-3</v>
      </c>
      <c r="CW163" s="57">
        <v>-1.85860280537807E-3</v>
      </c>
      <c r="CX163" s="57">
        <v>-1.8539988588932001E-4</v>
      </c>
      <c r="CY163" s="57">
        <v>-2.9651112206226099E-3</v>
      </c>
      <c r="CZ163" s="57">
        <v>2.9016391168874001E-3</v>
      </c>
      <c r="DA163" s="57">
        <v>5.7713263051746601E-3</v>
      </c>
      <c r="DB163" s="57">
        <v>2.26496577108302E-2</v>
      </c>
      <c r="DC163" s="57">
        <v>2.2081017869049299E-2</v>
      </c>
      <c r="DD163" s="57">
        <v>9.8513263092700892E-3</v>
      </c>
      <c r="DE163" s="57">
        <v>3.3397302016542401E-3</v>
      </c>
      <c r="DF163" s="57">
        <v>-8.5981715437221905E-3</v>
      </c>
      <c r="DG163" s="52">
        <v>-1.4391494869482499E-2</v>
      </c>
      <c r="DH163" s="52">
        <v>7.8110485177301601E-3</v>
      </c>
      <c r="DI163" s="52">
        <v>1.2721119722722401E-2</v>
      </c>
      <c r="DJ163" s="52">
        <v>8.0169957669073103E-2</v>
      </c>
      <c r="DK163" s="52">
        <v>9.8654347713804796E-2</v>
      </c>
      <c r="DL163" s="57">
        <v>0.10325559058006301</v>
      </c>
      <c r="DM163" s="57">
        <v>9.8391370385637902E-2</v>
      </c>
      <c r="DN163" s="57">
        <v>4.0846536518750802E-2</v>
      </c>
      <c r="DO163" s="57">
        <v>3.2448655140249901E-3</v>
      </c>
      <c r="DP163" s="52">
        <v>-4.5464172219293299E-4</v>
      </c>
      <c r="DQ163" s="52">
        <v>1.9087474130449499E-3</v>
      </c>
      <c r="DR163" s="58">
        <v>1.0377363199977999E-5</v>
      </c>
      <c r="DS163" s="58">
        <v>8.5319230400020508E-6</v>
      </c>
      <c r="DT163" s="58">
        <v>6.1711619796602399E-6</v>
      </c>
      <c r="DU163" s="58">
        <v>2.9657911959339698E-6</v>
      </c>
      <c r="DV163" s="58">
        <v>9.7634003263352308E-7</v>
      </c>
      <c r="DW163" s="58">
        <v>3.6538564179512802E-7</v>
      </c>
      <c r="DX163" s="58">
        <v>1.0892906345616E-6</v>
      </c>
      <c r="DY163" s="58">
        <v>8.6481839920325396E-6</v>
      </c>
      <c r="DZ163" s="58">
        <v>2.5128775452595401E-6</v>
      </c>
      <c r="EA163" s="58">
        <v>2.1157775127386101E-6</v>
      </c>
      <c r="EB163" s="58">
        <v>1.0219027697574199E-6</v>
      </c>
      <c r="EC163" s="58">
        <v>7.4095486449483595E-7</v>
      </c>
      <c r="ED163" s="58">
        <v>1.73907928077639E-6</v>
      </c>
      <c r="EE163" s="58">
        <v>6.8880112535591197E-6</v>
      </c>
      <c r="EF163" s="59">
        <v>1.1163465252233799E-5</v>
      </c>
      <c r="EG163" s="59">
        <v>1.0151578273831701E-5</v>
      </c>
      <c r="EH163" s="59">
        <v>1.10373036272265E-5</v>
      </c>
      <c r="EI163" s="59">
        <v>1.1554316293204599E-5</v>
      </c>
      <c r="EJ163" s="59">
        <v>1.81451040160334E-5</v>
      </c>
      <c r="EK163" s="59">
        <v>1.16543567030296E-5</v>
      </c>
      <c r="EL163" s="59">
        <v>1.67638298106544E-5</v>
      </c>
      <c r="EM163" s="58">
        <v>9.5511571918653496E-6</v>
      </c>
      <c r="EN163" s="58">
        <v>1.0759574696407501E-6</v>
      </c>
      <c r="EO163" s="58">
        <v>1.15711884753003E-6</v>
      </c>
    </row>
    <row r="164" spans="2:145" x14ac:dyDescent="0.25">
      <c r="B16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All_All_All_All_All_All_All_All_All_SLAP_PGNC_All_45923</v>
      </c>
      <c r="C164" s="52" t="s">
        <v>264</v>
      </c>
      <c r="D164" s="52" t="s">
        <v>256</v>
      </c>
      <c r="E164" s="52" t="s">
        <v>25</v>
      </c>
      <c r="F164" s="52" t="s">
        <v>25</v>
      </c>
      <c r="G164" s="52" t="s">
        <v>25</v>
      </c>
      <c r="H164" s="52" t="s">
        <v>25</v>
      </c>
      <c r="I164" s="52" t="s">
        <v>25</v>
      </c>
      <c r="J164" s="52" t="s">
        <v>25</v>
      </c>
      <c r="K164" s="52" t="s">
        <v>25</v>
      </c>
      <c r="L164" s="53" t="s">
        <v>25</v>
      </c>
      <c r="M164" s="53" t="s">
        <v>25</v>
      </c>
      <c r="N164" s="54" t="s">
        <v>280</v>
      </c>
      <c r="O164" s="52" t="s">
        <v>25</v>
      </c>
      <c r="P164" s="55">
        <v>45923</v>
      </c>
      <c r="Q164" s="52">
        <v>17</v>
      </c>
      <c r="R164" s="52">
        <v>21</v>
      </c>
      <c r="S164" s="56">
        <v>1212</v>
      </c>
      <c r="T164" s="52">
        <v>0</v>
      </c>
      <c r="U164" s="52">
        <v>0</v>
      </c>
      <c r="V164" s="52">
        <v>0</v>
      </c>
      <c r="W164" s="52">
        <v>0</v>
      </c>
      <c r="X164" s="52">
        <v>0.64959261170571803</v>
      </c>
      <c r="Y164" s="52">
        <v>0.57508201401558301</v>
      </c>
      <c r="Z164" s="52">
        <v>0.46608813281926298</v>
      </c>
      <c r="AA164" s="52">
        <v>0.471601909879583</v>
      </c>
      <c r="AB164" s="52">
        <v>0.52931960367100805</v>
      </c>
      <c r="AC164" s="52">
        <v>0.52556253159230604</v>
      </c>
      <c r="AD164" s="52">
        <v>0.53378597027457797</v>
      </c>
      <c r="AE164" s="52">
        <v>0.64063246071747404</v>
      </c>
      <c r="AF164" s="52">
        <v>0.68182926290030199</v>
      </c>
      <c r="AG164" s="52">
        <v>0.59454455724745903</v>
      </c>
      <c r="AH164" s="52">
        <v>0.71879677262479102</v>
      </c>
      <c r="AI164" s="52">
        <v>0.84070453711450599</v>
      </c>
      <c r="AJ164" s="52">
        <v>0.925909281538006</v>
      </c>
      <c r="AK164" s="52">
        <v>0.92844754331837098</v>
      </c>
      <c r="AL164" s="52">
        <v>1.0905344954573499</v>
      </c>
      <c r="AM164" s="52">
        <v>1.17259548142329</v>
      </c>
      <c r="AN164" s="52">
        <v>1.3640184300960101</v>
      </c>
      <c r="AO164" s="52">
        <v>1.4967524762506801</v>
      </c>
      <c r="AP164" s="52">
        <v>1.4128078400236099</v>
      </c>
      <c r="AQ164" s="52">
        <v>1.2600989440980099</v>
      </c>
      <c r="AR164" s="52">
        <v>1.2592863573289199</v>
      </c>
      <c r="AS164" s="52">
        <v>1.04055036726699</v>
      </c>
      <c r="AT164" s="52">
        <v>0.91806780988251502</v>
      </c>
      <c r="AU164" s="52">
        <v>0.83106638403410105</v>
      </c>
      <c r="AV164" s="52">
        <v>0.72473404274701203</v>
      </c>
      <c r="AW164" s="52">
        <v>0.68725962009858699</v>
      </c>
      <c r="AX164" s="52">
        <v>0.61854553387404998</v>
      </c>
      <c r="AY164" s="52">
        <v>0.561611636981318</v>
      </c>
      <c r="AZ164" s="52">
        <v>0.52392137473719502</v>
      </c>
      <c r="BA164" s="52">
        <v>0.50623090392502601</v>
      </c>
      <c r="BB164" s="52">
        <v>0.518979815633279</v>
      </c>
      <c r="BC164" s="52">
        <v>0.56704172109047701</v>
      </c>
      <c r="BD164" s="52">
        <v>0.61591894574242001</v>
      </c>
      <c r="BE164" s="52">
        <v>0.63060084483263501</v>
      </c>
      <c r="BF164" s="52">
        <v>0.68968450741860798</v>
      </c>
      <c r="BG164" s="52">
        <v>0.72236809224234499</v>
      </c>
      <c r="BH164" s="52">
        <v>0.80381454971216304</v>
      </c>
      <c r="BI164" s="52">
        <v>0.93232763983023403</v>
      </c>
      <c r="BJ164" s="52">
        <v>1.1338602930842201</v>
      </c>
      <c r="BK164" s="52">
        <v>1.6169760732514999</v>
      </c>
      <c r="BL164" s="52">
        <v>1.7722744205505501</v>
      </c>
      <c r="BM164" s="52">
        <v>1.95808750459856</v>
      </c>
      <c r="BN164" s="52">
        <v>1.92635124651315</v>
      </c>
      <c r="BO164" s="52">
        <v>1.8229403606440699</v>
      </c>
      <c r="BP164" s="52">
        <v>1.59222428554748</v>
      </c>
      <c r="BQ164" s="52">
        <v>1.3419802564598899</v>
      </c>
      <c r="BR164" s="52">
        <v>1.1624760453162</v>
      </c>
      <c r="BS164" s="52">
        <v>0.94928899399702604</v>
      </c>
      <c r="BT164" s="52">
        <v>0.81129578949588499</v>
      </c>
      <c r="BU164" s="57">
        <v>63.339864167311497</v>
      </c>
      <c r="BV164" s="52">
        <v>61.389972807193097</v>
      </c>
      <c r="BW164" s="52">
        <v>60.383121946020196</v>
      </c>
      <c r="BX164" s="52">
        <v>57.558018022834602</v>
      </c>
      <c r="BY164" s="52">
        <v>58.364610585399298</v>
      </c>
      <c r="BZ164" s="52">
        <v>56.528483746993501</v>
      </c>
      <c r="CA164" s="52">
        <v>56.456494844798598</v>
      </c>
      <c r="CB164" s="52">
        <v>55.537316914852298</v>
      </c>
      <c r="CC164" s="52">
        <v>57.573355982523999</v>
      </c>
      <c r="CD164" s="52">
        <v>64.5488558794776</v>
      </c>
      <c r="CE164" s="52">
        <v>71.423378945992297</v>
      </c>
      <c r="CF164" s="52">
        <v>78.334156400911894</v>
      </c>
      <c r="CG164" s="52">
        <v>83.174955780251494</v>
      </c>
      <c r="CH164" s="52">
        <v>89.769423712766297</v>
      </c>
      <c r="CI164" s="52">
        <v>95.441371164145494</v>
      </c>
      <c r="CJ164" s="52">
        <v>97.402150944424704</v>
      </c>
      <c r="CK164" s="52">
        <v>99.276284642212303</v>
      </c>
      <c r="CL164" s="52">
        <v>97.377411099945704</v>
      </c>
      <c r="CM164" s="52">
        <v>93.585117662884798</v>
      </c>
      <c r="CN164" s="52">
        <v>88.6724128873159</v>
      </c>
      <c r="CO164" s="52">
        <v>82.816961864215799</v>
      </c>
      <c r="CP164" s="57">
        <v>76.115264688606203</v>
      </c>
      <c r="CQ164" s="57">
        <v>70.376284758757905</v>
      </c>
      <c r="CR164" s="57">
        <v>67.438967293942596</v>
      </c>
      <c r="CS164" s="57">
        <v>66.223740058127007</v>
      </c>
      <c r="CT164" s="57">
        <v>-4.0155939067016196E-3</v>
      </c>
      <c r="CU164" s="57">
        <v>-2.52215103250834E-2</v>
      </c>
      <c r="CV164" s="57">
        <v>-7.3616824748680403E-3</v>
      </c>
      <c r="CW164" s="57">
        <v>-1.8782625151582901E-3</v>
      </c>
      <c r="CX164" s="57">
        <v>-2.0379604746375399E-4</v>
      </c>
      <c r="CY164" s="57">
        <v>-2.9408184380390399E-3</v>
      </c>
      <c r="CZ164" s="57">
        <v>2.8898746738914901E-3</v>
      </c>
      <c r="DA164" s="57">
        <v>5.7682186507668999E-3</v>
      </c>
      <c r="DB164" s="57">
        <v>2.2631703404150199E-2</v>
      </c>
      <c r="DC164" s="57">
        <v>2.1988080328840601E-2</v>
      </c>
      <c r="DD164" s="57">
        <v>9.6597127659532895E-3</v>
      </c>
      <c r="DE164" s="57">
        <v>3.4414669398906798E-3</v>
      </c>
      <c r="DF164" s="57">
        <v>-6.2834020452758304E-3</v>
      </c>
      <c r="DG164" s="52">
        <v>-1.40740768545001E-2</v>
      </c>
      <c r="DH164" s="52">
        <v>1.6118569530104002E-2</v>
      </c>
      <c r="DI164" s="52">
        <v>2.0611024905832099E-2</v>
      </c>
      <c r="DJ164" s="52">
        <v>8.4826596333297893E-2</v>
      </c>
      <c r="DK164" s="52">
        <v>0.104442158929093</v>
      </c>
      <c r="DL164" s="57">
        <v>0.106468133450095</v>
      </c>
      <c r="DM164" s="57">
        <v>0.107112190553998</v>
      </c>
      <c r="DN164" s="57">
        <v>4.0797797191531503E-2</v>
      </c>
      <c r="DO164" s="52">
        <v>2.5029985046647299E-3</v>
      </c>
      <c r="DP164" s="52">
        <v>-4.6143236905474597E-4</v>
      </c>
      <c r="DQ164" s="52">
        <v>1.75435713655814E-3</v>
      </c>
      <c r="DR164" s="58">
        <v>1.3159380283988401E-5</v>
      </c>
      <c r="DS164" s="58">
        <v>1.0816577315336E-5</v>
      </c>
      <c r="DT164" s="58">
        <v>7.8861877952716704E-6</v>
      </c>
      <c r="DU164" s="58">
        <v>3.70470460750008E-6</v>
      </c>
      <c r="DV164" s="58">
        <v>1.2288998138051E-6</v>
      </c>
      <c r="DW164" s="58">
        <v>4.51605987345196E-7</v>
      </c>
      <c r="DX164" s="58">
        <v>1.39290359201953E-6</v>
      </c>
      <c r="DY164" s="58">
        <v>1.15091691892186E-5</v>
      </c>
      <c r="DZ164" s="58">
        <v>2.80012519047298E-6</v>
      </c>
      <c r="EA164" s="58">
        <v>2.2090892035583299E-6</v>
      </c>
      <c r="EB164" s="58">
        <v>1.05511389809239E-6</v>
      </c>
      <c r="EC164" s="58">
        <v>7.57916485069823E-7</v>
      </c>
      <c r="ED164" s="58">
        <v>1.54177599642197E-6</v>
      </c>
      <c r="EE164" s="58">
        <v>7.9514400112740501E-6</v>
      </c>
      <c r="EF164" s="58">
        <v>1.6724252392206901E-5</v>
      </c>
      <c r="EG164" s="59">
        <v>1.3051026184826E-5</v>
      </c>
      <c r="EH164" s="59">
        <v>1.6494269515995701E-5</v>
      </c>
      <c r="EI164" s="59">
        <v>1.5777793946652601E-5</v>
      </c>
      <c r="EJ164" s="59">
        <v>1.829195891931E-5</v>
      </c>
      <c r="EK164" s="59">
        <v>1.6898762487306699E-5</v>
      </c>
      <c r="EL164" s="59">
        <v>2.1367743201974E-5</v>
      </c>
      <c r="EM164" s="58">
        <v>1.1374355033586201E-5</v>
      </c>
      <c r="EN164" s="58">
        <v>1.2542239117342501E-6</v>
      </c>
      <c r="EO164" s="58">
        <v>1.19280031750402E-6</v>
      </c>
    </row>
    <row r="165" spans="2:145" x14ac:dyDescent="0.25">
      <c r="B16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All_All_All_All_All_All_All_All_All_SLAP_PGNP_All_45848</v>
      </c>
      <c r="C165" s="52" t="s">
        <v>264</v>
      </c>
      <c r="D165" s="52" t="s">
        <v>257</v>
      </c>
      <c r="E165" s="52" t="s">
        <v>25</v>
      </c>
      <c r="F165" s="52" t="s">
        <v>25</v>
      </c>
      <c r="G165" s="52" t="s">
        <v>25</v>
      </c>
      <c r="H165" s="52" t="s">
        <v>25</v>
      </c>
      <c r="I165" s="52" t="s">
        <v>25</v>
      </c>
      <c r="J165" s="52" t="s">
        <v>25</v>
      </c>
      <c r="K165" s="52" t="s">
        <v>25</v>
      </c>
      <c r="L165" s="53" t="s">
        <v>25</v>
      </c>
      <c r="M165" s="53" t="s">
        <v>25</v>
      </c>
      <c r="N165" s="54" t="s">
        <v>281</v>
      </c>
      <c r="O165" s="52" t="s">
        <v>25</v>
      </c>
      <c r="P165" s="55">
        <v>45848</v>
      </c>
      <c r="Q165" s="52">
        <v>17</v>
      </c>
      <c r="R165" s="52">
        <v>21</v>
      </c>
      <c r="S165" s="56">
        <v>7697</v>
      </c>
      <c r="T165" s="52">
        <v>0</v>
      </c>
      <c r="U165" s="52">
        <v>0</v>
      </c>
      <c r="V165" s="52">
        <v>0</v>
      </c>
      <c r="W165" s="52">
        <v>0</v>
      </c>
      <c r="X165" s="52">
        <v>0.86449082991612403</v>
      </c>
      <c r="Y165" s="52">
        <v>0.73771511479761198</v>
      </c>
      <c r="Z165" s="52">
        <v>0.67728401800235905</v>
      </c>
      <c r="AA165" s="52">
        <v>0.66276639132145498</v>
      </c>
      <c r="AB165" s="52">
        <v>0.64966378890244603</v>
      </c>
      <c r="AC165" s="52">
        <v>0.63536741501698801</v>
      </c>
      <c r="AD165" s="52">
        <v>0.67125752647096304</v>
      </c>
      <c r="AE165" s="52">
        <v>0.70610407684473298</v>
      </c>
      <c r="AF165" s="52">
        <v>0.75986562024032001</v>
      </c>
      <c r="AG165" s="52">
        <v>0.83328386639879004</v>
      </c>
      <c r="AH165" s="52">
        <v>0.95499406537679998</v>
      </c>
      <c r="AI165" s="52">
        <v>1.0602356538133699</v>
      </c>
      <c r="AJ165" s="52">
        <v>1.24758836256357</v>
      </c>
      <c r="AK165" s="52">
        <v>1.4251806815135699</v>
      </c>
      <c r="AL165" s="52">
        <v>1.6304336819833101</v>
      </c>
      <c r="AM165" s="52">
        <v>1.7942085799354099</v>
      </c>
      <c r="AN165" s="52">
        <v>1.84693066388067</v>
      </c>
      <c r="AO165" s="52">
        <v>1.96775295417679</v>
      </c>
      <c r="AP165" s="52">
        <v>1.91047460123118</v>
      </c>
      <c r="AQ165" s="52">
        <v>1.7913939237679899</v>
      </c>
      <c r="AR165" s="52">
        <v>1.7324434891823399</v>
      </c>
      <c r="AS165" s="52">
        <v>1.6869625309974701</v>
      </c>
      <c r="AT165" s="52">
        <v>1.4142085561147799</v>
      </c>
      <c r="AU165" s="52">
        <v>1.16678977122605</v>
      </c>
      <c r="AV165" s="52">
        <v>0.95126010773119396</v>
      </c>
      <c r="AW165" s="52">
        <v>0.95111718927170597</v>
      </c>
      <c r="AX165" s="52">
        <v>0.84728388284434997</v>
      </c>
      <c r="AY165" s="52">
        <v>0.758649531828825</v>
      </c>
      <c r="AZ165" s="52">
        <v>0.68520773974245697</v>
      </c>
      <c r="BA165" s="52">
        <v>0.64888295740865798</v>
      </c>
      <c r="BB165" s="52">
        <v>0.63805534865097802</v>
      </c>
      <c r="BC165" s="52">
        <v>0.66079065877626197</v>
      </c>
      <c r="BD165" s="52">
        <v>0.71078058003961098</v>
      </c>
      <c r="BE165" s="52">
        <v>0.74522250468496698</v>
      </c>
      <c r="BF165" s="52">
        <v>0.81898195660518502</v>
      </c>
      <c r="BG165" s="52">
        <v>0.913396397660864</v>
      </c>
      <c r="BH165" s="52">
        <v>1.0713658661991601</v>
      </c>
      <c r="BI165" s="52">
        <v>1.27744901112701</v>
      </c>
      <c r="BJ165" s="52">
        <v>1.55587100805331</v>
      </c>
      <c r="BK165" s="52">
        <v>1.83686140327155</v>
      </c>
      <c r="BL165" s="52">
        <v>2.0612393562183802</v>
      </c>
      <c r="BM165" s="52">
        <v>2.13257091715922</v>
      </c>
      <c r="BN165" s="52">
        <v>2.2284053898645899</v>
      </c>
      <c r="BO165" s="52">
        <v>2.2340317743233702</v>
      </c>
      <c r="BP165" s="52">
        <v>2.1057034924972799</v>
      </c>
      <c r="BQ165" s="52">
        <v>1.89978701158887</v>
      </c>
      <c r="BR165" s="52">
        <v>1.7096880603041</v>
      </c>
      <c r="BS165" s="52">
        <v>1.39459681560716</v>
      </c>
      <c r="BT165" s="52">
        <v>1.1684614653197301</v>
      </c>
      <c r="BU165" s="52">
        <v>79.625499946638598</v>
      </c>
      <c r="BV165" s="52">
        <v>71.680065720608596</v>
      </c>
      <c r="BW165" s="52">
        <v>69.383549767917202</v>
      </c>
      <c r="BX165" s="52">
        <v>68.461117653445498</v>
      </c>
      <c r="BY165" s="52">
        <v>67.688506596384897</v>
      </c>
      <c r="BZ165" s="52">
        <v>66.536339101456505</v>
      </c>
      <c r="CA165" s="52">
        <v>66.441497713114302</v>
      </c>
      <c r="CB165" s="52">
        <v>67.632614271519898</v>
      </c>
      <c r="CC165" s="52">
        <v>73.229881212859894</v>
      </c>
      <c r="CD165" s="52">
        <v>77.084425711696994</v>
      </c>
      <c r="CE165" s="52">
        <v>81.517269937146494</v>
      </c>
      <c r="CF165" s="52">
        <v>85.699161078332807</v>
      </c>
      <c r="CG165" s="52">
        <v>89.449871778442997</v>
      </c>
      <c r="CH165" s="52">
        <v>93.104567154032296</v>
      </c>
      <c r="CI165" s="52">
        <v>95.817761400355593</v>
      </c>
      <c r="CJ165" s="52">
        <v>98.181831230222201</v>
      </c>
      <c r="CK165" s="52">
        <v>98.280987455422306</v>
      </c>
      <c r="CL165" s="52">
        <v>98.347595691298693</v>
      </c>
      <c r="CM165" s="52">
        <v>98.519051220183499</v>
      </c>
      <c r="CN165" s="52">
        <v>96.688278346833897</v>
      </c>
      <c r="CO165" s="52">
        <v>93.999327874362095</v>
      </c>
      <c r="CP165" s="57">
        <v>88.144192105834094</v>
      </c>
      <c r="CQ165" s="57">
        <v>84.075191982340698</v>
      </c>
      <c r="CR165" s="57">
        <v>82.014336504698505</v>
      </c>
      <c r="CS165" s="57">
        <v>74.853968540785601</v>
      </c>
      <c r="CT165" s="57">
        <v>2.7551248312558799E-2</v>
      </c>
      <c r="CU165" s="57">
        <v>4.4325833523958802E-3</v>
      </c>
      <c r="CV165" s="57">
        <v>6.7855986872035002E-3</v>
      </c>
      <c r="CW165" s="57">
        <v>5.0293653508961299E-3</v>
      </c>
      <c r="CX165" s="57">
        <v>1.1869312591219199E-3</v>
      </c>
      <c r="CY165" s="57">
        <v>-2.5918476487553099E-3</v>
      </c>
      <c r="CZ165" s="57">
        <v>3.9704269441654701E-4</v>
      </c>
      <c r="DA165" s="57">
        <v>8.3016078237105797E-3</v>
      </c>
      <c r="DB165" s="57">
        <v>1.77283606684248E-2</v>
      </c>
      <c r="DC165" s="57">
        <v>1.45628553042854E-2</v>
      </c>
      <c r="DD165" s="52">
        <v>4.3177048519204798E-3</v>
      </c>
      <c r="DE165" s="52">
        <v>3.9454747944225902E-3</v>
      </c>
      <c r="DF165" s="52">
        <v>-8.2849273621834595E-3</v>
      </c>
      <c r="DG165" s="52">
        <v>3.55433742046875E-3</v>
      </c>
      <c r="DH165" s="52">
        <v>1.47810408809123E-2</v>
      </c>
      <c r="DI165" s="52">
        <v>1.8495622424587101E-2</v>
      </c>
      <c r="DJ165" s="52">
        <v>8.4743373046621995E-2</v>
      </c>
      <c r="DK165" s="52">
        <v>0.10751075363804199</v>
      </c>
      <c r="DL165" s="57">
        <v>0.11494142916627</v>
      </c>
      <c r="DM165" s="57">
        <v>0.10905569854616</v>
      </c>
      <c r="DN165" s="57">
        <v>7.6577022291765398E-2</v>
      </c>
      <c r="DO165" s="52">
        <v>1.5547063369823E-3</v>
      </c>
      <c r="DP165" s="52">
        <v>-5.2124259023815398E-3</v>
      </c>
      <c r="DQ165" s="52">
        <v>-4.5262616069759903E-4</v>
      </c>
      <c r="DR165" s="58">
        <v>5.3333100442912504E-6</v>
      </c>
      <c r="DS165" s="58">
        <v>4.8340838544194398E-6</v>
      </c>
      <c r="DT165" s="58">
        <v>3.5014838773177298E-6</v>
      </c>
      <c r="DU165" s="58">
        <v>1.73155018030059E-6</v>
      </c>
      <c r="DV165" s="58">
        <v>6.2626356896933796E-7</v>
      </c>
      <c r="DW165" s="58">
        <v>2.42239960304731E-7</v>
      </c>
      <c r="DX165" s="58">
        <v>6.9828616333562997E-7</v>
      </c>
      <c r="DY165" s="58">
        <v>3.62328078646384E-6</v>
      </c>
      <c r="DZ165" s="58">
        <v>1.69519794832832E-6</v>
      </c>
      <c r="EA165" s="58">
        <v>1.0088830168586801E-6</v>
      </c>
      <c r="EB165" s="58">
        <v>5.9778751012243504E-7</v>
      </c>
      <c r="EC165" s="58">
        <v>6.5893169016131999E-7</v>
      </c>
      <c r="ED165" s="58">
        <v>1.4913093972628899E-6</v>
      </c>
      <c r="EE165" s="58">
        <v>4.8430803390437003E-6</v>
      </c>
      <c r="EF165" s="58">
        <v>8.2433474087090703E-6</v>
      </c>
      <c r="EG165" s="59">
        <v>1.02431087695351E-5</v>
      </c>
      <c r="EH165" s="59">
        <v>1.0518479050216699E-5</v>
      </c>
      <c r="EI165" s="59">
        <v>1.04919682876324E-5</v>
      </c>
      <c r="EJ165" s="59">
        <v>1.2152018487487199E-5</v>
      </c>
      <c r="EK165" s="59">
        <v>1.11449078008197E-5</v>
      </c>
      <c r="EL165" s="59">
        <v>1.5364122202022099E-5</v>
      </c>
      <c r="EM165" s="58">
        <v>7.9600285148091493E-6</v>
      </c>
      <c r="EN165" s="58">
        <v>7.31127494509784E-7</v>
      </c>
      <c r="EO165" s="58">
        <v>6.3419200173295899E-7</v>
      </c>
    </row>
    <row r="166" spans="2:145" x14ac:dyDescent="0.25">
      <c r="B16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All_All_All_All_All_All_All_All_All_SLAP_PGNP_All_45849</v>
      </c>
      <c r="C166" s="52" t="s">
        <v>264</v>
      </c>
      <c r="D166" s="52" t="s">
        <v>257</v>
      </c>
      <c r="E166" s="52" t="s">
        <v>25</v>
      </c>
      <c r="F166" s="52" t="s">
        <v>25</v>
      </c>
      <c r="G166" s="52" t="s">
        <v>25</v>
      </c>
      <c r="H166" s="52" t="s">
        <v>25</v>
      </c>
      <c r="I166" s="52" t="s">
        <v>25</v>
      </c>
      <c r="J166" s="52" t="s">
        <v>25</v>
      </c>
      <c r="K166" s="52" t="s">
        <v>25</v>
      </c>
      <c r="L166" s="53" t="s">
        <v>25</v>
      </c>
      <c r="M166" s="53" t="s">
        <v>25</v>
      </c>
      <c r="N166" s="54" t="s">
        <v>281</v>
      </c>
      <c r="O166" s="52" t="s">
        <v>25</v>
      </c>
      <c r="P166" s="55">
        <v>45849</v>
      </c>
      <c r="Q166" s="52">
        <v>17</v>
      </c>
      <c r="R166" s="52">
        <v>21</v>
      </c>
      <c r="S166" s="56">
        <v>7702</v>
      </c>
      <c r="T166" s="52">
        <v>0</v>
      </c>
      <c r="U166" s="52">
        <v>0</v>
      </c>
      <c r="V166" s="52">
        <v>0</v>
      </c>
      <c r="W166" s="52">
        <v>0</v>
      </c>
      <c r="X166" s="52">
        <v>1.0344422131278801</v>
      </c>
      <c r="Y166" s="52">
        <v>0.90722636349435204</v>
      </c>
      <c r="Z166" s="52">
        <v>0.82434421051115103</v>
      </c>
      <c r="AA166" s="52">
        <v>0.74680214161861203</v>
      </c>
      <c r="AB166" s="52">
        <v>0.73261323263604405</v>
      </c>
      <c r="AC166" s="52">
        <v>0.72628467783570305</v>
      </c>
      <c r="AD166" s="52">
        <v>0.78420629274480202</v>
      </c>
      <c r="AE166" s="52">
        <v>0.83241889439662797</v>
      </c>
      <c r="AF166" s="52">
        <v>0.89795273451823898</v>
      </c>
      <c r="AG166" s="52">
        <v>1.0248250865252</v>
      </c>
      <c r="AH166" s="52">
        <v>1.1495907575887401</v>
      </c>
      <c r="AI166" s="52">
        <v>1.3450609789019099</v>
      </c>
      <c r="AJ166" s="52">
        <v>1.5542458480205801</v>
      </c>
      <c r="AK166" s="52">
        <v>1.7382336413567601</v>
      </c>
      <c r="AL166" s="52">
        <v>1.96259486865013</v>
      </c>
      <c r="AM166" s="52">
        <v>2.0978418682726701</v>
      </c>
      <c r="AN166" s="52">
        <v>2.1333837922568799</v>
      </c>
      <c r="AO166" s="52">
        <v>2.1270634318445798</v>
      </c>
      <c r="AP166" s="52">
        <v>2.1254725731312201</v>
      </c>
      <c r="AQ166" s="52">
        <v>2.0206741260238399</v>
      </c>
      <c r="AR166" s="52">
        <v>1.8693198304979199</v>
      </c>
      <c r="AS166" s="52">
        <v>1.7614804980285299</v>
      </c>
      <c r="AT166" s="52">
        <v>1.51619158194448</v>
      </c>
      <c r="AU166" s="52">
        <v>1.3298392353914399</v>
      </c>
      <c r="AV166" s="52">
        <v>1.16916718689555</v>
      </c>
      <c r="AW166" s="52">
        <v>1.1629317957676699</v>
      </c>
      <c r="AX166" s="52">
        <v>1.0337198818195801</v>
      </c>
      <c r="AY166" s="52">
        <v>0.91088459590825699</v>
      </c>
      <c r="AZ166" s="52">
        <v>0.81523070257651398</v>
      </c>
      <c r="BA166" s="52">
        <v>0.75681700670941199</v>
      </c>
      <c r="BB166" s="52">
        <v>0.73004347146702697</v>
      </c>
      <c r="BC166" s="52">
        <v>0.74198955605863304</v>
      </c>
      <c r="BD166" s="52">
        <v>0.80466404361821997</v>
      </c>
      <c r="BE166" s="52">
        <v>0.86837779457860498</v>
      </c>
      <c r="BF166" s="52">
        <v>0.98187723379050995</v>
      </c>
      <c r="BG166" s="52">
        <v>1.1385919534297999</v>
      </c>
      <c r="BH166" s="52">
        <v>1.34383854025941</v>
      </c>
      <c r="BI166" s="52">
        <v>1.5752222095152399</v>
      </c>
      <c r="BJ166" s="52">
        <v>1.8113529641632</v>
      </c>
      <c r="BK166" s="52">
        <v>2.06016467010055</v>
      </c>
      <c r="BL166" s="52">
        <v>2.20545847615276</v>
      </c>
      <c r="BM166" s="52">
        <v>2.36006266298123</v>
      </c>
      <c r="BN166" s="52">
        <v>2.4368914574562601</v>
      </c>
      <c r="BO166" s="52">
        <v>2.4027794616926101</v>
      </c>
      <c r="BP166" s="52">
        <v>2.2218294178888498</v>
      </c>
      <c r="BQ166" s="52">
        <v>2.0006017641831102</v>
      </c>
      <c r="BR166" s="52">
        <v>1.8060714321801501</v>
      </c>
      <c r="BS166" s="52">
        <v>1.5323520047472601</v>
      </c>
      <c r="BT166" s="52">
        <v>1.2926298886930101</v>
      </c>
      <c r="BU166" s="57">
        <v>81.320782281162096</v>
      </c>
      <c r="BV166" s="52">
        <v>78.984725570780995</v>
      </c>
      <c r="BW166" s="52">
        <v>77.232950672746796</v>
      </c>
      <c r="BX166" s="52">
        <v>75.892718720395195</v>
      </c>
      <c r="BY166" s="52">
        <v>74.317846815073096</v>
      </c>
      <c r="BZ166" s="52">
        <v>74.327495048921406</v>
      </c>
      <c r="CA166" s="52">
        <v>73.381748827317494</v>
      </c>
      <c r="CB166" s="52">
        <v>73.691982907849095</v>
      </c>
      <c r="CC166" s="52">
        <v>76.672262110983496</v>
      </c>
      <c r="CD166" s="52">
        <v>81.937111988836605</v>
      </c>
      <c r="CE166" s="52">
        <v>86.179779288075395</v>
      </c>
      <c r="CF166" s="52">
        <v>89.601602694548205</v>
      </c>
      <c r="CG166" s="52">
        <v>92.505354409900903</v>
      </c>
      <c r="CH166" s="52">
        <v>94.661343934239099</v>
      </c>
      <c r="CI166" s="52">
        <v>97.372615011042996</v>
      </c>
      <c r="CJ166" s="52">
        <v>98.789683181777903</v>
      </c>
      <c r="CK166" s="52">
        <v>99.883592908887806</v>
      </c>
      <c r="CL166" s="52">
        <v>99.960120951929795</v>
      </c>
      <c r="CM166" s="52">
        <v>98.751244344929802</v>
      </c>
      <c r="CN166" s="52">
        <v>96.596630760671303</v>
      </c>
      <c r="CO166" s="52">
        <v>92.712509132485593</v>
      </c>
      <c r="CP166" s="57">
        <v>88.395440325252594</v>
      </c>
      <c r="CQ166" s="57">
        <v>85.507342728573207</v>
      </c>
      <c r="CR166" s="57">
        <v>83.332482799982699</v>
      </c>
      <c r="CS166" s="57">
        <v>82.018424466306996</v>
      </c>
      <c r="CT166" s="57">
        <v>3.1301266994662E-2</v>
      </c>
      <c r="CU166" s="57">
        <v>3.5150543971471299E-2</v>
      </c>
      <c r="CV166" s="57">
        <v>2.8908228362378101E-2</v>
      </c>
      <c r="CW166" s="57">
        <v>1.8223675402590799E-2</v>
      </c>
      <c r="CX166" s="57">
        <v>2.6731215922768401E-3</v>
      </c>
      <c r="CY166" s="57">
        <v>-6.5388605890483696E-4</v>
      </c>
      <c r="CZ166" s="57">
        <v>-4.9612490637484198E-3</v>
      </c>
      <c r="DA166" s="57">
        <v>1.2289674921187099E-2</v>
      </c>
      <c r="DB166" s="57">
        <v>1.56064859255388E-2</v>
      </c>
      <c r="DC166" s="57">
        <v>1.1975063555006899E-2</v>
      </c>
      <c r="DD166" s="52">
        <v>3.8170410125996099E-3</v>
      </c>
      <c r="DE166" s="52">
        <v>4.2355662109130098E-3</v>
      </c>
      <c r="DF166" s="52">
        <v>-6.3627300583809403E-3</v>
      </c>
      <c r="DG166" s="52">
        <v>1.1422681838713601E-2</v>
      </c>
      <c r="DH166" s="52">
        <v>2.0923128317228E-2</v>
      </c>
      <c r="DI166" s="52">
        <v>2.0163352491677E-2</v>
      </c>
      <c r="DJ166" s="52">
        <v>8.6043859709860004E-2</v>
      </c>
      <c r="DK166" s="52">
        <v>0.11302810639696299</v>
      </c>
      <c r="DL166" s="57">
        <v>0.11504822499881701</v>
      </c>
      <c r="DM166" s="57">
        <v>0.108523107031991</v>
      </c>
      <c r="DN166" s="57">
        <v>6.6386697034179099E-2</v>
      </c>
      <c r="DO166" s="52">
        <v>-2.0362951373026901E-3</v>
      </c>
      <c r="DP166" s="52">
        <v>-5.1021221517596098E-3</v>
      </c>
      <c r="DQ166" s="52">
        <v>-6.4509028668738701E-4</v>
      </c>
      <c r="DR166" s="58">
        <v>5.7219681864938304E-6</v>
      </c>
      <c r="DS166" s="58">
        <v>5.1332687004817204E-6</v>
      </c>
      <c r="DT166" s="58">
        <v>3.3664105716618999E-6</v>
      </c>
      <c r="DU166" s="58">
        <v>1.64591119882788E-6</v>
      </c>
      <c r="DV166" s="58">
        <v>6.4334881568776597E-7</v>
      </c>
      <c r="DW166" s="58">
        <v>3.3892168886089999E-7</v>
      </c>
      <c r="DX166" s="58">
        <v>9.7692150816811E-7</v>
      </c>
      <c r="DY166" s="58">
        <v>5.2743426954380304E-6</v>
      </c>
      <c r="DZ166" s="58">
        <v>2.2686651569335601E-6</v>
      </c>
      <c r="EA166" s="58">
        <v>1.7910867529098501E-6</v>
      </c>
      <c r="EB166" s="58">
        <v>1.5459668690464899E-6</v>
      </c>
      <c r="EC166" s="58">
        <v>1.3278211515990299E-6</v>
      </c>
      <c r="ED166" s="58">
        <v>2.3603326721447499E-6</v>
      </c>
      <c r="EE166" s="58">
        <v>5.8903544323576803E-6</v>
      </c>
      <c r="EF166" s="59">
        <v>9.3344851374062903E-6</v>
      </c>
      <c r="EG166" s="59">
        <v>9.9966225710585003E-6</v>
      </c>
      <c r="EH166" s="59">
        <v>1.19107687835437E-5</v>
      </c>
      <c r="EI166" s="59">
        <v>1.27554765176139E-5</v>
      </c>
      <c r="EJ166" s="59">
        <v>1.2073856865077699E-5</v>
      </c>
      <c r="EK166" s="59">
        <v>1.03454334525116E-5</v>
      </c>
      <c r="EL166" s="59">
        <v>1.1600649349504799E-5</v>
      </c>
      <c r="EM166" s="58">
        <v>6.26289597645751E-6</v>
      </c>
      <c r="EN166" s="58">
        <v>7.0587888343118905E-7</v>
      </c>
      <c r="EO166" s="58">
        <v>6.9255311272530002E-7</v>
      </c>
    </row>
    <row r="167" spans="2:145" x14ac:dyDescent="0.25">
      <c r="B16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All_All_All_All_All_All_All_All_All_SLAP_PGNP_All_45877</v>
      </c>
      <c r="C167" s="52" t="s">
        <v>264</v>
      </c>
      <c r="D167" s="52" t="s">
        <v>257</v>
      </c>
      <c r="E167" s="52" t="s">
        <v>25</v>
      </c>
      <c r="F167" s="52" t="s">
        <v>25</v>
      </c>
      <c r="G167" s="52" t="s">
        <v>25</v>
      </c>
      <c r="H167" s="52" t="s">
        <v>25</v>
      </c>
      <c r="I167" s="52" t="s">
        <v>25</v>
      </c>
      <c r="J167" s="52" t="s">
        <v>25</v>
      </c>
      <c r="K167" s="52" t="s">
        <v>25</v>
      </c>
      <c r="L167" s="53" t="s">
        <v>25</v>
      </c>
      <c r="M167" s="53" t="s">
        <v>25</v>
      </c>
      <c r="N167" s="54" t="s">
        <v>281</v>
      </c>
      <c r="O167" s="52" t="s">
        <v>25</v>
      </c>
      <c r="P167" s="55">
        <v>45877</v>
      </c>
      <c r="Q167" s="52">
        <v>17</v>
      </c>
      <c r="R167" s="52">
        <v>21</v>
      </c>
      <c r="S167" s="56">
        <v>7953</v>
      </c>
      <c r="T167" s="52">
        <v>0</v>
      </c>
      <c r="U167" s="52">
        <v>0</v>
      </c>
      <c r="V167" s="52">
        <v>0</v>
      </c>
      <c r="W167" s="52">
        <v>0</v>
      </c>
      <c r="X167" s="52">
        <v>0.939247254163603</v>
      </c>
      <c r="Y167" s="52">
        <v>0.81744660256478996</v>
      </c>
      <c r="Z167" s="52">
        <v>0.731713214773837</v>
      </c>
      <c r="AA167" s="52">
        <v>0.688366502369535</v>
      </c>
      <c r="AB167" s="52">
        <v>0.67933858222071097</v>
      </c>
      <c r="AC167" s="52">
        <v>0.68392418044260195</v>
      </c>
      <c r="AD167" s="52">
        <v>0.71758019906950998</v>
      </c>
      <c r="AE167" s="52">
        <v>0.78460507156731296</v>
      </c>
      <c r="AF167" s="52">
        <v>0.83119246444058803</v>
      </c>
      <c r="AG167" s="52">
        <v>0.94144829794719898</v>
      </c>
      <c r="AH167" s="52">
        <v>1.0181135153307801</v>
      </c>
      <c r="AI167" s="52">
        <v>1.1417042672193101</v>
      </c>
      <c r="AJ167" s="52">
        <v>1.34144658713401</v>
      </c>
      <c r="AK167" s="52">
        <v>1.52784320078029</v>
      </c>
      <c r="AL167" s="52">
        <v>1.76697648450914</v>
      </c>
      <c r="AM167" s="52">
        <v>1.93456307358379</v>
      </c>
      <c r="AN167" s="52">
        <v>1.97061976800405</v>
      </c>
      <c r="AO167" s="52">
        <v>2.0356767801121198</v>
      </c>
      <c r="AP167" s="52">
        <v>2.03089890841669</v>
      </c>
      <c r="AQ167" s="52">
        <v>1.90979127555721</v>
      </c>
      <c r="AR167" s="52">
        <v>1.70844184787923</v>
      </c>
      <c r="AS167" s="52">
        <v>1.6365778148416099</v>
      </c>
      <c r="AT167" s="52">
        <v>1.4923442049656199</v>
      </c>
      <c r="AU167" s="52">
        <v>1.2498249606658201</v>
      </c>
      <c r="AV167" s="52">
        <v>1.0651793930339599</v>
      </c>
      <c r="AW167" s="52">
        <v>1.0505138303211801</v>
      </c>
      <c r="AX167" s="52">
        <v>0.93545117524417198</v>
      </c>
      <c r="AY167" s="52">
        <v>0.82999285600454598</v>
      </c>
      <c r="AZ167" s="52">
        <v>0.74653612207361297</v>
      </c>
      <c r="BA167" s="52">
        <v>0.69076205909769295</v>
      </c>
      <c r="BB167" s="52">
        <v>0.67612664787410004</v>
      </c>
      <c r="BC167" s="52">
        <v>0.69954772600003501</v>
      </c>
      <c r="BD167" s="52">
        <v>0.75125033626028104</v>
      </c>
      <c r="BE167" s="52">
        <v>0.78644395423553004</v>
      </c>
      <c r="BF167" s="52">
        <v>0.85802552694477896</v>
      </c>
      <c r="BG167" s="52">
        <v>0.98824669845780699</v>
      </c>
      <c r="BH167" s="52">
        <v>1.1706562976326</v>
      </c>
      <c r="BI167" s="52">
        <v>1.40720659422123</v>
      </c>
      <c r="BJ167" s="52">
        <v>1.68856807239142</v>
      </c>
      <c r="BK167" s="52">
        <v>1.9349195760862401</v>
      </c>
      <c r="BL167" s="52">
        <v>2.14299309274115</v>
      </c>
      <c r="BM167" s="52">
        <v>2.2877260683490599</v>
      </c>
      <c r="BN167" s="52">
        <v>2.3983990592947801</v>
      </c>
      <c r="BO167" s="52">
        <v>2.3672077421435702</v>
      </c>
      <c r="BP167" s="52">
        <v>2.1958659445431499</v>
      </c>
      <c r="BQ167" s="52">
        <v>2.02273589006897</v>
      </c>
      <c r="BR167" s="52">
        <v>1.8120807232638501</v>
      </c>
      <c r="BS167" s="52">
        <v>1.48033948632103</v>
      </c>
      <c r="BT167" s="52">
        <v>1.24538178648951</v>
      </c>
      <c r="BU167" s="57">
        <v>80.757428751137198</v>
      </c>
      <c r="BV167" s="52">
        <v>76.002532864557693</v>
      </c>
      <c r="BW167" s="52">
        <v>74.849604751016201</v>
      </c>
      <c r="BX167" s="52">
        <v>73.091017635865796</v>
      </c>
      <c r="BY167" s="52">
        <v>71.704328113167705</v>
      </c>
      <c r="BZ167" s="52">
        <v>71.277631995373994</v>
      </c>
      <c r="CA167" s="52">
        <v>70.295575330549894</v>
      </c>
      <c r="CB167" s="52">
        <v>70.740336902308201</v>
      </c>
      <c r="CC167" s="52">
        <v>73.705513327852401</v>
      </c>
      <c r="CD167" s="52">
        <v>80.700824288112798</v>
      </c>
      <c r="CE167" s="52">
        <v>84.525222337150893</v>
      </c>
      <c r="CF167" s="52">
        <v>88.4137773867037</v>
      </c>
      <c r="CG167" s="52">
        <v>91.772921700667595</v>
      </c>
      <c r="CH167" s="52">
        <v>94.881282839609099</v>
      </c>
      <c r="CI167" s="52">
        <v>97.275199324608806</v>
      </c>
      <c r="CJ167" s="52">
        <v>99.123818742640793</v>
      </c>
      <c r="CK167" s="52">
        <v>100.175437757274</v>
      </c>
      <c r="CL167" s="52">
        <v>100.73193356194901</v>
      </c>
      <c r="CM167" s="52">
        <v>100.068692217421</v>
      </c>
      <c r="CN167" s="52">
        <v>98.731043358155702</v>
      </c>
      <c r="CO167" s="52">
        <v>95.187476599441197</v>
      </c>
      <c r="CP167" s="52">
        <v>88.500175539522203</v>
      </c>
      <c r="CQ167" s="57">
        <v>85.928518960009598</v>
      </c>
      <c r="CR167" s="57">
        <v>83.041169815541195</v>
      </c>
      <c r="CS167" s="57">
        <v>79.056025164265506</v>
      </c>
      <c r="CT167" s="57">
        <v>2.93764491699843E-2</v>
      </c>
      <c r="CU167" s="57">
        <v>2.2019223105795901E-2</v>
      </c>
      <c r="CV167" s="57">
        <v>2.1680943912927301E-2</v>
      </c>
      <c r="CW167" s="57">
        <v>1.28619111712525E-2</v>
      </c>
      <c r="CX167" s="57">
        <v>1.9713187698181399E-3</v>
      </c>
      <c r="CY167" s="57">
        <v>-1.4097041734771299E-3</v>
      </c>
      <c r="CZ167" s="57">
        <v>-2.3162151493412598E-3</v>
      </c>
      <c r="DA167" s="57">
        <v>1.02582701832486E-2</v>
      </c>
      <c r="DB167" s="57">
        <v>1.7768266850745802E-2</v>
      </c>
      <c r="DC167" s="57">
        <v>1.27527005335778E-2</v>
      </c>
      <c r="DD167" s="57">
        <v>2.4807132518255099E-3</v>
      </c>
      <c r="DE167" s="57">
        <v>3.8804164103020998E-3</v>
      </c>
      <c r="DF167" s="57">
        <v>-6.5132587838144596E-3</v>
      </c>
      <c r="DG167" s="52">
        <v>1.35809295155434E-2</v>
      </c>
      <c r="DH167" s="52">
        <v>2.1468188991545501E-2</v>
      </c>
      <c r="DI167" s="52">
        <v>2.2618568157497299E-2</v>
      </c>
      <c r="DJ167" s="52">
        <v>8.7741979563534495E-2</v>
      </c>
      <c r="DK167" s="52">
        <v>0.11583397067557701</v>
      </c>
      <c r="DL167" s="57">
        <v>0.11796329044930701</v>
      </c>
      <c r="DM167" s="57">
        <v>0.107921065519766</v>
      </c>
      <c r="DN167" s="57">
        <v>8.3479794892956094E-2</v>
      </c>
      <c r="DO167" s="52">
        <v>-1.81844069380499E-3</v>
      </c>
      <c r="DP167" s="52">
        <v>-5.97942837414562E-3</v>
      </c>
      <c r="DQ167" s="52">
        <v>-6.4482911578997502E-4</v>
      </c>
      <c r="DR167" s="58">
        <v>5.7274386406601698E-6</v>
      </c>
      <c r="DS167" s="58">
        <v>4.9312054038245897E-6</v>
      </c>
      <c r="DT167" s="58">
        <v>3.3961252927508302E-6</v>
      </c>
      <c r="DU167" s="58">
        <v>1.65673010278319E-6</v>
      </c>
      <c r="DV167" s="58">
        <v>6.1861524307306201E-7</v>
      </c>
      <c r="DW167" s="58">
        <v>2.2493806021844099E-7</v>
      </c>
      <c r="DX167" s="58">
        <v>7.45463058102143E-7</v>
      </c>
      <c r="DY167" s="58">
        <v>3.8408492565135896E-6</v>
      </c>
      <c r="DZ167" s="58">
        <v>1.50313941661263E-6</v>
      </c>
      <c r="EA167" s="58">
        <v>1.3565315531216899E-6</v>
      </c>
      <c r="EB167" s="58">
        <v>7.4893023188211802E-7</v>
      </c>
      <c r="EC167" s="58">
        <v>6.9553578482075899E-7</v>
      </c>
      <c r="ED167" s="58">
        <v>1.7274138363369899E-6</v>
      </c>
      <c r="EE167" s="58">
        <v>5.4804658592396199E-6</v>
      </c>
      <c r="EF167" s="58">
        <v>8.4573656401505902E-6</v>
      </c>
      <c r="EG167" s="58">
        <v>1.03334786820827E-5</v>
      </c>
      <c r="EH167" s="58">
        <v>1.19468754795781E-5</v>
      </c>
      <c r="EI167" s="58">
        <v>1.3618022126567801E-5</v>
      </c>
      <c r="EJ167" s="58">
        <v>1.3498776840823601E-5</v>
      </c>
      <c r="EK167" s="58">
        <v>1.31596664078132E-5</v>
      </c>
      <c r="EL167" s="58">
        <v>1.5777630632862799E-5</v>
      </c>
      <c r="EM167" s="58">
        <v>8.6891712031482507E-6</v>
      </c>
      <c r="EN167" s="58">
        <v>7.3862091714275096E-7</v>
      </c>
      <c r="EO167" s="58">
        <v>6.1075808959301195E-7</v>
      </c>
    </row>
    <row r="168" spans="2:145" x14ac:dyDescent="0.25">
      <c r="B16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All_All_All_All_All_All_All_All_All_SLAP_PGNP_All_45890</v>
      </c>
      <c r="C168" s="52" t="s">
        <v>264</v>
      </c>
      <c r="D168" s="52" t="s">
        <v>257</v>
      </c>
      <c r="E168" s="52" t="s">
        <v>25</v>
      </c>
      <c r="F168" s="52" t="s">
        <v>25</v>
      </c>
      <c r="G168" s="52" t="s">
        <v>25</v>
      </c>
      <c r="H168" s="52" t="s">
        <v>25</v>
      </c>
      <c r="I168" s="52" t="s">
        <v>25</v>
      </c>
      <c r="J168" s="52" t="s">
        <v>25</v>
      </c>
      <c r="K168" s="52" t="s">
        <v>25</v>
      </c>
      <c r="L168" s="53" t="s">
        <v>25</v>
      </c>
      <c r="M168" s="53" t="s">
        <v>25</v>
      </c>
      <c r="N168" s="54" t="s">
        <v>281</v>
      </c>
      <c r="O168" s="52" t="s">
        <v>25</v>
      </c>
      <c r="P168" s="55">
        <v>45890</v>
      </c>
      <c r="Q168" s="52">
        <v>17</v>
      </c>
      <c r="R168" s="52">
        <v>21</v>
      </c>
      <c r="S168" s="56">
        <v>8042</v>
      </c>
      <c r="T168" s="52">
        <v>0</v>
      </c>
      <c r="U168" s="52">
        <v>0</v>
      </c>
      <c r="V168" s="52">
        <v>0</v>
      </c>
      <c r="W168" s="52">
        <v>0</v>
      </c>
      <c r="X168" s="52">
        <v>0.90762724054264599</v>
      </c>
      <c r="Y168" s="52">
        <v>0.77966060832835005</v>
      </c>
      <c r="Z168" s="52">
        <v>0.71515478952920197</v>
      </c>
      <c r="AA168" s="52">
        <v>0.66208871222905397</v>
      </c>
      <c r="AB168" s="52">
        <v>0.67604362081411096</v>
      </c>
      <c r="AC168" s="52">
        <v>0.670985065172926</v>
      </c>
      <c r="AD168" s="52">
        <v>0.73955035302572802</v>
      </c>
      <c r="AE168" s="52">
        <v>0.792867668322355</v>
      </c>
      <c r="AF168" s="52">
        <v>0.76623610730263503</v>
      </c>
      <c r="AG168" s="52">
        <v>0.831026789174935</v>
      </c>
      <c r="AH168" s="52">
        <v>0.97174708990323</v>
      </c>
      <c r="AI168" s="52">
        <v>1.0937831048737401</v>
      </c>
      <c r="AJ168" s="52">
        <v>1.3247991255067599</v>
      </c>
      <c r="AK168" s="52">
        <v>1.56373279540974</v>
      </c>
      <c r="AL168" s="52">
        <v>1.7789598860467499</v>
      </c>
      <c r="AM168" s="52">
        <v>1.9967135913194101</v>
      </c>
      <c r="AN168" s="52">
        <v>2.0091212793048201</v>
      </c>
      <c r="AO168" s="52">
        <v>2.0718853845493901</v>
      </c>
      <c r="AP168" s="52">
        <v>2.0512582564181501</v>
      </c>
      <c r="AQ168" s="52">
        <v>1.8213690151055799</v>
      </c>
      <c r="AR168" s="52">
        <v>1.7055207579690399</v>
      </c>
      <c r="AS168" s="52">
        <v>1.6117269150406</v>
      </c>
      <c r="AT168" s="52">
        <v>1.3845851884834799</v>
      </c>
      <c r="AU168" s="52">
        <v>1.1379199807193701</v>
      </c>
      <c r="AV168" s="52">
        <v>1.0335724312222401</v>
      </c>
      <c r="AW168" s="52">
        <v>1.0525703851454999</v>
      </c>
      <c r="AX168" s="52">
        <v>0.92392640441908103</v>
      </c>
      <c r="AY168" s="52">
        <v>0.81973640619596699</v>
      </c>
      <c r="AZ168" s="52">
        <v>0.74394666539072896</v>
      </c>
      <c r="BA168" s="52">
        <v>0.68834252846426103</v>
      </c>
      <c r="BB168" s="52">
        <v>0.67771708117684404</v>
      </c>
      <c r="BC168" s="52">
        <v>0.70096553094940695</v>
      </c>
      <c r="BD168" s="52">
        <v>0.738757094750502</v>
      </c>
      <c r="BE168" s="52">
        <v>0.75952379649342405</v>
      </c>
      <c r="BF168" s="52">
        <v>0.83342728810882805</v>
      </c>
      <c r="BG168" s="52">
        <v>0.94071687926005298</v>
      </c>
      <c r="BH168" s="52">
        <v>1.11216216598568</v>
      </c>
      <c r="BI168" s="52">
        <v>1.3375944199883101</v>
      </c>
      <c r="BJ168" s="52">
        <v>1.66560892953457</v>
      </c>
      <c r="BK168" s="52">
        <v>1.86324690463189</v>
      </c>
      <c r="BL168" s="52">
        <v>2.0987865780604098</v>
      </c>
      <c r="BM168" s="52">
        <v>2.26347591990901</v>
      </c>
      <c r="BN168" s="52">
        <v>2.3207875026811</v>
      </c>
      <c r="BO168" s="52">
        <v>2.2870841018153301</v>
      </c>
      <c r="BP168" s="52">
        <v>2.1063793352611602</v>
      </c>
      <c r="BQ168" s="52">
        <v>1.87654755184289</v>
      </c>
      <c r="BR168" s="52">
        <v>1.63027631126953</v>
      </c>
      <c r="BS168" s="52">
        <v>1.3607134845689599</v>
      </c>
      <c r="BT168" s="52">
        <v>1.1438626056632899</v>
      </c>
      <c r="BU168" s="57">
        <v>77.186286925923895</v>
      </c>
      <c r="BV168" s="52">
        <v>75.647368440670405</v>
      </c>
      <c r="BW168" s="52">
        <v>74.933306187632297</v>
      </c>
      <c r="BX168" s="52">
        <v>71.580033794723093</v>
      </c>
      <c r="BY168" s="52">
        <v>69.975289751014898</v>
      </c>
      <c r="BZ168" s="52">
        <v>69.571142468718904</v>
      </c>
      <c r="CA168" s="52">
        <v>68.4211555174887</v>
      </c>
      <c r="CB168" s="52">
        <v>68.5037996619414</v>
      </c>
      <c r="CC168" s="52">
        <v>72.874709075445693</v>
      </c>
      <c r="CD168" s="52">
        <v>78.383399311717895</v>
      </c>
      <c r="CE168" s="52">
        <v>83.723456677559696</v>
      </c>
      <c r="CF168" s="52">
        <v>87.884340899410105</v>
      </c>
      <c r="CG168" s="52">
        <v>91.788886801237197</v>
      </c>
      <c r="CH168" s="52">
        <v>95.582097459865807</v>
      </c>
      <c r="CI168" s="52">
        <v>97.094732073736907</v>
      </c>
      <c r="CJ168" s="52">
        <v>99.036039754262703</v>
      </c>
      <c r="CK168" s="52">
        <v>100.48529370463</v>
      </c>
      <c r="CL168" s="52">
        <v>100.027242353426</v>
      </c>
      <c r="CM168" s="52">
        <v>99.311740915291296</v>
      </c>
      <c r="CN168" s="52">
        <v>96.817380391166196</v>
      </c>
      <c r="CO168" s="52">
        <v>90.5866589255387</v>
      </c>
      <c r="CP168" s="57">
        <v>86.459469828549203</v>
      </c>
      <c r="CQ168" s="57">
        <v>82.966785634986707</v>
      </c>
      <c r="CR168" s="57">
        <v>80.755935334311999</v>
      </c>
      <c r="CS168" s="57">
        <v>79.253772857656202</v>
      </c>
      <c r="CT168" s="57">
        <v>2.15983727959153E-2</v>
      </c>
      <c r="CU168" s="57">
        <v>2.0066397464888499E-2</v>
      </c>
      <c r="CV168" s="57">
        <v>2.1668201032400601E-2</v>
      </c>
      <c r="CW168" s="57">
        <v>9.92363606868772E-3</v>
      </c>
      <c r="CX168" s="57">
        <v>1.4259619278393599E-3</v>
      </c>
      <c r="CY168" s="57">
        <v>-1.72551479181685E-3</v>
      </c>
      <c r="CZ168" s="57">
        <v>-8.5870307786596297E-4</v>
      </c>
      <c r="DA168" s="57">
        <v>8.4890468173804603E-3</v>
      </c>
      <c r="DB168" s="57">
        <v>1.8369151211582901E-2</v>
      </c>
      <c r="DC168" s="57">
        <v>1.4237562062677799E-2</v>
      </c>
      <c r="DD168" s="57">
        <v>2.9255563701326101E-3</v>
      </c>
      <c r="DE168" s="57">
        <v>3.9569531027645703E-3</v>
      </c>
      <c r="DF168" s="57">
        <v>-6.8951769893576898E-3</v>
      </c>
      <c r="DG168" s="52">
        <v>1.68189740380702E-2</v>
      </c>
      <c r="DH168" s="52">
        <v>2.0160924607262001E-2</v>
      </c>
      <c r="DI168" s="52">
        <v>2.2072678992375999E-2</v>
      </c>
      <c r="DJ168" s="52">
        <v>8.8354364259863802E-2</v>
      </c>
      <c r="DK168" s="52">
        <v>0.113578066000058</v>
      </c>
      <c r="DL168" s="57">
        <v>0.117156476271564</v>
      </c>
      <c r="DM168" s="57">
        <v>0.10912570465162399</v>
      </c>
      <c r="DN168" s="57">
        <v>5.35993194974193E-2</v>
      </c>
      <c r="DO168" s="52">
        <v>-5.3308192524865903E-3</v>
      </c>
      <c r="DP168" s="52">
        <v>-5.0412577139357199E-3</v>
      </c>
      <c r="DQ168" s="52">
        <v>-2.8665992218365602E-4</v>
      </c>
      <c r="DR168" s="58">
        <v>4.25130662267564E-6</v>
      </c>
      <c r="DS168" s="58">
        <v>3.60349476591201E-6</v>
      </c>
      <c r="DT168" s="58">
        <v>2.6785808219391099E-6</v>
      </c>
      <c r="DU168" s="58">
        <v>1.41376493841724E-6</v>
      </c>
      <c r="DV168" s="58">
        <v>4.8216098664409397E-7</v>
      </c>
      <c r="DW168" s="58">
        <v>1.8166260216562799E-7</v>
      </c>
      <c r="DX168" s="58">
        <v>5.4340938990253502E-7</v>
      </c>
      <c r="DY168" s="58">
        <v>2.84386776060255E-6</v>
      </c>
      <c r="DZ168" s="58">
        <v>1.3364111919777499E-6</v>
      </c>
      <c r="EA168" s="58">
        <v>9.5885480715543405E-7</v>
      </c>
      <c r="EB168" s="58">
        <v>6.2843290668024605E-7</v>
      </c>
      <c r="EC168" s="58">
        <v>6.7162596074548301E-7</v>
      </c>
      <c r="ED168" s="58">
        <v>1.5359678854592499E-6</v>
      </c>
      <c r="EE168" s="58">
        <v>6.2244022512315804E-6</v>
      </c>
      <c r="EF168" s="58">
        <v>7.9568986633883196E-6</v>
      </c>
      <c r="EG168" s="58">
        <v>9.8231644890561503E-6</v>
      </c>
      <c r="EH168" s="58">
        <v>1.2859592883038699E-5</v>
      </c>
      <c r="EI168" s="58">
        <v>1.23854087749861E-5</v>
      </c>
      <c r="EJ168" s="58">
        <v>1.23035993616461E-5</v>
      </c>
      <c r="EK168" s="59">
        <v>1.024809330859E-5</v>
      </c>
      <c r="EL168" s="58">
        <v>1.2726894323439199E-5</v>
      </c>
      <c r="EM168" s="58">
        <v>5.0091301785475704E-6</v>
      </c>
      <c r="EN168" s="58">
        <v>5.48950565172609E-7</v>
      </c>
      <c r="EO168" s="58">
        <v>4.7761852337364005E-7</v>
      </c>
    </row>
    <row r="169" spans="2:145" x14ac:dyDescent="0.25">
      <c r="B16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All_All_All_All_All_All_All_All_All_SLAP_PGNP_All_45891</v>
      </c>
      <c r="C169" s="52" t="s">
        <v>264</v>
      </c>
      <c r="D169" s="52" t="s">
        <v>257</v>
      </c>
      <c r="E169" s="52" t="s">
        <v>25</v>
      </c>
      <c r="F169" s="52" t="s">
        <v>25</v>
      </c>
      <c r="G169" s="52" t="s">
        <v>25</v>
      </c>
      <c r="H169" s="52" t="s">
        <v>25</v>
      </c>
      <c r="I169" s="52" t="s">
        <v>25</v>
      </c>
      <c r="J169" s="52" t="s">
        <v>25</v>
      </c>
      <c r="K169" s="52" t="s">
        <v>25</v>
      </c>
      <c r="L169" s="53" t="s">
        <v>25</v>
      </c>
      <c r="M169" s="53" t="s">
        <v>25</v>
      </c>
      <c r="N169" s="54" t="s">
        <v>281</v>
      </c>
      <c r="O169" s="52" t="s">
        <v>25</v>
      </c>
      <c r="P169" s="55">
        <v>45891</v>
      </c>
      <c r="Q169" s="52">
        <v>17</v>
      </c>
      <c r="R169" s="52">
        <v>21</v>
      </c>
      <c r="S169" s="56">
        <v>8057</v>
      </c>
      <c r="T169" s="52">
        <v>0</v>
      </c>
      <c r="U169" s="52">
        <v>0</v>
      </c>
      <c r="V169" s="52">
        <v>0</v>
      </c>
      <c r="W169" s="52">
        <v>0</v>
      </c>
      <c r="X169" s="52">
        <v>0.99513066017848895</v>
      </c>
      <c r="Y169" s="52">
        <v>0.885085566947449</v>
      </c>
      <c r="Z169" s="52">
        <v>0.80201772099314395</v>
      </c>
      <c r="AA169" s="52">
        <v>0.73187041746405901</v>
      </c>
      <c r="AB169" s="52">
        <v>0.70294901529769105</v>
      </c>
      <c r="AC169" s="52">
        <v>0.70074352059266598</v>
      </c>
      <c r="AD169" s="52">
        <v>0.76363171258078999</v>
      </c>
      <c r="AE169" s="52">
        <v>0.78767325060681104</v>
      </c>
      <c r="AF169" s="52">
        <v>0.78999631763636602</v>
      </c>
      <c r="AG169" s="52">
        <v>0.87987051282529305</v>
      </c>
      <c r="AH169" s="52">
        <v>0.92008160455147903</v>
      </c>
      <c r="AI169" s="52">
        <v>1.0497193816311201</v>
      </c>
      <c r="AJ169" s="52">
        <v>1.2689679074595299</v>
      </c>
      <c r="AK169" s="52">
        <v>1.50182035440631</v>
      </c>
      <c r="AL169" s="52">
        <v>1.7532387341434299</v>
      </c>
      <c r="AM169" s="52">
        <v>1.98911586013867</v>
      </c>
      <c r="AN169" s="52">
        <v>1.9810547483168299</v>
      </c>
      <c r="AO169" s="52">
        <v>2.0095351530099301</v>
      </c>
      <c r="AP169" s="52">
        <v>1.99983824487005</v>
      </c>
      <c r="AQ169" s="52">
        <v>1.7903386461097199</v>
      </c>
      <c r="AR169" s="52">
        <v>1.7027829746649401</v>
      </c>
      <c r="AS169" s="52">
        <v>1.64430719289906</v>
      </c>
      <c r="AT169" s="52">
        <v>1.41317715744675</v>
      </c>
      <c r="AU169" s="52">
        <v>1.16761223042893</v>
      </c>
      <c r="AV169" s="52">
        <v>1.1389045770070401</v>
      </c>
      <c r="AW169" s="52">
        <v>1.0874783696852499</v>
      </c>
      <c r="AX169" s="52">
        <v>0.97342552131660698</v>
      </c>
      <c r="AY169" s="52">
        <v>0.85932287056333301</v>
      </c>
      <c r="AZ169" s="52">
        <v>0.77310874424546505</v>
      </c>
      <c r="BA169" s="52">
        <v>0.71806377182341596</v>
      </c>
      <c r="BB169" s="52">
        <v>0.70358875128029597</v>
      </c>
      <c r="BC169" s="52">
        <v>0.72364152809106796</v>
      </c>
      <c r="BD169" s="52">
        <v>0.75131699401990204</v>
      </c>
      <c r="BE169" s="52">
        <v>0.76068366940269705</v>
      </c>
      <c r="BF169" s="52">
        <v>0.81472811017306102</v>
      </c>
      <c r="BG169" s="52">
        <v>0.91969224789500803</v>
      </c>
      <c r="BH169" s="52">
        <v>1.0816334998844199</v>
      </c>
      <c r="BI169" s="52">
        <v>1.30877822095756</v>
      </c>
      <c r="BJ169" s="52">
        <v>1.63985532494089</v>
      </c>
      <c r="BK169" s="52">
        <v>1.8968297170952</v>
      </c>
      <c r="BL169" s="52">
        <v>2.1340490556967602</v>
      </c>
      <c r="BM169" s="52">
        <v>2.2644029369909902</v>
      </c>
      <c r="BN169" s="52">
        <v>2.37068429833031</v>
      </c>
      <c r="BO169" s="52">
        <v>2.32637776864052</v>
      </c>
      <c r="BP169" s="52">
        <v>2.12708933455218</v>
      </c>
      <c r="BQ169" s="52">
        <v>1.91400035854396</v>
      </c>
      <c r="BR169" s="52">
        <v>1.68222334185323</v>
      </c>
      <c r="BS169" s="52">
        <v>1.3940651909578401</v>
      </c>
      <c r="BT169" s="52">
        <v>1.1714014526392</v>
      </c>
      <c r="BU169" s="52">
        <v>78.910680314466106</v>
      </c>
      <c r="BV169" s="52">
        <v>78.051513897565997</v>
      </c>
      <c r="BW169" s="52">
        <v>76.240559067758198</v>
      </c>
      <c r="BX169" s="52">
        <v>73.549475003079095</v>
      </c>
      <c r="BY169" s="52">
        <v>72.113713026657194</v>
      </c>
      <c r="BZ169" s="52">
        <v>70.7531637370071</v>
      </c>
      <c r="CA169" s="52">
        <v>69.860776165060201</v>
      </c>
      <c r="CB169" s="52">
        <v>69.148695478260905</v>
      </c>
      <c r="CC169" s="52">
        <v>72.713639880639406</v>
      </c>
      <c r="CD169" s="52">
        <v>78.543219937439503</v>
      </c>
      <c r="CE169" s="52">
        <v>83.353457255165395</v>
      </c>
      <c r="CF169" s="52">
        <v>88.1208000396053</v>
      </c>
      <c r="CG169" s="52">
        <v>91.9443952862499</v>
      </c>
      <c r="CH169" s="52">
        <v>95.897645235402706</v>
      </c>
      <c r="CI169" s="52">
        <v>98.252726723728202</v>
      </c>
      <c r="CJ169" s="52">
        <v>100.176141699634</v>
      </c>
      <c r="CK169" s="52">
        <v>100.88196202608199</v>
      </c>
      <c r="CL169" s="52">
        <v>100.992385289323</v>
      </c>
      <c r="CM169" s="52">
        <v>99.622460914582206</v>
      </c>
      <c r="CN169" s="52">
        <v>97.233365501642396</v>
      </c>
      <c r="CO169" s="52">
        <v>91.894933449688807</v>
      </c>
      <c r="CP169" s="57">
        <v>88.144249990369204</v>
      </c>
      <c r="CQ169" s="57">
        <v>84.878699875719903</v>
      </c>
      <c r="CR169" s="57">
        <v>82.393318968185099</v>
      </c>
      <c r="CS169" s="57">
        <v>80.751562834077404</v>
      </c>
      <c r="CT169" s="57">
        <v>2.5210514967153499E-2</v>
      </c>
      <c r="CU169" s="57">
        <v>3.0447341132426101E-2</v>
      </c>
      <c r="CV169" s="57">
        <v>2.5636636574952701E-2</v>
      </c>
      <c r="CW169" s="57">
        <v>1.3574384940242301E-2</v>
      </c>
      <c r="CX169" s="57">
        <v>2.1232602098680202E-3</v>
      </c>
      <c r="CY169" s="57">
        <v>-1.4507503522624E-3</v>
      </c>
      <c r="CZ169" s="57">
        <v>-1.9986198494188301E-3</v>
      </c>
      <c r="DA169" s="57">
        <v>9.0339993932017897E-3</v>
      </c>
      <c r="DB169" s="57">
        <v>1.82989185168068E-2</v>
      </c>
      <c r="DC169" s="57">
        <v>1.40735946965099E-2</v>
      </c>
      <c r="DD169" s="57">
        <v>4.9025884803229397E-3</v>
      </c>
      <c r="DE169" s="57">
        <v>3.9458840145153396E-3</v>
      </c>
      <c r="DF169" s="57">
        <v>-3.9943032478121799E-3</v>
      </c>
      <c r="DG169" s="52">
        <v>2.0725005675387799E-2</v>
      </c>
      <c r="DH169" s="52">
        <v>2.6153310905900101E-2</v>
      </c>
      <c r="DI169" s="52">
        <v>2.6041038284202799E-2</v>
      </c>
      <c r="DJ169" s="52">
        <v>8.88041875367796E-2</v>
      </c>
      <c r="DK169" s="52">
        <v>0.117173815021943</v>
      </c>
      <c r="DL169" s="57">
        <v>0.117272758893173</v>
      </c>
      <c r="DM169" s="57">
        <v>0.10852768631790401</v>
      </c>
      <c r="DN169" s="57">
        <v>6.0575897108721299E-2</v>
      </c>
      <c r="DO169" s="52">
        <v>-4.4835493355155796E-3</v>
      </c>
      <c r="DP169" s="52">
        <v>-5.65151376199724E-3</v>
      </c>
      <c r="DQ169" s="52">
        <v>-5.6392478518697104E-4</v>
      </c>
      <c r="DR169" s="58">
        <v>5.3961954497592803E-6</v>
      </c>
      <c r="DS169" s="58">
        <v>5.0873433325855899E-6</v>
      </c>
      <c r="DT169" s="58">
        <v>3.64954402996724E-6</v>
      </c>
      <c r="DU169" s="58">
        <v>1.64957190054135E-6</v>
      </c>
      <c r="DV169" s="58">
        <v>5.7079559136308395E-7</v>
      </c>
      <c r="DW169" s="58">
        <v>2.1366051713892999E-7</v>
      </c>
      <c r="DX169" s="58">
        <v>6.52799405503504E-7</v>
      </c>
      <c r="DY169" s="58">
        <v>3.7249301702429702E-6</v>
      </c>
      <c r="DZ169" s="58">
        <v>1.3454630326955E-6</v>
      </c>
      <c r="EA169" s="58">
        <v>9.8792742903720907E-7</v>
      </c>
      <c r="EB169" s="58">
        <v>8.9659110341261202E-7</v>
      </c>
      <c r="EC169" s="58">
        <v>8.0902756715399403E-7</v>
      </c>
      <c r="ED169" s="58">
        <v>1.9030134367530501E-6</v>
      </c>
      <c r="EE169" s="58">
        <v>6.5640988847792002E-6</v>
      </c>
      <c r="EF169" s="58">
        <v>1.00740804648339E-5</v>
      </c>
      <c r="EG169" s="58">
        <v>1.1872413494271899E-5</v>
      </c>
      <c r="EH169" s="58">
        <v>1.33685176897127E-5</v>
      </c>
      <c r="EI169" s="58">
        <v>1.43150085039644E-5</v>
      </c>
      <c r="EJ169" s="58">
        <v>1.31612168977868E-5</v>
      </c>
      <c r="EK169" s="59">
        <v>1.06845382770693E-5</v>
      </c>
      <c r="EL169" s="58">
        <v>1.26306941320026E-5</v>
      </c>
      <c r="EM169" s="58">
        <v>6.0278084126421498E-6</v>
      </c>
      <c r="EN169" s="58">
        <v>6.6773618477065E-7</v>
      </c>
      <c r="EO169" s="58">
        <v>5.7173958913446796E-7</v>
      </c>
    </row>
    <row r="170" spans="2:145" x14ac:dyDescent="0.25">
      <c r="B17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All_All_All_All_All_All_All_All_All_SLAP_PGNP_All_45904</v>
      </c>
      <c r="C170" s="52" t="s">
        <v>264</v>
      </c>
      <c r="D170" s="52" t="s">
        <v>257</v>
      </c>
      <c r="E170" s="52" t="s">
        <v>25</v>
      </c>
      <c r="F170" s="52" t="s">
        <v>25</v>
      </c>
      <c r="G170" s="52" t="s">
        <v>25</v>
      </c>
      <c r="H170" s="52" t="s">
        <v>25</v>
      </c>
      <c r="I170" s="52" t="s">
        <v>25</v>
      </c>
      <c r="J170" s="52" t="s">
        <v>25</v>
      </c>
      <c r="K170" s="52" t="s">
        <v>25</v>
      </c>
      <c r="L170" s="53" t="s">
        <v>25</v>
      </c>
      <c r="M170" s="53" t="s">
        <v>25</v>
      </c>
      <c r="N170" s="54" t="s">
        <v>281</v>
      </c>
      <c r="O170" s="52" t="s">
        <v>25</v>
      </c>
      <c r="P170" s="55">
        <v>45904</v>
      </c>
      <c r="Q170" s="52">
        <v>17</v>
      </c>
      <c r="R170" s="52">
        <v>21</v>
      </c>
      <c r="S170" s="56">
        <v>8154</v>
      </c>
      <c r="T170" s="52">
        <v>0</v>
      </c>
      <c r="U170" s="52">
        <v>0</v>
      </c>
      <c r="V170" s="52">
        <v>0</v>
      </c>
      <c r="W170" s="52">
        <v>0</v>
      </c>
      <c r="X170" s="52">
        <v>0.92878708214772898</v>
      </c>
      <c r="Y170" s="52">
        <v>0.80971586177406496</v>
      </c>
      <c r="Z170" s="52">
        <v>0.74191962664474798</v>
      </c>
      <c r="AA170" s="52">
        <v>0.69837539428914897</v>
      </c>
      <c r="AB170" s="52">
        <v>0.67080927550276803</v>
      </c>
      <c r="AC170" s="52">
        <v>0.66137887099197301</v>
      </c>
      <c r="AD170" s="52">
        <v>0.71288804596631095</v>
      </c>
      <c r="AE170" s="52">
        <v>0.76199952246165803</v>
      </c>
      <c r="AF170" s="52">
        <v>0.73204206657166604</v>
      </c>
      <c r="AG170" s="52">
        <v>0.81091495238086098</v>
      </c>
      <c r="AH170" s="52">
        <v>0.84952738051535703</v>
      </c>
      <c r="AI170" s="52">
        <v>0.93077310467304897</v>
      </c>
      <c r="AJ170" s="52">
        <v>1.0831927547486999</v>
      </c>
      <c r="AK170" s="52">
        <v>1.20971321258899</v>
      </c>
      <c r="AL170" s="52">
        <v>1.3851275311536599</v>
      </c>
      <c r="AM170" s="52">
        <v>1.5505379948546201</v>
      </c>
      <c r="AN170" s="52">
        <v>1.5572041457672601</v>
      </c>
      <c r="AO170" s="52">
        <v>1.57523654682998</v>
      </c>
      <c r="AP170" s="52">
        <v>1.5581869729131499</v>
      </c>
      <c r="AQ170" s="52">
        <v>1.3933599494306099</v>
      </c>
      <c r="AR170" s="52">
        <v>1.3473466325869501</v>
      </c>
      <c r="AS170" s="52">
        <v>1.2659758933201299</v>
      </c>
      <c r="AT170" s="52">
        <v>1.0910838946919399</v>
      </c>
      <c r="AU170" s="52">
        <v>0.88059819976211196</v>
      </c>
      <c r="AV170" s="52">
        <v>1.0469709224452</v>
      </c>
      <c r="AW170" s="52">
        <v>0.95349082075514402</v>
      </c>
      <c r="AX170" s="52">
        <v>0.84068206940207202</v>
      </c>
      <c r="AY170" s="52">
        <v>0.76066837737760196</v>
      </c>
      <c r="AZ170" s="52">
        <v>0.698108394121989</v>
      </c>
      <c r="BA170" s="52">
        <v>0.67010123126239796</v>
      </c>
      <c r="BB170" s="52">
        <v>0.66735655018204898</v>
      </c>
      <c r="BC170" s="52">
        <v>0.70129015437869402</v>
      </c>
      <c r="BD170" s="52">
        <v>0.72204051510702005</v>
      </c>
      <c r="BE170" s="52">
        <v>0.71991190814835904</v>
      </c>
      <c r="BF170" s="52">
        <v>0.76773812856318602</v>
      </c>
      <c r="BG170" s="52">
        <v>0.83880916515377502</v>
      </c>
      <c r="BH170" s="52">
        <v>0.958720740168438</v>
      </c>
      <c r="BI170" s="52">
        <v>1.1073245995275101</v>
      </c>
      <c r="BJ170" s="52">
        <v>1.2669493995996599</v>
      </c>
      <c r="BK170" s="52">
        <v>1.4721668800469301</v>
      </c>
      <c r="BL170" s="52">
        <v>1.55897886520226</v>
      </c>
      <c r="BM170" s="52">
        <v>1.6958017189577399</v>
      </c>
      <c r="BN170" s="52">
        <v>1.68172210204577</v>
      </c>
      <c r="BO170" s="52">
        <v>1.6076922492161301</v>
      </c>
      <c r="BP170" s="52">
        <v>1.4602539549534399</v>
      </c>
      <c r="BQ170" s="52">
        <v>1.3438813021246101</v>
      </c>
      <c r="BR170" s="52">
        <v>1.22327714715484</v>
      </c>
      <c r="BS170" s="52">
        <v>1.0526069829718701</v>
      </c>
      <c r="BT170" s="52">
        <v>0.90586833795509702</v>
      </c>
      <c r="BU170" s="52">
        <v>75.712732972648396</v>
      </c>
      <c r="BV170" s="52">
        <v>74.150526822064194</v>
      </c>
      <c r="BW170" s="52">
        <v>72.872613454554696</v>
      </c>
      <c r="BX170" s="52">
        <v>72.300139214292102</v>
      </c>
      <c r="BY170" s="52">
        <v>70.204570372449993</v>
      </c>
      <c r="BZ170" s="52">
        <v>68.683007789071496</v>
      </c>
      <c r="CA170" s="52">
        <v>68.417432504728495</v>
      </c>
      <c r="CB170" s="52">
        <v>68.054938142868494</v>
      </c>
      <c r="CC170" s="52">
        <v>70.477538179508301</v>
      </c>
      <c r="CD170" s="52">
        <v>74.178668979355706</v>
      </c>
      <c r="CE170" s="52">
        <v>78.608095016803802</v>
      </c>
      <c r="CF170" s="52">
        <v>81.652466663994403</v>
      </c>
      <c r="CG170" s="52">
        <v>84.135644447075506</v>
      </c>
      <c r="CH170" s="52">
        <v>87.539217571207999</v>
      </c>
      <c r="CI170" s="52">
        <v>90.163985744573694</v>
      </c>
      <c r="CJ170" s="52">
        <v>90.801478112079295</v>
      </c>
      <c r="CK170" s="52">
        <v>91.314804943451804</v>
      </c>
      <c r="CL170" s="52">
        <v>90.095756833181298</v>
      </c>
      <c r="CM170" s="52">
        <v>88.246035872685496</v>
      </c>
      <c r="CN170" s="52">
        <v>83.604008249224506</v>
      </c>
      <c r="CO170" s="52">
        <v>79.5678444160814</v>
      </c>
      <c r="CP170" s="57">
        <v>76.237087069161205</v>
      </c>
      <c r="CQ170" s="57">
        <v>73.047753013680804</v>
      </c>
      <c r="CR170" s="57">
        <v>70.236010760055194</v>
      </c>
      <c r="CS170" s="57">
        <v>77.913583854905895</v>
      </c>
      <c r="CT170" s="57">
        <v>1.82377476354127E-2</v>
      </c>
      <c r="CU170" s="57">
        <v>1.39249876800406E-2</v>
      </c>
      <c r="CV170" s="57">
        <v>1.5797594528436099E-2</v>
      </c>
      <c r="CW170" s="57">
        <v>1.1300064703450199E-2</v>
      </c>
      <c r="CX170" s="57">
        <v>1.58356131322413E-3</v>
      </c>
      <c r="CY170" s="57">
        <v>-1.9010855594695801E-3</v>
      </c>
      <c r="CZ170" s="57">
        <v>-1.3409781220530301E-3</v>
      </c>
      <c r="DA170" s="57">
        <v>9.0320064298587393E-3</v>
      </c>
      <c r="DB170" s="57">
        <v>1.91658905544883E-2</v>
      </c>
      <c r="DC170" s="57">
        <v>1.6359400682138502E-2</v>
      </c>
      <c r="DD170" s="57">
        <v>5.5558170291997401E-3</v>
      </c>
      <c r="DE170" s="57">
        <v>3.6582222597302599E-3</v>
      </c>
      <c r="DF170" s="57">
        <v>-7.3631586563385797E-3</v>
      </c>
      <c r="DG170" s="52">
        <v>-8.8652222840210591E-3</v>
      </c>
      <c r="DH170" s="52">
        <v>1.3320491311443199E-4</v>
      </c>
      <c r="DI170" s="52">
        <v>3.5351994826894901E-3</v>
      </c>
      <c r="DJ170" s="52">
        <v>7.49395435266169E-2</v>
      </c>
      <c r="DK170" s="52">
        <v>8.5031245197111194E-2</v>
      </c>
      <c r="DL170" s="57">
        <v>9.1060874673455902E-2</v>
      </c>
      <c r="DM170" s="57">
        <v>8.1906426013126393E-2</v>
      </c>
      <c r="DN170" s="57">
        <v>3.8929333790646899E-2</v>
      </c>
      <c r="DO170" s="52">
        <v>2.0535369012718101E-4</v>
      </c>
      <c r="DP170" s="52">
        <v>-1.4970873010742699E-3</v>
      </c>
      <c r="DQ170" s="52">
        <v>1.48081535453048E-3</v>
      </c>
      <c r="DR170" s="58">
        <v>4.7167515734474798E-6</v>
      </c>
      <c r="DS170" s="58">
        <v>3.8604636034965196E-6</v>
      </c>
      <c r="DT170" s="58">
        <v>2.6984614111404901E-6</v>
      </c>
      <c r="DU170" s="58">
        <v>1.3047398966315E-6</v>
      </c>
      <c r="DV170" s="58">
        <v>5.2491742474692397E-7</v>
      </c>
      <c r="DW170" s="58">
        <v>2.0984696523513999E-7</v>
      </c>
      <c r="DX170" s="58">
        <v>5.9521714514067902E-7</v>
      </c>
      <c r="DY170" s="58">
        <v>3.4803914006861999E-6</v>
      </c>
      <c r="DZ170" s="58">
        <v>1.1977501672556701E-6</v>
      </c>
      <c r="EA170" s="58">
        <v>8.4955376449416196E-7</v>
      </c>
      <c r="EB170" s="58">
        <v>5.0722897626219499E-7</v>
      </c>
      <c r="EC170" s="58">
        <v>5.0474084064661705E-7</v>
      </c>
      <c r="ED170" s="58">
        <v>1.1240396684940901E-6</v>
      </c>
      <c r="EE170" s="58">
        <v>3.2304102186050801E-6</v>
      </c>
      <c r="EF170" s="58">
        <v>5.49495457951094E-6</v>
      </c>
      <c r="EG170" s="58">
        <v>7.7796914781538204E-6</v>
      </c>
      <c r="EH170" s="58">
        <v>8.1564506487290805E-6</v>
      </c>
      <c r="EI170" s="58">
        <v>8.2065236431750305E-6</v>
      </c>
      <c r="EJ170" s="58">
        <v>6.8556943178336201E-6</v>
      </c>
      <c r="EK170" s="58">
        <v>5.8166949830942602E-6</v>
      </c>
      <c r="EL170" s="59">
        <v>5.7442602866520201E-6</v>
      </c>
      <c r="EM170" s="58">
        <v>3.3022321981161901E-6</v>
      </c>
      <c r="EN170" s="58">
        <v>5.1032097619906997E-7</v>
      </c>
      <c r="EO170" s="58">
        <v>5.2507994680737397E-7</v>
      </c>
    </row>
    <row r="171" spans="2:145" x14ac:dyDescent="0.25">
      <c r="B17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All_All_All_All_All_All_All_All_All_SLAP_PGNP_All_45916</v>
      </c>
      <c r="C171" s="52" t="s">
        <v>264</v>
      </c>
      <c r="D171" s="52" t="s">
        <v>257</v>
      </c>
      <c r="E171" s="52" t="s">
        <v>25</v>
      </c>
      <c r="F171" s="52" t="s">
        <v>25</v>
      </c>
      <c r="G171" s="52" t="s">
        <v>25</v>
      </c>
      <c r="H171" s="52" t="s">
        <v>25</v>
      </c>
      <c r="I171" s="52" t="s">
        <v>25</v>
      </c>
      <c r="J171" s="52" t="s">
        <v>25</v>
      </c>
      <c r="K171" s="52" t="s">
        <v>25</v>
      </c>
      <c r="L171" s="53" t="s">
        <v>25</v>
      </c>
      <c r="M171" s="53" t="s">
        <v>25</v>
      </c>
      <c r="N171" s="54" t="s">
        <v>281</v>
      </c>
      <c r="O171" s="52" t="s">
        <v>25</v>
      </c>
      <c r="P171" s="55">
        <v>45916</v>
      </c>
      <c r="Q171" s="52">
        <v>17</v>
      </c>
      <c r="R171" s="52">
        <v>21</v>
      </c>
      <c r="S171" s="56">
        <v>8216</v>
      </c>
      <c r="T171" s="52">
        <v>0</v>
      </c>
      <c r="U171" s="52">
        <v>0</v>
      </c>
      <c r="V171" s="52">
        <v>0</v>
      </c>
      <c r="W171" s="52">
        <v>0</v>
      </c>
      <c r="X171" s="52">
        <v>0.77252310186184403</v>
      </c>
      <c r="Y171" s="52">
        <v>0.69167726542797903</v>
      </c>
      <c r="Z171" s="52">
        <v>0.63495814388740601</v>
      </c>
      <c r="AA171" s="52">
        <v>0.60510125322179298</v>
      </c>
      <c r="AB171" s="52">
        <v>0.613852580235414</v>
      </c>
      <c r="AC171" s="52">
        <v>0.62897135070631005</v>
      </c>
      <c r="AD171" s="52">
        <v>0.67081195883574096</v>
      </c>
      <c r="AE171" s="52">
        <v>0.68054381156650301</v>
      </c>
      <c r="AF171" s="52">
        <v>0.64469105569505503</v>
      </c>
      <c r="AG171" s="52">
        <v>0.71830860809547503</v>
      </c>
      <c r="AH171" s="52">
        <v>0.76458553002916296</v>
      </c>
      <c r="AI171" s="52">
        <v>0.82401556269434195</v>
      </c>
      <c r="AJ171" s="52">
        <v>0.97329949035385799</v>
      </c>
      <c r="AK171" s="52">
        <v>1.10830844805958</v>
      </c>
      <c r="AL171" s="52">
        <v>1.27876093709709</v>
      </c>
      <c r="AM171" s="52">
        <v>1.4490020528543599</v>
      </c>
      <c r="AN171" s="52">
        <v>1.5860842280453999</v>
      </c>
      <c r="AO171" s="52">
        <v>1.5933150130339799</v>
      </c>
      <c r="AP171" s="52">
        <v>1.6155001739616399</v>
      </c>
      <c r="AQ171" s="52">
        <v>1.47449744000214</v>
      </c>
      <c r="AR171" s="52">
        <v>1.35290802709591</v>
      </c>
      <c r="AS171" s="52">
        <v>1.2805240632749</v>
      </c>
      <c r="AT171" s="52">
        <v>1.10470376862016</v>
      </c>
      <c r="AU171" s="52">
        <v>0.89844161054830196</v>
      </c>
      <c r="AV171" s="52">
        <v>0.84972234350776099</v>
      </c>
      <c r="AW171" s="52">
        <v>0.87298045193498996</v>
      </c>
      <c r="AX171" s="52">
        <v>0.75756917803928203</v>
      </c>
      <c r="AY171" s="52">
        <v>0.68651414673118805</v>
      </c>
      <c r="AZ171" s="52">
        <v>0.63182108540962101</v>
      </c>
      <c r="BA171" s="52">
        <v>0.61581429043882596</v>
      </c>
      <c r="BB171" s="52">
        <v>0.62263017215610905</v>
      </c>
      <c r="BC171" s="52">
        <v>0.66099349342598501</v>
      </c>
      <c r="BD171" s="52">
        <v>0.67999774086295395</v>
      </c>
      <c r="BE171" s="52">
        <v>0.66933314744909</v>
      </c>
      <c r="BF171" s="52">
        <v>0.68872387007313196</v>
      </c>
      <c r="BG171" s="52">
        <v>0.73908390899319398</v>
      </c>
      <c r="BH171" s="52">
        <v>0.85138074246912099</v>
      </c>
      <c r="BI171" s="52">
        <v>1.01598657947419</v>
      </c>
      <c r="BJ171" s="52">
        <v>1.21722965197684</v>
      </c>
      <c r="BK171" s="52">
        <v>1.4895202303513799</v>
      </c>
      <c r="BL171" s="52">
        <v>1.7089111610608601</v>
      </c>
      <c r="BM171" s="52">
        <v>1.7508571573370699</v>
      </c>
      <c r="BN171" s="52">
        <v>1.8367360196935101</v>
      </c>
      <c r="BO171" s="52">
        <v>1.7956759542509699</v>
      </c>
      <c r="BP171" s="52">
        <v>1.65044509954278</v>
      </c>
      <c r="BQ171" s="52">
        <v>1.4471329254149901</v>
      </c>
      <c r="BR171" s="52">
        <v>1.2896582162753101</v>
      </c>
      <c r="BS171" s="52">
        <v>1.0770593541248099</v>
      </c>
      <c r="BT171" s="52">
        <v>0.91744577194570298</v>
      </c>
      <c r="BU171" s="57">
        <v>71.626110269974504</v>
      </c>
      <c r="BV171" s="52">
        <v>70.196334227899598</v>
      </c>
      <c r="BW171" s="52">
        <v>68.170761757934102</v>
      </c>
      <c r="BX171" s="52">
        <v>67.665500962732693</v>
      </c>
      <c r="BY171" s="52">
        <v>66.622288410292995</v>
      </c>
      <c r="BZ171" s="52">
        <v>65.008371283264694</v>
      </c>
      <c r="CA171" s="52">
        <v>64.652249889703896</v>
      </c>
      <c r="CB171" s="52">
        <v>64.244903135458998</v>
      </c>
      <c r="CC171" s="52">
        <v>67.575400124508803</v>
      </c>
      <c r="CD171" s="52">
        <v>73.6299746366265</v>
      </c>
      <c r="CE171" s="52">
        <v>79.298310342098205</v>
      </c>
      <c r="CF171" s="52">
        <v>83.297986214760599</v>
      </c>
      <c r="CG171" s="52">
        <v>86.701866355796696</v>
      </c>
      <c r="CH171" s="52">
        <v>89.840871056558996</v>
      </c>
      <c r="CI171" s="52">
        <v>92.263445467423693</v>
      </c>
      <c r="CJ171" s="52">
        <v>94.504022582022301</v>
      </c>
      <c r="CK171" s="52">
        <v>94.561114108835</v>
      </c>
      <c r="CL171" s="52">
        <v>95.010290158052797</v>
      </c>
      <c r="CM171" s="52">
        <v>93.817888040193495</v>
      </c>
      <c r="CN171" s="52">
        <v>89.803438915347698</v>
      </c>
      <c r="CO171" s="52">
        <v>83.865678257246302</v>
      </c>
      <c r="CP171" s="57">
        <v>81.266131515525899</v>
      </c>
      <c r="CQ171" s="57">
        <v>78.495176079262507</v>
      </c>
      <c r="CR171" s="57">
        <v>76.755053529155802</v>
      </c>
      <c r="CS171" s="57">
        <v>74.134679107091301</v>
      </c>
      <c r="CT171" s="57">
        <v>9.7504273736998999E-3</v>
      </c>
      <c r="CU171" s="57">
        <v>-3.2884060662874801E-3</v>
      </c>
      <c r="CV171" s="57">
        <v>1.6131145703990101E-3</v>
      </c>
      <c r="CW171" s="57">
        <v>2.8534910648964499E-3</v>
      </c>
      <c r="CX171" s="57">
        <v>3.59615289829236E-4</v>
      </c>
      <c r="CY171" s="57">
        <v>-2.4430012768698901E-3</v>
      </c>
      <c r="CZ171" s="57">
        <v>1.8664442688661499E-3</v>
      </c>
      <c r="DA171" s="57">
        <v>6.2259979248060404E-3</v>
      </c>
      <c r="DB171" s="57">
        <v>2.0883490012150601E-2</v>
      </c>
      <c r="DC171" s="57">
        <v>1.7030133791072901E-2</v>
      </c>
      <c r="DD171" s="57">
        <v>5.3413711400000204E-3</v>
      </c>
      <c r="DE171" s="57">
        <v>3.6128961842953901E-3</v>
      </c>
      <c r="DF171" s="52">
        <v>-9.5365157133802201E-3</v>
      </c>
      <c r="DG171" s="52">
        <v>-1.4373693782509699E-2</v>
      </c>
      <c r="DH171" s="52">
        <v>-5.43445627269941E-4</v>
      </c>
      <c r="DI171" s="52">
        <v>9.0731306875735697E-3</v>
      </c>
      <c r="DJ171" s="52">
        <v>8.0197188271864298E-2</v>
      </c>
      <c r="DK171" s="52">
        <v>9.7806123946815995E-2</v>
      </c>
      <c r="DL171" s="57">
        <v>0.108459385130971</v>
      </c>
      <c r="DM171" s="57">
        <v>0.107903011706353</v>
      </c>
      <c r="DN171" s="57">
        <v>4.18683291265982E-2</v>
      </c>
      <c r="DO171" s="52">
        <v>-2.4855470699180699E-3</v>
      </c>
      <c r="DP171" s="52">
        <v>-3.5716765471084499E-3</v>
      </c>
      <c r="DQ171" s="52">
        <v>4.0573098130008701E-4</v>
      </c>
      <c r="DR171" s="58">
        <v>5.4119287342651798E-6</v>
      </c>
      <c r="DS171" s="58">
        <v>4.4953196415087597E-6</v>
      </c>
      <c r="DT171" s="58">
        <v>3.6445273368484802E-6</v>
      </c>
      <c r="DU171" s="58">
        <v>1.7829237013031499E-6</v>
      </c>
      <c r="DV171" s="58">
        <v>6.7068290260174799E-7</v>
      </c>
      <c r="DW171" s="58">
        <v>2.6593365204946801E-7</v>
      </c>
      <c r="DX171" s="58">
        <v>7.6291453754586195E-7</v>
      </c>
      <c r="DY171" s="58">
        <v>3.7985608819279799E-6</v>
      </c>
      <c r="DZ171" s="58">
        <v>1.4669752984556401E-6</v>
      </c>
      <c r="EA171" s="58">
        <v>8.34983201039808E-7</v>
      </c>
      <c r="EB171" s="58">
        <v>4.8183396536816197E-7</v>
      </c>
      <c r="EC171" s="58">
        <v>5.0661832381520296E-7</v>
      </c>
      <c r="ED171" s="58">
        <v>1.23674889664009E-6</v>
      </c>
      <c r="EE171" s="58">
        <v>5.1225221395790203E-6</v>
      </c>
      <c r="EF171" s="58">
        <v>7.4813115906774203E-6</v>
      </c>
      <c r="EG171" s="58">
        <v>7.9311384414808396E-6</v>
      </c>
      <c r="EH171" s="59">
        <v>8.2574987384389405E-6</v>
      </c>
      <c r="EI171" s="59">
        <v>8.1357800256353704E-6</v>
      </c>
      <c r="EJ171" s="59">
        <v>8.2922145311377202E-6</v>
      </c>
      <c r="EK171" s="59">
        <v>9.2190574533760997E-6</v>
      </c>
      <c r="EL171" s="59">
        <v>8.5447726409857894E-6</v>
      </c>
      <c r="EM171" s="58">
        <v>4.1625744898592097E-6</v>
      </c>
      <c r="EN171" s="58">
        <v>4.4286813334008701E-7</v>
      </c>
      <c r="EO171" s="58">
        <v>4.13465405830736E-7</v>
      </c>
    </row>
    <row r="172" spans="2:145" x14ac:dyDescent="0.25">
      <c r="B17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All_All_All_All_All_All_All_All_All_SLAP_PGNP_All_45917</v>
      </c>
      <c r="C172" s="52" t="s">
        <v>264</v>
      </c>
      <c r="D172" s="52" t="s">
        <v>257</v>
      </c>
      <c r="E172" s="52" t="s">
        <v>25</v>
      </c>
      <c r="F172" s="52" t="s">
        <v>25</v>
      </c>
      <c r="G172" s="52" t="s">
        <v>25</v>
      </c>
      <c r="H172" s="52" t="s">
        <v>25</v>
      </c>
      <c r="I172" s="52" t="s">
        <v>25</v>
      </c>
      <c r="J172" s="52" t="s">
        <v>25</v>
      </c>
      <c r="K172" s="52" t="s">
        <v>25</v>
      </c>
      <c r="L172" s="53" t="s">
        <v>25</v>
      </c>
      <c r="M172" s="53" t="s">
        <v>25</v>
      </c>
      <c r="N172" s="54" t="s">
        <v>281</v>
      </c>
      <c r="O172" s="52" t="s">
        <v>25</v>
      </c>
      <c r="P172" s="55">
        <v>45917</v>
      </c>
      <c r="Q172" s="52">
        <v>17</v>
      </c>
      <c r="R172" s="52">
        <v>21</v>
      </c>
      <c r="S172" s="56">
        <v>8226</v>
      </c>
      <c r="T172" s="52">
        <v>0</v>
      </c>
      <c r="U172" s="52">
        <v>0</v>
      </c>
      <c r="V172" s="52">
        <v>0</v>
      </c>
      <c r="W172" s="52">
        <v>0</v>
      </c>
      <c r="X172" s="52">
        <v>0.83353167995133604</v>
      </c>
      <c r="Y172" s="52">
        <v>0.72391790420037905</v>
      </c>
      <c r="Z172" s="52">
        <v>0.646369882642297</v>
      </c>
      <c r="AA172" s="52">
        <v>0.60533136618421202</v>
      </c>
      <c r="AB172" s="52">
        <v>0.61244560664210501</v>
      </c>
      <c r="AC172" s="52">
        <v>0.636968535852109</v>
      </c>
      <c r="AD172" s="52">
        <v>0.67667968635944797</v>
      </c>
      <c r="AE172" s="52">
        <v>0.721565979907693</v>
      </c>
      <c r="AF172" s="52">
        <v>0.69602817856455601</v>
      </c>
      <c r="AG172" s="52">
        <v>0.70974776270088602</v>
      </c>
      <c r="AH172" s="52">
        <v>0.76797231417151901</v>
      </c>
      <c r="AI172" s="52">
        <v>0.86620914132634697</v>
      </c>
      <c r="AJ172" s="52">
        <v>1.0285550572662101</v>
      </c>
      <c r="AK172" s="52">
        <v>1.1925583393735999</v>
      </c>
      <c r="AL172" s="52">
        <v>1.4456074796832601</v>
      </c>
      <c r="AM172" s="52">
        <v>1.57862741312056</v>
      </c>
      <c r="AN172" s="52">
        <v>1.6567155447733299</v>
      </c>
      <c r="AO172" s="52">
        <v>1.7578202948571899</v>
      </c>
      <c r="AP172" s="52">
        <v>1.6921061640589301</v>
      </c>
      <c r="AQ172" s="52">
        <v>1.5300314487895801</v>
      </c>
      <c r="AR172" s="52">
        <v>1.41957006956498</v>
      </c>
      <c r="AS172" s="52">
        <v>1.2973776480822199</v>
      </c>
      <c r="AT172" s="52">
        <v>1.1069464691569</v>
      </c>
      <c r="AU172" s="52">
        <v>0.94740035437864201</v>
      </c>
      <c r="AV172" s="52">
        <v>0.89774588271210398</v>
      </c>
      <c r="AW172" s="52">
        <v>0.91460515052956903</v>
      </c>
      <c r="AX172" s="52">
        <v>0.800134241767544</v>
      </c>
      <c r="AY172" s="52">
        <v>0.71734270616847695</v>
      </c>
      <c r="AZ172" s="52">
        <v>0.65162506353571004</v>
      </c>
      <c r="BA172" s="52">
        <v>0.62375665634758204</v>
      </c>
      <c r="BB172" s="52">
        <v>0.62660046345709397</v>
      </c>
      <c r="BC172" s="52">
        <v>0.66385878029093903</v>
      </c>
      <c r="BD172" s="52">
        <v>0.68678961501137703</v>
      </c>
      <c r="BE172" s="52">
        <v>0.67706137851927595</v>
      </c>
      <c r="BF172" s="52">
        <v>0.698269142301011</v>
      </c>
      <c r="BG172" s="52">
        <v>0.76023915486700999</v>
      </c>
      <c r="BH172" s="52">
        <v>0.87747470737037903</v>
      </c>
      <c r="BI172" s="52">
        <v>1.0548791520101799</v>
      </c>
      <c r="BJ172" s="52">
        <v>1.31327549404915</v>
      </c>
      <c r="BK172" s="52">
        <v>1.5789293015442301</v>
      </c>
      <c r="BL172" s="52">
        <v>1.75541975715648</v>
      </c>
      <c r="BM172" s="52">
        <v>1.8937311675639501</v>
      </c>
      <c r="BN172" s="52">
        <v>1.94545357331086</v>
      </c>
      <c r="BO172" s="52">
        <v>1.8890053835440901</v>
      </c>
      <c r="BP172" s="52">
        <v>1.7213937287243</v>
      </c>
      <c r="BQ172" s="52">
        <v>1.50614626495153</v>
      </c>
      <c r="BR172" s="52">
        <v>1.32881674580611</v>
      </c>
      <c r="BS172" s="52">
        <v>1.10211923390349</v>
      </c>
      <c r="BT172" s="52">
        <v>0.93738139071530002</v>
      </c>
      <c r="BU172" s="57">
        <v>74.274244410710395</v>
      </c>
      <c r="BV172" s="52">
        <v>73.155905360292095</v>
      </c>
      <c r="BW172" s="52">
        <v>70.888659104473206</v>
      </c>
      <c r="BX172" s="52">
        <v>69.548653168613797</v>
      </c>
      <c r="BY172" s="52">
        <v>68.126421989372105</v>
      </c>
      <c r="BZ172" s="52">
        <v>67.087724109441695</v>
      </c>
      <c r="CA172" s="52">
        <v>66.1873912249456</v>
      </c>
      <c r="CB172" s="52">
        <v>65.369420466447906</v>
      </c>
      <c r="CC172" s="52">
        <v>68.893575157427307</v>
      </c>
      <c r="CD172" s="52">
        <v>75.149185335503105</v>
      </c>
      <c r="CE172" s="52">
        <v>79.755453954747793</v>
      </c>
      <c r="CF172" s="52">
        <v>84.188081275535893</v>
      </c>
      <c r="CG172" s="52">
        <v>88.767534107655194</v>
      </c>
      <c r="CH172" s="52">
        <v>91.740683384328406</v>
      </c>
      <c r="CI172" s="52">
        <v>94.309093088677002</v>
      </c>
      <c r="CJ172" s="52">
        <v>95.908659797516606</v>
      </c>
      <c r="CK172" s="52">
        <v>97.042982150959602</v>
      </c>
      <c r="CL172" s="52">
        <v>96.885809852737196</v>
      </c>
      <c r="CM172" s="52">
        <v>95.088055854851106</v>
      </c>
      <c r="CN172" s="52">
        <v>90.947419423852807</v>
      </c>
      <c r="CO172" s="52">
        <v>85.425245136513695</v>
      </c>
      <c r="CP172" s="52">
        <v>82.331684018835901</v>
      </c>
      <c r="CQ172" s="57">
        <v>80.821303874300099</v>
      </c>
      <c r="CR172" s="57">
        <v>78.525989375239106</v>
      </c>
      <c r="CS172" s="57">
        <v>76.745341339619202</v>
      </c>
      <c r="CT172" s="57">
        <v>1.5100423875711999E-2</v>
      </c>
      <c r="CU172" s="57">
        <v>9.2193431883750704E-3</v>
      </c>
      <c r="CV172" s="57">
        <v>9.6597299773834508E-3</v>
      </c>
      <c r="CW172" s="57">
        <v>6.2120301078530801E-3</v>
      </c>
      <c r="CX172" s="57">
        <v>7.8783719258032701E-4</v>
      </c>
      <c r="CY172" s="57">
        <v>-2.14209551881369E-3</v>
      </c>
      <c r="CZ172" s="57">
        <v>1.11526436489192E-3</v>
      </c>
      <c r="DA172" s="57">
        <v>6.4705076044139602E-3</v>
      </c>
      <c r="DB172" s="57">
        <v>2.0343088363418398E-2</v>
      </c>
      <c r="DC172" s="57">
        <v>1.6177627705888899E-2</v>
      </c>
      <c r="DD172" s="57">
        <v>5.0773008963387002E-3</v>
      </c>
      <c r="DE172" s="57">
        <v>3.6453527779580601E-3</v>
      </c>
      <c r="DF172" s="57">
        <v>-1.03140766166239E-2</v>
      </c>
      <c r="DG172" s="52">
        <v>-4.86106709591436E-3</v>
      </c>
      <c r="DH172" s="52">
        <v>8.4179040473242005E-3</v>
      </c>
      <c r="DI172" s="52">
        <v>1.31955864509964E-2</v>
      </c>
      <c r="DJ172" s="52">
        <v>8.3854351987495704E-2</v>
      </c>
      <c r="DK172" s="52">
        <v>0.103785156853154</v>
      </c>
      <c r="DL172" s="57">
        <v>0.110838325271677</v>
      </c>
      <c r="DM172" s="57">
        <v>0.109678898556459</v>
      </c>
      <c r="DN172" s="57">
        <v>4.2685115203594602E-2</v>
      </c>
      <c r="DO172" s="52">
        <v>-3.0819904663608598E-3</v>
      </c>
      <c r="DP172" s="52">
        <v>-4.3750353313023703E-3</v>
      </c>
      <c r="DQ172" s="52">
        <v>9.5863796471340202E-5</v>
      </c>
      <c r="DR172" s="58">
        <v>4.9068767200214196E-6</v>
      </c>
      <c r="DS172" s="58">
        <v>4.0593035813795E-6</v>
      </c>
      <c r="DT172" s="58">
        <v>2.9917818877133901E-6</v>
      </c>
      <c r="DU172" s="58">
        <v>1.3941537952276301E-6</v>
      </c>
      <c r="DV172" s="58">
        <v>5.4569582475202498E-7</v>
      </c>
      <c r="DW172" s="58">
        <v>2.2229896577505299E-7</v>
      </c>
      <c r="DX172" s="58">
        <v>6.3977773879984202E-7</v>
      </c>
      <c r="DY172" s="58">
        <v>3.1179177917075398E-6</v>
      </c>
      <c r="DZ172" s="58">
        <v>1.2436371451721601E-6</v>
      </c>
      <c r="EA172" s="58">
        <v>7.8344221727710304E-7</v>
      </c>
      <c r="EB172" s="58">
        <v>4.4873457131131101E-7</v>
      </c>
      <c r="EC172" s="58">
        <v>5.0359113656153897E-7</v>
      </c>
      <c r="ED172" s="58">
        <v>1.30455392742242E-6</v>
      </c>
      <c r="EE172" s="58">
        <v>4.0890636435660203E-6</v>
      </c>
      <c r="EF172" s="58">
        <v>6.4306645745203998E-6</v>
      </c>
      <c r="EG172" s="58">
        <v>6.9765662648133497E-6</v>
      </c>
      <c r="EH172" s="59">
        <v>8.1635580672488402E-6</v>
      </c>
      <c r="EI172" s="59">
        <v>8.2458552461792607E-6</v>
      </c>
      <c r="EJ172" s="59">
        <v>8.5530946804797998E-6</v>
      </c>
      <c r="EK172" s="59">
        <v>9.3203961321401692E-6</v>
      </c>
      <c r="EL172" s="59">
        <v>8.5112644476000894E-6</v>
      </c>
      <c r="EM172" s="58">
        <v>4.2553644354173499E-6</v>
      </c>
      <c r="EN172" s="58">
        <v>4.9391265986535704E-7</v>
      </c>
      <c r="EO172" s="58">
        <v>4.6248056557732202E-7</v>
      </c>
    </row>
    <row r="173" spans="2:145" x14ac:dyDescent="0.25">
      <c r="B17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All_All_All_All_All_All_All_All_All_SLAP_PGNP_All_45923</v>
      </c>
      <c r="C173" s="52" t="s">
        <v>264</v>
      </c>
      <c r="D173" s="52" t="s">
        <v>257</v>
      </c>
      <c r="E173" s="52" t="s">
        <v>25</v>
      </c>
      <c r="F173" s="52" t="s">
        <v>25</v>
      </c>
      <c r="G173" s="52" t="s">
        <v>25</v>
      </c>
      <c r="H173" s="52" t="s">
        <v>25</v>
      </c>
      <c r="I173" s="52" t="s">
        <v>25</v>
      </c>
      <c r="J173" s="52" t="s">
        <v>25</v>
      </c>
      <c r="K173" s="52" t="s">
        <v>25</v>
      </c>
      <c r="L173" s="53" t="s">
        <v>25</v>
      </c>
      <c r="M173" s="53" t="s">
        <v>25</v>
      </c>
      <c r="N173" s="54" t="s">
        <v>281</v>
      </c>
      <c r="O173" s="52" t="s">
        <v>25</v>
      </c>
      <c r="P173" s="55">
        <v>45923</v>
      </c>
      <c r="Q173" s="52">
        <v>17</v>
      </c>
      <c r="R173" s="52">
        <v>21</v>
      </c>
      <c r="S173" s="56">
        <v>8270</v>
      </c>
      <c r="T173" s="52">
        <v>0</v>
      </c>
      <c r="U173" s="52">
        <v>0</v>
      </c>
      <c r="V173" s="52">
        <v>0</v>
      </c>
      <c r="W173" s="52">
        <v>0</v>
      </c>
      <c r="X173" s="52">
        <v>0.84017737598354403</v>
      </c>
      <c r="Y173" s="52">
        <v>0.74413826167645702</v>
      </c>
      <c r="Z173" s="52">
        <v>0.68505173667609598</v>
      </c>
      <c r="AA173" s="52">
        <v>0.62514014768665604</v>
      </c>
      <c r="AB173" s="52">
        <v>0.61012597532816004</v>
      </c>
      <c r="AC173" s="52">
        <v>0.61835801156153403</v>
      </c>
      <c r="AD173" s="52">
        <v>0.70125243043324603</v>
      </c>
      <c r="AE173" s="52">
        <v>0.73059529398148304</v>
      </c>
      <c r="AF173" s="52">
        <v>0.70546981284801702</v>
      </c>
      <c r="AG173" s="52">
        <v>0.77435086081196902</v>
      </c>
      <c r="AH173" s="52">
        <v>0.83051397609384003</v>
      </c>
      <c r="AI173" s="52">
        <v>0.92996470429395905</v>
      </c>
      <c r="AJ173" s="52">
        <v>1.1087302075310299</v>
      </c>
      <c r="AK173" s="52">
        <v>1.2897945024642801</v>
      </c>
      <c r="AL173" s="52">
        <v>1.46231921001805</v>
      </c>
      <c r="AM173" s="52">
        <v>1.66840203845894</v>
      </c>
      <c r="AN173" s="52">
        <v>1.75453408735438</v>
      </c>
      <c r="AO173" s="52">
        <v>1.8137401268878499</v>
      </c>
      <c r="AP173" s="52">
        <v>1.7632901678016299</v>
      </c>
      <c r="AQ173" s="52">
        <v>1.6030585178235</v>
      </c>
      <c r="AR173" s="52">
        <v>1.4905741024647901</v>
      </c>
      <c r="AS173" s="52">
        <v>1.3695336509493701</v>
      </c>
      <c r="AT173" s="52">
        <v>1.1399012850131001</v>
      </c>
      <c r="AU173" s="52">
        <v>0.99735208166816502</v>
      </c>
      <c r="AV173" s="52">
        <v>0.91970295007006697</v>
      </c>
      <c r="AW173" s="52">
        <v>0.89640515498555695</v>
      </c>
      <c r="AX173" s="52">
        <v>0.793933231876363</v>
      </c>
      <c r="AY173" s="52">
        <v>0.71575433800882104</v>
      </c>
      <c r="AZ173" s="52">
        <v>0.65335678868310998</v>
      </c>
      <c r="BA173" s="52">
        <v>0.62445376117273399</v>
      </c>
      <c r="BB173" s="52">
        <v>0.62677697479846495</v>
      </c>
      <c r="BC173" s="52">
        <v>0.66422379960135902</v>
      </c>
      <c r="BD173" s="52">
        <v>0.69747519102465505</v>
      </c>
      <c r="BE173" s="52">
        <v>0.70218512639673603</v>
      </c>
      <c r="BF173" s="52">
        <v>0.74360187198007199</v>
      </c>
      <c r="BG173" s="52">
        <v>0.81797672303754099</v>
      </c>
      <c r="BH173" s="52">
        <v>0.95325046585050099</v>
      </c>
      <c r="BI173" s="52">
        <v>1.1448087464238701</v>
      </c>
      <c r="BJ173" s="52">
        <v>1.40892154594935</v>
      </c>
      <c r="BK173" s="52">
        <v>1.6602247398198</v>
      </c>
      <c r="BL173" s="52">
        <v>1.84837643003233</v>
      </c>
      <c r="BM173" s="52">
        <v>1.9674043587250101</v>
      </c>
      <c r="BN173" s="52">
        <v>2.0263564500511699</v>
      </c>
      <c r="BO173" s="52">
        <v>1.9801441259150601</v>
      </c>
      <c r="BP173" s="52">
        <v>1.8230304441688401</v>
      </c>
      <c r="BQ173" s="52">
        <v>1.5846224058640099</v>
      </c>
      <c r="BR173" s="52">
        <v>1.37352970051505</v>
      </c>
      <c r="BS173" s="52">
        <v>1.14905186662587</v>
      </c>
      <c r="BT173" s="52">
        <v>0.977145632221605</v>
      </c>
      <c r="BU173" s="52">
        <v>74.557046209030602</v>
      </c>
      <c r="BV173" s="52">
        <v>72.137536229543798</v>
      </c>
      <c r="BW173" s="52">
        <v>70.499067874182899</v>
      </c>
      <c r="BX173" s="52">
        <v>69.428432282029704</v>
      </c>
      <c r="BY173" s="52">
        <v>68.419195696894306</v>
      </c>
      <c r="BZ173" s="52">
        <v>67.7258270980806</v>
      </c>
      <c r="CA173" s="52">
        <v>66.2024788028111</v>
      </c>
      <c r="CB173" s="52">
        <v>66.240904078049994</v>
      </c>
      <c r="CC173" s="52">
        <v>69.215344183304396</v>
      </c>
      <c r="CD173" s="52">
        <v>75.738366031840798</v>
      </c>
      <c r="CE173" s="52">
        <v>81.3598162556479</v>
      </c>
      <c r="CF173" s="52">
        <v>85.746994690697306</v>
      </c>
      <c r="CG173" s="52">
        <v>89.656746933430895</v>
      </c>
      <c r="CH173" s="52">
        <v>93.008893692187598</v>
      </c>
      <c r="CI173" s="52">
        <v>95.467374115180306</v>
      </c>
      <c r="CJ173" s="52">
        <v>97.1676583738044</v>
      </c>
      <c r="CK173" s="52">
        <v>97.966567895434096</v>
      </c>
      <c r="CL173" s="52">
        <v>97.832373461712805</v>
      </c>
      <c r="CM173" s="52">
        <v>96.688517176705702</v>
      </c>
      <c r="CN173" s="52">
        <v>92.483576620533299</v>
      </c>
      <c r="CO173" s="52">
        <v>86.294967301402593</v>
      </c>
      <c r="CP173" s="52">
        <v>82.705277203107499</v>
      </c>
      <c r="CQ173" s="57">
        <v>79.201134233148807</v>
      </c>
      <c r="CR173" s="57">
        <v>76.956420571351103</v>
      </c>
      <c r="CS173" s="57">
        <v>75.1234581969685</v>
      </c>
      <c r="CT173" s="57">
        <v>1.58306707896094E-2</v>
      </c>
      <c r="CU173" s="57">
        <v>4.7108606166156803E-3</v>
      </c>
      <c r="CV173" s="57">
        <v>8.3831321664817899E-3</v>
      </c>
      <c r="CW173" s="57">
        <v>5.8584450395831799E-3</v>
      </c>
      <c r="CX173" s="57">
        <v>9.4989606597308202E-4</v>
      </c>
      <c r="CY173" s="57">
        <v>-2.18110939578188E-3</v>
      </c>
      <c r="CZ173" s="57">
        <v>1.2652746508218301E-3</v>
      </c>
      <c r="DA173" s="57">
        <v>6.7757806926515198E-3</v>
      </c>
      <c r="DB173" s="57">
        <v>2.0271049730227399E-2</v>
      </c>
      <c r="DC173" s="57">
        <v>1.5814725664796699E-2</v>
      </c>
      <c r="DD173" s="57">
        <v>4.1221479167080598E-3</v>
      </c>
      <c r="DE173" s="57">
        <v>3.64320188749988E-3</v>
      </c>
      <c r="DF173" s="57">
        <v>-9.372701967831E-3</v>
      </c>
      <c r="DG173" s="52">
        <v>2.0008988541839702E-3</v>
      </c>
      <c r="DH173" s="52">
        <v>1.31245597500462E-2</v>
      </c>
      <c r="DI173" s="52">
        <v>1.6568966688613001E-2</v>
      </c>
      <c r="DJ173" s="52">
        <v>8.4796977399914805E-2</v>
      </c>
      <c r="DK173" s="52">
        <v>0.106527334442666</v>
      </c>
      <c r="DL173" s="57">
        <v>0.113306237049085</v>
      </c>
      <c r="DM173" s="57">
        <v>0.109661117501493</v>
      </c>
      <c r="DN173" s="57">
        <v>4.2878291613119401E-2</v>
      </c>
      <c r="DO173" s="52">
        <v>-3.31508616832444E-3</v>
      </c>
      <c r="DP173" s="52">
        <v>-3.8671995580850599E-3</v>
      </c>
      <c r="DQ173" s="52">
        <v>3.8934810230809101E-4</v>
      </c>
      <c r="DR173" s="58">
        <v>4.44939955714617E-6</v>
      </c>
      <c r="DS173" s="58">
        <v>3.8439445424493499E-6</v>
      </c>
      <c r="DT173" s="58">
        <v>2.9004191400334999E-6</v>
      </c>
      <c r="DU173" s="58">
        <v>1.4340579792710301E-6</v>
      </c>
      <c r="DV173" s="58">
        <v>5.4265963653220501E-7</v>
      </c>
      <c r="DW173" s="58">
        <v>2.0733537138866199E-7</v>
      </c>
      <c r="DX173" s="58">
        <v>6.8956397852382097E-7</v>
      </c>
      <c r="DY173" s="58">
        <v>3.2608528051964398E-6</v>
      </c>
      <c r="DZ173" s="58">
        <v>1.23758493333024E-6</v>
      </c>
      <c r="EA173" s="58">
        <v>8.1404167920473501E-7</v>
      </c>
      <c r="EB173" s="58">
        <v>4.9374058035839305E-7</v>
      </c>
      <c r="EC173" s="58">
        <v>5.6539298784021898E-7</v>
      </c>
      <c r="ED173" s="58">
        <v>1.28888969547323E-6</v>
      </c>
      <c r="EE173" s="58">
        <v>4.1575784964979297E-6</v>
      </c>
      <c r="EF173" s="58">
        <v>6.3285275324122103E-6</v>
      </c>
      <c r="EG173" s="59">
        <v>7.3759771385702802E-6</v>
      </c>
      <c r="EH173" s="59">
        <v>8.2154463990953602E-6</v>
      </c>
      <c r="EI173" s="59">
        <v>8.6158431415571108E-6</v>
      </c>
      <c r="EJ173" s="59">
        <v>8.3513164888703895E-6</v>
      </c>
      <c r="EK173" s="58">
        <v>9.1434447977128394E-6</v>
      </c>
      <c r="EL173" s="58">
        <v>9.3627259136594707E-6</v>
      </c>
      <c r="EM173" s="58">
        <v>4.0508866072796901E-6</v>
      </c>
      <c r="EN173" s="58">
        <v>4.30272451864422E-7</v>
      </c>
      <c r="EO173" s="58">
        <v>3.8901173071066699E-7</v>
      </c>
    </row>
    <row r="174" spans="2:145" x14ac:dyDescent="0.25">
      <c r="B17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All_All_All_All_All_All_All_All_All_SLAP_PGP2_All_45848</v>
      </c>
      <c r="C174" s="52" t="s">
        <v>264</v>
      </c>
      <c r="D174" s="52" t="s">
        <v>258</v>
      </c>
      <c r="E174" s="52" t="s">
        <v>25</v>
      </c>
      <c r="F174" s="52" t="s">
        <v>25</v>
      </c>
      <c r="G174" s="52" t="s">
        <v>25</v>
      </c>
      <c r="H174" s="52" t="s">
        <v>25</v>
      </c>
      <c r="I174" s="52" t="s">
        <v>25</v>
      </c>
      <c r="J174" s="52" t="s">
        <v>25</v>
      </c>
      <c r="K174" s="52" t="s">
        <v>25</v>
      </c>
      <c r="L174" s="53" t="s">
        <v>25</v>
      </c>
      <c r="M174" s="53" t="s">
        <v>25</v>
      </c>
      <c r="N174" s="54" t="s">
        <v>282</v>
      </c>
      <c r="O174" s="52" t="s">
        <v>25</v>
      </c>
      <c r="P174" s="55">
        <v>45848</v>
      </c>
      <c r="Q174" s="52">
        <v>17</v>
      </c>
      <c r="R174" s="52">
        <v>21</v>
      </c>
      <c r="S174" s="56">
        <v>263</v>
      </c>
      <c r="T174" s="52">
        <v>0</v>
      </c>
      <c r="U174" s="52">
        <v>0</v>
      </c>
      <c r="V174" s="52">
        <v>0</v>
      </c>
      <c r="W174" s="52">
        <v>0</v>
      </c>
      <c r="X174" s="52">
        <v>0.97851310262625502</v>
      </c>
      <c r="Y174" s="52">
        <v>0.91671645496673104</v>
      </c>
      <c r="Z174" s="52">
        <v>0.72209147830647002</v>
      </c>
      <c r="AA174" s="52">
        <v>0.61480365025496897</v>
      </c>
      <c r="AB174" s="52">
        <v>0.48552668270222998</v>
      </c>
      <c r="AC174" s="52">
        <v>0.461074608591517</v>
      </c>
      <c r="AD174" s="52">
        <v>0.52807549109997198</v>
      </c>
      <c r="AE174" s="52">
        <v>0.74790341515708703</v>
      </c>
      <c r="AF174" s="52">
        <v>0.88224961200523699</v>
      </c>
      <c r="AG174" s="52">
        <v>0.70253758042597103</v>
      </c>
      <c r="AH174" s="52">
        <v>0.66726366392354997</v>
      </c>
      <c r="AI174" s="52">
        <v>0.68319006149176797</v>
      </c>
      <c r="AJ174" s="52">
        <v>0.79959951786668804</v>
      </c>
      <c r="AK174" s="52">
        <v>0.85716527366817796</v>
      </c>
      <c r="AL174" s="52">
        <v>0.96195039437510399</v>
      </c>
      <c r="AM174" s="52">
        <v>1.02195669662605</v>
      </c>
      <c r="AN174" s="52">
        <v>1.07712843061407</v>
      </c>
      <c r="AO174" s="52">
        <v>1.0357314322637501</v>
      </c>
      <c r="AP174" s="52">
        <v>1.1334456262166399</v>
      </c>
      <c r="AQ174" s="52">
        <v>1.0188558562608401</v>
      </c>
      <c r="AR174" s="52">
        <v>0.85944414941277802</v>
      </c>
      <c r="AS174" s="52">
        <v>1.00949901925157</v>
      </c>
      <c r="AT174" s="52">
        <v>0.92244276379591295</v>
      </c>
      <c r="AU174" s="52">
        <v>0.73312136825378105</v>
      </c>
      <c r="AV174" s="52">
        <v>0.67286363695172202</v>
      </c>
      <c r="AW174" s="52">
        <v>0.67966037988662698</v>
      </c>
      <c r="AX174" s="52">
        <v>0.61808239518462904</v>
      </c>
      <c r="AY174" s="52">
        <v>0.54919984370130004</v>
      </c>
      <c r="AZ174" s="52">
        <v>0.50354505868579003</v>
      </c>
      <c r="BA174" s="52">
        <v>0.47707651645881699</v>
      </c>
      <c r="BB174" s="52">
        <v>0.47854331257565302</v>
      </c>
      <c r="BC174" s="52">
        <v>0.51312413250765398</v>
      </c>
      <c r="BD174" s="52">
        <v>0.56907363734544403</v>
      </c>
      <c r="BE174" s="52">
        <v>0.59908908026243302</v>
      </c>
      <c r="BF174" s="52">
        <v>0.62780254215228604</v>
      </c>
      <c r="BG174" s="52">
        <v>0.66031204380923603</v>
      </c>
      <c r="BH174" s="52">
        <v>0.72196271022632996</v>
      </c>
      <c r="BI174" s="52">
        <v>0.82004082845984305</v>
      </c>
      <c r="BJ174" s="52">
        <v>0.98164846929420502</v>
      </c>
      <c r="BK174" s="52">
        <v>1.1374925776692799</v>
      </c>
      <c r="BL174" s="52">
        <v>1.27753983650484</v>
      </c>
      <c r="BM174" s="52">
        <v>1.3989311108301901</v>
      </c>
      <c r="BN174" s="52">
        <v>1.5046298389709001</v>
      </c>
      <c r="BO174" s="52">
        <v>1.45079090907999</v>
      </c>
      <c r="BP174" s="52">
        <v>1.31929601417294</v>
      </c>
      <c r="BQ174" s="52">
        <v>1.17843616382704</v>
      </c>
      <c r="BR174" s="52">
        <v>1.0672653783750099</v>
      </c>
      <c r="BS174" s="52">
        <v>0.89311461919075796</v>
      </c>
      <c r="BT174" s="52">
        <v>0.75541268884002399</v>
      </c>
      <c r="BU174" s="52">
        <v>65.646695624233701</v>
      </c>
      <c r="BV174" s="52">
        <v>60.457615004299001</v>
      </c>
      <c r="BW174" s="52">
        <v>59.713099724208099</v>
      </c>
      <c r="BX174" s="52">
        <v>59.208178404712697</v>
      </c>
      <c r="BY174" s="52">
        <v>58.758251583095202</v>
      </c>
      <c r="BZ174" s="52">
        <v>58.201811890235902</v>
      </c>
      <c r="CA174" s="52">
        <v>58.357521351122102</v>
      </c>
      <c r="CB174" s="52">
        <v>59.6505155742121</v>
      </c>
      <c r="CC174" s="52">
        <v>63.1187871377089</v>
      </c>
      <c r="CD174" s="52">
        <v>64.503789759035499</v>
      </c>
      <c r="CE174" s="52">
        <v>68.589499706694895</v>
      </c>
      <c r="CF174" s="52">
        <v>72.406424555872604</v>
      </c>
      <c r="CG174" s="52">
        <v>76.329942074611793</v>
      </c>
      <c r="CH174" s="52">
        <v>79.221785657245505</v>
      </c>
      <c r="CI174" s="52">
        <v>82.136454806103998</v>
      </c>
      <c r="CJ174" s="52">
        <v>84.106882205921096</v>
      </c>
      <c r="CK174" s="52">
        <v>85.264462955588002</v>
      </c>
      <c r="CL174" s="52">
        <v>86.3605883073608</v>
      </c>
      <c r="CM174" s="52">
        <v>83.642359266247993</v>
      </c>
      <c r="CN174" s="52">
        <v>80.260316663168595</v>
      </c>
      <c r="CO174" s="52">
        <v>76.190428822426796</v>
      </c>
      <c r="CP174" s="52">
        <v>71.706293286336603</v>
      </c>
      <c r="CQ174" s="57">
        <v>69.501021690636904</v>
      </c>
      <c r="CR174" s="57">
        <v>67.034481729122504</v>
      </c>
      <c r="CS174" s="57">
        <v>62.970572290086203</v>
      </c>
      <c r="CT174" s="57">
        <v>-1.4572598025939299E-3</v>
      </c>
      <c r="CU174" s="57">
        <v>-2.06010781012947E-2</v>
      </c>
      <c r="CV174" s="57">
        <v>-4.42486840418447E-3</v>
      </c>
      <c r="CW174" s="57">
        <v>-2.9028301169748701E-4</v>
      </c>
      <c r="CX174" s="57">
        <v>7.2726026574015099E-4</v>
      </c>
      <c r="CY174" s="57">
        <v>-4.0830149848240698E-3</v>
      </c>
      <c r="CZ174" s="57">
        <v>3.0445805901286099E-3</v>
      </c>
      <c r="DA174" s="57">
        <v>6.4862201666678904E-3</v>
      </c>
      <c r="DB174" s="57">
        <v>2.3079949441744799E-2</v>
      </c>
      <c r="DC174" s="57">
        <v>1.9670358674862699E-2</v>
      </c>
      <c r="DD174" s="57">
        <v>1.3036413283792E-2</v>
      </c>
      <c r="DE174" s="52">
        <v>2.9920179212285201E-3</v>
      </c>
      <c r="DF174" s="52">
        <v>-2.4823078949387498E-3</v>
      </c>
      <c r="DG174" s="52">
        <v>-1.93873292787758E-3</v>
      </c>
      <c r="DH174" s="52">
        <v>5.1097501380928502E-3</v>
      </c>
      <c r="DI174" s="52">
        <v>1.2778289077853E-2</v>
      </c>
      <c r="DJ174" s="52">
        <v>7.4114511635848507E-2</v>
      </c>
      <c r="DK174" s="52">
        <v>8.2374858227292805E-2</v>
      </c>
      <c r="DL174" s="57">
        <v>8.0715096552108997E-2</v>
      </c>
      <c r="DM174" s="57">
        <v>7.0250353290780804E-2</v>
      </c>
      <c r="DN174" s="57">
        <v>4.2919641481039598E-2</v>
      </c>
      <c r="DO174" s="52">
        <v>6.0755455288363201E-3</v>
      </c>
      <c r="DP174" s="52">
        <v>6.88129352111751E-4</v>
      </c>
      <c r="DQ174" s="52">
        <v>1.2192736539043301E-3</v>
      </c>
      <c r="DR174" s="58">
        <v>3.3506888969362397E-5</v>
      </c>
      <c r="DS174" s="58">
        <v>2.9397005711177801E-5</v>
      </c>
      <c r="DT174" s="58">
        <v>2.2378893654807999E-5</v>
      </c>
      <c r="DU174" s="58">
        <v>1.09266718453866E-5</v>
      </c>
      <c r="DV174" s="58">
        <v>3.7040407867239099E-6</v>
      </c>
      <c r="DW174" s="58">
        <v>1.1574596567557199E-6</v>
      </c>
      <c r="DX174" s="58">
        <v>4.3157715270054201E-6</v>
      </c>
      <c r="DY174" s="58">
        <v>3.4708541975095703E-5</v>
      </c>
      <c r="DZ174" s="58">
        <v>6.4845418919548399E-6</v>
      </c>
      <c r="EA174" s="58">
        <v>4.8209266329026202E-6</v>
      </c>
      <c r="EB174" s="58">
        <v>2.8719708333591299E-6</v>
      </c>
      <c r="EC174" s="58">
        <v>2.55499100582485E-6</v>
      </c>
      <c r="ED174" s="58">
        <v>4.9494347928863399E-6</v>
      </c>
      <c r="EE174" s="58">
        <v>1.4234216047892001E-5</v>
      </c>
      <c r="EF174" s="58">
        <v>1.9494042650970798E-5</v>
      </c>
      <c r="EG174" s="59">
        <v>2.5486214826321899E-5</v>
      </c>
      <c r="EH174" s="59">
        <v>3.0726597469492199E-5</v>
      </c>
      <c r="EI174" s="59">
        <v>3.2339094995242998E-5</v>
      </c>
      <c r="EJ174" s="59">
        <v>3.0654074901339703E-5</v>
      </c>
      <c r="EK174" s="58">
        <v>2.74252510086586E-5</v>
      </c>
      <c r="EL174" s="58">
        <v>5.0267970897019097E-5</v>
      </c>
      <c r="EM174" s="58">
        <v>2.88392200865588E-5</v>
      </c>
      <c r="EN174" s="58">
        <v>2.9443278498867402E-6</v>
      </c>
      <c r="EO174" s="58">
        <v>2.8850257352717999E-6</v>
      </c>
    </row>
    <row r="175" spans="2:145" x14ac:dyDescent="0.25">
      <c r="B17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All_All_All_All_All_All_All_All_All_SLAP_PGP2_All_45849</v>
      </c>
      <c r="C175" s="52" t="s">
        <v>264</v>
      </c>
      <c r="D175" s="52" t="s">
        <v>258</v>
      </c>
      <c r="E175" s="52" t="s">
        <v>25</v>
      </c>
      <c r="F175" s="52" t="s">
        <v>25</v>
      </c>
      <c r="G175" s="52" t="s">
        <v>25</v>
      </c>
      <c r="H175" s="52" t="s">
        <v>25</v>
      </c>
      <c r="I175" s="52" t="s">
        <v>25</v>
      </c>
      <c r="J175" s="52" t="s">
        <v>25</v>
      </c>
      <c r="K175" s="52" t="s">
        <v>25</v>
      </c>
      <c r="L175" s="53" t="s">
        <v>25</v>
      </c>
      <c r="M175" s="53" t="s">
        <v>25</v>
      </c>
      <c r="N175" s="54" t="s">
        <v>282</v>
      </c>
      <c r="O175" s="52" t="s">
        <v>25</v>
      </c>
      <c r="P175" s="55">
        <v>45849</v>
      </c>
      <c r="Q175" s="52">
        <v>17</v>
      </c>
      <c r="R175" s="52">
        <v>21</v>
      </c>
      <c r="S175" s="56">
        <v>263</v>
      </c>
      <c r="T175" s="52">
        <v>0</v>
      </c>
      <c r="U175" s="52">
        <v>0</v>
      </c>
      <c r="V175" s="52">
        <v>0</v>
      </c>
      <c r="W175" s="52">
        <v>0</v>
      </c>
      <c r="X175" s="52">
        <v>0.91861209882611194</v>
      </c>
      <c r="Y175" s="52">
        <v>0.84772404849717498</v>
      </c>
      <c r="Z175" s="52">
        <v>0.61091527204806195</v>
      </c>
      <c r="AA175" s="52">
        <v>0.52081686506982905</v>
      </c>
      <c r="AB175" s="52">
        <v>0.49179740967888502</v>
      </c>
      <c r="AC175" s="52">
        <v>0.47138321859946097</v>
      </c>
      <c r="AD175" s="52">
        <v>0.52380437022252302</v>
      </c>
      <c r="AE175" s="52">
        <v>0.586225496592502</v>
      </c>
      <c r="AF175" s="52">
        <v>0.58186633013756806</v>
      </c>
      <c r="AG175" s="52">
        <v>0.57064590241510704</v>
      </c>
      <c r="AH175" s="52">
        <v>0.63517581001375101</v>
      </c>
      <c r="AI175" s="52">
        <v>0.74863064113900002</v>
      </c>
      <c r="AJ175" s="52">
        <v>0.71912967083725698</v>
      </c>
      <c r="AK175" s="52">
        <v>0.88354452359733704</v>
      </c>
      <c r="AL175" s="52">
        <v>0.98319520212803202</v>
      </c>
      <c r="AM175" s="52">
        <v>1.1340491362468701</v>
      </c>
      <c r="AN175" s="52">
        <v>1.27355702798244</v>
      </c>
      <c r="AO175" s="52">
        <v>1.4183294598415199</v>
      </c>
      <c r="AP175" s="52">
        <v>1.2742786840643401</v>
      </c>
      <c r="AQ175" s="52">
        <v>1.0787476318195801</v>
      </c>
      <c r="AR175" s="52">
        <v>0.97396401632444995</v>
      </c>
      <c r="AS175" s="52">
        <v>1.0025156576180201</v>
      </c>
      <c r="AT175" s="52">
        <v>0.91616817095981795</v>
      </c>
      <c r="AU175" s="52">
        <v>0.88179810778555301</v>
      </c>
      <c r="AV175" s="52">
        <v>0.73377848679186597</v>
      </c>
      <c r="AW175" s="52">
        <v>0.71306071705237895</v>
      </c>
      <c r="AX175" s="52">
        <v>0.63805895261891399</v>
      </c>
      <c r="AY175" s="52">
        <v>0.56367988425515902</v>
      </c>
      <c r="AZ175" s="52">
        <v>0.51397836780593398</v>
      </c>
      <c r="BA175" s="52">
        <v>0.48318363600074099</v>
      </c>
      <c r="BB175" s="52">
        <v>0.48264669306831198</v>
      </c>
      <c r="BC175" s="52">
        <v>0.51414384800558299</v>
      </c>
      <c r="BD175" s="52">
        <v>0.56921733898808202</v>
      </c>
      <c r="BE175" s="52">
        <v>0.58853507432874097</v>
      </c>
      <c r="BF175" s="52">
        <v>0.59365822544795899</v>
      </c>
      <c r="BG175" s="52">
        <v>0.61339046060773295</v>
      </c>
      <c r="BH175" s="52">
        <v>0.68087510778818705</v>
      </c>
      <c r="BI175" s="52">
        <v>0.79926513285223799</v>
      </c>
      <c r="BJ175" s="52">
        <v>0.99359692633151997</v>
      </c>
      <c r="BK175" s="52">
        <v>1.14415862685345</v>
      </c>
      <c r="BL175" s="52">
        <v>1.2721730121074899</v>
      </c>
      <c r="BM175" s="52">
        <v>1.3680959404818001</v>
      </c>
      <c r="BN175" s="52">
        <v>1.4043011757130801</v>
      </c>
      <c r="BO175" s="52">
        <v>1.3935465976992401</v>
      </c>
      <c r="BP175" s="52">
        <v>1.30224770058243</v>
      </c>
      <c r="BQ175" s="52">
        <v>1.16821303193106</v>
      </c>
      <c r="BR175" s="52">
        <v>1.08751046147636</v>
      </c>
      <c r="BS175" s="52">
        <v>0.96686495204558798</v>
      </c>
      <c r="BT175" s="52">
        <v>0.82784257996331601</v>
      </c>
      <c r="BU175" s="52">
        <v>65.556520236483905</v>
      </c>
      <c r="BV175" s="52">
        <v>64.987921805197203</v>
      </c>
      <c r="BW175" s="52">
        <v>63.580208037479501</v>
      </c>
      <c r="BX175" s="52">
        <v>62.876705605204897</v>
      </c>
      <c r="BY175" s="52">
        <v>61.9649189286623</v>
      </c>
      <c r="BZ175" s="52">
        <v>61.605570492498799</v>
      </c>
      <c r="CA175" s="52">
        <v>60.960850361205303</v>
      </c>
      <c r="CB175" s="52">
        <v>61.5492512816135</v>
      </c>
      <c r="CC175" s="52">
        <v>63.541833264046197</v>
      </c>
      <c r="CD175" s="52">
        <v>67.511452783297798</v>
      </c>
      <c r="CE175" s="52">
        <v>71.113633519100105</v>
      </c>
      <c r="CF175" s="52">
        <v>74.452963761242202</v>
      </c>
      <c r="CG175" s="52">
        <v>78.469785987411399</v>
      </c>
      <c r="CH175" s="52">
        <v>79.962706021672005</v>
      </c>
      <c r="CI175" s="52">
        <v>82.1093365730149</v>
      </c>
      <c r="CJ175" s="52">
        <v>82.264290752400797</v>
      </c>
      <c r="CK175" s="52">
        <v>81.8919042248165</v>
      </c>
      <c r="CL175" s="52">
        <v>81.239691684421302</v>
      </c>
      <c r="CM175" s="52">
        <v>80.037697591838295</v>
      </c>
      <c r="CN175" s="52">
        <v>78.329732677097297</v>
      </c>
      <c r="CO175" s="52">
        <v>74.484675276389694</v>
      </c>
      <c r="CP175" s="52">
        <v>70.452008564894001</v>
      </c>
      <c r="CQ175" s="57">
        <v>68.241752490267004</v>
      </c>
      <c r="CR175" s="57">
        <v>66.753662539890399</v>
      </c>
      <c r="CS175" s="57">
        <v>67.038030239147503</v>
      </c>
      <c r="CT175" s="57">
        <v>-4.8040926541439001E-4</v>
      </c>
      <c r="CU175" s="57">
        <v>-1.6489473626569901E-2</v>
      </c>
      <c r="CV175" s="57">
        <v>-2.0200131680575598E-3</v>
      </c>
      <c r="CW175" s="57">
        <v>9.8694838448905591E-4</v>
      </c>
      <c r="CX175" s="57">
        <v>8.8327693949478297E-4</v>
      </c>
      <c r="CY175" s="57">
        <v>-3.80761580713918E-3</v>
      </c>
      <c r="CZ175" s="57">
        <v>2.3449648892287399E-3</v>
      </c>
      <c r="DA175" s="57">
        <v>6.8915155556888603E-3</v>
      </c>
      <c r="DB175" s="57">
        <v>2.2753422091867301E-2</v>
      </c>
      <c r="DC175" s="57">
        <v>1.9081199442535699E-2</v>
      </c>
      <c r="DD175" s="57">
        <v>1.15873226110235E-2</v>
      </c>
      <c r="DE175" s="52">
        <v>3.25710690286392E-3</v>
      </c>
      <c r="DF175" s="52">
        <v>-3.06454772384617E-3</v>
      </c>
      <c r="DG175" s="52">
        <v>1.20722170133044E-3</v>
      </c>
      <c r="DH175" s="52">
        <v>7.9332432840656802E-3</v>
      </c>
      <c r="DI175" s="52">
        <v>1.65263386195376E-2</v>
      </c>
      <c r="DJ175" s="52">
        <v>6.9483925804439101E-2</v>
      </c>
      <c r="DK175" s="52">
        <v>7.9665403175716604E-2</v>
      </c>
      <c r="DL175" s="57">
        <v>6.7236581314425906E-2</v>
      </c>
      <c r="DM175" s="57">
        <v>5.9492560932164797E-2</v>
      </c>
      <c r="DN175" s="57">
        <v>4.3424161427261201E-2</v>
      </c>
      <c r="DO175" s="52">
        <v>8.1866377975239202E-3</v>
      </c>
      <c r="DP175" s="52">
        <v>1.47789724776698E-3</v>
      </c>
      <c r="DQ175" s="52">
        <v>1.2663913218945099E-3</v>
      </c>
      <c r="DR175" s="58">
        <v>3.9143102051847598E-5</v>
      </c>
      <c r="DS175" s="58">
        <v>3.4156843150020603E-5</v>
      </c>
      <c r="DT175" s="58">
        <v>2.5720508804651001E-5</v>
      </c>
      <c r="DU175" s="58">
        <v>1.2008241840334501E-5</v>
      </c>
      <c r="DV175" s="58">
        <v>4.2710697453882701E-6</v>
      </c>
      <c r="DW175" s="58">
        <v>1.30619534708859E-6</v>
      </c>
      <c r="DX175" s="58">
        <v>4.9125243949374098E-6</v>
      </c>
      <c r="DY175" s="58">
        <v>4.0675834090227197E-5</v>
      </c>
      <c r="DZ175" s="58">
        <v>7.8165333385424696E-6</v>
      </c>
      <c r="EA175" s="58">
        <v>5.2592236352177102E-6</v>
      </c>
      <c r="EB175" s="58">
        <v>2.7626618776078799E-6</v>
      </c>
      <c r="EC175" s="58">
        <v>2.57604973282153E-6</v>
      </c>
      <c r="ED175" s="58">
        <v>5.4307526204117497E-6</v>
      </c>
      <c r="EE175" s="58">
        <v>1.72399105550843E-5</v>
      </c>
      <c r="EF175" s="58">
        <v>2.2236570798757701E-5</v>
      </c>
      <c r="EG175" s="58">
        <v>2.7491367842619799E-5</v>
      </c>
      <c r="EH175" s="58">
        <v>2.9957950008148E-5</v>
      </c>
      <c r="EI175" s="58">
        <v>2.98530334305311E-5</v>
      </c>
      <c r="EJ175" s="58">
        <v>3.0762724184801198E-5</v>
      </c>
      <c r="EK175" s="59">
        <v>2.9751535787202199E-5</v>
      </c>
      <c r="EL175" s="58">
        <v>5.5328473034566598E-5</v>
      </c>
      <c r="EM175" s="58">
        <v>3.0933254470468897E-5</v>
      </c>
      <c r="EN175" s="58">
        <v>3.2679091546900498E-6</v>
      </c>
      <c r="EO175" s="58">
        <v>2.9831764218198199E-6</v>
      </c>
    </row>
    <row r="176" spans="2:145" x14ac:dyDescent="0.25">
      <c r="B17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All_All_All_All_All_All_All_All_All_SLAP_PGP2_All_45877</v>
      </c>
      <c r="C176" s="52" t="s">
        <v>264</v>
      </c>
      <c r="D176" s="52" t="s">
        <v>258</v>
      </c>
      <c r="E176" s="52" t="s">
        <v>25</v>
      </c>
      <c r="F176" s="52" t="s">
        <v>25</v>
      </c>
      <c r="G176" s="52" t="s">
        <v>25</v>
      </c>
      <c r="H176" s="52" t="s">
        <v>25</v>
      </c>
      <c r="I176" s="52" t="s">
        <v>25</v>
      </c>
      <c r="J176" s="52" t="s">
        <v>25</v>
      </c>
      <c r="K176" s="52" t="s">
        <v>25</v>
      </c>
      <c r="L176" s="53" t="s">
        <v>25</v>
      </c>
      <c r="M176" s="53" t="s">
        <v>25</v>
      </c>
      <c r="N176" s="54" t="s">
        <v>282</v>
      </c>
      <c r="O176" s="52" t="s">
        <v>25</v>
      </c>
      <c r="P176" s="55">
        <v>45877</v>
      </c>
      <c r="Q176" s="52">
        <v>17</v>
      </c>
      <c r="R176" s="52">
        <v>21</v>
      </c>
      <c r="S176" s="56">
        <v>274</v>
      </c>
      <c r="T176" s="52">
        <v>0</v>
      </c>
      <c r="U176" s="52">
        <v>0</v>
      </c>
      <c r="V176" s="52">
        <v>0</v>
      </c>
      <c r="W176" s="52">
        <v>0</v>
      </c>
      <c r="X176" s="52">
        <v>1.00919811911604</v>
      </c>
      <c r="Y176" s="52">
        <v>0.89673603246790701</v>
      </c>
      <c r="Z176" s="52">
        <v>0.78569925244682304</v>
      </c>
      <c r="AA176" s="52">
        <v>0.57773536373358803</v>
      </c>
      <c r="AB176" s="52">
        <v>0.52061174108352304</v>
      </c>
      <c r="AC176" s="52">
        <v>0.59544229486968803</v>
      </c>
      <c r="AD176" s="52">
        <v>0.60688243409747</v>
      </c>
      <c r="AE176" s="52">
        <v>0.73921928754663202</v>
      </c>
      <c r="AF176" s="52">
        <v>0.64749073607407404</v>
      </c>
      <c r="AG176" s="52">
        <v>0.62078784709213897</v>
      </c>
      <c r="AH176" s="52">
        <v>0.638713341948005</v>
      </c>
      <c r="AI176" s="52">
        <v>0.757103156913982</v>
      </c>
      <c r="AJ176" s="52">
        <v>0.72645174446741001</v>
      </c>
      <c r="AK176" s="52">
        <v>0.81848121478921598</v>
      </c>
      <c r="AL176" s="52">
        <v>1.0357652734552201</v>
      </c>
      <c r="AM176" s="52">
        <v>1.3674397935223701</v>
      </c>
      <c r="AN176" s="52">
        <v>1.50237149996251</v>
      </c>
      <c r="AO176" s="52">
        <v>1.37827368452458</v>
      </c>
      <c r="AP176" s="52">
        <v>1.5449983636167699</v>
      </c>
      <c r="AQ176" s="52">
        <v>1.3174562113683299</v>
      </c>
      <c r="AR176" s="52">
        <v>1.17577908873321</v>
      </c>
      <c r="AS176" s="52">
        <v>0.90869985982109902</v>
      </c>
      <c r="AT176" s="52">
        <v>0.90796086488227401</v>
      </c>
      <c r="AU176" s="52">
        <v>0.71106026846980397</v>
      </c>
      <c r="AV176" s="52">
        <v>0.80579487131587602</v>
      </c>
      <c r="AW176" s="52">
        <v>0.70277208274733405</v>
      </c>
      <c r="AX176" s="52">
        <v>0.67066262542766297</v>
      </c>
      <c r="AY176" s="52">
        <v>0.61525290165721902</v>
      </c>
      <c r="AZ176" s="52">
        <v>0.57867700883941897</v>
      </c>
      <c r="BA176" s="52">
        <v>0.562607725062509</v>
      </c>
      <c r="BB176" s="52">
        <v>0.56631797807712603</v>
      </c>
      <c r="BC176" s="52">
        <v>0.59183037253844395</v>
      </c>
      <c r="BD176" s="52">
        <v>0.61023678679535798</v>
      </c>
      <c r="BE176" s="52">
        <v>0.60295259033458903</v>
      </c>
      <c r="BF176" s="52">
        <v>0.60998124615663096</v>
      </c>
      <c r="BG176" s="52">
        <v>0.63358767627038204</v>
      </c>
      <c r="BH176" s="52">
        <v>0.69549318376493496</v>
      </c>
      <c r="BI176" s="52">
        <v>0.80833238827567599</v>
      </c>
      <c r="BJ176" s="52">
        <v>1.0034770116305101</v>
      </c>
      <c r="BK176" s="52">
        <v>1.1841950346137899</v>
      </c>
      <c r="BL176" s="52">
        <v>1.32699602181567</v>
      </c>
      <c r="BM176" s="52">
        <v>1.4395637531785199</v>
      </c>
      <c r="BN176" s="52">
        <v>1.5153168583438299</v>
      </c>
      <c r="BO176" s="52">
        <v>1.51997573108133</v>
      </c>
      <c r="BP176" s="52">
        <v>1.32323944171632</v>
      </c>
      <c r="BQ176" s="52">
        <v>1.19257225911982</v>
      </c>
      <c r="BR176" s="52">
        <v>1.06790538665151</v>
      </c>
      <c r="BS176" s="52">
        <v>0.86737380666236796</v>
      </c>
      <c r="BT176" s="52">
        <v>0.738911821133028</v>
      </c>
      <c r="BU176" s="52">
        <v>69.526683381552502</v>
      </c>
      <c r="BV176" s="52">
        <v>63.562659326341397</v>
      </c>
      <c r="BW176" s="52">
        <v>62.8304529478714</v>
      </c>
      <c r="BX176" s="52">
        <v>62.571357213621503</v>
      </c>
      <c r="BY176" s="52">
        <v>62.056360002123597</v>
      </c>
      <c r="BZ176" s="52">
        <v>61.527455977043203</v>
      </c>
      <c r="CA176" s="52">
        <v>61.1435902301913</v>
      </c>
      <c r="CB176" s="52">
        <v>61.513644871619398</v>
      </c>
      <c r="CC176" s="52">
        <v>63.459149646854897</v>
      </c>
      <c r="CD176" s="52">
        <v>66.711489714967399</v>
      </c>
      <c r="CE176" s="52">
        <v>70.268549765046401</v>
      </c>
      <c r="CF176" s="52">
        <v>74.717939150788993</v>
      </c>
      <c r="CG176" s="52">
        <v>78.580682142317002</v>
      </c>
      <c r="CH176" s="52">
        <v>82.310746825551703</v>
      </c>
      <c r="CI176" s="52">
        <v>84.511050345521795</v>
      </c>
      <c r="CJ176" s="52">
        <v>85.723559750821096</v>
      </c>
      <c r="CK176" s="52">
        <v>86.560060131558799</v>
      </c>
      <c r="CL176" s="52">
        <v>86.301421815209906</v>
      </c>
      <c r="CM176" s="52">
        <v>86.348310649684393</v>
      </c>
      <c r="CN176" s="52">
        <v>81.776108029064602</v>
      </c>
      <c r="CO176" s="52">
        <v>76.733679640470299</v>
      </c>
      <c r="CP176" s="52">
        <v>72.787407698323193</v>
      </c>
      <c r="CQ176" s="57">
        <v>71.3390581044725</v>
      </c>
      <c r="CR176" s="57">
        <v>70.213413996475396</v>
      </c>
      <c r="CS176" s="57">
        <v>64.608529633187999</v>
      </c>
      <c r="CT176" s="57">
        <v>5.3690250378346698E-3</v>
      </c>
      <c r="CU176" s="57">
        <v>-1.8645769894806201E-2</v>
      </c>
      <c r="CV176" s="57">
        <v>-3.4106224265466199E-3</v>
      </c>
      <c r="CW176" s="57">
        <v>2.68107251243761E-4</v>
      </c>
      <c r="CX176" s="57">
        <v>4.5493785500098102E-4</v>
      </c>
      <c r="CY176" s="57">
        <v>-3.4400109250742501E-3</v>
      </c>
      <c r="CZ176" s="57">
        <v>2.5624497339000198E-3</v>
      </c>
      <c r="DA176" s="57">
        <v>6.37595270705973E-3</v>
      </c>
      <c r="DB176" s="57">
        <v>2.2577262459744198E-2</v>
      </c>
      <c r="DC176" s="57">
        <v>2.0069266849598501E-2</v>
      </c>
      <c r="DD176" s="57">
        <v>1.15202771130962E-2</v>
      </c>
      <c r="DE176" s="57">
        <v>3.2776673471120199E-3</v>
      </c>
      <c r="DF176" s="57">
        <v>-3.13523233303949E-3</v>
      </c>
      <c r="DG176" s="52">
        <v>-2.9654346550279402E-3</v>
      </c>
      <c r="DH176" s="52">
        <v>4.1378321275658799E-3</v>
      </c>
      <c r="DI176" s="52">
        <v>1.10611583983158E-2</v>
      </c>
      <c r="DJ176" s="52">
        <v>7.3484992622023904E-2</v>
      </c>
      <c r="DK176" s="52">
        <v>8.3048560160354903E-2</v>
      </c>
      <c r="DL176" s="57">
        <v>8.8366071455670103E-2</v>
      </c>
      <c r="DM176" s="57">
        <v>7.4926140235505798E-2</v>
      </c>
      <c r="DN176" s="57">
        <v>4.3389773322609203E-2</v>
      </c>
      <c r="DO176" s="52">
        <v>6.1041676561708396E-3</v>
      </c>
      <c r="DP176" s="52">
        <v>-1.01720508490519E-4</v>
      </c>
      <c r="DQ176" s="52">
        <v>1.09672694571951E-3</v>
      </c>
      <c r="DR176" s="58">
        <v>3.5874054892468598E-5</v>
      </c>
      <c r="DS176" s="58">
        <v>3.3087436614900698E-5</v>
      </c>
      <c r="DT176" s="58">
        <v>2.59772994012141E-5</v>
      </c>
      <c r="DU176" s="58">
        <v>1.7687718959998498E-5</v>
      </c>
      <c r="DV176" s="58">
        <v>1.27578381787542E-5</v>
      </c>
      <c r="DW176" s="58">
        <v>2.3387813791316101E-6</v>
      </c>
      <c r="DX176" s="58">
        <v>9.4727252883882708E-6</v>
      </c>
      <c r="DY176" s="58">
        <v>4.1342453915072398E-5</v>
      </c>
      <c r="DZ176" s="58">
        <v>8.0937167395471807E-6</v>
      </c>
      <c r="EA176" s="58">
        <v>5.1097404782997201E-6</v>
      </c>
      <c r="EB176" s="58">
        <v>2.5659866265041299E-6</v>
      </c>
      <c r="EC176" s="58">
        <v>2.3245208289673702E-6</v>
      </c>
      <c r="ED176" s="58">
        <v>4.6696901798051603E-6</v>
      </c>
      <c r="EE176" s="58">
        <v>1.4693300116329999E-5</v>
      </c>
      <c r="EF176" s="58">
        <v>2.1734069184072698E-5</v>
      </c>
      <c r="EG176" s="58">
        <v>2.77809704614622E-5</v>
      </c>
      <c r="EH176" s="58">
        <v>4.58308926319856E-5</v>
      </c>
      <c r="EI176" s="58">
        <v>4.8073813288678901E-5</v>
      </c>
      <c r="EJ176" s="58">
        <v>4.7291442022078999E-5</v>
      </c>
      <c r="EK176" s="59">
        <v>2.7639380975423901E-5</v>
      </c>
      <c r="EL176" s="58">
        <v>4.4382019554772701E-5</v>
      </c>
      <c r="EM176" s="58">
        <v>2.4483973205814899E-5</v>
      </c>
      <c r="EN176" s="58">
        <v>2.55188417382716E-6</v>
      </c>
      <c r="EO176" s="58">
        <v>2.4001961109448801E-6</v>
      </c>
    </row>
    <row r="177" spans="2:145" x14ac:dyDescent="0.25">
      <c r="B17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All_All_All_All_All_All_All_All_All_SLAP_PGP2_All_45890</v>
      </c>
      <c r="C177" s="52" t="s">
        <v>264</v>
      </c>
      <c r="D177" s="52" t="s">
        <v>258</v>
      </c>
      <c r="E177" s="52" t="s">
        <v>25</v>
      </c>
      <c r="F177" s="52" t="s">
        <v>25</v>
      </c>
      <c r="G177" s="52" t="s">
        <v>25</v>
      </c>
      <c r="H177" s="52" t="s">
        <v>25</v>
      </c>
      <c r="I177" s="52" t="s">
        <v>25</v>
      </c>
      <c r="J177" s="52" t="s">
        <v>25</v>
      </c>
      <c r="K177" s="52" t="s">
        <v>25</v>
      </c>
      <c r="L177" s="53" t="s">
        <v>25</v>
      </c>
      <c r="M177" s="53" t="s">
        <v>25</v>
      </c>
      <c r="N177" s="54" t="s">
        <v>282</v>
      </c>
      <c r="O177" s="52" t="s">
        <v>25</v>
      </c>
      <c r="P177" s="55">
        <v>45890</v>
      </c>
      <c r="Q177" s="52">
        <v>17</v>
      </c>
      <c r="R177" s="52">
        <v>21</v>
      </c>
      <c r="S177" s="56">
        <v>276</v>
      </c>
      <c r="T177" s="52">
        <v>0</v>
      </c>
      <c r="U177" s="52">
        <v>0</v>
      </c>
      <c r="V177" s="52">
        <v>0</v>
      </c>
      <c r="W177" s="52">
        <v>0</v>
      </c>
      <c r="X177" s="52">
        <v>0.76938844153293995</v>
      </c>
      <c r="Y177" s="52">
        <v>0.69282274392648302</v>
      </c>
      <c r="Z177" s="52">
        <v>0.57340581257075796</v>
      </c>
      <c r="AA177" s="52">
        <v>0.49940625273230199</v>
      </c>
      <c r="AB177" s="52">
        <v>0.48068896074558798</v>
      </c>
      <c r="AC177" s="52">
        <v>0.46247788397582601</v>
      </c>
      <c r="AD177" s="52">
        <v>0.48423330025707201</v>
      </c>
      <c r="AE177" s="52">
        <v>0.65111856015551794</v>
      </c>
      <c r="AF177" s="52">
        <v>0.64863376723560895</v>
      </c>
      <c r="AG177" s="52">
        <v>0.81743380852208503</v>
      </c>
      <c r="AH177" s="52">
        <v>0.74223337197960304</v>
      </c>
      <c r="AI177" s="52">
        <v>0.78061730626158898</v>
      </c>
      <c r="AJ177" s="52">
        <v>0.732911898936495</v>
      </c>
      <c r="AK177" s="52">
        <v>0.81832424518166003</v>
      </c>
      <c r="AL177" s="52">
        <v>0.95245765165815599</v>
      </c>
      <c r="AM177" s="52">
        <v>1.09091689498036</v>
      </c>
      <c r="AN177" s="52">
        <v>1.2987898173172201</v>
      </c>
      <c r="AO177" s="52">
        <v>1.5261113415387899</v>
      </c>
      <c r="AP177" s="52">
        <v>1.5031379319819</v>
      </c>
      <c r="AQ177" s="52">
        <v>1.2605146383196799</v>
      </c>
      <c r="AR177" s="52">
        <v>1.2152906703406701</v>
      </c>
      <c r="AS177" s="52">
        <v>1.0431699839155999</v>
      </c>
      <c r="AT177" s="52">
        <v>0.95343057697188305</v>
      </c>
      <c r="AU177" s="52">
        <v>1.06084190032114</v>
      </c>
      <c r="AV177" s="52">
        <v>0.71516516668117103</v>
      </c>
      <c r="AW177" s="52">
        <v>0.72309018433957795</v>
      </c>
      <c r="AX177" s="52">
        <v>0.63215773131536401</v>
      </c>
      <c r="AY177" s="52">
        <v>0.552840707850629</v>
      </c>
      <c r="AZ177" s="52">
        <v>0.496133111687242</v>
      </c>
      <c r="BA177" s="52">
        <v>0.45566555917047002</v>
      </c>
      <c r="BB177" s="52">
        <v>0.45894017372874202</v>
      </c>
      <c r="BC177" s="52">
        <v>0.50132061092965796</v>
      </c>
      <c r="BD177" s="52">
        <v>0.57330366569584601</v>
      </c>
      <c r="BE177" s="52">
        <v>0.60412855203384896</v>
      </c>
      <c r="BF177" s="52">
        <v>0.63856273039878497</v>
      </c>
      <c r="BG177" s="52">
        <v>0.68829190596074297</v>
      </c>
      <c r="BH177" s="52">
        <v>0.79701549496393698</v>
      </c>
      <c r="BI177" s="52">
        <v>0.96006458341751399</v>
      </c>
      <c r="BJ177" s="52">
        <v>1.1946745134917001</v>
      </c>
      <c r="BK177" s="52">
        <v>1.39246617935165</v>
      </c>
      <c r="BL177" s="52">
        <v>1.5702648633902001</v>
      </c>
      <c r="BM177" s="52">
        <v>1.6516466990005201</v>
      </c>
      <c r="BN177" s="52">
        <v>1.66248960134343</v>
      </c>
      <c r="BO177" s="52">
        <v>1.5594160634538401</v>
      </c>
      <c r="BP177" s="52">
        <v>1.3589083995616</v>
      </c>
      <c r="BQ177" s="52">
        <v>1.25056513506865</v>
      </c>
      <c r="BR177" s="52">
        <v>1.1787940976412401</v>
      </c>
      <c r="BS177" s="52">
        <v>1.0713138287698001</v>
      </c>
      <c r="BT177" s="52">
        <v>0.91699668200875495</v>
      </c>
      <c r="BU177" s="52">
        <v>67.241138370740302</v>
      </c>
      <c r="BV177" s="52">
        <v>66.140388525142498</v>
      </c>
      <c r="BW177" s="52">
        <v>65.631782829301201</v>
      </c>
      <c r="BX177" s="52">
        <v>64.300214687909303</v>
      </c>
      <c r="BY177" s="52">
        <v>63.523939295493101</v>
      </c>
      <c r="BZ177" s="52">
        <v>63.042752630567897</v>
      </c>
      <c r="CA177" s="52">
        <v>62.121196505827903</v>
      </c>
      <c r="CB177" s="52">
        <v>62.581772502151097</v>
      </c>
      <c r="CC177" s="52">
        <v>66.406003722639198</v>
      </c>
      <c r="CD177" s="52">
        <v>70.913725989075701</v>
      </c>
      <c r="CE177" s="52">
        <v>76.471424222102002</v>
      </c>
      <c r="CF177" s="52">
        <v>80.271547656934402</v>
      </c>
      <c r="CG177" s="52">
        <v>84.479537383993005</v>
      </c>
      <c r="CH177" s="52">
        <v>87.866964885307098</v>
      </c>
      <c r="CI177" s="52">
        <v>89.103942209701501</v>
      </c>
      <c r="CJ177" s="52">
        <v>91.252111425811606</v>
      </c>
      <c r="CK177" s="52">
        <v>90.735441919454104</v>
      </c>
      <c r="CL177" s="52">
        <v>88.678902991217996</v>
      </c>
      <c r="CM177" s="52">
        <v>85.558771276433006</v>
      </c>
      <c r="CN177" s="52">
        <v>80.898705457634904</v>
      </c>
      <c r="CO177" s="52">
        <v>75.7719468101036</v>
      </c>
      <c r="CP177" s="52">
        <v>72.204143482713505</v>
      </c>
      <c r="CQ177" s="57">
        <v>69.427789582960003</v>
      </c>
      <c r="CR177" s="57">
        <v>68.166707141171599</v>
      </c>
      <c r="CS177" s="57">
        <v>68.473619473190098</v>
      </c>
      <c r="CT177" s="57">
        <v>5.9283536224477497E-4</v>
      </c>
      <c r="CU177" s="57">
        <v>-1.6531973787346301E-2</v>
      </c>
      <c r="CV177" s="57">
        <v>-2.7166013783046401E-3</v>
      </c>
      <c r="CW177" s="57">
        <v>6.1722327001811198E-5</v>
      </c>
      <c r="CX177" s="57">
        <v>4.1776116938927903E-4</v>
      </c>
      <c r="CY177" s="57">
        <v>-3.38913049600323E-3</v>
      </c>
      <c r="CZ177" s="57">
        <v>2.6064567531305502E-3</v>
      </c>
      <c r="DA177" s="57">
        <v>6.2685504478091998E-3</v>
      </c>
      <c r="DB177" s="57">
        <v>2.1852297435069199E-2</v>
      </c>
      <c r="DC177" s="57">
        <v>1.8225653977740699E-2</v>
      </c>
      <c r="DD177" s="57">
        <v>7.6684811965737803E-3</v>
      </c>
      <c r="DE177" s="57">
        <v>3.8804759732675299E-3</v>
      </c>
      <c r="DF177" s="57">
        <v>-7.8898592745763694E-3</v>
      </c>
      <c r="DG177" s="52">
        <v>-7.3822094490279197E-3</v>
      </c>
      <c r="DH177" s="52">
        <v>-2.5868513688876999E-5</v>
      </c>
      <c r="DI177" s="52">
        <v>8.1468006879415206E-3</v>
      </c>
      <c r="DJ177" s="52">
        <v>7.7126078982499999E-2</v>
      </c>
      <c r="DK177" s="52">
        <v>8.5127946232324003E-2</v>
      </c>
      <c r="DL177" s="57">
        <v>8.5081798604865005E-2</v>
      </c>
      <c r="DM177" s="57">
        <v>7.0123377701510503E-2</v>
      </c>
      <c r="DN177" s="57">
        <v>4.10853426066645E-2</v>
      </c>
      <c r="DO177" s="52">
        <v>5.88131737912181E-3</v>
      </c>
      <c r="DP177" s="52">
        <v>4.72941259563347E-4</v>
      </c>
      <c r="DQ177" s="52">
        <v>1.3536306944223499E-3</v>
      </c>
      <c r="DR177" s="59">
        <v>2.71549894801594E-5</v>
      </c>
      <c r="DS177" s="59">
        <v>2.3040093199089501E-5</v>
      </c>
      <c r="DT177" s="59">
        <v>1.6804167398645801E-5</v>
      </c>
      <c r="DU177" s="58">
        <v>7.8673046675682E-6</v>
      </c>
      <c r="DV177" s="58">
        <v>2.59377046492712E-6</v>
      </c>
      <c r="DW177" s="58">
        <v>9.2051505100849096E-7</v>
      </c>
      <c r="DX177" s="58">
        <v>3.0547400954000198E-6</v>
      </c>
      <c r="DY177" s="59">
        <v>2.9007690014026001E-5</v>
      </c>
      <c r="DZ177" s="58">
        <v>5.2222753402860802E-6</v>
      </c>
      <c r="EA177" s="58">
        <v>3.05045693411796E-6</v>
      </c>
      <c r="EB177" s="58">
        <v>1.5468249448497001E-6</v>
      </c>
      <c r="EC177" s="58">
        <v>1.40361162879074E-6</v>
      </c>
      <c r="ED177" s="58">
        <v>3.67352241139786E-6</v>
      </c>
      <c r="EE177" s="58">
        <v>1.7042165068528E-5</v>
      </c>
      <c r="EF177" s="59">
        <v>2.5990550583128301E-5</v>
      </c>
      <c r="EG177" s="59">
        <v>3.1505313660613098E-5</v>
      </c>
      <c r="EH177" s="59">
        <v>3.53103674566809E-5</v>
      </c>
      <c r="EI177" s="59">
        <v>3.3962516252586603E-5</v>
      </c>
      <c r="EJ177" s="59">
        <v>3.2774632460352497E-5</v>
      </c>
      <c r="EK177" s="59">
        <v>2.60802554809649E-5</v>
      </c>
      <c r="EL177" s="59">
        <v>4.3204172719062497E-5</v>
      </c>
      <c r="EM177" s="59">
        <v>2.5359167705450901E-5</v>
      </c>
      <c r="EN177" s="58">
        <v>2.82769656428893E-6</v>
      </c>
      <c r="EO177" s="58">
        <v>2.6462540554550802E-6</v>
      </c>
    </row>
    <row r="178" spans="2:145" x14ac:dyDescent="0.25">
      <c r="B17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All_All_All_All_All_All_All_All_All_SLAP_PGP2_All_45891</v>
      </c>
      <c r="C178" s="52" t="s">
        <v>264</v>
      </c>
      <c r="D178" s="52" t="s">
        <v>258</v>
      </c>
      <c r="E178" s="52" t="s">
        <v>25</v>
      </c>
      <c r="F178" s="52" t="s">
        <v>25</v>
      </c>
      <c r="G178" s="52" t="s">
        <v>25</v>
      </c>
      <c r="H178" s="52" t="s">
        <v>25</v>
      </c>
      <c r="I178" s="52" t="s">
        <v>25</v>
      </c>
      <c r="J178" s="52" t="s">
        <v>25</v>
      </c>
      <c r="K178" s="52" t="s">
        <v>25</v>
      </c>
      <c r="L178" s="53" t="s">
        <v>25</v>
      </c>
      <c r="M178" s="53" t="s">
        <v>25</v>
      </c>
      <c r="N178" s="54" t="s">
        <v>282</v>
      </c>
      <c r="O178" s="52" t="s">
        <v>25</v>
      </c>
      <c r="P178" s="55">
        <v>45891</v>
      </c>
      <c r="Q178" s="52">
        <v>17</v>
      </c>
      <c r="R178" s="52">
        <v>21</v>
      </c>
      <c r="S178" s="56">
        <v>276</v>
      </c>
      <c r="T178" s="52">
        <v>0</v>
      </c>
      <c r="U178" s="52">
        <v>0</v>
      </c>
      <c r="V178" s="52">
        <v>0</v>
      </c>
      <c r="W178" s="52">
        <v>0</v>
      </c>
      <c r="X178" s="52">
        <v>1.16282916907232</v>
      </c>
      <c r="Y178" s="52">
        <v>1.1347666443601301</v>
      </c>
      <c r="Z178" s="52">
        <v>0.86373392427865503</v>
      </c>
      <c r="AA178" s="52">
        <v>0.755039911554512</v>
      </c>
      <c r="AB178" s="52">
        <v>0.70560500053487396</v>
      </c>
      <c r="AC178" s="52">
        <v>0.64627132626111805</v>
      </c>
      <c r="AD178" s="52">
        <v>0.51158858023084897</v>
      </c>
      <c r="AE178" s="52">
        <v>0.62003402736337898</v>
      </c>
      <c r="AF178" s="52">
        <v>0.55300636726573604</v>
      </c>
      <c r="AG178" s="52">
        <v>0.60763368396456596</v>
      </c>
      <c r="AH178" s="52">
        <v>0.61616088005608005</v>
      </c>
      <c r="AI178" s="52">
        <v>0.71512627594485101</v>
      </c>
      <c r="AJ178" s="52">
        <v>0.68464484641588497</v>
      </c>
      <c r="AK178" s="52">
        <v>0.70375468875325098</v>
      </c>
      <c r="AL178" s="52">
        <v>0.81561060677442798</v>
      </c>
      <c r="AM178" s="52">
        <v>0.93670998467670996</v>
      </c>
      <c r="AN178" s="52">
        <v>1.15784154682117</v>
      </c>
      <c r="AO178" s="52">
        <v>1.24651555131298</v>
      </c>
      <c r="AP178" s="52">
        <v>1.24628069400495</v>
      </c>
      <c r="AQ178" s="52">
        <v>1.11006168951381</v>
      </c>
      <c r="AR178" s="52">
        <v>1.0404589201438601</v>
      </c>
      <c r="AS178" s="52">
        <v>1.04223026574133</v>
      </c>
      <c r="AT178" s="52">
        <v>0.89344218121942098</v>
      </c>
      <c r="AU178" s="52">
        <v>0.91114624234477903</v>
      </c>
      <c r="AV178" s="52">
        <v>1.0562946116224401</v>
      </c>
      <c r="AW178" s="52">
        <v>0.78370876988207006</v>
      </c>
      <c r="AX178" s="52">
        <v>0.71510569070992203</v>
      </c>
      <c r="AY178" s="52">
        <v>0.65021554024323103</v>
      </c>
      <c r="AZ178" s="52">
        <v>0.61527959581302505</v>
      </c>
      <c r="BA178" s="52">
        <v>0.60586103475720099</v>
      </c>
      <c r="BB178" s="52">
        <v>0.61260102837737895</v>
      </c>
      <c r="BC178" s="52">
        <v>0.63884621594047197</v>
      </c>
      <c r="BD178" s="52">
        <v>0.63675111067899703</v>
      </c>
      <c r="BE178" s="52">
        <v>0.60491997403079101</v>
      </c>
      <c r="BF178" s="52">
        <v>0.58764187368037901</v>
      </c>
      <c r="BG178" s="52">
        <v>0.60484795094184196</v>
      </c>
      <c r="BH178" s="52">
        <v>0.65267090267245298</v>
      </c>
      <c r="BI178" s="52">
        <v>0.74211086582500396</v>
      </c>
      <c r="BJ178" s="52">
        <v>0.91413443244696702</v>
      </c>
      <c r="BK178" s="52">
        <v>1.07283787351047</v>
      </c>
      <c r="BL178" s="52">
        <v>1.22576874233039</v>
      </c>
      <c r="BM178" s="52">
        <v>1.3663837471302001</v>
      </c>
      <c r="BN178" s="52">
        <v>1.4206344267164399</v>
      </c>
      <c r="BO178" s="52">
        <v>1.3630023137598699</v>
      </c>
      <c r="BP178" s="52">
        <v>1.2009719581599601</v>
      </c>
      <c r="BQ178" s="52">
        <v>1.1261817485741901</v>
      </c>
      <c r="BR178" s="52">
        <v>1.0695147697908201</v>
      </c>
      <c r="BS178" s="52">
        <v>0.95493181001232996</v>
      </c>
      <c r="BT178" s="52">
        <v>0.82791623470467901</v>
      </c>
      <c r="BU178" s="52">
        <v>66.198900227746606</v>
      </c>
      <c r="BV178" s="52">
        <v>64.983455823759698</v>
      </c>
      <c r="BW178" s="52">
        <v>64.050928574102699</v>
      </c>
      <c r="BX178" s="52">
        <v>62.9309018484416</v>
      </c>
      <c r="BY178" s="52">
        <v>62.123899322867103</v>
      </c>
      <c r="BZ178" s="52">
        <v>61.698436969512898</v>
      </c>
      <c r="CA178" s="52">
        <v>61.005043293835001</v>
      </c>
      <c r="CB178" s="52">
        <v>60.865432696271299</v>
      </c>
      <c r="CC178" s="52">
        <v>63.055337446089297</v>
      </c>
      <c r="CD178" s="52">
        <v>65.737881910534796</v>
      </c>
      <c r="CE178" s="52">
        <v>69.074776782051003</v>
      </c>
      <c r="CF178" s="52">
        <v>71.259284121610804</v>
      </c>
      <c r="CG178" s="52">
        <v>74.825909009976698</v>
      </c>
      <c r="CH178" s="52">
        <v>77.615075711779596</v>
      </c>
      <c r="CI178" s="52">
        <v>80.171015922486205</v>
      </c>
      <c r="CJ178" s="52">
        <v>82.547090972660698</v>
      </c>
      <c r="CK178" s="52">
        <v>82.871577774761704</v>
      </c>
      <c r="CL178" s="52">
        <v>82.140205082698998</v>
      </c>
      <c r="CM178" s="52">
        <v>79.859933345936099</v>
      </c>
      <c r="CN178" s="52">
        <v>75.850930332814897</v>
      </c>
      <c r="CO178" s="52">
        <v>72.004672512568206</v>
      </c>
      <c r="CP178" s="52">
        <v>69.701264654868396</v>
      </c>
      <c r="CQ178" s="57">
        <v>68.033069766301793</v>
      </c>
      <c r="CR178" s="57">
        <v>66.532858667443506</v>
      </c>
      <c r="CS178" s="57">
        <v>68.154785759495397</v>
      </c>
      <c r="CT178" s="57">
        <v>-1.1935596239577601E-3</v>
      </c>
      <c r="CU178" s="57">
        <v>-1.72422716631958E-2</v>
      </c>
      <c r="CV178" s="57">
        <v>-2.76657841649189E-3</v>
      </c>
      <c r="CW178" s="57">
        <v>5.0742649983621403E-4</v>
      </c>
      <c r="CX178" s="57">
        <v>4.1182483740461302E-4</v>
      </c>
      <c r="CY178" s="57">
        <v>-3.27340548909083E-3</v>
      </c>
      <c r="CZ178" s="57">
        <v>2.4155017493984001E-3</v>
      </c>
      <c r="DA178" s="57">
        <v>6.3792937097774003E-3</v>
      </c>
      <c r="DB178" s="57">
        <v>2.2367060488170901E-2</v>
      </c>
      <c r="DC178" s="57">
        <v>2.0005658663728301E-2</v>
      </c>
      <c r="DD178" s="57">
        <v>1.2014299372980399E-2</v>
      </c>
      <c r="DE178" s="57">
        <v>3.1541594318063599E-3</v>
      </c>
      <c r="DF178" s="57">
        <v>1.0562911473612801E-3</v>
      </c>
      <c r="DG178" s="52">
        <v>3.51155130361355E-3</v>
      </c>
      <c r="DH178" s="52">
        <v>9.6881684435504503E-3</v>
      </c>
      <c r="DI178" s="52">
        <v>1.5074411299133599E-2</v>
      </c>
      <c r="DJ178" s="52">
        <v>6.8516903219447603E-2</v>
      </c>
      <c r="DK178" s="52">
        <v>7.9931146208790702E-2</v>
      </c>
      <c r="DL178" s="57">
        <v>6.5839970889298799E-2</v>
      </c>
      <c r="DM178" s="57">
        <v>4.75339504309754E-2</v>
      </c>
      <c r="DN178" s="57">
        <v>4.11348809096692E-2</v>
      </c>
      <c r="DO178" s="52">
        <v>8.7056950331948994E-3</v>
      </c>
      <c r="DP178" s="52">
        <v>1.0868978559670499E-3</v>
      </c>
      <c r="DQ178" s="52">
        <v>1.6928546940924701E-3</v>
      </c>
      <c r="DR178" s="59">
        <v>4.7641035247416402E-5</v>
      </c>
      <c r="DS178" s="59">
        <v>4.1511979220168001E-5</v>
      </c>
      <c r="DT178" s="58">
        <v>3.1002008009645802E-5</v>
      </c>
      <c r="DU178" s="58">
        <v>1.43389687267796E-5</v>
      </c>
      <c r="DV178" s="58">
        <v>5.0161108481358502E-6</v>
      </c>
      <c r="DW178" s="58">
        <v>1.5028136162623101E-6</v>
      </c>
      <c r="DX178" s="58">
        <v>5.9894247413510702E-6</v>
      </c>
      <c r="DY178" s="59">
        <v>4.8097798873268397E-5</v>
      </c>
      <c r="DZ178" s="58">
        <v>8.5945498271365799E-6</v>
      </c>
      <c r="EA178" s="58">
        <v>5.0280299466970302E-6</v>
      </c>
      <c r="EB178" s="58">
        <v>3.20327337325212E-6</v>
      </c>
      <c r="EC178" s="58">
        <v>3.15931308514778E-6</v>
      </c>
      <c r="ED178" s="58">
        <v>6.2372662855052297E-6</v>
      </c>
      <c r="EE178" s="59">
        <v>1.8709204948494099E-5</v>
      </c>
      <c r="EF178" s="59">
        <v>2.3697258168377999E-5</v>
      </c>
      <c r="EG178" s="59">
        <v>2.8667616140332401E-5</v>
      </c>
      <c r="EH178" s="59">
        <v>3.1645934581227497E-5</v>
      </c>
      <c r="EI178" s="59">
        <v>3.2946054322042103E-5</v>
      </c>
      <c r="EJ178" s="59">
        <v>3.4511566453016202E-5</v>
      </c>
      <c r="EK178" s="59">
        <v>3.5529645999260803E-5</v>
      </c>
      <c r="EL178" s="59">
        <v>6.4936148275589794E-5</v>
      </c>
      <c r="EM178" s="59">
        <v>3.5537427813969298E-5</v>
      </c>
      <c r="EN178" s="58">
        <v>4.1864187049370797E-6</v>
      </c>
      <c r="EO178" s="58">
        <v>3.9764575762251797E-6</v>
      </c>
    </row>
    <row r="179" spans="2:145" x14ac:dyDescent="0.25">
      <c r="B17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All_All_All_All_All_All_All_All_All_SLAP_PGP2_All_45904</v>
      </c>
      <c r="C179" s="52" t="s">
        <v>264</v>
      </c>
      <c r="D179" s="52" t="s">
        <v>258</v>
      </c>
      <c r="E179" s="52" t="s">
        <v>25</v>
      </c>
      <c r="F179" s="52" t="s">
        <v>25</v>
      </c>
      <c r="G179" s="52" t="s">
        <v>25</v>
      </c>
      <c r="H179" s="52" t="s">
        <v>25</v>
      </c>
      <c r="I179" s="52" t="s">
        <v>25</v>
      </c>
      <c r="J179" s="52" t="s">
        <v>25</v>
      </c>
      <c r="K179" s="52" t="s">
        <v>25</v>
      </c>
      <c r="L179" s="53" t="s">
        <v>25</v>
      </c>
      <c r="M179" s="53" t="s">
        <v>25</v>
      </c>
      <c r="N179" s="54" t="s">
        <v>282</v>
      </c>
      <c r="O179" s="52" t="s">
        <v>25</v>
      </c>
      <c r="P179" s="55">
        <v>45904</v>
      </c>
      <c r="Q179" s="52">
        <v>17</v>
      </c>
      <c r="R179" s="52">
        <v>21</v>
      </c>
      <c r="S179" s="56">
        <v>283</v>
      </c>
      <c r="T179" s="52">
        <v>0</v>
      </c>
      <c r="U179" s="52">
        <v>0</v>
      </c>
      <c r="V179" s="52">
        <v>0</v>
      </c>
      <c r="W179" s="52">
        <v>0</v>
      </c>
      <c r="X179" s="52">
        <v>0.80563036038369196</v>
      </c>
      <c r="Y179" s="52">
        <v>0.86865073163169804</v>
      </c>
      <c r="Z179" s="52">
        <v>0.73266568722803205</v>
      </c>
      <c r="AA179" s="52">
        <v>0.74893108104082795</v>
      </c>
      <c r="AB179" s="52">
        <v>0.73891589933077395</v>
      </c>
      <c r="AC179" s="52">
        <v>0.630092752850548</v>
      </c>
      <c r="AD179" s="52">
        <v>0.50354584381633305</v>
      </c>
      <c r="AE179" s="52">
        <v>0.64991030149189499</v>
      </c>
      <c r="AF179" s="52">
        <v>0.71008591212120198</v>
      </c>
      <c r="AG179" s="52">
        <v>0.83963435198008496</v>
      </c>
      <c r="AH179" s="52">
        <v>0.71858039381391003</v>
      </c>
      <c r="AI179" s="52">
        <v>0.67352489052794096</v>
      </c>
      <c r="AJ179" s="52">
        <v>0.63405941196839999</v>
      </c>
      <c r="AK179" s="52">
        <v>0.80077376681734602</v>
      </c>
      <c r="AL179" s="52">
        <v>0.70958838147428605</v>
      </c>
      <c r="AM179" s="52">
        <v>0.75883275883227097</v>
      </c>
      <c r="AN179" s="52">
        <v>0.68857171388594796</v>
      </c>
      <c r="AO179" s="52">
        <v>0.76447806537042196</v>
      </c>
      <c r="AP179" s="52">
        <v>0.95534031827921895</v>
      </c>
      <c r="AQ179" s="52">
        <v>0.70666076471689998</v>
      </c>
      <c r="AR179" s="52">
        <v>0.867251077683309</v>
      </c>
      <c r="AS179" s="52">
        <v>0.829597078900836</v>
      </c>
      <c r="AT179" s="52">
        <v>0.71011516631722604</v>
      </c>
      <c r="AU179" s="52">
        <v>0.58913780562342499</v>
      </c>
      <c r="AV179" s="52">
        <v>0.62587344180940796</v>
      </c>
      <c r="AW179" s="52">
        <v>0.70112536368437395</v>
      </c>
      <c r="AX179" s="52">
        <v>0.66369383790046499</v>
      </c>
      <c r="AY179" s="52">
        <v>0.618812186031375</v>
      </c>
      <c r="AZ179" s="52">
        <v>0.59459976083187605</v>
      </c>
      <c r="BA179" s="52">
        <v>0.59687090064843196</v>
      </c>
      <c r="BB179" s="52">
        <v>0.61330539027604103</v>
      </c>
      <c r="BC179" s="52">
        <v>0.65267189342015197</v>
      </c>
      <c r="BD179" s="52">
        <v>0.65329806575084304</v>
      </c>
      <c r="BE179" s="52">
        <v>0.628369513438363</v>
      </c>
      <c r="BF179" s="52">
        <v>0.65274913615938701</v>
      </c>
      <c r="BG179" s="52">
        <v>0.68880621130601205</v>
      </c>
      <c r="BH179" s="52">
        <v>0.72646442391249799</v>
      </c>
      <c r="BI179" s="52">
        <v>0.76676124860878103</v>
      </c>
      <c r="BJ179" s="52">
        <v>0.82693612707166697</v>
      </c>
      <c r="BK179" s="52">
        <v>0.92773143247480705</v>
      </c>
      <c r="BL179" s="52">
        <v>1.0021776653589201</v>
      </c>
      <c r="BM179" s="52">
        <v>1.0597425124347899</v>
      </c>
      <c r="BN179" s="52">
        <v>1.05568981505008</v>
      </c>
      <c r="BO179" s="52">
        <v>0.98745410752485996</v>
      </c>
      <c r="BP179" s="52">
        <v>0.92238787585349402</v>
      </c>
      <c r="BQ179" s="52">
        <v>0.88958592107354895</v>
      </c>
      <c r="BR179" s="52">
        <v>0.809258130224349</v>
      </c>
      <c r="BS179" s="52">
        <v>0.67750116190198395</v>
      </c>
      <c r="BT179" s="52">
        <v>0.59620918328264905</v>
      </c>
      <c r="BU179" s="52">
        <v>64.242556610572393</v>
      </c>
      <c r="BV179" s="52">
        <v>64.185841860181995</v>
      </c>
      <c r="BW179" s="52">
        <v>63.249809813603697</v>
      </c>
      <c r="BX179" s="52">
        <v>63.3018188976502</v>
      </c>
      <c r="BY179" s="52">
        <v>63.332320219932498</v>
      </c>
      <c r="BZ179" s="52">
        <v>62.879255484563203</v>
      </c>
      <c r="CA179" s="52">
        <v>62.969588142286398</v>
      </c>
      <c r="CB179" s="52">
        <v>62.598194169955399</v>
      </c>
      <c r="CC179" s="52">
        <v>63.083909789891102</v>
      </c>
      <c r="CD179" s="52">
        <v>64.415281049961294</v>
      </c>
      <c r="CE179" s="52">
        <v>66.279987315425402</v>
      </c>
      <c r="CF179" s="52">
        <v>68.365736905301404</v>
      </c>
      <c r="CG179" s="52">
        <v>71.328819210212004</v>
      </c>
      <c r="CH179" s="52">
        <v>73.786993959430603</v>
      </c>
      <c r="CI179" s="52">
        <v>75.011828449242003</v>
      </c>
      <c r="CJ179" s="52">
        <v>75.281608629293402</v>
      </c>
      <c r="CK179" s="52">
        <v>74.796305058762798</v>
      </c>
      <c r="CL179" s="52">
        <v>73.674516894806004</v>
      </c>
      <c r="CM179" s="52">
        <v>71.478566183953106</v>
      </c>
      <c r="CN179" s="52">
        <v>69.068567062870699</v>
      </c>
      <c r="CO179" s="52">
        <v>67.270858142814802</v>
      </c>
      <c r="CP179" s="52">
        <v>65.941928645021804</v>
      </c>
      <c r="CQ179" s="57">
        <v>65.799056542741795</v>
      </c>
      <c r="CR179" s="57">
        <v>65.450156593083094</v>
      </c>
      <c r="CS179" s="57">
        <v>64.688863885055397</v>
      </c>
      <c r="CT179" s="57">
        <v>-2.4342039845186101E-3</v>
      </c>
      <c r="CU179" s="57">
        <v>-2.0587062978188998E-2</v>
      </c>
      <c r="CV179" s="57">
        <v>-4.5950492764181396E-3</v>
      </c>
      <c r="CW179" s="57">
        <v>-1.92515881441684E-4</v>
      </c>
      <c r="CX179" s="57">
        <v>2.7399570939284099E-4</v>
      </c>
      <c r="CY179" s="57">
        <v>-3.3434214506071198E-3</v>
      </c>
      <c r="CZ179" s="57">
        <v>2.5265485053641702E-3</v>
      </c>
      <c r="DA179" s="57">
        <v>6.1966404071992498E-3</v>
      </c>
      <c r="DB179" s="57">
        <v>2.2626351811939501E-2</v>
      </c>
      <c r="DC179" s="57">
        <v>2.06111523885503E-2</v>
      </c>
      <c r="DD179" s="57">
        <v>1.3271427104930801E-2</v>
      </c>
      <c r="DE179" s="57">
        <v>3.32627905567272E-3</v>
      </c>
      <c r="DF179" s="57">
        <v>3.7821376985827499E-3</v>
      </c>
      <c r="DG179" s="52">
        <v>4.4255524770070399E-3</v>
      </c>
      <c r="DH179" s="52">
        <v>1.27748876444784E-2</v>
      </c>
      <c r="DI179" s="52">
        <v>2.19243035570293E-2</v>
      </c>
      <c r="DJ179" s="52">
        <v>5.8016492047284603E-2</v>
      </c>
      <c r="DK179" s="52">
        <v>7.04488134268315E-2</v>
      </c>
      <c r="DL179" s="57">
        <v>3.7595553975223198E-2</v>
      </c>
      <c r="DM179" s="57">
        <v>2.05639060125965E-2</v>
      </c>
      <c r="DN179" s="57">
        <v>3.6333962221870103E-2</v>
      </c>
      <c r="DO179" s="52">
        <v>8.9016020159786591E-3</v>
      </c>
      <c r="DP179" s="52">
        <v>2.1413680338366499E-3</v>
      </c>
      <c r="DQ179" s="52">
        <v>1.80774009088259E-3</v>
      </c>
      <c r="DR179" s="59">
        <v>3.89078135061804E-5</v>
      </c>
      <c r="DS179" s="59">
        <v>3.4545639235074198E-5</v>
      </c>
      <c r="DT179" s="58">
        <v>2.6518711314037402E-5</v>
      </c>
      <c r="DU179" s="58">
        <v>1.2765337723293699E-5</v>
      </c>
      <c r="DV179" s="58">
        <v>5.0089891084625601E-6</v>
      </c>
      <c r="DW179" s="58">
        <v>1.37568128591592E-6</v>
      </c>
      <c r="DX179" s="58">
        <v>5.5627195243560099E-6</v>
      </c>
      <c r="DY179" s="59">
        <v>3.7362498376100397E-5</v>
      </c>
      <c r="DZ179" s="58">
        <v>7.3037865726127896E-6</v>
      </c>
      <c r="EA179" s="58">
        <v>4.7936706792598803E-6</v>
      </c>
      <c r="EB179" s="58">
        <v>3.1342314275322498E-6</v>
      </c>
      <c r="EC179" s="58">
        <v>3.3449869959824901E-6</v>
      </c>
      <c r="ED179" s="58">
        <v>7.1315117381902896E-6</v>
      </c>
      <c r="EE179" s="59">
        <v>1.6467607879659E-5</v>
      </c>
      <c r="EF179" s="59">
        <v>2.0637261227319001E-5</v>
      </c>
      <c r="EG179" s="59">
        <v>2.56712469900288E-5</v>
      </c>
      <c r="EH179" s="59">
        <v>3.0279215448917099E-5</v>
      </c>
      <c r="EI179" s="59">
        <v>3.1828582844047901E-5</v>
      </c>
      <c r="EJ179" s="59">
        <v>3.4934558639273202E-5</v>
      </c>
      <c r="EK179" s="59">
        <v>3.3776468284639198E-5</v>
      </c>
      <c r="EL179" s="59">
        <v>5.2374376003629E-5</v>
      </c>
      <c r="EM179" s="59">
        <v>2.6094472094763301E-5</v>
      </c>
      <c r="EN179" s="58">
        <v>2.6204766537483799E-6</v>
      </c>
      <c r="EO179" s="58">
        <v>2.31473387404929E-6</v>
      </c>
    </row>
    <row r="180" spans="2:145" x14ac:dyDescent="0.25">
      <c r="B18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All_All_All_All_All_All_All_All_All_SLAP_PGP2_All_45916</v>
      </c>
      <c r="C180" s="52" t="s">
        <v>264</v>
      </c>
      <c r="D180" s="52" t="s">
        <v>258</v>
      </c>
      <c r="E180" s="52" t="s">
        <v>25</v>
      </c>
      <c r="F180" s="52" t="s">
        <v>25</v>
      </c>
      <c r="G180" s="52" t="s">
        <v>25</v>
      </c>
      <c r="H180" s="52" t="s">
        <v>25</v>
      </c>
      <c r="I180" s="52" t="s">
        <v>25</v>
      </c>
      <c r="J180" s="52" t="s">
        <v>25</v>
      </c>
      <c r="K180" s="52" t="s">
        <v>25</v>
      </c>
      <c r="L180" s="53" t="s">
        <v>25</v>
      </c>
      <c r="M180" s="53" t="s">
        <v>25</v>
      </c>
      <c r="N180" s="54" t="s">
        <v>282</v>
      </c>
      <c r="O180" s="52" t="s">
        <v>25</v>
      </c>
      <c r="P180" s="55">
        <v>45916</v>
      </c>
      <c r="Q180" s="52">
        <v>17</v>
      </c>
      <c r="R180" s="52">
        <v>21</v>
      </c>
      <c r="S180" s="56">
        <v>283</v>
      </c>
      <c r="T180" s="52">
        <v>0</v>
      </c>
      <c r="U180" s="52">
        <v>0</v>
      </c>
      <c r="V180" s="52">
        <v>0</v>
      </c>
      <c r="W180" s="52">
        <v>0</v>
      </c>
      <c r="X180" s="52">
        <v>0.91283469570237297</v>
      </c>
      <c r="Y180" s="52">
        <v>0.84836461059485901</v>
      </c>
      <c r="Z180" s="52">
        <v>0.65093989432603305</v>
      </c>
      <c r="AA180" s="52">
        <v>0.47949917423326899</v>
      </c>
      <c r="AB180" s="52">
        <v>0.465433626400862</v>
      </c>
      <c r="AC180" s="52">
        <v>0.48263020092227399</v>
      </c>
      <c r="AD180" s="52">
        <v>0.59240877461714203</v>
      </c>
      <c r="AE180" s="52">
        <v>0.63216862010578001</v>
      </c>
      <c r="AF180" s="52">
        <v>0.90257850162711895</v>
      </c>
      <c r="AG180" s="52">
        <v>0.60793078648061705</v>
      </c>
      <c r="AH180" s="52">
        <v>0.63227826678147303</v>
      </c>
      <c r="AI180" s="52">
        <v>0.69348663386333698</v>
      </c>
      <c r="AJ180" s="52">
        <v>0.66561576183662396</v>
      </c>
      <c r="AK180" s="52">
        <v>0.74515815831037902</v>
      </c>
      <c r="AL180" s="52">
        <v>0.78351853151679896</v>
      </c>
      <c r="AM180" s="52">
        <v>1.09065417301845</v>
      </c>
      <c r="AN180" s="52">
        <v>1.06036797063327</v>
      </c>
      <c r="AO180" s="52">
        <v>1.1784123706634799</v>
      </c>
      <c r="AP180" s="52">
        <v>1.24150704063161</v>
      </c>
      <c r="AQ180" s="52">
        <v>1.01660537639396</v>
      </c>
      <c r="AR180" s="52">
        <v>0.85785855131808797</v>
      </c>
      <c r="AS180" s="52">
        <v>0.847856129121355</v>
      </c>
      <c r="AT180" s="52">
        <v>0.85558614606106598</v>
      </c>
      <c r="AU180" s="52">
        <v>0.66140193799423597</v>
      </c>
      <c r="AV180" s="52">
        <v>0.77209125637668696</v>
      </c>
      <c r="AW180" s="52">
        <v>0.71633025993306698</v>
      </c>
      <c r="AX180" s="52">
        <v>0.64006617907500496</v>
      </c>
      <c r="AY180" s="52">
        <v>0.57151067393828603</v>
      </c>
      <c r="AZ180" s="52">
        <v>0.51473035434320202</v>
      </c>
      <c r="BA180" s="52">
        <v>0.48683721959169601</v>
      </c>
      <c r="BB180" s="52">
        <v>0.49540699028505403</v>
      </c>
      <c r="BC180" s="52">
        <v>0.54250564728945805</v>
      </c>
      <c r="BD180" s="52">
        <v>0.58351106062373503</v>
      </c>
      <c r="BE180" s="52">
        <v>0.57181992231746404</v>
      </c>
      <c r="BF180" s="52">
        <v>0.56762442948434799</v>
      </c>
      <c r="BG180" s="52">
        <v>0.58723047866608102</v>
      </c>
      <c r="BH180" s="52">
        <v>0.65937061029298705</v>
      </c>
      <c r="BI180" s="52">
        <v>0.78898403700070896</v>
      </c>
      <c r="BJ180" s="52">
        <v>0.96976883679154402</v>
      </c>
      <c r="BK180" s="52">
        <v>1.1129895774746299</v>
      </c>
      <c r="BL180" s="52">
        <v>1.2383854497395199</v>
      </c>
      <c r="BM180" s="52">
        <v>1.30916012004807</v>
      </c>
      <c r="BN180" s="52">
        <v>1.3205922677217801</v>
      </c>
      <c r="BO180" s="52">
        <v>1.2191671245194899</v>
      </c>
      <c r="BP180" s="52">
        <v>1.1055318984620901</v>
      </c>
      <c r="BQ180" s="52">
        <v>1.0338919576612799</v>
      </c>
      <c r="BR180" s="52">
        <v>0.94699900052362096</v>
      </c>
      <c r="BS180" s="52">
        <v>0.80616377459924504</v>
      </c>
      <c r="BT180" s="52">
        <v>0.69633518819295703</v>
      </c>
      <c r="BU180" s="52">
        <v>71.460951727786295</v>
      </c>
      <c r="BV180" s="52">
        <v>69.965657444864803</v>
      </c>
      <c r="BW180" s="52">
        <v>68.367155025879001</v>
      </c>
      <c r="BX180" s="52">
        <v>67.710700751957802</v>
      </c>
      <c r="BY180" s="52">
        <v>66.883513436489906</v>
      </c>
      <c r="BZ180" s="52">
        <v>65.567835936024196</v>
      </c>
      <c r="CA180" s="52">
        <v>64.729342242604403</v>
      </c>
      <c r="CB180" s="52">
        <v>64.2838658775742</v>
      </c>
      <c r="CC180" s="52">
        <v>67.541017247876496</v>
      </c>
      <c r="CD180" s="52">
        <v>70.947866266236005</v>
      </c>
      <c r="CE180" s="52">
        <v>75.195574363855101</v>
      </c>
      <c r="CF180" s="52">
        <v>79.5338265217962</v>
      </c>
      <c r="CG180" s="52">
        <v>82.431911707811295</v>
      </c>
      <c r="CH180" s="52">
        <v>83.879278758804304</v>
      </c>
      <c r="CI180" s="52">
        <v>85.411557132491595</v>
      </c>
      <c r="CJ180" s="52">
        <v>85.5999674054991</v>
      </c>
      <c r="CK180" s="52">
        <v>84.775009705362706</v>
      </c>
      <c r="CL180" s="52">
        <v>84.163914097985597</v>
      </c>
      <c r="CM180" s="52">
        <v>80.9211968992892</v>
      </c>
      <c r="CN180" s="52">
        <v>76.930910220385499</v>
      </c>
      <c r="CO180" s="52">
        <v>72.982388337269001</v>
      </c>
      <c r="CP180" s="52">
        <v>72.211667197616805</v>
      </c>
      <c r="CQ180" s="57">
        <v>70.032233618541895</v>
      </c>
      <c r="CR180" s="57">
        <v>68.824329318206097</v>
      </c>
      <c r="CS180" s="57">
        <v>72.092001981041093</v>
      </c>
      <c r="CT180" s="57">
        <v>9.4841187260386803E-3</v>
      </c>
      <c r="CU180" s="57">
        <v>-2.84292743880262E-3</v>
      </c>
      <c r="CV180" s="57">
        <v>3.3497207250130102E-3</v>
      </c>
      <c r="CW180" s="57">
        <v>3.83036876098966E-3</v>
      </c>
      <c r="CX180" s="57">
        <v>6.5594708378132198E-4</v>
      </c>
      <c r="CY180" s="57">
        <v>-3.1620874982853701E-3</v>
      </c>
      <c r="CZ180" s="57">
        <v>2.0429252534973101E-3</v>
      </c>
      <c r="DA180" s="57">
        <v>6.4369122573427898E-3</v>
      </c>
      <c r="DB180" s="57">
        <v>2.1516490214283798E-2</v>
      </c>
      <c r="DC180" s="57">
        <v>1.8336769018993501E-2</v>
      </c>
      <c r="DD180" s="57">
        <v>8.7755324924529195E-3</v>
      </c>
      <c r="DE180" s="57">
        <v>4.4260568704535003E-3</v>
      </c>
      <c r="DF180" s="57">
        <v>-5.7787268474786902E-3</v>
      </c>
      <c r="DG180" s="52">
        <v>-6.0255544246980604E-3</v>
      </c>
      <c r="DH180" s="52">
        <v>-5.4891635384081503E-4</v>
      </c>
      <c r="DI180" s="52">
        <v>8.0370075948036097E-3</v>
      </c>
      <c r="DJ180" s="52">
        <v>6.9245843605102095E-2</v>
      </c>
      <c r="DK180" s="52">
        <v>7.8752068638169706E-2</v>
      </c>
      <c r="DL180" s="57">
        <v>6.9472314717491601E-2</v>
      </c>
      <c r="DM180" s="57">
        <v>5.40622304269366E-2</v>
      </c>
      <c r="DN180" s="57">
        <v>3.8106847554445197E-2</v>
      </c>
      <c r="DO180" s="52">
        <v>4.9496154523415098E-3</v>
      </c>
      <c r="DP180" s="52">
        <v>7.1861438824245599E-4</v>
      </c>
      <c r="DQ180" s="52">
        <v>1.3216068626129699E-3</v>
      </c>
      <c r="DR180" s="59">
        <v>3.4616856968669701E-5</v>
      </c>
      <c r="DS180" s="59">
        <v>2.9611412013987799E-5</v>
      </c>
      <c r="DT180" s="58">
        <v>2.1646969319589298E-5</v>
      </c>
      <c r="DU180" s="58">
        <v>9.6734029395056297E-6</v>
      </c>
      <c r="DV180" s="58">
        <v>3.4621034993981499E-6</v>
      </c>
      <c r="DW180" s="58">
        <v>1.23598463522332E-6</v>
      </c>
      <c r="DX180" s="58">
        <v>4.0785891578916696E-6</v>
      </c>
      <c r="DY180" s="59">
        <v>3.28745026289549E-5</v>
      </c>
      <c r="DZ180" s="58">
        <v>5.5277321040943197E-6</v>
      </c>
      <c r="EA180" s="58">
        <v>2.9685850652190802E-6</v>
      </c>
      <c r="EB180" s="58">
        <v>1.51148486116852E-6</v>
      </c>
      <c r="EC180" s="58">
        <v>1.4953224169830401E-6</v>
      </c>
      <c r="ED180" s="58">
        <v>3.4812365537366198E-6</v>
      </c>
      <c r="EE180" s="59">
        <v>1.44803825998582E-5</v>
      </c>
      <c r="EF180" s="59">
        <v>2.0303035412997501E-5</v>
      </c>
      <c r="EG180" s="59">
        <v>2.42835975073569E-5</v>
      </c>
      <c r="EH180" s="59">
        <v>2.6353177967135501E-5</v>
      </c>
      <c r="EI180" s="59">
        <v>2.4927223408000199E-5</v>
      </c>
      <c r="EJ180" s="59">
        <v>2.4620371853361201E-5</v>
      </c>
      <c r="EK180" s="59">
        <v>2.3968605548581E-5</v>
      </c>
      <c r="EL180" s="59">
        <v>4.3232863453134501E-5</v>
      </c>
      <c r="EM180" s="59">
        <v>2.2434854973470601E-5</v>
      </c>
      <c r="EN180" s="58">
        <v>2.27118280761698E-6</v>
      </c>
      <c r="EO180" s="58">
        <v>2.0952647029222598E-6</v>
      </c>
    </row>
    <row r="181" spans="2:145" x14ac:dyDescent="0.25">
      <c r="B18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All_All_All_All_All_All_All_All_All_SLAP_PGP2_All_45917</v>
      </c>
      <c r="C181" s="52" t="s">
        <v>264</v>
      </c>
      <c r="D181" s="52" t="s">
        <v>258</v>
      </c>
      <c r="E181" s="52" t="s">
        <v>25</v>
      </c>
      <c r="F181" s="52" t="s">
        <v>25</v>
      </c>
      <c r="G181" s="52" t="s">
        <v>25</v>
      </c>
      <c r="H181" s="52" t="s">
        <v>25</v>
      </c>
      <c r="I181" s="52" t="s">
        <v>25</v>
      </c>
      <c r="J181" s="52" t="s">
        <v>25</v>
      </c>
      <c r="K181" s="52" t="s">
        <v>25</v>
      </c>
      <c r="L181" s="53" t="s">
        <v>25</v>
      </c>
      <c r="M181" s="53" t="s">
        <v>25</v>
      </c>
      <c r="N181" s="54" t="s">
        <v>282</v>
      </c>
      <c r="O181" s="52" t="s">
        <v>25</v>
      </c>
      <c r="P181" s="55">
        <v>45917</v>
      </c>
      <c r="Q181" s="52">
        <v>17</v>
      </c>
      <c r="R181" s="52">
        <v>21</v>
      </c>
      <c r="S181" s="56">
        <v>283</v>
      </c>
      <c r="T181" s="52">
        <v>0</v>
      </c>
      <c r="U181" s="52">
        <v>0</v>
      </c>
      <c r="V181" s="52">
        <v>0</v>
      </c>
      <c r="W181" s="52">
        <v>0</v>
      </c>
      <c r="X181" s="52">
        <v>0.72453810804194496</v>
      </c>
      <c r="Y181" s="52">
        <v>0.64916238230961998</v>
      </c>
      <c r="Z181" s="52">
        <v>0.54510742392432598</v>
      </c>
      <c r="AA181" s="52">
        <v>0.49164859322576399</v>
      </c>
      <c r="AB181" s="52">
        <v>0.48688424199035402</v>
      </c>
      <c r="AC181" s="52">
        <v>0.50231847040993804</v>
      </c>
      <c r="AD181" s="52">
        <v>0.58399289222989603</v>
      </c>
      <c r="AE181" s="52">
        <v>0.62892511761983305</v>
      </c>
      <c r="AF181" s="52">
        <v>0.52022455060876505</v>
      </c>
      <c r="AG181" s="52">
        <v>0.56378391246144599</v>
      </c>
      <c r="AH181" s="52">
        <v>0.65906471598510896</v>
      </c>
      <c r="AI181" s="52">
        <v>0.80980414045273696</v>
      </c>
      <c r="AJ181" s="52">
        <v>0.733079997675117</v>
      </c>
      <c r="AK181" s="52">
        <v>0.73949435404303898</v>
      </c>
      <c r="AL181" s="52">
        <v>0.90186961536188603</v>
      </c>
      <c r="AM181" s="52">
        <v>1.11765541444469</v>
      </c>
      <c r="AN181" s="52">
        <v>1.1183112305607099</v>
      </c>
      <c r="AO181" s="52">
        <v>1.1207878849253201</v>
      </c>
      <c r="AP181" s="52">
        <v>1.0491017717792099</v>
      </c>
      <c r="AQ181" s="52">
        <v>0.96910039642923596</v>
      </c>
      <c r="AR181" s="52">
        <v>0.93907828507962099</v>
      </c>
      <c r="AS181" s="52">
        <v>0.85682722628169194</v>
      </c>
      <c r="AT181" s="52">
        <v>0.79559885964336896</v>
      </c>
      <c r="AU181" s="52">
        <v>0.69980815476458802</v>
      </c>
      <c r="AV181" s="52">
        <v>0.66129901518221801</v>
      </c>
      <c r="AW181" s="52">
        <v>0.68336141867688105</v>
      </c>
      <c r="AX181" s="52">
        <v>0.61690130408576804</v>
      </c>
      <c r="AY181" s="52">
        <v>0.55706627198327097</v>
      </c>
      <c r="AZ181" s="52">
        <v>0.51183094726644995</v>
      </c>
      <c r="BA181" s="52">
        <v>0.49200453585533699</v>
      </c>
      <c r="BB181" s="52">
        <v>0.503680330678136</v>
      </c>
      <c r="BC181" s="52">
        <v>0.55104566362847696</v>
      </c>
      <c r="BD181" s="52">
        <v>0.59343138389789596</v>
      </c>
      <c r="BE181" s="52">
        <v>0.59517210348124205</v>
      </c>
      <c r="BF181" s="52">
        <v>0.62127227732720802</v>
      </c>
      <c r="BG181" s="52">
        <v>0.65434344797378696</v>
      </c>
      <c r="BH181" s="52">
        <v>0.71847884983561405</v>
      </c>
      <c r="BI181" s="52">
        <v>0.81760816215521004</v>
      </c>
      <c r="BJ181" s="52">
        <v>0.98250599660953397</v>
      </c>
      <c r="BK181" s="52">
        <v>1.15732473158688</v>
      </c>
      <c r="BL181" s="52">
        <v>1.27672747598612</v>
      </c>
      <c r="BM181" s="52">
        <v>1.37471558182589</v>
      </c>
      <c r="BN181" s="52">
        <v>1.3986040243464299</v>
      </c>
      <c r="BO181" s="52">
        <v>1.3175816147097801</v>
      </c>
      <c r="BP181" s="52">
        <v>1.2026196405976</v>
      </c>
      <c r="BQ181" s="52">
        <v>1.1220188187731399</v>
      </c>
      <c r="BR181" s="52">
        <v>0.99466778079949503</v>
      </c>
      <c r="BS181" s="52">
        <v>0.78892539841758003</v>
      </c>
      <c r="BT181" s="52">
        <v>0.67277536425384099</v>
      </c>
      <c r="BU181" s="52">
        <v>67.790083536527206</v>
      </c>
      <c r="BV181" s="52">
        <v>67.045897687240497</v>
      </c>
      <c r="BW181" s="52">
        <v>65.717126238137695</v>
      </c>
      <c r="BX181" s="52">
        <v>64.941892745496702</v>
      </c>
      <c r="BY181" s="52">
        <v>63.963059357176398</v>
      </c>
      <c r="BZ181" s="52">
        <v>62.986868035359599</v>
      </c>
      <c r="CA181" s="52">
        <v>62.317252717410902</v>
      </c>
      <c r="CB181" s="52">
        <v>61.910353185455897</v>
      </c>
      <c r="CC181" s="52">
        <v>63.520170643280601</v>
      </c>
      <c r="CD181" s="52">
        <v>67.077853322918301</v>
      </c>
      <c r="CE181" s="52">
        <v>71.098234441012593</v>
      </c>
      <c r="CF181" s="52">
        <v>75.178543270724205</v>
      </c>
      <c r="CG181" s="52">
        <v>79.897670708838206</v>
      </c>
      <c r="CH181" s="52">
        <v>83.958858562664503</v>
      </c>
      <c r="CI181" s="52">
        <v>85.821543229097003</v>
      </c>
      <c r="CJ181" s="52">
        <v>87.149839656567806</v>
      </c>
      <c r="CK181" s="52">
        <v>87.838111146659998</v>
      </c>
      <c r="CL181" s="52">
        <v>85.837116653054096</v>
      </c>
      <c r="CM181" s="52">
        <v>83.798253159236097</v>
      </c>
      <c r="CN181" s="52">
        <v>80.449351175121606</v>
      </c>
      <c r="CO181" s="52">
        <v>76.927727933855707</v>
      </c>
      <c r="CP181" s="57">
        <v>75.116116030561898</v>
      </c>
      <c r="CQ181" s="57">
        <v>73.991709873591503</v>
      </c>
      <c r="CR181" s="57">
        <v>72.400596435533004</v>
      </c>
      <c r="CS181" s="57">
        <v>68.826072152848795</v>
      </c>
      <c r="CT181" s="57">
        <v>1.6890756716760799E-3</v>
      </c>
      <c r="CU181" s="57">
        <v>-1.3981932173598201E-2</v>
      </c>
      <c r="CV181" s="57">
        <v>-2.85417143734297E-3</v>
      </c>
      <c r="CW181" s="57">
        <v>2.6506598127262098E-4</v>
      </c>
      <c r="CX181" s="57">
        <v>2.8086740703753098E-4</v>
      </c>
      <c r="CY181" s="57">
        <v>-3.37759354530238E-3</v>
      </c>
      <c r="CZ181" s="57">
        <v>2.70708537884319E-3</v>
      </c>
      <c r="DA181" s="57">
        <v>6.0854726635551498E-3</v>
      </c>
      <c r="DB181" s="57">
        <v>2.27156901639942E-2</v>
      </c>
      <c r="DC181" s="57">
        <v>1.9646739264680298E-2</v>
      </c>
      <c r="DD181" s="57">
        <v>1.0964690158867601E-2</v>
      </c>
      <c r="DE181" s="57">
        <v>4.0610692066439897E-3</v>
      </c>
      <c r="DF181" s="57">
        <v>-3.4421216080486798E-3</v>
      </c>
      <c r="DG181" s="57">
        <v>-6.4717900573996604E-3</v>
      </c>
      <c r="DH181" s="52">
        <v>-1.8306211206416901E-4</v>
      </c>
      <c r="DI181" s="52">
        <v>7.2007137696281703E-3</v>
      </c>
      <c r="DJ181" s="52">
        <v>7.2233614436097299E-2</v>
      </c>
      <c r="DK181" s="57">
        <v>8.0182873160173501E-2</v>
      </c>
      <c r="DL181" s="57">
        <v>7.8973369995401901E-2</v>
      </c>
      <c r="DM181" s="57">
        <v>6.9813505499607201E-2</v>
      </c>
      <c r="DN181" s="57">
        <v>3.8964632951223301E-2</v>
      </c>
      <c r="DO181" s="52">
        <v>2.9557158552643301E-3</v>
      </c>
      <c r="DP181" s="52">
        <v>-9.4871786620480999E-4</v>
      </c>
      <c r="DQ181" s="52">
        <v>6.8713822057030497E-4</v>
      </c>
      <c r="DR181" s="59">
        <v>3.1781412446260501E-5</v>
      </c>
      <c r="DS181" s="59">
        <v>2.76443721175367E-5</v>
      </c>
      <c r="DT181" s="59">
        <v>2.12454143918613E-5</v>
      </c>
      <c r="DU181" s="58">
        <v>1.0296480265149801E-5</v>
      </c>
      <c r="DV181" s="58">
        <v>4.1742708577912597E-6</v>
      </c>
      <c r="DW181" s="58">
        <v>1.7453257473350999E-6</v>
      </c>
      <c r="DX181" s="58">
        <v>4.6626818909197003E-6</v>
      </c>
      <c r="DY181" s="59">
        <v>3.0263877132938101E-5</v>
      </c>
      <c r="DZ181" s="58">
        <v>6.0868620599486403E-6</v>
      </c>
      <c r="EA181" s="58">
        <v>3.7902017636150301E-6</v>
      </c>
      <c r="EB181" s="58">
        <v>2.0658005773584898E-6</v>
      </c>
      <c r="EC181" s="58">
        <v>1.8381617928346101E-6</v>
      </c>
      <c r="ED181" s="58">
        <v>3.68411130291194E-6</v>
      </c>
      <c r="EE181" s="59">
        <v>1.31878791651909E-5</v>
      </c>
      <c r="EF181" s="59">
        <v>1.97821844066966E-5</v>
      </c>
      <c r="EG181" s="59">
        <v>2.5952060079178599E-5</v>
      </c>
      <c r="EH181" s="59">
        <v>3.0164652979508498E-5</v>
      </c>
      <c r="EI181" s="59">
        <v>2.6965768584320499E-5</v>
      </c>
      <c r="EJ181" s="59">
        <v>2.5070563897153698E-5</v>
      </c>
      <c r="EK181" s="59">
        <v>2.35376880871273E-5</v>
      </c>
      <c r="EL181" s="59">
        <v>4.5412190921563998E-5</v>
      </c>
      <c r="EM181" s="59">
        <v>2.4142579593468601E-5</v>
      </c>
      <c r="EN181" s="58">
        <v>2.4787465888719799E-6</v>
      </c>
      <c r="EO181" s="58">
        <v>2.3049924857609402E-6</v>
      </c>
    </row>
    <row r="182" spans="2:145" x14ac:dyDescent="0.25">
      <c r="B18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All_All_All_All_All_All_All_All_All_SLAP_PGP2_All_45923</v>
      </c>
      <c r="C182" s="52" t="s">
        <v>264</v>
      </c>
      <c r="D182" s="52" t="s">
        <v>258</v>
      </c>
      <c r="E182" s="52" t="s">
        <v>25</v>
      </c>
      <c r="F182" s="52" t="s">
        <v>25</v>
      </c>
      <c r="G182" s="52" t="s">
        <v>25</v>
      </c>
      <c r="H182" s="52" t="s">
        <v>25</v>
      </c>
      <c r="I182" s="52" t="s">
        <v>25</v>
      </c>
      <c r="J182" s="52" t="s">
        <v>25</v>
      </c>
      <c r="K182" s="52" t="s">
        <v>25</v>
      </c>
      <c r="L182" s="53" t="s">
        <v>25</v>
      </c>
      <c r="M182" s="53" t="s">
        <v>25</v>
      </c>
      <c r="N182" s="54" t="s">
        <v>282</v>
      </c>
      <c r="O182" s="52" t="s">
        <v>25</v>
      </c>
      <c r="P182" s="55">
        <v>45923</v>
      </c>
      <c r="Q182" s="52">
        <v>17</v>
      </c>
      <c r="R182" s="52">
        <v>21</v>
      </c>
      <c r="S182" s="56">
        <v>284</v>
      </c>
      <c r="T182" s="52">
        <v>0</v>
      </c>
      <c r="U182" s="52">
        <v>0</v>
      </c>
      <c r="V182" s="52">
        <v>0</v>
      </c>
      <c r="W182" s="52">
        <v>0</v>
      </c>
      <c r="X182" s="52">
        <v>0.776369600343224</v>
      </c>
      <c r="Y182" s="52">
        <v>0.69713036743154999</v>
      </c>
      <c r="Z182" s="52">
        <v>0.51476379812045003</v>
      </c>
      <c r="AA182" s="52">
        <v>0.44845137610575198</v>
      </c>
      <c r="AB182" s="52">
        <v>0.45055082847879302</v>
      </c>
      <c r="AC182" s="52">
        <v>0.46645883385975001</v>
      </c>
      <c r="AD182" s="52">
        <v>0.55324348488614805</v>
      </c>
      <c r="AE182" s="52">
        <v>0.63243260471947105</v>
      </c>
      <c r="AF182" s="52">
        <v>0.56240033356370001</v>
      </c>
      <c r="AG182" s="52">
        <v>0.59245870535552003</v>
      </c>
      <c r="AH182" s="52">
        <v>0.66606547769676805</v>
      </c>
      <c r="AI182" s="52">
        <v>0.72634610538127098</v>
      </c>
      <c r="AJ182" s="52">
        <v>0.67533991529245097</v>
      </c>
      <c r="AK182" s="52">
        <v>0.70582216837619804</v>
      </c>
      <c r="AL182" s="52">
        <v>0.802357469480799</v>
      </c>
      <c r="AM182" s="52">
        <v>1.1358159801076999</v>
      </c>
      <c r="AN182" s="52">
        <v>1.3190949262448901</v>
      </c>
      <c r="AO182" s="52">
        <v>1.2419485946240501</v>
      </c>
      <c r="AP182" s="52">
        <v>1.4913748147694501</v>
      </c>
      <c r="AQ182" s="52">
        <v>1.26809736091661</v>
      </c>
      <c r="AR182" s="52">
        <v>1.35510033872219</v>
      </c>
      <c r="AS182" s="52">
        <v>1.08913686801883</v>
      </c>
      <c r="AT182" s="52">
        <v>1.1963617715113199</v>
      </c>
      <c r="AU182" s="52">
        <v>1.0897406804434899</v>
      </c>
      <c r="AV182" s="52">
        <v>0.67881768466922998</v>
      </c>
      <c r="AW182" s="52">
        <v>0.73536474645977201</v>
      </c>
      <c r="AX182" s="52">
        <v>0.63346559260512703</v>
      </c>
      <c r="AY182" s="52">
        <v>0.56043066724505197</v>
      </c>
      <c r="AZ182" s="52">
        <v>0.501981760414553</v>
      </c>
      <c r="BA182" s="52">
        <v>0.46271924120964297</v>
      </c>
      <c r="BB182" s="52">
        <v>0.46988473103289802</v>
      </c>
      <c r="BC182" s="52">
        <v>0.52044328879302604</v>
      </c>
      <c r="BD182" s="52">
        <v>0.58494818829734496</v>
      </c>
      <c r="BE182" s="52">
        <v>0.58405165542179405</v>
      </c>
      <c r="BF182" s="52">
        <v>0.57145049670238901</v>
      </c>
      <c r="BG182" s="52">
        <v>0.60183291626490698</v>
      </c>
      <c r="BH182" s="52">
        <v>0.69552333381446696</v>
      </c>
      <c r="BI182" s="52">
        <v>0.85433346737490901</v>
      </c>
      <c r="BJ182" s="52">
        <v>1.0980363063199401</v>
      </c>
      <c r="BK182" s="52">
        <v>1.358416617179</v>
      </c>
      <c r="BL182" s="52">
        <v>1.59308305848389</v>
      </c>
      <c r="BM182" s="52">
        <v>1.6438827543768599</v>
      </c>
      <c r="BN182" s="52">
        <v>1.7176492861144099</v>
      </c>
      <c r="BO182" s="52">
        <v>1.6445269354842</v>
      </c>
      <c r="BP182" s="52">
        <v>1.4548645625022001</v>
      </c>
      <c r="BQ182" s="52">
        <v>1.3732219200948499</v>
      </c>
      <c r="BR182" s="52">
        <v>1.3108281624359099</v>
      </c>
      <c r="BS182" s="52">
        <v>1.2168751167703999</v>
      </c>
      <c r="BT182" s="52">
        <v>1.04459233185879</v>
      </c>
      <c r="BU182" s="52">
        <v>69.076625528405899</v>
      </c>
      <c r="BV182" s="52">
        <v>67.6331041789728</v>
      </c>
      <c r="BW182" s="52">
        <v>66.932207079789094</v>
      </c>
      <c r="BX182" s="52">
        <v>65.918197062305694</v>
      </c>
      <c r="BY182" s="52">
        <v>65.498363985898095</v>
      </c>
      <c r="BZ182" s="52">
        <v>64.769122711826398</v>
      </c>
      <c r="CA182" s="52">
        <v>64.109067957437802</v>
      </c>
      <c r="CB182" s="52">
        <v>64.299540249568494</v>
      </c>
      <c r="CC182" s="52">
        <v>66.951781474627794</v>
      </c>
      <c r="CD182" s="52">
        <v>73.107708515122695</v>
      </c>
      <c r="CE182" s="52">
        <v>78.019531239114897</v>
      </c>
      <c r="CF182" s="52">
        <v>81.890768081510302</v>
      </c>
      <c r="CG182" s="52">
        <v>85.049754300912497</v>
      </c>
      <c r="CH182" s="52">
        <v>88.736346828292</v>
      </c>
      <c r="CI182" s="52">
        <v>91.612645833838897</v>
      </c>
      <c r="CJ182" s="52">
        <v>93.470680726978699</v>
      </c>
      <c r="CK182" s="52">
        <v>93.136322995878203</v>
      </c>
      <c r="CL182" s="52">
        <v>93.162063865330495</v>
      </c>
      <c r="CM182" s="52">
        <v>90.086296557254002</v>
      </c>
      <c r="CN182" s="52">
        <v>85.686291875176593</v>
      </c>
      <c r="CO182" s="52">
        <v>81.554848728738904</v>
      </c>
      <c r="CP182" s="57">
        <v>78.679983136896894</v>
      </c>
      <c r="CQ182" s="57">
        <v>77.930479834194699</v>
      </c>
      <c r="CR182" s="57">
        <v>75.49827161959</v>
      </c>
      <c r="CS182" s="57">
        <v>70.107229665022103</v>
      </c>
      <c r="CT182" s="57">
        <v>4.5422977082510002E-3</v>
      </c>
      <c r="CU182" s="57">
        <v>-1.2521373803856799E-2</v>
      </c>
      <c r="CV182" s="57">
        <v>-6.8934616865590204E-4</v>
      </c>
      <c r="CW182" s="57">
        <v>1.1041871859023E-3</v>
      </c>
      <c r="CX182" s="57">
        <v>4.6226690961113503E-4</v>
      </c>
      <c r="CY182" s="57">
        <v>-3.2576788237324902E-3</v>
      </c>
      <c r="CZ182" s="57">
        <v>2.4769231131870901E-3</v>
      </c>
      <c r="DA182" s="57">
        <v>6.5163865203405101E-3</v>
      </c>
      <c r="DB182" s="57">
        <v>2.1835997287498798E-2</v>
      </c>
      <c r="DC182" s="57">
        <v>1.7941788429210698E-2</v>
      </c>
      <c r="DD182" s="57">
        <v>7.1820192511232797E-3</v>
      </c>
      <c r="DE182" s="52">
        <v>4.7500478814956103E-3</v>
      </c>
      <c r="DF182" s="52">
        <v>-7.8702675712353908E-3</v>
      </c>
      <c r="DG182" s="52">
        <v>-8.1990273873498703E-3</v>
      </c>
      <c r="DH182" s="52">
        <v>1.5176758317696499E-3</v>
      </c>
      <c r="DI182" s="52">
        <v>1.10561006184352E-2</v>
      </c>
      <c r="DJ182" s="52">
        <v>7.8920670168500504E-2</v>
      </c>
      <c r="DK182" s="52">
        <v>9.2515019411352303E-2</v>
      </c>
      <c r="DL182" s="57">
        <v>9.9586295488644602E-2</v>
      </c>
      <c r="DM182" s="57">
        <v>9.2792221384358997E-2</v>
      </c>
      <c r="DN182" s="57">
        <v>4.0474383147354603E-2</v>
      </c>
      <c r="DO182" s="57">
        <v>7.6360860142633802E-4</v>
      </c>
      <c r="DP182" s="52">
        <v>-2.7887350596769501E-3</v>
      </c>
      <c r="DQ182" s="52">
        <v>1.9100218726724499E-4</v>
      </c>
      <c r="DR182" s="59">
        <v>3.8497723172059699E-5</v>
      </c>
      <c r="DS182" s="59">
        <v>3.2337147708945998E-5</v>
      </c>
      <c r="DT182" s="58">
        <v>2.3109232548136399E-5</v>
      </c>
      <c r="DU182" s="58">
        <v>1.0590037997897801E-5</v>
      </c>
      <c r="DV182" s="58">
        <v>3.6904053495952101E-6</v>
      </c>
      <c r="DW182" s="58">
        <v>1.30687276946706E-6</v>
      </c>
      <c r="DX182" s="58">
        <v>4.28767862559555E-6</v>
      </c>
      <c r="DY182" s="59">
        <v>3.4598307924725401E-5</v>
      </c>
      <c r="DZ182" s="58">
        <v>6.3143190757624598E-6</v>
      </c>
      <c r="EA182" s="58">
        <v>3.4584881389752801E-6</v>
      </c>
      <c r="EB182" s="58">
        <v>1.7796275440939E-6</v>
      </c>
      <c r="EC182" s="58">
        <v>1.8003730030660399E-6</v>
      </c>
      <c r="ED182" s="58">
        <v>4.2935858724366703E-6</v>
      </c>
      <c r="EE182" s="58">
        <v>1.80739170743813E-5</v>
      </c>
      <c r="EF182" s="59">
        <v>2.5353353983008601E-5</v>
      </c>
      <c r="EG182" s="59">
        <v>2.93463500612902E-5</v>
      </c>
      <c r="EH182" s="59">
        <v>3.2472305238334198E-5</v>
      </c>
      <c r="EI182" s="59">
        <v>3.3493743501468603E-5</v>
      </c>
      <c r="EJ182" s="59">
        <v>4.1838872410328598E-5</v>
      </c>
      <c r="EK182" s="59">
        <v>3.39480044623105E-5</v>
      </c>
      <c r="EL182" s="59">
        <v>6.2321299716576293E-5</v>
      </c>
      <c r="EM182" s="59">
        <v>3.9978910656385203E-5</v>
      </c>
      <c r="EN182" s="58">
        <v>4.2482698013464099E-6</v>
      </c>
      <c r="EO182" s="58">
        <v>3.9878759729665697E-6</v>
      </c>
    </row>
    <row r="183" spans="2:145" x14ac:dyDescent="0.25">
      <c r="B18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All_All_All_All_All_All_All_All_All_SLAP_PGSB_All_45848</v>
      </c>
      <c r="C183" s="52" t="s">
        <v>264</v>
      </c>
      <c r="D183" s="52" t="s">
        <v>259</v>
      </c>
      <c r="E183" s="52" t="s">
        <v>25</v>
      </c>
      <c r="F183" s="52" t="s">
        <v>25</v>
      </c>
      <c r="G183" s="52" t="s">
        <v>25</v>
      </c>
      <c r="H183" s="52" t="s">
        <v>25</v>
      </c>
      <c r="I183" s="52" t="s">
        <v>25</v>
      </c>
      <c r="J183" s="52" t="s">
        <v>25</v>
      </c>
      <c r="K183" s="52" t="s">
        <v>25</v>
      </c>
      <c r="L183" s="53" t="s">
        <v>25</v>
      </c>
      <c r="M183" s="53" t="s">
        <v>25</v>
      </c>
      <c r="N183" s="54" t="s">
        <v>283</v>
      </c>
      <c r="O183" s="52" t="s">
        <v>25</v>
      </c>
      <c r="P183" s="55">
        <v>45848</v>
      </c>
      <c r="Q183" s="52">
        <v>17</v>
      </c>
      <c r="R183" s="52">
        <v>21</v>
      </c>
      <c r="S183" s="56">
        <v>683</v>
      </c>
      <c r="T183" s="52">
        <v>0</v>
      </c>
      <c r="U183" s="52">
        <v>0</v>
      </c>
      <c r="V183" s="52">
        <v>0</v>
      </c>
      <c r="W183" s="52">
        <v>0</v>
      </c>
      <c r="X183" s="52">
        <v>0.85470618907521201</v>
      </c>
      <c r="Y183" s="52">
        <v>0.72886942517076203</v>
      </c>
      <c r="Z183" s="52">
        <v>0.53937171193997102</v>
      </c>
      <c r="AA183" s="52">
        <v>0.45941126117532</v>
      </c>
      <c r="AB183" s="52">
        <v>0.46002394753527098</v>
      </c>
      <c r="AC183" s="52">
        <v>0.43962174056662501</v>
      </c>
      <c r="AD183" s="52">
        <v>0.50350205727772002</v>
      </c>
      <c r="AE183" s="52">
        <v>0.50476019294794705</v>
      </c>
      <c r="AF183" s="52">
        <v>0.54321155188384396</v>
      </c>
      <c r="AG183" s="52">
        <v>0.51320219840166403</v>
      </c>
      <c r="AH183" s="52">
        <v>0.50563379117060603</v>
      </c>
      <c r="AI183" s="52">
        <v>0.62039988203125995</v>
      </c>
      <c r="AJ183" s="52">
        <v>0.72546471340895302</v>
      </c>
      <c r="AK183" s="52">
        <v>0.77376694058422402</v>
      </c>
      <c r="AL183" s="52">
        <v>0.79898020790590996</v>
      </c>
      <c r="AM183" s="52">
        <v>0.93074129861303001</v>
      </c>
      <c r="AN183" s="52">
        <v>0.94784035102589204</v>
      </c>
      <c r="AO183" s="52">
        <v>1.07674179242221</v>
      </c>
      <c r="AP183" s="52">
        <v>1.00431283620109</v>
      </c>
      <c r="AQ183" s="52">
        <v>1.0659996766677999</v>
      </c>
      <c r="AR183" s="52">
        <v>0.96509886850802695</v>
      </c>
      <c r="AS183" s="52">
        <v>0.99365372010179598</v>
      </c>
      <c r="AT183" s="52">
        <v>1.03117454810423</v>
      </c>
      <c r="AU183" s="52">
        <v>0.96967467871331203</v>
      </c>
      <c r="AV183" s="52">
        <v>0.70069513752291601</v>
      </c>
      <c r="AW183" s="52">
        <v>0.66836819733393404</v>
      </c>
      <c r="AX183" s="52">
        <v>0.60695966851309802</v>
      </c>
      <c r="AY183" s="52">
        <v>0.53386375709473599</v>
      </c>
      <c r="AZ183" s="52">
        <v>0.48732668316294397</v>
      </c>
      <c r="BA183" s="52">
        <v>0.45751210394837599</v>
      </c>
      <c r="BB183" s="52">
        <v>0.45809540034736701</v>
      </c>
      <c r="BC183" s="52">
        <v>0.49191169602193702</v>
      </c>
      <c r="BD183" s="52">
        <v>0.54712255026376</v>
      </c>
      <c r="BE183" s="52">
        <v>0.55514713008049399</v>
      </c>
      <c r="BF183" s="52">
        <v>0.54542736708845097</v>
      </c>
      <c r="BG183" s="52">
        <v>0.55144018083156199</v>
      </c>
      <c r="BH183" s="52">
        <v>0.59099978553253896</v>
      </c>
      <c r="BI183" s="52">
        <v>0.685553671063999</v>
      </c>
      <c r="BJ183" s="52">
        <v>0.88922576365738804</v>
      </c>
      <c r="BK183" s="52">
        <v>1.06853571556519</v>
      </c>
      <c r="BL183" s="52">
        <v>1.2349207107220399</v>
      </c>
      <c r="BM183" s="52">
        <v>1.39071040602719</v>
      </c>
      <c r="BN183" s="52">
        <v>1.4762161070614499</v>
      </c>
      <c r="BO183" s="52">
        <v>1.4559293669889799</v>
      </c>
      <c r="BP183" s="52">
        <v>1.3244265641684401</v>
      </c>
      <c r="BQ183" s="52">
        <v>1.2060734239975399</v>
      </c>
      <c r="BR183" s="52">
        <v>1.14864727562377</v>
      </c>
      <c r="BS183" s="52">
        <v>1.0791597868292599</v>
      </c>
      <c r="BT183" s="52">
        <v>0.92661840503552595</v>
      </c>
      <c r="BU183" s="52">
        <v>64.665333471629097</v>
      </c>
      <c r="BV183" s="52">
        <v>59.659133084449302</v>
      </c>
      <c r="BW183" s="52">
        <v>58.999668919336401</v>
      </c>
      <c r="BX183" s="52">
        <v>58.575845438866999</v>
      </c>
      <c r="BY183" s="52">
        <v>58.0793351113022</v>
      </c>
      <c r="BZ183" s="52">
        <v>57.833402553701497</v>
      </c>
      <c r="CA183" s="52">
        <v>57.795434291148801</v>
      </c>
      <c r="CB183" s="52">
        <v>59.050016633671902</v>
      </c>
      <c r="CC183" s="52">
        <v>62.551429013113598</v>
      </c>
      <c r="CD183" s="52">
        <v>63.037265670695398</v>
      </c>
      <c r="CE183" s="52">
        <v>67.065918354549197</v>
      </c>
      <c r="CF183" s="52">
        <v>71.054985131520795</v>
      </c>
      <c r="CG183" s="52">
        <v>75.514593937799106</v>
      </c>
      <c r="CH183" s="52">
        <v>79.133952057015193</v>
      </c>
      <c r="CI183" s="52">
        <v>82.632372513571895</v>
      </c>
      <c r="CJ183" s="52">
        <v>85.330362520483604</v>
      </c>
      <c r="CK183" s="52">
        <v>86.9582287413035</v>
      </c>
      <c r="CL183" s="52">
        <v>85.777688075382002</v>
      </c>
      <c r="CM183" s="52">
        <v>84.493698153135497</v>
      </c>
      <c r="CN183" s="52">
        <v>81.057309179707602</v>
      </c>
      <c r="CO183" s="52">
        <v>76.079309847470597</v>
      </c>
      <c r="CP183" s="57">
        <v>70.671177317065499</v>
      </c>
      <c r="CQ183" s="57">
        <v>68.882154691339494</v>
      </c>
      <c r="CR183" s="57">
        <v>66.316891538560299</v>
      </c>
      <c r="CS183" s="57">
        <v>61.994138599521797</v>
      </c>
      <c r="CT183" s="57">
        <v>-4.0941917791548097E-3</v>
      </c>
      <c r="CU183" s="57">
        <v>-2.44127965611469E-2</v>
      </c>
      <c r="CV183" s="57">
        <v>-6.7815626957787797E-3</v>
      </c>
      <c r="CW183" s="57">
        <v>-1.6808916963255E-3</v>
      </c>
      <c r="CX183" s="57">
        <v>2.62945810146084E-4</v>
      </c>
      <c r="CY183" s="57">
        <v>-3.46430587223669E-3</v>
      </c>
      <c r="CZ183" s="57">
        <v>2.93113651077261E-3</v>
      </c>
      <c r="DA183" s="57">
        <v>5.9089861110692699E-3</v>
      </c>
      <c r="DB183" s="57">
        <v>2.2860900974814701E-2</v>
      </c>
      <c r="DC183" s="57">
        <v>2.1167780268571901E-2</v>
      </c>
      <c r="DD183" s="57">
        <v>1.3105651797347601E-2</v>
      </c>
      <c r="DE183" s="57">
        <v>2.9640402348294799E-3</v>
      </c>
      <c r="DF183" s="57">
        <v>-1.01696456186637E-3</v>
      </c>
      <c r="DG183" s="57">
        <v>-4.1843567975547204E-3</v>
      </c>
      <c r="DH183" s="57">
        <v>-7.1645627891860205E-4</v>
      </c>
      <c r="DI183" s="57">
        <v>4.7191925071408897E-3</v>
      </c>
      <c r="DJ183" s="57">
        <v>7.2894766544964004E-2</v>
      </c>
      <c r="DK183" s="57">
        <v>7.84371916101059E-2</v>
      </c>
      <c r="DL183" s="57">
        <v>8.3331834693953305E-2</v>
      </c>
      <c r="DM183" s="57">
        <v>7.3833146150255199E-2</v>
      </c>
      <c r="DN183" s="57">
        <v>3.9251780789209101E-2</v>
      </c>
      <c r="DO183" s="52">
        <v>5.0745134740947896E-3</v>
      </c>
      <c r="DP183" s="52">
        <v>2.2324041591610799E-4</v>
      </c>
      <c r="DQ183" s="52">
        <v>1.89195680502757E-3</v>
      </c>
      <c r="DR183" s="59">
        <v>2.4655306056817599E-5</v>
      </c>
      <c r="DS183" s="59">
        <v>2.18569970033386E-5</v>
      </c>
      <c r="DT183" s="58">
        <v>1.6277763712114E-5</v>
      </c>
      <c r="DU183" s="58">
        <v>7.7504744712518407E-6</v>
      </c>
      <c r="DV183" s="58">
        <v>2.7004508214660202E-6</v>
      </c>
      <c r="DW183" s="58">
        <v>8.9229628043628599E-7</v>
      </c>
      <c r="DX183" s="58">
        <v>3.0884964428679798E-6</v>
      </c>
      <c r="DY183" s="59">
        <v>2.0950923918143998E-5</v>
      </c>
      <c r="DZ183" s="58">
        <v>5.8137828086046803E-6</v>
      </c>
      <c r="EA183" s="58">
        <v>4.6693663404053197E-6</v>
      </c>
      <c r="EB183" s="58">
        <v>2.90310884719794E-6</v>
      </c>
      <c r="EC183" s="58">
        <v>2.5288997692223499E-6</v>
      </c>
      <c r="ED183" s="58">
        <v>4.5245086808967197E-6</v>
      </c>
      <c r="EE183" s="58">
        <v>1.05736221041846E-5</v>
      </c>
      <c r="EF183" s="59">
        <v>1.4917291552705801E-5</v>
      </c>
      <c r="EG183" s="59">
        <v>2.1839997676133699E-5</v>
      </c>
      <c r="EH183" s="59">
        <v>2.7697782395981599E-5</v>
      </c>
      <c r="EI183" s="59">
        <v>2.5582108611952799E-5</v>
      </c>
      <c r="EJ183" s="59">
        <v>2.2439035852373001E-5</v>
      </c>
      <c r="EK183" s="59">
        <v>1.7492321765393899E-5</v>
      </c>
      <c r="EL183" s="59">
        <v>2.8648136224116501E-5</v>
      </c>
      <c r="EM183" s="59">
        <v>1.7634129637725699E-5</v>
      </c>
      <c r="EN183" s="58">
        <v>2.1277261638713302E-6</v>
      </c>
      <c r="EO183" s="58">
        <v>2.2655184787138502E-6</v>
      </c>
    </row>
    <row r="184" spans="2:145" x14ac:dyDescent="0.25">
      <c r="B18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All_All_All_All_All_All_All_All_All_SLAP_PGSB_All_45849</v>
      </c>
      <c r="C184" s="52" t="s">
        <v>264</v>
      </c>
      <c r="D184" s="52" t="s">
        <v>259</v>
      </c>
      <c r="E184" s="52" t="s">
        <v>25</v>
      </c>
      <c r="F184" s="52" t="s">
        <v>25</v>
      </c>
      <c r="G184" s="52" t="s">
        <v>25</v>
      </c>
      <c r="H184" s="52" t="s">
        <v>25</v>
      </c>
      <c r="I184" s="52" t="s">
        <v>25</v>
      </c>
      <c r="J184" s="52" t="s">
        <v>25</v>
      </c>
      <c r="K184" s="52" t="s">
        <v>25</v>
      </c>
      <c r="L184" s="53" t="s">
        <v>25</v>
      </c>
      <c r="M184" s="53" t="s">
        <v>25</v>
      </c>
      <c r="N184" s="54" t="s">
        <v>283</v>
      </c>
      <c r="O184" s="52" t="s">
        <v>25</v>
      </c>
      <c r="P184" s="55">
        <v>45849</v>
      </c>
      <c r="Q184" s="52">
        <v>17</v>
      </c>
      <c r="R184" s="52">
        <v>21</v>
      </c>
      <c r="S184" s="56">
        <v>683</v>
      </c>
      <c r="T184" s="52">
        <v>0</v>
      </c>
      <c r="U184" s="52">
        <v>0</v>
      </c>
      <c r="V184" s="52">
        <v>0</v>
      </c>
      <c r="W184" s="52">
        <v>0</v>
      </c>
      <c r="X184" s="52">
        <v>0.93397300056444099</v>
      </c>
      <c r="Y184" s="52">
        <v>0.84477987919184006</v>
      </c>
      <c r="Z184" s="52">
        <v>0.587746490391861</v>
      </c>
      <c r="AA184" s="52">
        <v>0.49886076344857799</v>
      </c>
      <c r="AB184" s="52">
        <v>0.449131346285984</v>
      </c>
      <c r="AC184" s="52">
        <v>0.42280311939509502</v>
      </c>
      <c r="AD184" s="52">
        <v>0.44849055238456997</v>
      </c>
      <c r="AE184" s="52">
        <v>0.47893635928887102</v>
      </c>
      <c r="AF184" s="52">
        <v>0.50571353728281698</v>
      </c>
      <c r="AG184" s="52">
        <v>0.56750005431658002</v>
      </c>
      <c r="AH184" s="52">
        <v>0.74543104013543204</v>
      </c>
      <c r="AI184" s="52">
        <v>0.70350952220942697</v>
      </c>
      <c r="AJ184" s="52">
        <v>0.68989322973507505</v>
      </c>
      <c r="AK184" s="52">
        <v>0.80191642585788103</v>
      </c>
      <c r="AL184" s="52">
        <v>0.84700947063226395</v>
      </c>
      <c r="AM184" s="52">
        <v>0.91619882493605498</v>
      </c>
      <c r="AN184" s="52">
        <v>0.94880636747225799</v>
      </c>
      <c r="AO184" s="52">
        <v>1.00763369267636</v>
      </c>
      <c r="AP184" s="52">
        <v>1.0547107566326701</v>
      </c>
      <c r="AQ184" s="52">
        <v>0.98363947677204</v>
      </c>
      <c r="AR184" s="52">
        <v>0.84959180215333396</v>
      </c>
      <c r="AS184" s="52">
        <v>0.92471347226689005</v>
      </c>
      <c r="AT184" s="52">
        <v>0.89274692106585396</v>
      </c>
      <c r="AU184" s="52">
        <v>0.75175285348283605</v>
      </c>
      <c r="AV184" s="52">
        <v>0.97064843917611199</v>
      </c>
      <c r="AW184" s="52">
        <v>0.65292614728954101</v>
      </c>
      <c r="AX184" s="52">
        <v>0.58030060972162001</v>
      </c>
      <c r="AY184" s="52">
        <v>0.50915164501565702</v>
      </c>
      <c r="AZ184" s="52">
        <v>0.46160007304188799</v>
      </c>
      <c r="BA184" s="52">
        <v>0.42899043694422101</v>
      </c>
      <c r="BB184" s="52">
        <v>0.42969865527543899</v>
      </c>
      <c r="BC184" s="52">
        <v>0.46631290513809298</v>
      </c>
      <c r="BD184" s="52">
        <v>0.53824052703328196</v>
      </c>
      <c r="BE184" s="52">
        <v>0.57453297970388295</v>
      </c>
      <c r="BF184" s="52">
        <v>0.60007035145386001</v>
      </c>
      <c r="BG184" s="52">
        <v>0.62635408845316898</v>
      </c>
      <c r="BH184" s="52">
        <v>0.68700578210447205</v>
      </c>
      <c r="BI184" s="52">
        <v>0.79148485487542397</v>
      </c>
      <c r="BJ184" s="52">
        <v>0.97420906759852999</v>
      </c>
      <c r="BK184" s="52">
        <v>1.12022193368455</v>
      </c>
      <c r="BL184" s="52">
        <v>1.222413111249</v>
      </c>
      <c r="BM184" s="52">
        <v>1.30309735163828</v>
      </c>
      <c r="BN184" s="52">
        <v>1.3243934270949</v>
      </c>
      <c r="BO184" s="52">
        <v>1.32710042475868</v>
      </c>
      <c r="BP184" s="52">
        <v>1.2194037873346999</v>
      </c>
      <c r="BQ184" s="52">
        <v>1.0902442260376699</v>
      </c>
      <c r="BR184" s="52">
        <v>1.00737439050157</v>
      </c>
      <c r="BS184" s="52">
        <v>0.888881778903578</v>
      </c>
      <c r="BT184" s="52">
        <v>0.76049518276491401</v>
      </c>
      <c r="BU184" s="52">
        <v>64.125074837036806</v>
      </c>
      <c r="BV184" s="52">
        <v>64.436127161549194</v>
      </c>
      <c r="BW184" s="52">
        <v>62.855580816579398</v>
      </c>
      <c r="BX184" s="52">
        <v>62.285210245253701</v>
      </c>
      <c r="BY184" s="52">
        <v>61.104003638181503</v>
      </c>
      <c r="BZ184" s="52">
        <v>61.090807535422101</v>
      </c>
      <c r="CA184" s="52">
        <v>60.549181246443297</v>
      </c>
      <c r="CB184" s="52">
        <v>61.040759774390501</v>
      </c>
      <c r="CC184" s="52">
        <v>62.642853315615298</v>
      </c>
      <c r="CD184" s="52">
        <v>66.248613134122095</v>
      </c>
      <c r="CE184" s="52">
        <v>69.066113166563497</v>
      </c>
      <c r="CF184" s="52">
        <v>72.911428052041899</v>
      </c>
      <c r="CG184" s="52">
        <v>77.857593897075802</v>
      </c>
      <c r="CH184" s="52">
        <v>80.132326418603697</v>
      </c>
      <c r="CI184" s="52">
        <v>81.841316128804195</v>
      </c>
      <c r="CJ184" s="52">
        <v>81.742005990624506</v>
      </c>
      <c r="CK184" s="52">
        <v>81.144967837496907</v>
      </c>
      <c r="CL184" s="52">
        <v>80.278490519707105</v>
      </c>
      <c r="CM184" s="52">
        <v>79.7537290070007</v>
      </c>
      <c r="CN184" s="52">
        <v>77.551542712918206</v>
      </c>
      <c r="CO184" s="52">
        <v>73.659515831896002</v>
      </c>
      <c r="CP184" s="57">
        <v>69.019430679067895</v>
      </c>
      <c r="CQ184" s="57">
        <v>66.543642123012901</v>
      </c>
      <c r="CR184" s="57">
        <v>64.9091622096268</v>
      </c>
      <c r="CS184" s="57">
        <v>66.316891538560299</v>
      </c>
      <c r="CT184" s="57">
        <v>-3.8500187583103999E-3</v>
      </c>
      <c r="CU184" s="57">
        <v>-2.3570823342038898E-2</v>
      </c>
      <c r="CV184" s="57">
        <v>-6.3009194287949998E-3</v>
      </c>
      <c r="CW184" s="57">
        <v>-1.40659933934318E-3</v>
      </c>
      <c r="CX184" s="57">
        <v>2.7297312901034801E-4</v>
      </c>
      <c r="CY184" s="57">
        <v>-3.3775612798493501E-3</v>
      </c>
      <c r="CZ184" s="57">
        <v>2.7863914024723602E-3</v>
      </c>
      <c r="DA184" s="57">
        <v>5.9568102472893998E-3</v>
      </c>
      <c r="DB184" s="57">
        <v>2.2792644179692002E-2</v>
      </c>
      <c r="DC184" s="57">
        <v>2.0736414855986901E-2</v>
      </c>
      <c r="DD184" s="57">
        <v>1.1903868419544999E-2</v>
      </c>
      <c r="DE184" s="57">
        <v>3.1702982829024599E-3</v>
      </c>
      <c r="DF184" s="52">
        <v>-2.6855295112201E-3</v>
      </c>
      <c r="DG184" s="52">
        <v>-4.39326538762969E-3</v>
      </c>
      <c r="DH184" s="52">
        <v>1.05719337728021E-3</v>
      </c>
      <c r="DI184" s="52">
        <v>1.03029945802548E-2</v>
      </c>
      <c r="DJ184" s="52">
        <v>6.5840292683806603E-2</v>
      </c>
      <c r="DK184" s="57">
        <v>7.3339345825407895E-2</v>
      </c>
      <c r="DL184" s="57">
        <v>6.5487144992169996E-2</v>
      </c>
      <c r="DM184" s="57">
        <v>5.70414866897581E-2</v>
      </c>
      <c r="DN184" s="57">
        <v>3.8379304961875402E-2</v>
      </c>
      <c r="DO184" s="52">
        <v>6.1688562077886E-3</v>
      </c>
      <c r="DP184" s="52">
        <v>1.13613950020441E-3</v>
      </c>
      <c r="DQ184" s="52">
        <v>2.0110649864438501E-3</v>
      </c>
      <c r="DR184" s="59">
        <v>1.9181501143691101E-5</v>
      </c>
      <c r="DS184" s="58">
        <v>1.6911813332327101E-5</v>
      </c>
      <c r="DT184" s="58">
        <v>1.29613509281953E-5</v>
      </c>
      <c r="DU184" s="58">
        <v>6.3140591373508001E-6</v>
      </c>
      <c r="DV184" s="58">
        <v>2.1425484942143198E-6</v>
      </c>
      <c r="DW184" s="58">
        <v>7.8001357155803297E-7</v>
      </c>
      <c r="DX184" s="58">
        <v>2.4324539934519102E-6</v>
      </c>
      <c r="DY184" s="59">
        <v>1.9129109674655899E-5</v>
      </c>
      <c r="DZ184" s="58">
        <v>4.9048062390395297E-6</v>
      </c>
      <c r="EA184" s="58">
        <v>3.7761693254479999E-6</v>
      </c>
      <c r="EB184" s="58">
        <v>2.2810066018019898E-6</v>
      </c>
      <c r="EC184" s="58">
        <v>1.9624349616304002E-6</v>
      </c>
      <c r="ED184" s="58">
        <v>3.4051343632645098E-6</v>
      </c>
      <c r="EE184" s="58">
        <v>9.5593725478603703E-6</v>
      </c>
      <c r="EF184" s="59">
        <v>1.3578469317334599E-5</v>
      </c>
      <c r="EG184" s="59">
        <v>1.7788488702881399E-5</v>
      </c>
      <c r="EH184" s="59">
        <v>1.93549414287073E-5</v>
      </c>
      <c r="EI184" s="59">
        <v>1.7736952853295599E-5</v>
      </c>
      <c r="EJ184" s="59">
        <v>1.70904353610154E-5</v>
      </c>
      <c r="EK184" s="59">
        <v>1.50853590265161E-5</v>
      </c>
      <c r="EL184" s="59">
        <v>2.4580555403408301E-5</v>
      </c>
      <c r="EM184" s="59">
        <v>1.4841197581511899E-5</v>
      </c>
      <c r="EN184" s="58">
        <v>2.0413779731293001E-6</v>
      </c>
      <c r="EO184" s="58">
        <v>1.8976933632053699E-6</v>
      </c>
    </row>
    <row r="185" spans="2:145" x14ac:dyDescent="0.25">
      <c r="B18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All_All_All_All_All_All_All_All_All_SLAP_PGSB_All_45877</v>
      </c>
      <c r="C185" s="52" t="s">
        <v>264</v>
      </c>
      <c r="D185" s="52" t="s">
        <v>259</v>
      </c>
      <c r="E185" s="52" t="s">
        <v>25</v>
      </c>
      <c r="F185" s="52" t="s">
        <v>25</v>
      </c>
      <c r="G185" s="52" t="s">
        <v>25</v>
      </c>
      <c r="H185" s="52" t="s">
        <v>25</v>
      </c>
      <c r="I185" s="52" t="s">
        <v>25</v>
      </c>
      <c r="J185" s="52" t="s">
        <v>25</v>
      </c>
      <c r="K185" s="52" t="s">
        <v>25</v>
      </c>
      <c r="L185" s="53" t="s">
        <v>25</v>
      </c>
      <c r="M185" s="53" t="s">
        <v>25</v>
      </c>
      <c r="N185" s="54" t="s">
        <v>283</v>
      </c>
      <c r="O185" s="52" t="s">
        <v>25</v>
      </c>
      <c r="P185" s="55">
        <v>45877</v>
      </c>
      <c r="Q185" s="52">
        <v>17</v>
      </c>
      <c r="R185" s="52">
        <v>21</v>
      </c>
      <c r="S185" s="56">
        <v>707</v>
      </c>
      <c r="T185" s="52">
        <v>0</v>
      </c>
      <c r="U185" s="52">
        <v>0</v>
      </c>
      <c r="V185" s="52">
        <v>0</v>
      </c>
      <c r="W185" s="52">
        <v>0</v>
      </c>
      <c r="X185" s="52">
        <v>0.80138549367442802</v>
      </c>
      <c r="Y185" s="52">
        <v>0.71286757184966199</v>
      </c>
      <c r="Z185" s="52">
        <v>0.64547215805077796</v>
      </c>
      <c r="AA185" s="52">
        <v>0.56921631230879599</v>
      </c>
      <c r="AB185" s="52">
        <v>0.49240230208276897</v>
      </c>
      <c r="AC185" s="52">
        <v>0.43622698213066102</v>
      </c>
      <c r="AD185" s="52">
        <v>0.413366680142978</v>
      </c>
      <c r="AE185" s="52">
        <v>0.48592078616448298</v>
      </c>
      <c r="AF185" s="52">
        <v>0.49697952085936697</v>
      </c>
      <c r="AG185" s="52">
        <v>0.49018301710432599</v>
      </c>
      <c r="AH185" s="52">
        <v>0.52431206430163702</v>
      </c>
      <c r="AI185" s="52">
        <v>0.61333592560622197</v>
      </c>
      <c r="AJ185" s="52">
        <v>0.64660873062475699</v>
      </c>
      <c r="AK185" s="52">
        <v>0.83405042381562799</v>
      </c>
      <c r="AL185" s="52">
        <v>0.99803814226927001</v>
      </c>
      <c r="AM185" s="52">
        <v>1.0422593926206301</v>
      </c>
      <c r="AN185" s="52">
        <v>0.99837078135108603</v>
      </c>
      <c r="AO185" s="52">
        <v>1.0539346936148399</v>
      </c>
      <c r="AP185" s="52">
        <v>1.01235699528887</v>
      </c>
      <c r="AQ185" s="52">
        <v>0.91186784233168405</v>
      </c>
      <c r="AR185" s="52">
        <v>0.88651342190844895</v>
      </c>
      <c r="AS185" s="52">
        <v>0.92885651371653299</v>
      </c>
      <c r="AT185" s="52">
        <v>0.93931972424891297</v>
      </c>
      <c r="AU185" s="52">
        <v>0.845718754682382</v>
      </c>
      <c r="AV185" s="52">
        <v>0.89179554231866898</v>
      </c>
      <c r="AW185" s="52">
        <v>0.61156935077239605</v>
      </c>
      <c r="AX185" s="52">
        <v>0.568572459834637</v>
      </c>
      <c r="AY185" s="52">
        <v>0.50527540028432405</v>
      </c>
      <c r="AZ185" s="52">
        <v>0.460200541975474</v>
      </c>
      <c r="BA185" s="52">
        <v>0.42912836476127703</v>
      </c>
      <c r="BB185" s="52">
        <v>0.43632479405091201</v>
      </c>
      <c r="BC185" s="52">
        <v>0.47840064247645903</v>
      </c>
      <c r="BD185" s="52">
        <v>0.53164150176999203</v>
      </c>
      <c r="BE185" s="52">
        <v>0.53076764542867605</v>
      </c>
      <c r="BF185" s="52">
        <v>0.52036610938729799</v>
      </c>
      <c r="BG185" s="52">
        <v>0.52649235739102596</v>
      </c>
      <c r="BH185" s="52">
        <v>0.57158061688109796</v>
      </c>
      <c r="BI185" s="52">
        <v>0.67416667802288299</v>
      </c>
      <c r="BJ185" s="52">
        <v>0.89258802092897205</v>
      </c>
      <c r="BK185" s="52">
        <v>1.0958477816158501</v>
      </c>
      <c r="BL185" s="52">
        <v>1.2536481067938701</v>
      </c>
      <c r="BM185" s="52">
        <v>1.38038916318892</v>
      </c>
      <c r="BN185" s="52">
        <v>1.4541609413721599</v>
      </c>
      <c r="BO185" s="52">
        <v>1.44289713895641</v>
      </c>
      <c r="BP185" s="52">
        <v>1.3096613791234999</v>
      </c>
      <c r="BQ185" s="52">
        <v>1.19348062408358</v>
      </c>
      <c r="BR185" s="52">
        <v>1.10587067946349</v>
      </c>
      <c r="BS185" s="52">
        <v>0.96436018632695897</v>
      </c>
      <c r="BT185" s="52">
        <v>0.82033938831284803</v>
      </c>
      <c r="BU185" s="52">
        <v>69.0093875806471</v>
      </c>
      <c r="BV185" s="52">
        <v>62.582968681469197</v>
      </c>
      <c r="BW185" s="52">
        <v>62.145646964818603</v>
      </c>
      <c r="BX185" s="52">
        <v>62.072133860217598</v>
      </c>
      <c r="BY185" s="52">
        <v>61.795089107585603</v>
      </c>
      <c r="BZ185" s="52">
        <v>61.282868146113699</v>
      </c>
      <c r="CA185" s="52">
        <v>61.015270245316898</v>
      </c>
      <c r="CB185" s="52">
        <v>61.078430270165697</v>
      </c>
      <c r="CC185" s="52">
        <v>63.296916989876003</v>
      </c>
      <c r="CD185" s="52">
        <v>65.676126015221001</v>
      </c>
      <c r="CE185" s="52">
        <v>68.715610731221702</v>
      </c>
      <c r="CF185" s="52">
        <v>72.731833369618599</v>
      </c>
      <c r="CG185" s="52">
        <v>76.978138141684596</v>
      </c>
      <c r="CH185" s="52">
        <v>82.093149827856195</v>
      </c>
      <c r="CI185" s="52">
        <v>84.809159860701897</v>
      </c>
      <c r="CJ185" s="52">
        <v>86.210639237159199</v>
      </c>
      <c r="CK185" s="52">
        <v>86.396626038749602</v>
      </c>
      <c r="CL185" s="52">
        <v>86.714784310536999</v>
      </c>
      <c r="CM185" s="52">
        <v>85.942399715167198</v>
      </c>
      <c r="CN185" s="52">
        <v>83.184121630729294</v>
      </c>
      <c r="CO185" s="52">
        <v>77.424780246282396</v>
      </c>
      <c r="CP185" s="52">
        <v>73.235854694714803</v>
      </c>
      <c r="CQ185" s="57">
        <v>71.651115828542899</v>
      </c>
      <c r="CR185" s="57">
        <v>69.709934182942405</v>
      </c>
      <c r="CS185" s="57">
        <v>64.0807811193052</v>
      </c>
      <c r="CT185" s="57">
        <v>3.8658073158800302E-3</v>
      </c>
      <c r="CU185" s="57">
        <v>-2.4218538509947901E-2</v>
      </c>
      <c r="CV185" s="57">
        <v>-6.7910391342058197E-3</v>
      </c>
      <c r="CW185" s="57">
        <v>-1.56829499243067E-3</v>
      </c>
      <c r="CX185" s="57">
        <v>8.3713042068978797E-5</v>
      </c>
      <c r="CY185" s="57">
        <v>-3.1459304019005201E-3</v>
      </c>
      <c r="CZ185" s="57">
        <v>2.72182883090503E-3</v>
      </c>
      <c r="DA185" s="57">
        <v>5.8373250725878003E-3</v>
      </c>
      <c r="DB185" s="57">
        <v>2.27621968419329E-2</v>
      </c>
      <c r="DC185" s="57">
        <v>2.1153097513857601E-2</v>
      </c>
      <c r="DD185" s="52">
        <v>1.1855460476470099E-2</v>
      </c>
      <c r="DE185" s="52">
        <v>3.48270195552781E-3</v>
      </c>
      <c r="DF185" s="52">
        <v>-1.1319499884375E-3</v>
      </c>
      <c r="DG185" s="52">
        <v>-6.0072408601212803E-3</v>
      </c>
      <c r="DH185" s="52">
        <v>-2.30823561438534E-3</v>
      </c>
      <c r="DI185" s="52">
        <v>3.6010824913182702E-3</v>
      </c>
      <c r="DJ185" s="52">
        <v>7.0749989809544694E-2</v>
      </c>
      <c r="DK185" s="52">
        <v>7.8454092113351206E-2</v>
      </c>
      <c r="DL185" s="57">
        <v>8.7513763641956996E-2</v>
      </c>
      <c r="DM185" s="57">
        <v>8.2450445188154003E-2</v>
      </c>
      <c r="DN185" s="57">
        <v>3.94952685072954E-2</v>
      </c>
      <c r="DO185" s="52">
        <v>3.4399744593492198E-3</v>
      </c>
      <c r="DP185" s="52">
        <v>-6.8854184704667996E-4</v>
      </c>
      <c r="DQ185" s="52">
        <v>1.47342714804614E-3</v>
      </c>
      <c r="DR185" s="59">
        <v>1.9294975207407898E-5</v>
      </c>
      <c r="DS185" s="58">
        <v>1.86731354315263E-5</v>
      </c>
      <c r="DT185" s="58">
        <v>1.3483440259598E-5</v>
      </c>
      <c r="DU185" s="58">
        <v>6.5164027897052098E-6</v>
      </c>
      <c r="DV185" s="58">
        <v>2.2814316157291699E-6</v>
      </c>
      <c r="DW185" s="58">
        <v>8.6966661857963401E-7</v>
      </c>
      <c r="DX185" s="58">
        <v>2.6451922979269099E-6</v>
      </c>
      <c r="DY185" s="59">
        <v>2.17599281926744E-5</v>
      </c>
      <c r="DZ185" s="58">
        <v>5.4895068871458097E-6</v>
      </c>
      <c r="EA185" s="58">
        <v>4.1795015076102398E-6</v>
      </c>
      <c r="EB185" s="58">
        <v>2.40807377927057E-6</v>
      </c>
      <c r="EC185" s="58">
        <v>2.10360237453992E-6</v>
      </c>
      <c r="ED185" s="58">
        <v>3.7446456048365602E-6</v>
      </c>
      <c r="EE185" s="58">
        <v>1.1143308925940999E-5</v>
      </c>
      <c r="EF185" s="59">
        <v>1.7699624163900599E-5</v>
      </c>
      <c r="EG185" s="59">
        <v>2.4360764090470499E-5</v>
      </c>
      <c r="EH185" s="59">
        <v>2.79434371113559E-5</v>
      </c>
      <c r="EI185" s="59">
        <v>2.7166211017719198E-5</v>
      </c>
      <c r="EJ185" s="59">
        <v>2.3953191612202599E-5</v>
      </c>
      <c r="EK185" s="59">
        <v>1.8579669079327E-5</v>
      </c>
      <c r="EL185" s="59">
        <v>2.95455004596458E-5</v>
      </c>
      <c r="EM185" s="59">
        <v>1.50682654798491E-5</v>
      </c>
      <c r="EN185" s="58">
        <v>1.5989237868555E-6</v>
      </c>
      <c r="EO185" s="58">
        <v>1.5783677047443799E-6</v>
      </c>
    </row>
    <row r="186" spans="2:145" x14ac:dyDescent="0.25">
      <c r="B18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All_All_All_All_All_All_All_All_All_SLAP_PGSB_All_45890</v>
      </c>
      <c r="C186" s="52" t="s">
        <v>264</v>
      </c>
      <c r="D186" s="52" t="s">
        <v>259</v>
      </c>
      <c r="E186" s="52" t="s">
        <v>25</v>
      </c>
      <c r="F186" s="52" t="s">
        <v>25</v>
      </c>
      <c r="G186" s="52" t="s">
        <v>25</v>
      </c>
      <c r="H186" s="52" t="s">
        <v>25</v>
      </c>
      <c r="I186" s="52" t="s">
        <v>25</v>
      </c>
      <c r="J186" s="52" t="s">
        <v>25</v>
      </c>
      <c r="K186" s="52" t="s">
        <v>25</v>
      </c>
      <c r="L186" s="53" t="s">
        <v>25</v>
      </c>
      <c r="M186" s="53" t="s">
        <v>25</v>
      </c>
      <c r="N186" s="54" t="s">
        <v>283</v>
      </c>
      <c r="O186" s="52" t="s">
        <v>25</v>
      </c>
      <c r="P186" s="55">
        <v>45890</v>
      </c>
      <c r="Q186" s="52">
        <v>17</v>
      </c>
      <c r="R186" s="52">
        <v>21</v>
      </c>
      <c r="S186" s="56">
        <v>722</v>
      </c>
      <c r="T186" s="52">
        <v>0</v>
      </c>
      <c r="U186" s="52">
        <v>0</v>
      </c>
      <c r="V186" s="52">
        <v>0</v>
      </c>
      <c r="W186" s="52">
        <v>0</v>
      </c>
      <c r="X186" s="52">
        <v>0.94257433838411497</v>
      </c>
      <c r="Y186" s="52">
        <v>0.74185608710259698</v>
      </c>
      <c r="Z186" s="52">
        <v>0.72533144656382798</v>
      </c>
      <c r="AA186" s="52">
        <v>0.60623295096575702</v>
      </c>
      <c r="AB186" s="52">
        <v>0.53989728271478798</v>
      </c>
      <c r="AC186" s="52">
        <v>0.51396447181608595</v>
      </c>
      <c r="AD186" s="52">
        <v>0.51627059429400801</v>
      </c>
      <c r="AE186" s="52">
        <v>0.52470918144938405</v>
      </c>
      <c r="AF186" s="52">
        <v>0.52811741827207404</v>
      </c>
      <c r="AG186" s="52">
        <v>0.64246480989091104</v>
      </c>
      <c r="AH186" s="52">
        <v>0.65688865351029202</v>
      </c>
      <c r="AI186" s="52">
        <v>0.69619496641662704</v>
      </c>
      <c r="AJ186" s="52">
        <v>0.74192685986547502</v>
      </c>
      <c r="AK186" s="52">
        <v>0.78597585117786295</v>
      </c>
      <c r="AL186" s="52">
        <v>0.91187869978053904</v>
      </c>
      <c r="AM186" s="52">
        <v>1.0402482580522801</v>
      </c>
      <c r="AN186" s="52">
        <v>1.0254328007575899</v>
      </c>
      <c r="AO186" s="52">
        <v>1.1189352489076101</v>
      </c>
      <c r="AP186" s="52">
        <v>1.06803526538536</v>
      </c>
      <c r="AQ186" s="52">
        <v>0.98211941439940198</v>
      </c>
      <c r="AR186" s="52">
        <v>0.99339523681625697</v>
      </c>
      <c r="AS186" s="52">
        <v>1.0605176974306501</v>
      </c>
      <c r="AT186" s="52">
        <v>1.07128490266881</v>
      </c>
      <c r="AU186" s="52">
        <v>0.923913017472897</v>
      </c>
      <c r="AV186" s="52">
        <v>0.80486760357481402</v>
      </c>
      <c r="AW186" s="52">
        <v>0.74227863393331805</v>
      </c>
      <c r="AX186" s="52">
        <v>0.65520965565934997</v>
      </c>
      <c r="AY186" s="52">
        <v>0.58538881926655395</v>
      </c>
      <c r="AZ186" s="52">
        <v>0.539145995705411</v>
      </c>
      <c r="BA186" s="52">
        <v>0.50970258863018403</v>
      </c>
      <c r="BB186" s="52">
        <v>0.51363408410730704</v>
      </c>
      <c r="BC186" s="52">
        <v>0.54705268679150498</v>
      </c>
      <c r="BD186" s="52">
        <v>0.58747274707228803</v>
      </c>
      <c r="BE186" s="52">
        <v>0.58397819227706604</v>
      </c>
      <c r="BF186" s="52">
        <v>0.57285076798226198</v>
      </c>
      <c r="BG186" s="52">
        <v>0.60065427134613203</v>
      </c>
      <c r="BH186" s="52">
        <v>0.70037247111551304</v>
      </c>
      <c r="BI186" s="52">
        <v>0.877759226120575</v>
      </c>
      <c r="BJ186" s="52">
        <v>1.1450994258618801</v>
      </c>
      <c r="BK186" s="52">
        <v>1.38157131167907</v>
      </c>
      <c r="BL186" s="52">
        <v>1.53539333509028</v>
      </c>
      <c r="BM186" s="52">
        <v>1.6614945962859899</v>
      </c>
      <c r="BN186" s="52">
        <v>1.66867167867947</v>
      </c>
      <c r="BO186" s="52">
        <v>1.57898848456358</v>
      </c>
      <c r="BP186" s="52">
        <v>1.3023324711170801</v>
      </c>
      <c r="BQ186" s="52">
        <v>1.1942360552229001</v>
      </c>
      <c r="BR186" s="52">
        <v>1.14399634181957</v>
      </c>
      <c r="BS186" s="52">
        <v>1.0680449289421901</v>
      </c>
      <c r="BT186" s="52">
        <v>0.91892902817257205</v>
      </c>
      <c r="BU186" s="52">
        <v>67.270153447954002</v>
      </c>
      <c r="BV186" s="52">
        <v>66.243417335977895</v>
      </c>
      <c r="BW186" s="52">
        <v>65.943503208134501</v>
      </c>
      <c r="BX186" s="52">
        <v>64.921561728212396</v>
      </c>
      <c r="BY186" s="52">
        <v>63.925562080556297</v>
      </c>
      <c r="BZ186" s="52">
        <v>63.636013341868598</v>
      </c>
      <c r="CA186" s="52">
        <v>62.898931818185801</v>
      </c>
      <c r="CB186" s="52">
        <v>63.5965716868985</v>
      </c>
      <c r="CC186" s="52">
        <v>67.597344907636696</v>
      </c>
      <c r="CD186" s="52">
        <v>72.828711644432104</v>
      </c>
      <c r="CE186" s="52">
        <v>78.357325394551594</v>
      </c>
      <c r="CF186" s="52">
        <v>82.3700597506229</v>
      </c>
      <c r="CG186" s="52">
        <v>86.3593021229904</v>
      </c>
      <c r="CH186" s="52">
        <v>89.610017862197495</v>
      </c>
      <c r="CI186" s="52">
        <v>90.887922449171498</v>
      </c>
      <c r="CJ186" s="52">
        <v>91.678076493291897</v>
      </c>
      <c r="CK186" s="52">
        <v>92.136984352899404</v>
      </c>
      <c r="CL186" s="52">
        <v>90.637959268064606</v>
      </c>
      <c r="CM186" s="52">
        <v>87.4450764355839</v>
      </c>
      <c r="CN186" s="52">
        <v>80.9262471443148</v>
      </c>
      <c r="CO186" s="52">
        <v>74.065505568042695</v>
      </c>
      <c r="CP186" s="57">
        <v>71.219027779487106</v>
      </c>
      <c r="CQ186" s="57">
        <v>69.167686685189295</v>
      </c>
      <c r="CR186" s="57">
        <v>67.404063849995595</v>
      </c>
      <c r="CS186" s="57">
        <v>68.310028176560493</v>
      </c>
      <c r="CT186" s="57">
        <v>1.4996920632317099E-4</v>
      </c>
      <c r="CU186" s="57">
        <v>-2.0485276588242899E-2</v>
      </c>
      <c r="CV186" s="57">
        <v>-4.9720484982025302E-3</v>
      </c>
      <c r="CW186" s="57">
        <v>-1.7372871904860899E-3</v>
      </c>
      <c r="CX186" s="57">
        <v>-4.3673244987967799E-5</v>
      </c>
      <c r="CY186" s="57">
        <v>-2.9828139362144701E-3</v>
      </c>
      <c r="CZ186" s="57">
        <v>2.6991973455977201E-3</v>
      </c>
      <c r="DA186" s="57">
        <v>5.7531255826230197E-3</v>
      </c>
      <c r="DB186" s="57">
        <v>2.1519661457935602E-2</v>
      </c>
      <c r="DC186" s="57">
        <v>1.7457293392961301E-2</v>
      </c>
      <c r="DD186" s="52">
        <v>6.21704501583604E-3</v>
      </c>
      <c r="DE186" s="52">
        <v>3.8028637903750198E-3</v>
      </c>
      <c r="DF186" s="52">
        <v>-9.3148308509439608E-3</v>
      </c>
      <c r="DG186" s="52">
        <v>-1.43406084932804E-2</v>
      </c>
      <c r="DH186" s="52">
        <v>-6.6400256995988796E-3</v>
      </c>
      <c r="DI186" s="52">
        <v>1.24775693130129E-3</v>
      </c>
      <c r="DJ186" s="52">
        <v>7.6859993803368998E-2</v>
      </c>
      <c r="DK186" s="57">
        <v>8.4648832493046305E-2</v>
      </c>
      <c r="DL186" s="57">
        <v>9.1904050621547204E-2</v>
      </c>
      <c r="DM186" s="57">
        <v>7.1614708565691507E-2</v>
      </c>
      <c r="DN186" s="57">
        <v>3.77367352421841E-2</v>
      </c>
      <c r="DO186" s="52">
        <v>4.6035152604581497E-3</v>
      </c>
      <c r="DP186" s="52">
        <v>1.3662163855719499E-4</v>
      </c>
      <c r="DQ186" s="52">
        <v>1.89572627924787E-3</v>
      </c>
      <c r="DR186" s="59">
        <v>2.17434506755093E-5</v>
      </c>
      <c r="DS186" s="59">
        <v>1.91526372846862E-5</v>
      </c>
      <c r="DT186" s="59">
        <v>1.49004052490775E-5</v>
      </c>
      <c r="DU186" s="58">
        <v>9.3395526304752099E-6</v>
      </c>
      <c r="DV186" s="58">
        <v>5.5932244511916098E-6</v>
      </c>
      <c r="DW186" s="58">
        <v>1.2449561919435301E-6</v>
      </c>
      <c r="DX186" s="58">
        <v>4.5178472026117502E-6</v>
      </c>
      <c r="DY186" s="59">
        <v>2.0309768976206799E-5</v>
      </c>
      <c r="DZ186" s="58">
        <v>5.1044833548036102E-6</v>
      </c>
      <c r="EA186" s="58">
        <v>2.6225188807836302E-6</v>
      </c>
      <c r="EB186" s="58">
        <v>1.27037771654198E-6</v>
      </c>
      <c r="EC186" s="58">
        <v>1.2269363706397101E-6</v>
      </c>
      <c r="ED186" s="58">
        <v>3.2508605950319001E-6</v>
      </c>
      <c r="EE186" s="59">
        <v>1.3828920931003999E-5</v>
      </c>
      <c r="EF186" s="59">
        <v>2.28388654065343E-5</v>
      </c>
      <c r="EG186" s="59">
        <v>2.7654739904334399E-5</v>
      </c>
      <c r="EH186" s="59">
        <v>3.3028312798679797E-5</v>
      </c>
      <c r="EI186" s="59">
        <v>3.3578318162676302E-5</v>
      </c>
      <c r="EJ186" s="59">
        <v>3.3162216622746798E-5</v>
      </c>
      <c r="EK186" s="59">
        <v>1.86087851967767E-5</v>
      </c>
      <c r="EL186" s="59">
        <v>2.45450275448939E-5</v>
      </c>
      <c r="EM186" s="59">
        <v>1.3488110063983999E-5</v>
      </c>
      <c r="EN186" s="58">
        <v>1.85421276536976E-6</v>
      </c>
      <c r="EO186" s="58">
        <v>1.8545232681178499E-6</v>
      </c>
    </row>
    <row r="187" spans="2:145" x14ac:dyDescent="0.25">
      <c r="B18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All_All_All_All_All_All_All_All_All_SLAP_PGSB_All_45891</v>
      </c>
      <c r="C187" s="52" t="s">
        <v>264</v>
      </c>
      <c r="D187" s="52" t="s">
        <v>259</v>
      </c>
      <c r="E187" s="52" t="s">
        <v>25</v>
      </c>
      <c r="F187" s="52" t="s">
        <v>25</v>
      </c>
      <c r="G187" s="52" t="s">
        <v>25</v>
      </c>
      <c r="H187" s="52" t="s">
        <v>25</v>
      </c>
      <c r="I187" s="52" t="s">
        <v>25</v>
      </c>
      <c r="J187" s="52" t="s">
        <v>25</v>
      </c>
      <c r="K187" s="52" t="s">
        <v>25</v>
      </c>
      <c r="L187" s="53" t="s">
        <v>25</v>
      </c>
      <c r="M187" s="53" t="s">
        <v>25</v>
      </c>
      <c r="N187" s="54" t="s">
        <v>283</v>
      </c>
      <c r="O187" s="52" t="s">
        <v>25</v>
      </c>
      <c r="P187" s="55">
        <v>45891</v>
      </c>
      <c r="Q187" s="52">
        <v>17</v>
      </c>
      <c r="R187" s="52">
        <v>21</v>
      </c>
      <c r="S187" s="56">
        <v>723</v>
      </c>
      <c r="T187" s="52">
        <v>0</v>
      </c>
      <c r="U187" s="52">
        <v>0</v>
      </c>
      <c r="V187" s="52">
        <v>0</v>
      </c>
      <c r="W187" s="52">
        <v>0</v>
      </c>
      <c r="X187" s="52">
        <v>0.96716458426557395</v>
      </c>
      <c r="Y187" s="52">
        <v>0.83220632266806505</v>
      </c>
      <c r="Z187" s="52">
        <v>0.64496736688956002</v>
      </c>
      <c r="AA187" s="52">
        <v>0.58106007010095595</v>
      </c>
      <c r="AB187" s="52">
        <v>0.52896069380316602</v>
      </c>
      <c r="AC187" s="52">
        <v>0.48702200595189399</v>
      </c>
      <c r="AD187" s="52">
        <v>0.52692362741080301</v>
      </c>
      <c r="AE187" s="52">
        <v>0.51420775544314201</v>
      </c>
      <c r="AF187" s="52">
        <v>0.53632471925705305</v>
      </c>
      <c r="AG187" s="52">
        <v>0.60598810397715397</v>
      </c>
      <c r="AH187" s="52">
        <v>0.60177414631821002</v>
      </c>
      <c r="AI187" s="52">
        <v>0.69351235853634097</v>
      </c>
      <c r="AJ187" s="52">
        <v>0.74084977852963296</v>
      </c>
      <c r="AK187" s="52">
        <v>0.86114588865879105</v>
      </c>
      <c r="AL187" s="52">
        <v>0.85530378998578005</v>
      </c>
      <c r="AM187" s="52">
        <v>0.863505385088158</v>
      </c>
      <c r="AN187" s="52">
        <v>0.84505640103886503</v>
      </c>
      <c r="AO187" s="52">
        <v>0.91859757519438201</v>
      </c>
      <c r="AP187" s="52">
        <v>1.07160997694117</v>
      </c>
      <c r="AQ187" s="52">
        <v>0.99804861908403597</v>
      </c>
      <c r="AR187" s="52">
        <v>0.95406103048664803</v>
      </c>
      <c r="AS187" s="52">
        <v>1.0614105101448901</v>
      </c>
      <c r="AT187" s="52">
        <v>0.97872531709527999</v>
      </c>
      <c r="AU187" s="52">
        <v>0.91669939956326396</v>
      </c>
      <c r="AV187" s="52">
        <v>0.92318884990955796</v>
      </c>
      <c r="AW187" s="52">
        <v>0.72085766479847002</v>
      </c>
      <c r="AX187" s="52">
        <v>0.63319253661820496</v>
      </c>
      <c r="AY187" s="52">
        <v>0.56593405606835701</v>
      </c>
      <c r="AZ187" s="52">
        <v>0.52365600479506502</v>
      </c>
      <c r="BA187" s="52">
        <v>0.498057298516831</v>
      </c>
      <c r="BB187" s="52">
        <v>0.50363454417445297</v>
      </c>
      <c r="BC187" s="52">
        <v>0.53970534808902804</v>
      </c>
      <c r="BD187" s="52">
        <v>0.58061757201475706</v>
      </c>
      <c r="BE187" s="52">
        <v>0.58027814588358695</v>
      </c>
      <c r="BF187" s="52">
        <v>0.58633481586457603</v>
      </c>
      <c r="BG187" s="52">
        <v>0.61091560159873004</v>
      </c>
      <c r="BH187" s="52">
        <v>0.669795629662432</v>
      </c>
      <c r="BI187" s="52">
        <v>0.76622317104830895</v>
      </c>
      <c r="BJ187" s="52">
        <v>0.94487991838627094</v>
      </c>
      <c r="BK187" s="52">
        <v>1.1022035206357601</v>
      </c>
      <c r="BL187" s="52">
        <v>1.23400823153648</v>
      </c>
      <c r="BM187" s="52">
        <v>1.36577610578774</v>
      </c>
      <c r="BN187" s="52">
        <v>1.4308419332711999</v>
      </c>
      <c r="BO187" s="52">
        <v>1.3144094535506401</v>
      </c>
      <c r="BP187" s="52">
        <v>1.1526297734197499</v>
      </c>
      <c r="BQ187" s="52">
        <v>1.0877439847955399</v>
      </c>
      <c r="BR187" s="52">
        <v>1.0663709948419</v>
      </c>
      <c r="BS187" s="52">
        <v>1.01271577529805</v>
      </c>
      <c r="BT187" s="52">
        <v>0.87405626484054999</v>
      </c>
      <c r="BU187" s="52">
        <v>65.406970474731295</v>
      </c>
      <c r="BV187" s="52">
        <v>64.386174494884798</v>
      </c>
      <c r="BW187" s="52">
        <v>63.351743951770601</v>
      </c>
      <c r="BX187" s="52">
        <v>62.3355209343799</v>
      </c>
      <c r="BY187" s="52">
        <v>61.328795349255302</v>
      </c>
      <c r="BZ187" s="52">
        <v>61.291285694035899</v>
      </c>
      <c r="CA187" s="52">
        <v>60.5401147638689</v>
      </c>
      <c r="CB187" s="52">
        <v>60.270138506840603</v>
      </c>
      <c r="CC187" s="52">
        <v>62.794743220641401</v>
      </c>
      <c r="CD187" s="52">
        <v>66.334955838657905</v>
      </c>
      <c r="CE187" s="52">
        <v>69.849092390193405</v>
      </c>
      <c r="CF187" s="52">
        <v>71.974492445449201</v>
      </c>
      <c r="CG187" s="52">
        <v>76.219983848536302</v>
      </c>
      <c r="CH187" s="52">
        <v>79.227893765815907</v>
      </c>
      <c r="CI187" s="52">
        <v>81.260273706746105</v>
      </c>
      <c r="CJ187" s="52">
        <v>83.500596312288394</v>
      </c>
      <c r="CK187" s="52">
        <v>83.281925804333</v>
      </c>
      <c r="CL187" s="52">
        <v>83.9917835772751</v>
      </c>
      <c r="CM187" s="52">
        <v>79.631198860574202</v>
      </c>
      <c r="CN187" s="52">
        <v>74.983827485967694</v>
      </c>
      <c r="CO187" s="52">
        <v>70.712232759839793</v>
      </c>
      <c r="CP187" s="57">
        <v>68.648304906716902</v>
      </c>
      <c r="CQ187" s="57">
        <v>67.285771450146896</v>
      </c>
      <c r="CR187" s="57">
        <v>65.512650754339703</v>
      </c>
      <c r="CS187" s="57">
        <v>67.403355293253099</v>
      </c>
      <c r="CT187" s="57">
        <v>-3.77999642737632E-3</v>
      </c>
      <c r="CU187" s="57">
        <v>-2.4271593244300602E-2</v>
      </c>
      <c r="CV187" s="57">
        <v>-6.9041920914076297E-3</v>
      </c>
      <c r="CW187" s="57">
        <v>-1.64078600832839E-3</v>
      </c>
      <c r="CX187" s="57">
        <v>-4.8270086270923101E-5</v>
      </c>
      <c r="CY187" s="57">
        <v>-2.9384312324578798E-3</v>
      </c>
      <c r="CZ187" s="57">
        <v>2.6569050879336098E-3</v>
      </c>
      <c r="DA187" s="57">
        <v>5.7667650077569202E-3</v>
      </c>
      <c r="DB187" s="57">
        <v>2.2586456869688899E-2</v>
      </c>
      <c r="DC187" s="57">
        <v>2.0760522251059899E-2</v>
      </c>
      <c r="DD187" s="57">
        <v>1.1119586256826E-2</v>
      </c>
      <c r="DE187" s="57">
        <v>3.4064910449293699E-3</v>
      </c>
      <c r="DF187" s="57">
        <v>-5.9687704772767001E-5</v>
      </c>
      <c r="DG187" s="52">
        <v>-3.11474042350779E-3</v>
      </c>
      <c r="DH187" s="52">
        <v>1.27343296293648E-3</v>
      </c>
      <c r="DI187" s="52">
        <v>6.6821772739146896E-3</v>
      </c>
      <c r="DJ187" s="52">
        <v>6.5946409769902403E-2</v>
      </c>
      <c r="DK187" s="57">
        <v>7.5802447472700193E-2</v>
      </c>
      <c r="DL187" s="57">
        <v>6.4262687706518606E-2</v>
      </c>
      <c r="DM187" s="57">
        <v>4.4193207640535699E-2</v>
      </c>
      <c r="DN187" s="57">
        <v>3.6465575663504203E-2</v>
      </c>
      <c r="DO187" s="52">
        <v>6.4145545288405098E-3</v>
      </c>
      <c r="DP187" s="52">
        <v>8.4844353068735901E-4</v>
      </c>
      <c r="DQ187" s="52">
        <v>2.2995344530288599E-3</v>
      </c>
      <c r="DR187" s="59">
        <v>2.0582037105210899E-5</v>
      </c>
      <c r="DS187" s="59">
        <v>1.7444045063087099E-5</v>
      </c>
      <c r="DT187" s="59">
        <v>1.2795920677527299E-5</v>
      </c>
      <c r="DU187" s="58">
        <v>7.1167733454864997E-6</v>
      </c>
      <c r="DV187" s="58">
        <v>3.5103502944070101E-6</v>
      </c>
      <c r="DW187" s="58">
        <v>9.5164828276848201E-7</v>
      </c>
      <c r="DX187" s="58">
        <v>3.1667410976811898E-6</v>
      </c>
      <c r="DY187" s="59">
        <v>1.7934406239949999E-5</v>
      </c>
      <c r="DZ187" s="58">
        <v>5.7431638973872899E-6</v>
      </c>
      <c r="EA187" s="58">
        <v>4.2764459648417497E-6</v>
      </c>
      <c r="EB187" s="58">
        <v>2.49518231405733E-6</v>
      </c>
      <c r="EC187" s="58">
        <v>2.4800190549712701E-6</v>
      </c>
      <c r="ED187" s="58">
        <v>4.8094820604538801E-6</v>
      </c>
      <c r="EE187" s="59">
        <v>1.0356923024723599E-5</v>
      </c>
      <c r="EF187" s="59">
        <v>1.4071182804356601E-5</v>
      </c>
      <c r="EG187" s="59">
        <v>1.9323177295423102E-5</v>
      </c>
      <c r="EH187" s="59">
        <v>2.38599216272951E-5</v>
      </c>
      <c r="EI187" s="59">
        <v>2.4009054107968401E-5</v>
      </c>
      <c r="EJ187" s="59">
        <v>2.3896797469455299E-5</v>
      </c>
      <c r="EK187" s="59">
        <v>1.9150710152217001E-5</v>
      </c>
      <c r="EL187" s="59">
        <v>2.6171573827973599E-5</v>
      </c>
      <c r="EM187" s="59">
        <v>1.7037891206654399E-5</v>
      </c>
      <c r="EN187" s="58">
        <v>2.29232996546432E-6</v>
      </c>
      <c r="EO187" s="58">
        <v>2.3046523043898202E-6</v>
      </c>
    </row>
    <row r="188" spans="2:145" x14ac:dyDescent="0.25">
      <c r="B18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All_All_All_All_All_All_All_All_All_SLAP_PGSB_All_45904</v>
      </c>
      <c r="C188" s="52" t="s">
        <v>264</v>
      </c>
      <c r="D188" s="52" t="s">
        <v>259</v>
      </c>
      <c r="E188" s="52" t="s">
        <v>25</v>
      </c>
      <c r="F188" s="52" t="s">
        <v>25</v>
      </c>
      <c r="G188" s="52" t="s">
        <v>25</v>
      </c>
      <c r="H188" s="52" t="s">
        <v>25</v>
      </c>
      <c r="I188" s="52" t="s">
        <v>25</v>
      </c>
      <c r="J188" s="52" t="s">
        <v>25</v>
      </c>
      <c r="K188" s="52" t="s">
        <v>25</v>
      </c>
      <c r="L188" s="53" t="s">
        <v>25</v>
      </c>
      <c r="M188" s="53" t="s">
        <v>25</v>
      </c>
      <c r="N188" s="54" t="s">
        <v>283</v>
      </c>
      <c r="O188" s="52" t="s">
        <v>25</v>
      </c>
      <c r="P188" s="55">
        <v>45904</v>
      </c>
      <c r="Q188" s="52">
        <v>17</v>
      </c>
      <c r="R188" s="52">
        <v>21</v>
      </c>
      <c r="S188" s="56">
        <v>727</v>
      </c>
      <c r="T188" s="52">
        <v>0</v>
      </c>
      <c r="U188" s="52">
        <v>0</v>
      </c>
      <c r="V188" s="52">
        <v>0</v>
      </c>
      <c r="W188" s="52">
        <v>0</v>
      </c>
      <c r="X188" s="52">
        <v>0.95066236050706898</v>
      </c>
      <c r="Y188" s="52">
        <v>0.93391129104335702</v>
      </c>
      <c r="Z188" s="52">
        <v>0.62601794937164401</v>
      </c>
      <c r="AA188" s="52">
        <v>0.58141793192354496</v>
      </c>
      <c r="AB188" s="52">
        <v>0.52749039848513302</v>
      </c>
      <c r="AC188" s="52">
        <v>0.506004760860713</v>
      </c>
      <c r="AD188" s="52">
        <v>0.55230659411886596</v>
      </c>
      <c r="AE188" s="52">
        <v>0.49726262919629399</v>
      </c>
      <c r="AF188" s="52">
        <v>0.45663956284834101</v>
      </c>
      <c r="AG188" s="52">
        <v>0.49230082328276797</v>
      </c>
      <c r="AH188" s="52">
        <v>0.52158922891293003</v>
      </c>
      <c r="AI188" s="52">
        <v>0.54417535446979504</v>
      </c>
      <c r="AJ188" s="52">
        <v>0.52410040256555201</v>
      </c>
      <c r="AK188" s="52">
        <v>0.59957787753598102</v>
      </c>
      <c r="AL188" s="52">
        <v>0.58195786761138701</v>
      </c>
      <c r="AM188" s="52">
        <v>0.67504132891536195</v>
      </c>
      <c r="AN188" s="52">
        <v>0.73998700866480605</v>
      </c>
      <c r="AO188" s="52">
        <v>0.676253089861517</v>
      </c>
      <c r="AP188" s="52">
        <v>0.63891248910060505</v>
      </c>
      <c r="AQ188" s="52">
        <v>0.64715950058660499</v>
      </c>
      <c r="AR188" s="52">
        <v>0.66637367839948203</v>
      </c>
      <c r="AS188" s="52">
        <v>0.752612361709874</v>
      </c>
      <c r="AT188" s="52">
        <v>0.724389737845892</v>
      </c>
      <c r="AU188" s="52">
        <v>0.58971577181951296</v>
      </c>
      <c r="AV188" s="52">
        <v>0.72674900389874797</v>
      </c>
      <c r="AW188" s="52">
        <v>0.61511315887043205</v>
      </c>
      <c r="AX188" s="52">
        <v>0.58104697529846505</v>
      </c>
      <c r="AY188" s="52">
        <v>0.53573406386244204</v>
      </c>
      <c r="AZ188" s="52">
        <v>0.50955867123734999</v>
      </c>
      <c r="BA188" s="52">
        <v>0.504713151024903</v>
      </c>
      <c r="BB188" s="52">
        <v>0.52216958696281401</v>
      </c>
      <c r="BC188" s="52">
        <v>0.56626840028015002</v>
      </c>
      <c r="BD188" s="52">
        <v>0.57761338279368601</v>
      </c>
      <c r="BE188" s="52">
        <v>0.537728431464225</v>
      </c>
      <c r="BF188" s="52">
        <v>0.50635403647321897</v>
      </c>
      <c r="BG188" s="52">
        <v>0.50022546529892797</v>
      </c>
      <c r="BH188" s="52">
        <v>0.50954526549325596</v>
      </c>
      <c r="BI188" s="52">
        <v>0.54998455935528001</v>
      </c>
      <c r="BJ188" s="52">
        <v>0.67221119012709196</v>
      </c>
      <c r="BK188" s="52">
        <v>0.81272617693698301</v>
      </c>
      <c r="BL188" s="52">
        <v>0.88750792455640404</v>
      </c>
      <c r="BM188" s="52">
        <v>0.97579652527052496</v>
      </c>
      <c r="BN188" s="52">
        <v>0.98420457380018</v>
      </c>
      <c r="BO188" s="52">
        <v>0.88429387333960396</v>
      </c>
      <c r="BP188" s="52">
        <v>0.84173271668744298</v>
      </c>
      <c r="BQ188" s="52">
        <v>0.82032377564923398</v>
      </c>
      <c r="BR188" s="52">
        <v>0.77263190268322302</v>
      </c>
      <c r="BS188" s="52">
        <v>0.69686068337221097</v>
      </c>
      <c r="BT188" s="52">
        <v>0.61702983429786096</v>
      </c>
      <c r="BU188" s="52">
        <v>63.5980304812866</v>
      </c>
      <c r="BV188" s="52">
        <v>63.544451587023303</v>
      </c>
      <c r="BW188" s="52">
        <v>63.242442363542203</v>
      </c>
      <c r="BX188" s="52">
        <v>62.7678145776636</v>
      </c>
      <c r="BY188" s="52">
        <v>63.421147312204603</v>
      </c>
      <c r="BZ188" s="52">
        <v>63.820435802780601</v>
      </c>
      <c r="CA188" s="52">
        <v>64.086759916039497</v>
      </c>
      <c r="CB188" s="52">
        <v>63.811914159034501</v>
      </c>
      <c r="CC188" s="52">
        <v>63.214193487059198</v>
      </c>
      <c r="CD188" s="52">
        <v>64.306567649368802</v>
      </c>
      <c r="CE188" s="52">
        <v>66.095991935442996</v>
      </c>
      <c r="CF188" s="52">
        <v>67.879377677438796</v>
      </c>
      <c r="CG188" s="52">
        <v>71.123546867839096</v>
      </c>
      <c r="CH188" s="52">
        <v>74.5638094256431</v>
      </c>
      <c r="CI188" s="52">
        <v>74.663651404115697</v>
      </c>
      <c r="CJ188" s="52">
        <v>75.662975228597205</v>
      </c>
      <c r="CK188" s="52">
        <v>75.395990943703694</v>
      </c>
      <c r="CL188" s="52">
        <v>73.959831712514102</v>
      </c>
      <c r="CM188" s="52">
        <v>70.549292507224607</v>
      </c>
      <c r="CN188" s="52">
        <v>68.462251051204504</v>
      </c>
      <c r="CO188" s="52">
        <v>66.3978515433474</v>
      </c>
      <c r="CP188" s="57">
        <v>65.069094706933598</v>
      </c>
      <c r="CQ188" s="57">
        <v>65.684151733964995</v>
      </c>
      <c r="CR188" s="57">
        <v>65.617662546629603</v>
      </c>
      <c r="CS188" s="57">
        <v>64.129349066603595</v>
      </c>
      <c r="CT188" s="57">
        <v>-4.0440188360206996E-3</v>
      </c>
      <c r="CU188" s="57">
        <v>-2.4945520237664599E-2</v>
      </c>
      <c r="CV188" s="57">
        <v>-7.2600275545590398E-3</v>
      </c>
      <c r="CW188" s="57">
        <v>-1.8225328094758899E-3</v>
      </c>
      <c r="CX188" s="57">
        <v>-9.1313924915842603E-5</v>
      </c>
      <c r="CY188" s="57">
        <v>-2.9375895741235499E-3</v>
      </c>
      <c r="CZ188" s="57">
        <v>2.6803920017471998E-3</v>
      </c>
      <c r="DA188" s="57">
        <v>5.7410030251694201E-3</v>
      </c>
      <c r="DB188" s="57">
        <v>2.26096852158581E-2</v>
      </c>
      <c r="DC188" s="57">
        <v>2.1688651689360201E-2</v>
      </c>
      <c r="DD188" s="57">
        <v>1.30121445173123E-2</v>
      </c>
      <c r="DE188" s="52">
        <v>3.2551530785435798E-3</v>
      </c>
      <c r="DF188" s="52">
        <v>4.2839353965618398E-3</v>
      </c>
      <c r="DG188" s="52">
        <v>9.5087906475111003E-4</v>
      </c>
      <c r="DH188" s="52">
        <v>8.6068795888878096E-3</v>
      </c>
      <c r="DI188" s="52">
        <v>1.7397723540194799E-2</v>
      </c>
      <c r="DJ188" s="52">
        <v>5.6944149591161897E-2</v>
      </c>
      <c r="DK188" s="52">
        <v>6.6771243162135396E-2</v>
      </c>
      <c r="DL188" s="57">
        <v>3.2173056970190302E-2</v>
      </c>
      <c r="DM188" s="57">
        <v>1.5111755999894E-2</v>
      </c>
      <c r="DN188" s="57">
        <v>3.4306568776396901E-2</v>
      </c>
      <c r="DO188" s="52">
        <v>8.1649983482386598E-3</v>
      </c>
      <c r="DP188" s="52">
        <v>1.27897722159154E-3</v>
      </c>
      <c r="DQ188" s="52">
        <v>2.1652170677516499E-3</v>
      </c>
      <c r="DR188" s="58">
        <v>2.5083732117109199E-5</v>
      </c>
      <c r="DS188" s="58">
        <v>2.2060775381193401E-5</v>
      </c>
      <c r="DT188" s="58">
        <v>1.67695680986783E-5</v>
      </c>
      <c r="DU188" s="58">
        <v>8.0979587620179998E-6</v>
      </c>
      <c r="DV188" s="58">
        <v>2.88864050181856E-6</v>
      </c>
      <c r="DW188" s="58">
        <v>9.3306320428831005E-7</v>
      </c>
      <c r="DX188" s="58">
        <v>3.3232122212286002E-6</v>
      </c>
      <c r="DY188" s="58">
        <v>2.39317467712515E-5</v>
      </c>
      <c r="DZ188" s="58">
        <v>5.6084585618994097E-6</v>
      </c>
      <c r="EA188" s="58">
        <v>4.1238412121465801E-6</v>
      </c>
      <c r="EB188" s="58">
        <v>2.9878668612237499E-6</v>
      </c>
      <c r="EC188" s="58">
        <v>3.2871697291148799E-6</v>
      </c>
      <c r="ED188" s="58">
        <v>6.16983253941079E-6</v>
      </c>
      <c r="EE188" s="58">
        <v>1.3328262512214999E-5</v>
      </c>
      <c r="EF188" s="58">
        <v>1.70402652590831E-5</v>
      </c>
      <c r="EG188" s="59">
        <v>2.0980022237976599E-5</v>
      </c>
      <c r="EH188" s="59">
        <v>2.3871099801829201E-5</v>
      </c>
      <c r="EI188" s="59">
        <v>2.4881176593592699E-5</v>
      </c>
      <c r="EJ188" s="59">
        <v>3.0529734558127498E-5</v>
      </c>
      <c r="EK188" s="59">
        <v>2.8832676810009402E-5</v>
      </c>
      <c r="EL188" s="59">
        <v>3.7429770815528502E-5</v>
      </c>
      <c r="EM188" s="58">
        <v>1.88850129147163E-5</v>
      </c>
      <c r="EN188" s="58">
        <v>2.1484666880136001E-6</v>
      </c>
      <c r="EO188" s="58">
        <v>1.84050266805892E-6</v>
      </c>
    </row>
    <row r="189" spans="2:145" x14ac:dyDescent="0.25">
      <c r="B18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All_All_All_All_All_All_All_All_All_SLAP_PGSB_All_45916</v>
      </c>
      <c r="C189" s="52" t="s">
        <v>264</v>
      </c>
      <c r="D189" s="52" t="s">
        <v>259</v>
      </c>
      <c r="E189" s="52" t="s">
        <v>25</v>
      </c>
      <c r="F189" s="52" t="s">
        <v>25</v>
      </c>
      <c r="G189" s="52" t="s">
        <v>25</v>
      </c>
      <c r="H189" s="52" t="s">
        <v>25</v>
      </c>
      <c r="I189" s="52" t="s">
        <v>25</v>
      </c>
      <c r="J189" s="52" t="s">
        <v>25</v>
      </c>
      <c r="K189" s="52" t="s">
        <v>25</v>
      </c>
      <c r="L189" s="53" t="s">
        <v>25</v>
      </c>
      <c r="M189" s="53" t="s">
        <v>25</v>
      </c>
      <c r="N189" s="54" t="s">
        <v>283</v>
      </c>
      <c r="O189" s="52" t="s">
        <v>25</v>
      </c>
      <c r="P189" s="55">
        <v>45916</v>
      </c>
      <c r="Q189" s="52">
        <v>17</v>
      </c>
      <c r="R189" s="52">
        <v>21</v>
      </c>
      <c r="S189" s="56">
        <v>733</v>
      </c>
      <c r="T189" s="52">
        <v>0</v>
      </c>
      <c r="U189" s="52">
        <v>0</v>
      </c>
      <c r="V189" s="52">
        <v>0</v>
      </c>
      <c r="W189" s="52">
        <v>0</v>
      </c>
      <c r="X189" s="52">
        <v>0.76516092250115797</v>
      </c>
      <c r="Y189" s="52">
        <v>0.65949043081341197</v>
      </c>
      <c r="Z189" s="52">
        <v>0.55040151314865204</v>
      </c>
      <c r="AA189" s="52">
        <v>0.50140874113585099</v>
      </c>
      <c r="AB189" s="52">
        <v>0.45949796364524598</v>
      </c>
      <c r="AC189" s="52">
        <v>0.44877230498106901</v>
      </c>
      <c r="AD189" s="52">
        <v>0.52588652539026703</v>
      </c>
      <c r="AE189" s="52">
        <v>0.54649910230545096</v>
      </c>
      <c r="AF189" s="52">
        <v>0.51254823788584203</v>
      </c>
      <c r="AG189" s="52">
        <v>0.56745163059798798</v>
      </c>
      <c r="AH189" s="52">
        <v>0.64571414886215295</v>
      </c>
      <c r="AI189" s="52">
        <v>0.57916610774230204</v>
      </c>
      <c r="AJ189" s="52">
        <v>0.63105328858023901</v>
      </c>
      <c r="AK189" s="52">
        <v>0.78777236164749298</v>
      </c>
      <c r="AL189" s="52">
        <v>0.87130588649030505</v>
      </c>
      <c r="AM189" s="52">
        <v>0.96666054631911702</v>
      </c>
      <c r="AN189" s="52">
        <v>0.93734235066729099</v>
      </c>
      <c r="AO189" s="52">
        <v>0.89931016738275504</v>
      </c>
      <c r="AP189" s="52">
        <v>1.11741312607968</v>
      </c>
      <c r="AQ189" s="52">
        <v>1.00839713666608</v>
      </c>
      <c r="AR189" s="52">
        <v>0.99486808055587606</v>
      </c>
      <c r="AS189" s="52">
        <v>1.05045593452912</v>
      </c>
      <c r="AT189" s="52">
        <v>1.00200071958703</v>
      </c>
      <c r="AU189" s="52">
        <v>0.84367379830910005</v>
      </c>
      <c r="AV189" s="52">
        <v>0.73834657803435</v>
      </c>
      <c r="AW189" s="52">
        <v>0.73505772461182095</v>
      </c>
      <c r="AX189" s="52">
        <v>0.64842791296287505</v>
      </c>
      <c r="AY189" s="52">
        <v>0.56994993970468899</v>
      </c>
      <c r="AZ189" s="52">
        <v>0.50342232505263595</v>
      </c>
      <c r="BA189" s="52">
        <v>0.46113827365157001</v>
      </c>
      <c r="BB189" s="52">
        <v>0.46608730069123999</v>
      </c>
      <c r="BC189" s="52">
        <v>0.51505988854584495</v>
      </c>
      <c r="BD189" s="52">
        <v>0.57006723607545895</v>
      </c>
      <c r="BE189" s="52">
        <v>0.55192767012493305</v>
      </c>
      <c r="BF189" s="52">
        <v>0.52782041492070197</v>
      </c>
      <c r="BG189" s="52">
        <v>0.54012309785774704</v>
      </c>
      <c r="BH189" s="52">
        <v>0.61867069771149896</v>
      </c>
      <c r="BI189" s="52">
        <v>0.77136236267662395</v>
      </c>
      <c r="BJ189" s="52">
        <v>0.99742207518622406</v>
      </c>
      <c r="BK189" s="52">
        <v>1.1742064960168701</v>
      </c>
      <c r="BL189" s="52">
        <v>1.2707943414804199</v>
      </c>
      <c r="BM189" s="52">
        <v>1.33659606777629</v>
      </c>
      <c r="BN189" s="52">
        <v>1.3593930317061</v>
      </c>
      <c r="BO189" s="52">
        <v>1.23211711535349</v>
      </c>
      <c r="BP189" s="52">
        <v>1.12455671903706</v>
      </c>
      <c r="BQ189" s="52">
        <v>1.0789517316291299</v>
      </c>
      <c r="BR189" s="52">
        <v>1.04266865346148</v>
      </c>
      <c r="BS189" s="52">
        <v>0.98761092400811001</v>
      </c>
      <c r="BT189" s="52">
        <v>0.85934885208066702</v>
      </c>
      <c r="BU189" s="52">
        <v>73.389497968328897</v>
      </c>
      <c r="BV189" s="52">
        <v>71.436142050425602</v>
      </c>
      <c r="BW189" s="52">
        <v>70.148350861456805</v>
      </c>
      <c r="BX189" s="52">
        <v>69.4269411762712</v>
      </c>
      <c r="BY189" s="52">
        <v>69.108194874659304</v>
      </c>
      <c r="BZ189" s="52">
        <v>67.819300159668501</v>
      </c>
      <c r="CA189" s="52">
        <v>66.839131618632095</v>
      </c>
      <c r="CB189" s="52">
        <v>66.121664053952401</v>
      </c>
      <c r="CC189" s="52">
        <v>69.653774969537395</v>
      </c>
      <c r="CD189" s="52">
        <v>72.902530796634295</v>
      </c>
      <c r="CE189" s="52">
        <v>77.2396481315036</v>
      </c>
      <c r="CF189" s="52">
        <v>81.523163114397306</v>
      </c>
      <c r="CG189" s="52">
        <v>84.798970081367202</v>
      </c>
      <c r="CH189" s="52">
        <v>87.011318487873098</v>
      </c>
      <c r="CI189" s="52">
        <v>87.340044059053994</v>
      </c>
      <c r="CJ189" s="52">
        <v>86.445991562161396</v>
      </c>
      <c r="CK189" s="52">
        <v>86.462147597201806</v>
      </c>
      <c r="CL189" s="52">
        <v>85.063320084654194</v>
      </c>
      <c r="CM189" s="52">
        <v>81.158437280955198</v>
      </c>
      <c r="CN189" s="52">
        <v>76.917258577943102</v>
      </c>
      <c r="CO189" s="52">
        <v>72.4661747575161</v>
      </c>
      <c r="CP189" s="57">
        <v>71.6365184731618</v>
      </c>
      <c r="CQ189" s="57">
        <v>70.316649377839994</v>
      </c>
      <c r="CR189" s="57">
        <v>69.256438507259602</v>
      </c>
      <c r="CS189" s="57">
        <v>73.461505304054</v>
      </c>
      <c r="CT189" s="57">
        <v>1.31098499768102E-2</v>
      </c>
      <c r="CU189" s="57">
        <v>1.5720156296810601E-3</v>
      </c>
      <c r="CV189" s="57">
        <v>7.2630070471350902E-3</v>
      </c>
      <c r="CW189" s="57">
        <v>5.8013216374311104E-3</v>
      </c>
      <c r="CX189" s="57">
        <v>1.1846199202478901E-3</v>
      </c>
      <c r="CY189" s="57">
        <v>-2.39780310879361E-3</v>
      </c>
      <c r="CZ189" s="57">
        <v>7.4540667387048198E-4</v>
      </c>
      <c r="DA189" s="57">
        <v>6.9198398730154704E-3</v>
      </c>
      <c r="DB189" s="57">
        <v>2.04773210725997E-2</v>
      </c>
      <c r="DC189" s="57">
        <v>1.7546234949711699E-2</v>
      </c>
      <c r="DD189" s="57">
        <v>6.7767288029513999E-3</v>
      </c>
      <c r="DE189" s="57">
        <v>3.7786590559903501E-3</v>
      </c>
      <c r="DF189" s="57">
        <v>-7.80192995793344E-3</v>
      </c>
      <c r="DG189" s="57">
        <v>-1.2362581992834401E-2</v>
      </c>
      <c r="DH189" s="57">
        <v>-7.4658936323498898E-3</v>
      </c>
      <c r="DI189" s="57">
        <v>1.29253671239009E-3</v>
      </c>
      <c r="DJ189" s="57">
        <v>6.9037314402739899E-2</v>
      </c>
      <c r="DK189" s="57">
        <v>7.6424906505487694E-2</v>
      </c>
      <c r="DL189" s="57">
        <v>6.9888247210039403E-2</v>
      </c>
      <c r="DM189" s="57">
        <v>5.3553183399151001E-2</v>
      </c>
      <c r="DN189" s="57">
        <v>3.66582933757428E-2</v>
      </c>
      <c r="DO189" s="52">
        <v>4.2557206858040899E-3</v>
      </c>
      <c r="DP189" s="52">
        <v>-3.2905249959327997E-4</v>
      </c>
      <c r="DQ189" s="52">
        <v>1.6016736357424501E-3</v>
      </c>
      <c r="DR189" s="58">
        <v>1.81399428240702E-5</v>
      </c>
      <c r="DS189" s="58">
        <v>1.5528602982791801E-5</v>
      </c>
      <c r="DT189" s="58">
        <v>1.11800396704468E-5</v>
      </c>
      <c r="DU189" s="58">
        <v>5.1613050568826403E-6</v>
      </c>
      <c r="DV189" s="58">
        <v>1.9186930500955101E-6</v>
      </c>
      <c r="DW189" s="58">
        <v>6.6004612342265203E-7</v>
      </c>
      <c r="DX189" s="58">
        <v>2.1557528643020298E-6</v>
      </c>
      <c r="DY189" s="58">
        <v>1.58704135689086E-5</v>
      </c>
      <c r="DZ189" s="58">
        <v>3.8886579466713501E-6</v>
      </c>
      <c r="EA189" s="58">
        <v>2.17050209764662E-6</v>
      </c>
      <c r="EB189" s="58">
        <v>1.06818971591956E-6</v>
      </c>
      <c r="EC189" s="58">
        <v>1.1099352235614801E-6</v>
      </c>
      <c r="ED189" s="58">
        <v>2.64828087654934E-6</v>
      </c>
      <c r="EE189" s="58">
        <v>1.0616241277923899E-5</v>
      </c>
      <c r="EF189" s="58">
        <v>1.7182996733418399E-5</v>
      </c>
      <c r="EG189" s="59">
        <v>2.1363318591687701E-5</v>
      </c>
      <c r="EH189" s="59">
        <v>2.3338981511146199E-5</v>
      </c>
      <c r="EI189" s="59">
        <v>2.0697898463483E-5</v>
      </c>
      <c r="EJ189" s="59">
        <v>1.8533659947415201E-5</v>
      </c>
      <c r="EK189" s="59">
        <v>1.6010411463393499E-5</v>
      </c>
      <c r="EL189" s="59">
        <v>2.4410198769419501E-5</v>
      </c>
      <c r="EM189" s="58">
        <v>1.4278647430229101E-5</v>
      </c>
      <c r="EN189" s="58">
        <v>1.75472197858793E-6</v>
      </c>
      <c r="EO189" s="58">
        <v>1.6553231675973E-6</v>
      </c>
    </row>
    <row r="190" spans="2:145" x14ac:dyDescent="0.25">
      <c r="B19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All_All_All_All_All_All_All_All_All_SLAP_PGSB_All_45917</v>
      </c>
      <c r="C190" s="52" t="s">
        <v>264</v>
      </c>
      <c r="D190" s="52" t="s">
        <v>259</v>
      </c>
      <c r="E190" s="52" t="s">
        <v>25</v>
      </c>
      <c r="F190" s="52" t="s">
        <v>25</v>
      </c>
      <c r="G190" s="52" t="s">
        <v>25</v>
      </c>
      <c r="H190" s="52" t="s">
        <v>25</v>
      </c>
      <c r="I190" s="52" t="s">
        <v>25</v>
      </c>
      <c r="J190" s="52" t="s">
        <v>25</v>
      </c>
      <c r="K190" s="52" t="s">
        <v>25</v>
      </c>
      <c r="L190" s="53" t="s">
        <v>25</v>
      </c>
      <c r="M190" s="53" t="s">
        <v>25</v>
      </c>
      <c r="N190" s="54" t="s">
        <v>283</v>
      </c>
      <c r="O190" s="52" t="s">
        <v>25</v>
      </c>
      <c r="P190" s="55">
        <v>45917</v>
      </c>
      <c r="Q190" s="52">
        <v>17</v>
      </c>
      <c r="R190" s="52">
        <v>21</v>
      </c>
      <c r="S190" s="56">
        <v>736</v>
      </c>
      <c r="T190" s="52">
        <v>0</v>
      </c>
      <c r="U190" s="52">
        <v>0</v>
      </c>
      <c r="V190" s="52">
        <v>0</v>
      </c>
      <c r="W190" s="52">
        <v>0</v>
      </c>
      <c r="X190" s="52">
        <v>0.785929642887786</v>
      </c>
      <c r="Y190" s="52">
        <v>0.75772666488946305</v>
      </c>
      <c r="Z190" s="52">
        <v>0.52169831978859504</v>
      </c>
      <c r="AA190" s="52">
        <v>0.502895861571097</v>
      </c>
      <c r="AB190" s="52">
        <v>0.48495700695900401</v>
      </c>
      <c r="AC190" s="52">
        <v>0.48510282710538699</v>
      </c>
      <c r="AD190" s="52">
        <v>0.49525141113141702</v>
      </c>
      <c r="AE190" s="52">
        <v>0.53585820866283695</v>
      </c>
      <c r="AF190" s="52">
        <v>0.46062052487210697</v>
      </c>
      <c r="AG190" s="52">
        <v>0.52671566855840402</v>
      </c>
      <c r="AH190" s="52">
        <v>0.57852419872202898</v>
      </c>
      <c r="AI190" s="52">
        <v>0.55935828873461402</v>
      </c>
      <c r="AJ190" s="52">
        <v>0.59349838526166498</v>
      </c>
      <c r="AK190" s="52">
        <v>0.74022337833120999</v>
      </c>
      <c r="AL190" s="52">
        <v>0.81404680830335596</v>
      </c>
      <c r="AM190" s="52">
        <v>0.837006971841737</v>
      </c>
      <c r="AN190" s="52">
        <v>0.82285929781325895</v>
      </c>
      <c r="AO190" s="52">
        <v>0.92314948720466095</v>
      </c>
      <c r="AP190" s="52">
        <v>0.90168506907187995</v>
      </c>
      <c r="AQ190" s="52">
        <v>0.94562336303069305</v>
      </c>
      <c r="AR190" s="52">
        <v>0.939984212026721</v>
      </c>
      <c r="AS190" s="52">
        <v>0.95880937316201098</v>
      </c>
      <c r="AT190" s="52">
        <v>0.94060868233178896</v>
      </c>
      <c r="AU190" s="52">
        <v>0.81020061950800903</v>
      </c>
      <c r="AV190" s="52">
        <v>0.84192940427191199</v>
      </c>
      <c r="AW190" s="52">
        <v>0.68021222633188105</v>
      </c>
      <c r="AX190" s="52">
        <v>0.60827382698493104</v>
      </c>
      <c r="AY190" s="52">
        <v>0.54275925670061997</v>
      </c>
      <c r="AZ190" s="52">
        <v>0.49224277082628198</v>
      </c>
      <c r="BA190" s="52">
        <v>0.466579225142081</v>
      </c>
      <c r="BB190" s="52">
        <v>0.47872193343937303</v>
      </c>
      <c r="BC190" s="52">
        <v>0.526572794774952</v>
      </c>
      <c r="BD190" s="52">
        <v>0.56567045337641997</v>
      </c>
      <c r="BE190" s="52">
        <v>0.54293624107199501</v>
      </c>
      <c r="BF190" s="52">
        <v>0.51134293417714505</v>
      </c>
      <c r="BG190" s="52">
        <v>0.51418588982652003</v>
      </c>
      <c r="BH190" s="52">
        <v>0.56289329678933697</v>
      </c>
      <c r="BI190" s="52">
        <v>0.67685018142472697</v>
      </c>
      <c r="BJ190" s="52">
        <v>0.90305970594003404</v>
      </c>
      <c r="BK190" s="52">
        <v>1.09488283356894</v>
      </c>
      <c r="BL190" s="52">
        <v>1.24689801210416</v>
      </c>
      <c r="BM190" s="52">
        <v>1.36747891931673</v>
      </c>
      <c r="BN190" s="52">
        <v>1.3440766109801501</v>
      </c>
      <c r="BO190" s="52">
        <v>1.2834642605005699</v>
      </c>
      <c r="BP190" s="52">
        <v>1.19267627770972</v>
      </c>
      <c r="BQ190" s="52">
        <v>1.14827196300029</v>
      </c>
      <c r="BR190" s="52">
        <v>1.0698611218401199</v>
      </c>
      <c r="BS190" s="52">
        <v>0.94191512588978399</v>
      </c>
      <c r="BT190" s="52">
        <v>0.81027880874361102</v>
      </c>
      <c r="BU190" s="52">
        <v>68.194759571814501</v>
      </c>
      <c r="BV190" s="52">
        <v>67.874851728030293</v>
      </c>
      <c r="BW190" s="52">
        <v>66.597328436695307</v>
      </c>
      <c r="BX190" s="52">
        <v>65.849935578903398</v>
      </c>
      <c r="BY190" s="52">
        <v>64.840655587755904</v>
      </c>
      <c r="BZ190" s="52">
        <v>63.844705158169099</v>
      </c>
      <c r="CA190" s="52">
        <v>63.546095690146501</v>
      </c>
      <c r="CB190" s="52">
        <v>62.824111292617403</v>
      </c>
      <c r="CC190" s="52">
        <v>65.044064336240893</v>
      </c>
      <c r="CD190" s="52">
        <v>68.834818959492907</v>
      </c>
      <c r="CE190" s="52">
        <v>72.174192366964505</v>
      </c>
      <c r="CF190" s="52">
        <v>76.0000221523389</v>
      </c>
      <c r="CG190" s="52">
        <v>81.226305708975204</v>
      </c>
      <c r="CH190" s="52">
        <v>84.921103203620703</v>
      </c>
      <c r="CI190" s="52">
        <v>87.382181762730397</v>
      </c>
      <c r="CJ190" s="52">
        <v>88.656388762340299</v>
      </c>
      <c r="CK190" s="52">
        <v>88.414049617991907</v>
      </c>
      <c r="CL190" s="52">
        <v>84.661743192852697</v>
      </c>
      <c r="CM190" s="52">
        <v>83.527197039599201</v>
      </c>
      <c r="CN190" s="52">
        <v>80.521097598379598</v>
      </c>
      <c r="CO190" s="52">
        <v>77.039357952105206</v>
      </c>
      <c r="CP190" s="57">
        <v>74.998800862944407</v>
      </c>
      <c r="CQ190" s="57">
        <v>73.529955267553504</v>
      </c>
      <c r="CR190" s="57">
        <v>72.231192219050399</v>
      </c>
      <c r="CS190" s="57">
        <v>69.256055765799999</v>
      </c>
      <c r="CT190" s="57">
        <v>2.2498326314076699E-3</v>
      </c>
      <c r="CU190" s="57">
        <v>-1.3672003843290099E-2</v>
      </c>
      <c r="CV190" s="57">
        <v>-3.18493015951706E-3</v>
      </c>
      <c r="CW190" s="57">
        <v>-6.0935447365172005E-4</v>
      </c>
      <c r="CX190" s="57">
        <v>-1.4543860142230501E-4</v>
      </c>
      <c r="CY190" s="57">
        <v>-2.8539675309413801E-3</v>
      </c>
      <c r="CZ190" s="57">
        <v>2.6853686833182202E-3</v>
      </c>
      <c r="DA190" s="57">
        <v>5.6862881819656798E-3</v>
      </c>
      <c r="DB190" s="57">
        <v>2.22956875577042E-2</v>
      </c>
      <c r="DC190" s="57">
        <v>1.9800566834063501E-2</v>
      </c>
      <c r="DD190" s="57">
        <v>9.5585331092360795E-3</v>
      </c>
      <c r="DE190" s="57">
        <v>3.6147717873182398E-3</v>
      </c>
      <c r="DF190" s="57">
        <v>-4.4870311141257E-3</v>
      </c>
      <c r="DG190" s="57">
        <v>-9.8731386678991805E-3</v>
      </c>
      <c r="DH190" s="57">
        <v>-7.3914503521771797E-3</v>
      </c>
      <c r="DI190" s="57">
        <v>-2.0604753226507399E-3</v>
      </c>
      <c r="DJ190" s="57">
        <v>7.1022754919755696E-2</v>
      </c>
      <c r="DK190" s="57">
        <v>7.6231250630529601E-2</v>
      </c>
      <c r="DL190" s="57">
        <v>7.8159502191145105E-2</v>
      </c>
      <c r="DM190" s="57">
        <v>7.0000341931438906E-2</v>
      </c>
      <c r="DN190" s="57">
        <v>3.8394054306832903E-2</v>
      </c>
      <c r="DO190" s="52">
        <v>2.0962797154978601E-3</v>
      </c>
      <c r="DP190" s="52">
        <v>-1.54862499339683E-3</v>
      </c>
      <c r="DQ190" s="52">
        <v>1.07341225443831E-3</v>
      </c>
      <c r="DR190" s="58">
        <v>1.6280597300589099E-5</v>
      </c>
      <c r="DS190" s="58">
        <v>1.36780277622332E-5</v>
      </c>
      <c r="DT190" s="58">
        <v>1.066917445689E-5</v>
      </c>
      <c r="DU190" s="58">
        <v>5.5101631276473898E-6</v>
      </c>
      <c r="DV190" s="58">
        <v>2.36242104617789E-6</v>
      </c>
      <c r="DW190" s="58">
        <v>7.38586504177425E-7</v>
      </c>
      <c r="DX190" s="58">
        <v>2.3675016544530801E-6</v>
      </c>
      <c r="DY190" s="58">
        <v>1.4422029197987E-5</v>
      </c>
      <c r="DZ190" s="58">
        <v>4.5328306777053204E-6</v>
      </c>
      <c r="EA190" s="58">
        <v>2.8473168366453501E-6</v>
      </c>
      <c r="EB190" s="58">
        <v>1.5541938938948601E-6</v>
      </c>
      <c r="EC190" s="58">
        <v>1.4490217565416801E-6</v>
      </c>
      <c r="ED190" s="58">
        <v>2.7639032341240598E-6</v>
      </c>
      <c r="EE190" s="58">
        <v>9.0192891226306299E-6</v>
      </c>
      <c r="EF190" s="58">
        <v>1.6295166919453098E-5</v>
      </c>
      <c r="EG190" s="58">
        <v>2.38187911914669E-5</v>
      </c>
      <c r="EH190" s="59">
        <v>2.7406762786523E-5</v>
      </c>
      <c r="EI190" s="59">
        <v>2.1842527446650499E-5</v>
      </c>
      <c r="EJ190" s="59">
        <v>1.78148888490404E-5</v>
      </c>
      <c r="EK190" s="58">
        <v>1.3672842634322E-5</v>
      </c>
      <c r="EL190" s="59">
        <v>2.1271208935823798E-5</v>
      </c>
      <c r="EM190" s="58">
        <v>1.1180859354852699E-5</v>
      </c>
      <c r="EN190" s="58">
        <v>1.2418775308155701E-6</v>
      </c>
      <c r="EO190" s="58">
        <v>1.18109710883637E-6</v>
      </c>
    </row>
    <row r="191" spans="2:145" x14ac:dyDescent="0.25">
      <c r="B19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All_All_All_All_All_All_All_All_All_SLAP_PGSB_All_45923</v>
      </c>
      <c r="C191" s="52" t="s">
        <v>264</v>
      </c>
      <c r="D191" s="52" t="s">
        <v>259</v>
      </c>
      <c r="E191" s="52" t="s">
        <v>25</v>
      </c>
      <c r="F191" s="52" t="s">
        <v>25</v>
      </c>
      <c r="G191" s="52" t="s">
        <v>25</v>
      </c>
      <c r="H191" s="52" t="s">
        <v>25</v>
      </c>
      <c r="I191" s="52" t="s">
        <v>25</v>
      </c>
      <c r="J191" s="52" t="s">
        <v>25</v>
      </c>
      <c r="K191" s="52" t="s">
        <v>25</v>
      </c>
      <c r="L191" s="53" t="s">
        <v>25</v>
      </c>
      <c r="M191" s="53" t="s">
        <v>25</v>
      </c>
      <c r="N191" s="54" t="s">
        <v>283</v>
      </c>
      <c r="O191" s="52" t="s">
        <v>25</v>
      </c>
      <c r="P191" s="55">
        <v>45923</v>
      </c>
      <c r="Q191" s="52">
        <v>17</v>
      </c>
      <c r="R191" s="52">
        <v>21</v>
      </c>
      <c r="S191" s="56">
        <v>741</v>
      </c>
      <c r="T191" s="52">
        <v>0</v>
      </c>
      <c r="U191" s="52">
        <v>0</v>
      </c>
      <c r="V191" s="52">
        <v>0</v>
      </c>
      <c r="W191" s="52">
        <v>0</v>
      </c>
      <c r="X191" s="52">
        <v>0.93215010363931505</v>
      </c>
      <c r="Y191" s="52">
        <v>0.84574867870275505</v>
      </c>
      <c r="Z191" s="52">
        <v>0.64625494926029703</v>
      </c>
      <c r="AA191" s="52">
        <v>0.61641169720390199</v>
      </c>
      <c r="AB191" s="52">
        <v>0.58510952591808596</v>
      </c>
      <c r="AC191" s="52">
        <v>0.56589766403973296</v>
      </c>
      <c r="AD191" s="52">
        <v>0.60887409273541104</v>
      </c>
      <c r="AE191" s="52">
        <v>0.645542566607748</v>
      </c>
      <c r="AF191" s="52">
        <v>0.58416304152680698</v>
      </c>
      <c r="AG191" s="52">
        <v>0.57110129824669198</v>
      </c>
      <c r="AH191" s="52">
        <v>0.52673103152095302</v>
      </c>
      <c r="AI191" s="52">
        <v>0.54937950829094495</v>
      </c>
      <c r="AJ191" s="52">
        <v>0.68182305176751301</v>
      </c>
      <c r="AK191" s="52">
        <v>0.75321477702827899</v>
      </c>
      <c r="AL191" s="52">
        <v>0.85795343737399699</v>
      </c>
      <c r="AM191" s="52">
        <v>1.04200342028497</v>
      </c>
      <c r="AN191" s="52">
        <v>1.01315349696862</v>
      </c>
      <c r="AO191" s="52">
        <v>1.0069634472555899</v>
      </c>
      <c r="AP191" s="52">
        <v>1.0279861895434399</v>
      </c>
      <c r="AQ191" s="52">
        <v>1.08206363101448</v>
      </c>
      <c r="AR191" s="52">
        <v>1.2677007317115701</v>
      </c>
      <c r="AS191" s="52">
        <v>1.3519650551728899</v>
      </c>
      <c r="AT191" s="52">
        <v>1.0324126099762101</v>
      </c>
      <c r="AU191" s="52">
        <v>0.84952175711819899</v>
      </c>
      <c r="AV191" s="52">
        <v>0.74550298827365702</v>
      </c>
      <c r="AW191" s="52">
        <v>0.76390130144220902</v>
      </c>
      <c r="AX191" s="52">
        <v>0.69452078847589105</v>
      </c>
      <c r="AY191" s="52">
        <v>0.632049443911605</v>
      </c>
      <c r="AZ191" s="52">
        <v>0.58722775036345898</v>
      </c>
      <c r="BA191" s="52">
        <v>0.56967917487387199</v>
      </c>
      <c r="BB191" s="52">
        <v>0.58040459841168002</v>
      </c>
      <c r="BC191" s="52">
        <v>0.61835138429353398</v>
      </c>
      <c r="BD191" s="52">
        <v>0.62668337388398998</v>
      </c>
      <c r="BE191" s="52">
        <v>0.57615272318705502</v>
      </c>
      <c r="BF191" s="52">
        <v>0.51011450423805005</v>
      </c>
      <c r="BG191" s="52">
        <v>0.51011997684786103</v>
      </c>
      <c r="BH191" s="52">
        <v>0.58693765497963701</v>
      </c>
      <c r="BI191" s="52">
        <v>0.75152565823935702</v>
      </c>
      <c r="BJ191" s="52">
        <v>1.0420174137582301</v>
      </c>
      <c r="BK191" s="52">
        <v>1.3345696124551101</v>
      </c>
      <c r="BL191" s="52">
        <v>1.5736076455367201</v>
      </c>
      <c r="BM191" s="52">
        <v>1.5845468878022</v>
      </c>
      <c r="BN191" s="52">
        <v>1.6490248980631499</v>
      </c>
      <c r="BO191" s="52">
        <v>1.54020210018685</v>
      </c>
      <c r="BP191" s="52">
        <v>1.32528737127056</v>
      </c>
      <c r="BQ191" s="52">
        <v>1.2841035948108499</v>
      </c>
      <c r="BR191" s="52">
        <v>1.1948352398981701</v>
      </c>
      <c r="BS191" s="52">
        <v>1.0177013421991701</v>
      </c>
      <c r="BT191" s="52">
        <v>0.86772590923385695</v>
      </c>
      <c r="BU191" s="52">
        <v>70.119095451335895</v>
      </c>
      <c r="BV191" s="52">
        <v>68.807666216757596</v>
      </c>
      <c r="BW191" s="52">
        <v>67.820958766174996</v>
      </c>
      <c r="BX191" s="52">
        <v>66.804222870849998</v>
      </c>
      <c r="BY191" s="52">
        <v>66.763138551688897</v>
      </c>
      <c r="BZ191" s="52">
        <v>66.202179636998594</v>
      </c>
      <c r="CA191" s="52">
        <v>65.483344545307602</v>
      </c>
      <c r="CB191" s="52">
        <v>66.176978227792603</v>
      </c>
      <c r="CC191" s="52">
        <v>68.473584369563696</v>
      </c>
      <c r="CD191" s="52">
        <v>74.292985988535804</v>
      </c>
      <c r="CE191" s="52">
        <v>79.042706590709898</v>
      </c>
      <c r="CF191" s="52">
        <v>82.788645355201098</v>
      </c>
      <c r="CG191" s="52">
        <v>86.774776305692001</v>
      </c>
      <c r="CH191" s="52">
        <v>90.220508197070899</v>
      </c>
      <c r="CI191" s="52">
        <v>92.7492544005258</v>
      </c>
      <c r="CJ191" s="52">
        <v>94.733915493316104</v>
      </c>
      <c r="CK191" s="52">
        <v>93.810730708821296</v>
      </c>
      <c r="CL191" s="52">
        <v>93.348983207162703</v>
      </c>
      <c r="CM191" s="52">
        <v>89.024608147090603</v>
      </c>
      <c r="CN191" s="52">
        <v>84.508237087290098</v>
      </c>
      <c r="CO191" s="52">
        <v>81.201029857668303</v>
      </c>
      <c r="CP191" s="57">
        <v>79.861196897218804</v>
      </c>
      <c r="CQ191" s="57">
        <v>79.990224400660907</v>
      </c>
      <c r="CR191" s="57">
        <v>77.701350697482596</v>
      </c>
      <c r="CS191" s="57">
        <v>70.446198306678696</v>
      </c>
      <c r="CT191" s="57">
        <v>6.32249944693787E-3</v>
      </c>
      <c r="CU191" s="57">
        <v>-9.7973393526131804E-3</v>
      </c>
      <c r="CV191" s="57">
        <v>3.0663404053406001E-4</v>
      </c>
      <c r="CW191" s="57">
        <v>1.0604279705885001E-3</v>
      </c>
      <c r="CX191" s="57">
        <v>3.6340016952128801E-4</v>
      </c>
      <c r="CY191" s="57">
        <v>-2.57373914027061E-3</v>
      </c>
      <c r="CZ191" s="57">
        <v>2.0128389188577298E-3</v>
      </c>
      <c r="DA191" s="57">
        <v>6.9281381872883501E-3</v>
      </c>
      <c r="DB191" s="57">
        <v>2.1095536702014601E-2</v>
      </c>
      <c r="DC191" s="57">
        <v>1.6868728406566402E-2</v>
      </c>
      <c r="DD191" s="57">
        <v>5.6861677771376301E-3</v>
      </c>
      <c r="DE191" s="57">
        <v>3.84756349506015E-3</v>
      </c>
      <c r="DF191" s="57">
        <v>-9.3806233443539701E-3</v>
      </c>
      <c r="DG191" s="57">
        <v>-1.0309234548859E-2</v>
      </c>
      <c r="DH191" s="57">
        <v>1.5845519921637999E-3</v>
      </c>
      <c r="DI191" s="57">
        <v>9.9798717690624192E-3</v>
      </c>
      <c r="DJ191" s="57">
        <v>7.8014186941660305E-2</v>
      </c>
      <c r="DK191" s="57">
        <v>9.0924186161976894E-2</v>
      </c>
      <c r="DL191" s="57">
        <v>9.7255563436329906E-2</v>
      </c>
      <c r="DM191" s="57">
        <v>8.8293384966740801E-2</v>
      </c>
      <c r="DN191" s="57">
        <v>4.0040077096135301E-2</v>
      </c>
      <c r="DO191" s="52">
        <v>-9.8208975902784905E-4</v>
      </c>
      <c r="DP191" s="52">
        <v>-4.0385514110020098E-3</v>
      </c>
      <c r="DQ191" s="52">
        <v>6.5756021288233599E-5</v>
      </c>
      <c r="DR191" s="58">
        <v>2.66426936202678E-5</v>
      </c>
      <c r="DS191" s="58">
        <v>2.3746830571552899E-5</v>
      </c>
      <c r="DT191" s="58">
        <v>1.8485166600004801E-5</v>
      </c>
      <c r="DU191" s="58">
        <v>9.5426587414810998E-6</v>
      </c>
      <c r="DV191" s="58">
        <v>4.2709016198730497E-6</v>
      </c>
      <c r="DW191" s="58">
        <v>1.0411619670501E-6</v>
      </c>
      <c r="DX191" s="58">
        <v>4.3876512968502803E-6</v>
      </c>
      <c r="DY191" s="58">
        <v>2.3026870994151599E-5</v>
      </c>
      <c r="DZ191" s="58">
        <v>5.3820687622970897E-6</v>
      </c>
      <c r="EA191" s="58">
        <v>2.37924284077477E-6</v>
      </c>
      <c r="EB191" s="58">
        <v>1.13911859866581E-6</v>
      </c>
      <c r="EC191" s="58">
        <v>1.2392380349511001E-6</v>
      </c>
      <c r="ED191" s="58">
        <v>3.0520683718977398E-6</v>
      </c>
      <c r="EE191" s="58">
        <v>1.19279987035136E-5</v>
      </c>
      <c r="EF191" s="58">
        <v>1.69911976025134E-5</v>
      </c>
      <c r="EG191" s="58">
        <v>1.9377263015263399E-5</v>
      </c>
      <c r="EH191" s="59">
        <v>2.47137554626929E-5</v>
      </c>
      <c r="EI191" s="59">
        <v>2.41865161549904E-5</v>
      </c>
      <c r="EJ191" s="59">
        <v>3.3157458953782498E-5</v>
      </c>
      <c r="EK191" s="59">
        <v>1.8114606538165501E-5</v>
      </c>
      <c r="EL191" s="59">
        <v>2.9186959237120099E-5</v>
      </c>
      <c r="EM191" s="58">
        <v>1.37828803646532E-5</v>
      </c>
      <c r="EN191" s="58">
        <v>1.3155198230930499E-6</v>
      </c>
      <c r="EO191" s="58">
        <v>1.18562212897198E-6</v>
      </c>
    </row>
    <row r="192" spans="2:145" x14ac:dyDescent="0.25">
      <c r="B19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All_All_All_All_All_All_All_All_All_SLAP_PGSF_All_45848</v>
      </c>
      <c r="C192" s="52" t="s">
        <v>264</v>
      </c>
      <c r="D192" s="52" t="s">
        <v>260</v>
      </c>
      <c r="E192" s="52" t="s">
        <v>25</v>
      </c>
      <c r="F192" s="52" t="s">
        <v>25</v>
      </c>
      <c r="G192" s="52" t="s">
        <v>25</v>
      </c>
      <c r="H192" s="52" t="s">
        <v>25</v>
      </c>
      <c r="I192" s="52" t="s">
        <v>25</v>
      </c>
      <c r="J192" s="52" t="s">
        <v>25</v>
      </c>
      <c r="K192" s="52" t="s">
        <v>25</v>
      </c>
      <c r="L192" s="53" t="s">
        <v>25</v>
      </c>
      <c r="M192" s="53" t="s">
        <v>25</v>
      </c>
      <c r="N192" s="54" t="s">
        <v>284</v>
      </c>
      <c r="O192" s="52" t="s">
        <v>25</v>
      </c>
      <c r="P192" s="55">
        <v>45848</v>
      </c>
      <c r="Q192" s="52">
        <v>17</v>
      </c>
      <c r="R192" s="52">
        <v>21</v>
      </c>
      <c r="S192" s="56">
        <v>712</v>
      </c>
      <c r="T192" s="52">
        <v>0</v>
      </c>
      <c r="U192" s="52">
        <v>0</v>
      </c>
      <c r="V192" s="52">
        <v>0</v>
      </c>
      <c r="W192" s="52">
        <v>0</v>
      </c>
      <c r="X192" s="52">
        <v>0.55193753800273604</v>
      </c>
      <c r="Y192" s="52">
        <v>0.48648698351262398</v>
      </c>
      <c r="Z192" s="52">
        <v>0.491661280235061</v>
      </c>
      <c r="AA192" s="52">
        <v>0.385044854059506</v>
      </c>
      <c r="AB192" s="52">
        <v>0.364493697114883</v>
      </c>
      <c r="AC192" s="52">
        <v>0.36577522061074302</v>
      </c>
      <c r="AD192" s="52">
        <v>0.42545947568905701</v>
      </c>
      <c r="AE192" s="52">
        <v>0.47426710573344799</v>
      </c>
      <c r="AF192" s="52">
        <v>0.50318791211026104</v>
      </c>
      <c r="AG192" s="52">
        <v>0.45449895590264</v>
      </c>
      <c r="AH192" s="52">
        <v>0.45667949499303701</v>
      </c>
      <c r="AI192" s="52">
        <v>0.46232917578695898</v>
      </c>
      <c r="AJ192" s="52">
        <v>0.49872503430226001</v>
      </c>
      <c r="AK192" s="52">
        <v>0.40686446899168</v>
      </c>
      <c r="AL192" s="52">
        <v>0.43695351499288898</v>
      </c>
      <c r="AM192" s="52">
        <v>0.421199513016284</v>
      </c>
      <c r="AN192" s="52">
        <v>0.45721263561988601</v>
      </c>
      <c r="AO192" s="52">
        <v>0.56036080221454898</v>
      </c>
      <c r="AP192" s="52">
        <v>0.61143157295538997</v>
      </c>
      <c r="AQ192" s="52">
        <v>0.58994326026481503</v>
      </c>
      <c r="AR192" s="52">
        <v>0.59403242642852605</v>
      </c>
      <c r="AS192" s="52">
        <v>0.60514132006246202</v>
      </c>
      <c r="AT192" s="52">
        <v>0.516583684389885</v>
      </c>
      <c r="AU192" s="52">
        <v>0.47042158060348599</v>
      </c>
      <c r="AV192" s="52">
        <v>0.52206319090493702</v>
      </c>
      <c r="AW192" s="52">
        <v>0.53857551615559596</v>
      </c>
      <c r="AX192" s="52">
        <v>0.49679193369458202</v>
      </c>
      <c r="AY192" s="52">
        <v>0.43581450780790798</v>
      </c>
      <c r="AZ192" s="52">
        <v>0.396109620820772</v>
      </c>
      <c r="BA192" s="52">
        <v>0.37041251322652102</v>
      </c>
      <c r="BB192" s="52">
        <v>0.37582671259310102</v>
      </c>
      <c r="BC192" s="52">
        <v>0.413497230100832</v>
      </c>
      <c r="BD192" s="52">
        <v>0.473245714864369</v>
      </c>
      <c r="BE192" s="52">
        <v>0.48723495873005201</v>
      </c>
      <c r="BF192" s="52">
        <v>0.45559078284403198</v>
      </c>
      <c r="BG192" s="52">
        <v>0.44571587344987301</v>
      </c>
      <c r="BH192" s="52">
        <v>0.45418667284709002</v>
      </c>
      <c r="BI192" s="52">
        <v>0.49315319922909601</v>
      </c>
      <c r="BJ192" s="52">
        <v>0.61278855658314202</v>
      </c>
      <c r="BK192" s="52">
        <v>0.70602878517984002</v>
      </c>
      <c r="BL192" s="52">
        <v>0.78838358292083999</v>
      </c>
      <c r="BM192" s="52">
        <v>0.89076854213235002</v>
      </c>
      <c r="BN192" s="52">
        <v>0.91574652534857204</v>
      </c>
      <c r="BO192" s="52">
        <v>0.94224370848596695</v>
      </c>
      <c r="BP192" s="52">
        <v>0.80618869605359</v>
      </c>
      <c r="BQ192" s="52">
        <v>0.724437417441539</v>
      </c>
      <c r="BR192" s="52">
        <v>0.67378737626785601</v>
      </c>
      <c r="BS192" s="52">
        <v>0.53045176555601403</v>
      </c>
      <c r="BT192" s="52">
        <v>0.45034459037601599</v>
      </c>
      <c r="BU192" s="52">
        <v>57.267049594611699</v>
      </c>
      <c r="BV192" s="52">
        <v>54.754716473931197</v>
      </c>
      <c r="BW192" s="52">
        <v>54.367206496297101</v>
      </c>
      <c r="BX192" s="52">
        <v>54.199657616300897</v>
      </c>
      <c r="BY192" s="52">
        <v>54.066668538747301</v>
      </c>
      <c r="BZ192" s="52">
        <v>53.788989802854097</v>
      </c>
      <c r="CA192" s="52">
        <v>54.118345797034102</v>
      </c>
      <c r="CB192" s="52">
        <v>54.736830855281603</v>
      </c>
      <c r="CC192" s="52">
        <v>57.169688423246903</v>
      </c>
      <c r="CD192" s="52">
        <v>59.496034059130402</v>
      </c>
      <c r="CE192" s="52">
        <v>61.902801865401401</v>
      </c>
      <c r="CF192" s="52">
        <v>65.017509895081901</v>
      </c>
      <c r="CG192" s="52">
        <v>68.417238461939505</v>
      </c>
      <c r="CH192" s="52">
        <v>68.688489069552404</v>
      </c>
      <c r="CI192" s="52">
        <v>69.802408341593605</v>
      </c>
      <c r="CJ192" s="52">
        <v>71.266124103755899</v>
      </c>
      <c r="CK192" s="52">
        <v>72.175388555117607</v>
      </c>
      <c r="CL192" s="52">
        <v>68.791269596779102</v>
      </c>
      <c r="CM192" s="52">
        <v>69.073624148602903</v>
      </c>
      <c r="CN192" s="52">
        <v>65.431265486706195</v>
      </c>
      <c r="CO192" s="52">
        <v>61.500356114221802</v>
      </c>
      <c r="CP192" s="57">
        <v>58.806993627868998</v>
      </c>
      <c r="CQ192" s="57">
        <v>57.718873624603603</v>
      </c>
      <c r="CR192" s="57">
        <v>57.134592081946103</v>
      </c>
      <c r="CS192" s="57">
        <v>55.9865002898933</v>
      </c>
      <c r="CT192" s="57">
        <v>-6.58503261766281E-3</v>
      </c>
      <c r="CU192" s="57">
        <v>-2.4793444702001399E-2</v>
      </c>
      <c r="CV192" s="57">
        <v>-6.7638775468326501E-3</v>
      </c>
      <c r="CW192" s="57">
        <v>-1.6247181349703401E-3</v>
      </c>
      <c r="CX192" s="57">
        <v>5.6749786328121402E-4</v>
      </c>
      <c r="CY192" s="57">
        <v>-4.3992538406027E-3</v>
      </c>
      <c r="CZ192" s="57">
        <v>3.70066811878684E-3</v>
      </c>
      <c r="DA192" s="57">
        <v>6.2241377956443198E-3</v>
      </c>
      <c r="DB192" s="57">
        <v>2.36507086658829E-2</v>
      </c>
      <c r="DC192" s="57">
        <v>2.1278833287631999E-2</v>
      </c>
      <c r="DD192" s="57">
        <v>1.5370594359165201E-2</v>
      </c>
      <c r="DE192" s="57">
        <v>1.1991609748435801E-3</v>
      </c>
      <c r="DF192" s="57">
        <v>2.7696044039198001E-3</v>
      </c>
      <c r="DG192" s="57">
        <v>8.7386287174585197E-3</v>
      </c>
      <c r="DH192" s="57">
        <v>2.0979119255632499E-2</v>
      </c>
      <c r="DI192" s="57">
        <v>2.6772745929428101E-2</v>
      </c>
      <c r="DJ192" s="57">
        <v>6.1395826090252799E-2</v>
      </c>
      <c r="DK192" s="57">
        <v>7.2326409243298306E-2</v>
      </c>
      <c r="DL192" s="57">
        <v>3.6613773690599399E-2</v>
      </c>
      <c r="DM192" s="57">
        <v>1.36723128367173E-2</v>
      </c>
      <c r="DN192" s="57">
        <v>3.8582273983930201E-2</v>
      </c>
      <c r="DO192" s="52">
        <v>1.1436385633960201E-2</v>
      </c>
      <c r="DP192" s="52">
        <v>1.9714353789883998E-3</v>
      </c>
      <c r="DQ192" s="52">
        <v>1.3202650505901E-3</v>
      </c>
      <c r="DR192" s="58">
        <v>4.4745484875703999E-5</v>
      </c>
      <c r="DS192" s="58">
        <v>3.9539369304820898E-5</v>
      </c>
      <c r="DT192" s="58">
        <v>3.0386884204278199E-5</v>
      </c>
      <c r="DU192" s="58">
        <v>1.35484741239732E-5</v>
      </c>
      <c r="DV192" s="58">
        <v>3.6839002172885399E-6</v>
      </c>
      <c r="DW192" s="58">
        <v>1.5827467191733699E-6</v>
      </c>
      <c r="DX192" s="58">
        <v>4.8752757862782899E-6</v>
      </c>
      <c r="DY192" s="58">
        <v>6.0603231348001197E-5</v>
      </c>
      <c r="DZ192" s="58">
        <v>9.6891409558721997E-6</v>
      </c>
      <c r="EA192" s="58">
        <v>8.0550534653170701E-6</v>
      </c>
      <c r="EB192" s="58">
        <v>5.8459293340922598E-6</v>
      </c>
      <c r="EC192" s="58">
        <v>7.2696852604128696E-6</v>
      </c>
      <c r="ED192" s="58">
        <v>1.38245869606888E-5</v>
      </c>
      <c r="EE192" s="58">
        <v>3.6231654253179999E-5</v>
      </c>
      <c r="EF192" s="58">
        <v>4.52354553673291E-5</v>
      </c>
      <c r="EG192" s="58">
        <v>5.2686527027034898E-5</v>
      </c>
      <c r="EH192" s="59">
        <v>5.1217873375294497E-5</v>
      </c>
      <c r="EI192" s="59">
        <v>7.1268108334087506E-5</v>
      </c>
      <c r="EJ192" s="59">
        <v>5.9608373225382297E-5</v>
      </c>
      <c r="EK192" s="59">
        <v>6.3773114237947594E-5</v>
      </c>
      <c r="EL192" s="59">
        <v>7.8514930371844806E-5</v>
      </c>
      <c r="EM192" s="58">
        <v>4.1199573357064798E-5</v>
      </c>
      <c r="EN192" s="58">
        <v>4.6334056605242001E-6</v>
      </c>
      <c r="EO192" s="58">
        <v>4.0826357339172804E-6</v>
      </c>
    </row>
    <row r="193" spans="2:145" x14ac:dyDescent="0.25">
      <c r="B19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All_All_All_All_All_All_All_All_All_SLAP_PGSF_All_45849</v>
      </c>
      <c r="C193" s="52" t="s">
        <v>264</v>
      </c>
      <c r="D193" s="52" t="s">
        <v>260</v>
      </c>
      <c r="E193" s="52" t="s">
        <v>25</v>
      </c>
      <c r="F193" s="52" t="s">
        <v>25</v>
      </c>
      <c r="G193" s="52" t="s">
        <v>25</v>
      </c>
      <c r="H193" s="52" t="s">
        <v>25</v>
      </c>
      <c r="I193" s="52" t="s">
        <v>25</v>
      </c>
      <c r="J193" s="52" t="s">
        <v>25</v>
      </c>
      <c r="K193" s="52" t="s">
        <v>25</v>
      </c>
      <c r="L193" s="53" t="s">
        <v>25</v>
      </c>
      <c r="M193" s="53" t="s">
        <v>25</v>
      </c>
      <c r="N193" s="54" t="s">
        <v>284</v>
      </c>
      <c r="O193" s="52" t="s">
        <v>25</v>
      </c>
      <c r="P193" s="55">
        <v>45849</v>
      </c>
      <c r="Q193" s="52">
        <v>17</v>
      </c>
      <c r="R193" s="52">
        <v>21</v>
      </c>
      <c r="S193" s="56">
        <v>712</v>
      </c>
      <c r="T193" s="52">
        <v>0</v>
      </c>
      <c r="U193" s="52">
        <v>0</v>
      </c>
      <c r="V193" s="52">
        <v>0</v>
      </c>
      <c r="W193" s="52">
        <v>0</v>
      </c>
      <c r="X193" s="52">
        <v>0.55156868881944099</v>
      </c>
      <c r="Y193" s="52">
        <v>0.46157221497271</v>
      </c>
      <c r="Z193" s="52">
        <v>0.42121595876839002</v>
      </c>
      <c r="AA193" s="52">
        <v>0.30095884939836298</v>
      </c>
      <c r="AB193" s="52">
        <v>0.29967511710363898</v>
      </c>
      <c r="AC193" s="52">
        <v>0.32497955296971498</v>
      </c>
      <c r="AD193" s="52">
        <v>0.394934310391377</v>
      </c>
      <c r="AE193" s="52">
        <v>0.44836608571059</v>
      </c>
      <c r="AF193" s="52">
        <v>0.52826892717280205</v>
      </c>
      <c r="AG193" s="52">
        <v>0.49628189584316401</v>
      </c>
      <c r="AH193" s="52">
        <v>0.43768230719040002</v>
      </c>
      <c r="AI193" s="52">
        <v>0.44548994328361002</v>
      </c>
      <c r="AJ193" s="52">
        <v>0.479783253035375</v>
      </c>
      <c r="AK193" s="52">
        <v>0.51797256528582403</v>
      </c>
      <c r="AL193" s="52">
        <v>0.52054762150312195</v>
      </c>
      <c r="AM193" s="52">
        <v>0.461368824146489</v>
      </c>
      <c r="AN193" s="52">
        <v>0.50588077454149805</v>
      </c>
      <c r="AO193" s="52">
        <v>0.542621091196406</v>
      </c>
      <c r="AP193" s="52">
        <v>0.51619837242962097</v>
      </c>
      <c r="AQ193" s="52">
        <v>0.51641645176876805</v>
      </c>
      <c r="AR193" s="52">
        <v>0.57597031889956596</v>
      </c>
      <c r="AS193" s="52">
        <v>0.59603459765882305</v>
      </c>
      <c r="AT193" s="52">
        <v>0.60817195467504404</v>
      </c>
      <c r="AU193" s="52">
        <v>0.56216451569085901</v>
      </c>
      <c r="AV193" s="52">
        <v>0.47042158060348599</v>
      </c>
      <c r="AW193" s="52">
        <v>0.52623038098550901</v>
      </c>
      <c r="AX193" s="52">
        <v>0.47554440557789202</v>
      </c>
      <c r="AY193" s="52">
        <v>0.40788151189852201</v>
      </c>
      <c r="AZ193" s="52">
        <v>0.36050528254401798</v>
      </c>
      <c r="BA193" s="52">
        <v>0.32425846967302002</v>
      </c>
      <c r="BB193" s="52">
        <v>0.32836522823304198</v>
      </c>
      <c r="BC193" s="52">
        <v>0.370915161069022</v>
      </c>
      <c r="BD193" s="52">
        <v>0.45101496715391598</v>
      </c>
      <c r="BE193" s="52">
        <v>0.47550776337137302</v>
      </c>
      <c r="BF193" s="52">
        <v>0.44663885748537002</v>
      </c>
      <c r="BG193" s="52">
        <v>0.43939091206078201</v>
      </c>
      <c r="BH193" s="52">
        <v>0.451643155333115</v>
      </c>
      <c r="BI193" s="52">
        <v>0.48717658381825402</v>
      </c>
      <c r="BJ193" s="52">
        <v>0.569806881081522</v>
      </c>
      <c r="BK193" s="52">
        <v>0.65094281561421496</v>
      </c>
      <c r="BL193" s="52">
        <v>0.70562492871887195</v>
      </c>
      <c r="BM193" s="52">
        <v>0.77482082577568701</v>
      </c>
      <c r="BN193" s="52">
        <v>0.82140444260969503</v>
      </c>
      <c r="BO193" s="52">
        <v>0.86620016103045305</v>
      </c>
      <c r="BP193" s="52">
        <v>0.83225410414880496</v>
      </c>
      <c r="BQ193" s="52">
        <v>0.752802532710386</v>
      </c>
      <c r="BR193" s="52">
        <v>0.72933486752798005</v>
      </c>
      <c r="BS193" s="52">
        <v>0.63107730688924801</v>
      </c>
      <c r="BT193" s="52">
        <v>0.53812822992547105</v>
      </c>
      <c r="BU193" s="52">
        <v>56.520647675476297</v>
      </c>
      <c r="BV193" s="52">
        <v>56.982719240166197</v>
      </c>
      <c r="BW193" s="52">
        <v>56.663158130615301</v>
      </c>
      <c r="BX193" s="52">
        <v>56.548703725129201</v>
      </c>
      <c r="BY193" s="52">
        <v>56.490625265718997</v>
      </c>
      <c r="BZ193" s="52">
        <v>56.292155827695503</v>
      </c>
      <c r="CA193" s="52">
        <v>55.704425672873199</v>
      </c>
      <c r="CB193" s="52">
        <v>56.000880667730797</v>
      </c>
      <c r="CC193" s="52">
        <v>57.247999043747001</v>
      </c>
      <c r="CD193" s="52">
        <v>59.549263556745501</v>
      </c>
      <c r="CE193" s="52">
        <v>63.164768305714098</v>
      </c>
      <c r="CF193" s="52">
        <v>63.548197940738497</v>
      </c>
      <c r="CG193" s="52">
        <v>64.786173997638201</v>
      </c>
      <c r="CH193" s="52">
        <v>64.8359382142947</v>
      </c>
      <c r="CI193" s="52">
        <v>65.454881266371999</v>
      </c>
      <c r="CJ193" s="52">
        <v>65.790537616818497</v>
      </c>
      <c r="CK193" s="52">
        <v>65.651126071047202</v>
      </c>
      <c r="CL193" s="52">
        <v>64.888959707224402</v>
      </c>
      <c r="CM193" s="52">
        <v>62.996642031334098</v>
      </c>
      <c r="CN193" s="52">
        <v>60.288763378659702</v>
      </c>
      <c r="CO193" s="52">
        <v>58.467916585874903</v>
      </c>
      <c r="CP193" s="57">
        <v>57.521075763626101</v>
      </c>
      <c r="CQ193" s="57">
        <v>56.931056538874401</v>
      </c>
      <c r="CR193" s="57">
        <v>56.809622846885603</v>
      </c>
      <c r="CS193" s="57">
        <v>57.134592081946103</v>
      </c>
      <c r="CT193" s="57">
        <v>-6.4159503593789703E-3</v>
      </c>
      <c r="CU193" s="57">
        <v>-2.4083821885183099E-2</v>
      </c>
      <c r="CV193" s="57">
        <v>-6.3256430609695798E-3</v>
      </c>
      <c r="CW193" s="57">
        <v>-1.38019927021304E-3</v>
      </c>
      <c r="CX193" s="57">
        <v>6.0646894719488295E-4</v>
      </c>
      <c r="CY193" s="57">
        <v>-4.36207740981291E-3</v>
      </c>
      <c r="CZ193" s="57">
        <v>3.5809558868922999E-3</v>
      </c>
      <c r="DA193" s="57">
        <v>6.3071138489719297E-3</v>
      </c>
      <c r="DB193" s="57">
        <v>2.3602583835403701E-2</v>
      </c>
      <c r="DC193" s="57">
        <v>2.1205807754801301E-2</v>
      </c>
      <c r="DD193" s="57">
        <v>1.5324925635028901E-2</v>
      </c>
      <c r="DE193" s="57">
        <v>1.1816302018784199E-3</v>
      </c>
      <c r="DF193" s="57">
        <v>5.2021213930121104E-3</v>
      </c>
      <c r="DG193" s="57">
        <v>1.26929963988597E-2</v>
      </c>
      <c r="DH193" s="57">
        <v>2.7112118839652501E-2</v>
      </c>
      <c r="DI193" s="57">
        <v>3.3194559071673402E-2</v>
      </c>
      <c r="DJ193" s="57">
        <v>5.4486113307432499E-2</v>
      </c>
      <c r="DK193" s="57">
        <v>7.0614812330583504E-2</v>
      </c>
      <c r="DL193" s="57">
        <v>2.3925517821747198E-2</v>
      </c>
      <c r="DM193" s="57">
        <v>1.1214739946501901E-2</v>
      </c>
      <c r="DN193" s="57">
        <v>3.8702146987315597E-2</v>
      </c>
      <c r="DO193" s="52">
        <v>1.15972239356697E-2</v>
      </c>
      <c r="DP193" s="52">
        <v>2.0075496364636001E-3</v>
      </c>
      <c r="DQ193" s="52">
        <v>1.31448490816857E-3</v>
      </c>
      <c r="DR193" s="58">
        <v>4.5785897697397703E-5</v>
      </c>
      <c r="DS193" s="58">
        <v>4.0755202821707297E-5</v>
      </c>
      <c r="DT193" s="58">
        <v>3.1563998367971603E-5</v>
      </c>
      <c r="DU193" s="58">
        <v>1.39956133554938E-5</v>
      </c>
      <c r="DV193" s="58">
        <v>3.94313762470023E-6</v>
      </c>
      <c r="DW193" s="58">
        <v>1.6179355409975401E-6</v>
      </c>
      <c r="DX193" s="58">
        <v>5.1812821355339399E-6</v>
      </c>
      <c r="DY193" s="58">
        <v>6.1872302059407495E-5</v>
      </c>
      <c r="DZ193" s="58">
        <v>1.00640215715622E-5</v>
      </c>
      <c r="EA193" s="58">
        <v>8.1524805241079607E-6</v>
      </c>
      <c r="EB193" s="58">
        <v>5.8309046813352199E-6</v>
      </c>
      <c r="EC193" s="58">
        <v>7.2807023382883404E-6</v>
      </c>
      <c r="ED193" s="58">
        <v>1.8133813558301701E-5</v>
      </c>
      <c r="EE193" s="58">
        <v>4.5036315517978898E-5</v>
      </c>
      <c r="EF193" s="58">
        <v>6.3145619146907401E-5</v>
      </c>
      <c r="EG193" s="59">
        <v>8.1022736541213095E-5</v>
      </c>
      <c r="EH193" s="59">
        <v>8.7704506611474396E-5</v>
      </c>
      <c r="EI193" s="59">
        <v>8.6002497502215105E-5</v>
      </c>
      <c r="EJ193" s="59">
        <v>7.8135671204235905E-5</v>
      </c>
      <c r="EK193" s="58">
        <v>6.5685703535961902E-5</v>
      </c>
      <c r="EL193" s="58">
        <v>7.8123799771576206E-5</v>
      </c>
      <c r="EM193" s="58">
        <v>3.9590600488616099E-5</v>
      </c>
      <c r="EN193" s="58">
        <v>4.2416106886711E-6</v>
      </c>
      <c r="EO193" s="58">
        <v>3.72080588642907E-6</v>
      </c>
    </row>
    <row r="194" spans="2:145" x14ac:dyDescent="0.25">
      <c r="B19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All_All_All_All_All_All_All_All_All_SLAP_PGSF_All_45877</v>
      </c>
      <c r="C194" s="52" t="s">
        <v>264</v>
      </c>
      <c r="D194" s="52" t="s">
        <v>260</v>
      </c>
      <c r="E194" s="52" t="s">
        <v>25</v>
      </c>
      <c r="F194" s="52" t="s">
        <v>25</v>
      </c>
      <c r="G194" s="52" t="s">
        <v>25</v>
      </c>
      <c r="H194" s="52" t="s">
        <v>25</v>
      </c>
      <c r="I194" s="52" t="s">
        <v>25</v>
      </c>
      <c r="J194" s="52" t="s">
        <v>25</v>
      </c>
      <c r="K194" s="52" t="s">
        <v>25</v>
      </c>
      <c r="L194" s="53" t="s">
        <v>25</v>
      </c>
      <c r="M194" s="53" t="s">
        <v>25</v>
      </c>
      <c r="N194" s="54" t="s">
        <v>284</v>
      </c>
      <c r="O194" s="52" t="s">
        <v>25</v>
      </c>
      <c r="P194" s="55">
        <v>45877</v>
      </c>
      <c r="Q194" s="52">
        <v>17</v>
      </c>
      <c r="R194" s="52">
        <v>21</v>
      </c>
      <c r="S194" s="56">
        <v>732</v>
      </c>
      <c r="T194" s="52">
        <v>0</v>
      </c>
      <c r="U194" s="52">
        <v>0</v>
      </c>
      <c r="V194" s="52">
        <v>0</v>
      </c>
      <c r="W194" s="52">
        <v>0</v>
      </c>
      <c r="X194" s="52">
        <v>0.61393517203759096</v>
      </c>
      <c r="Y194" s="52">
        <v>0.59289418462745402</v>
      </c>
      <c r="Z194" s="52">
        <v>0.60267112770755704</v>
      </c>
      <c r="AA194" s="52">
        <v>0.55038103775221003</v>
      </c>
      <c r="AB194" s="52">
        <v>0.521191272147143</v>
      </c>
      <c r="AC194" s="52">
        <v>0.47122954675342099</v>
      </c>
      <c r="AD194" s="52">
        <v>0.48333842140224698</v>
      </c>
      <c r="AE194" s="52">
        <v>0.48214526280398701</v>
      </c>
      <c r="AF194" s="52">
        <v>0.482016791763696</v>
      </c>
      <c r="AG194" s="52">
        <v>0.50696958776867096</v>
      </c>
      <c r="AH194" s="52">
        <v>0.53797819174319605</v>
      </c>
      <c r="AI194" s="52">
        <v>0.44581318528464098</v>
      </c>
      <c r="AJ194" s="52">
        <v>0.42796751655905302</v>
      </c>
      <c r="AK194" s="52">
        <v>0.415275167549507</v>
      </c>
      <c r="AL194" s="52">
        <v>0.434011733887192</v>
      </c>
      <c r="AM194" s="52">
        <v>0.47006709706723598</v>
      </c>
      <c r="AN194" s="52">
        <v>0.53306456281359504</v>
      </c>
      <c r="AO194" s="52">
        <v>0.56913147051958901</v>
      </c>
      <c r="AP194" s="52">
        <v>0.60144838377015897</v>
      </c>
      <c r="AQ194" s="52">
        <v>0.61848225279101299</v>
      </c>
      <c r="AR194" s="52">
        <v>0.63513036634664999</v>
      </c>
      <c r="AS194" s="52">
        <v>0.61526619005644201</v>
      </c>
      <c r="AT194" s="52">
        <v>0.62963981392310697</v>
      </c>
      <c r="AU194" s="52">
        <v>0.54785857877911603</v>
      </c>
      <c r="AV194" s="52">
        <v>0.57913400300311002</v>
      </c>
      <c r="AW194" s="52">
        <v>0.60329404485518801</v>
      </c>
      <c r="AX194" s="52">
        <v>0.57087001762266298</v>
      </c>
      <c r="AY194" s="52">
        <v>0.51672427543525401</v>
      </c>
      <c r="AZ194" s="52">
        <v>0.486597576855473</v>
      </c>
      <c r="BA194" s="52">
        <v>0.47384729859281699</v>
      </c>
      <c r="BB194" s="52">
        <v>0.48485845713138198</v>
      </c>
      <c r="BC194" s="52">
        <v>0.51925928475426797</v>
      </c>
      <c r="BD194" s="52">
        <v>0.53686356919059297</v>
      </c>
      <c r="BE194" s="52">
        <v>0.51010714430626602</v>
      </c>
      <c r="BF194" s="52">
        <v>0.46580299689266502</v>
      </c>
      <c r="BG194" s="52">
        <v>0.45695957827478401</v>
      </c>
      <c r="BH194" s="52">
        <v>0.46664818850615603</v>
      </c>
      <c r="BI194" s="52">
        <v>0.51404347583203602</v>
      </c>
      <c r="BJ194" s="52">
        <v>0.64455762953380402</v>
      </c>
      <c r="BK194" s="52">
        <v>0.78521894618787402</v>
      </c>
      <c r="BL194" s="52">
        <v>0.90153746648889999</v>
      </c>
      <c r="BM194" s="52">
        <v>1.00540432806223</v>
      </c>
      <c r="BN194" s="52">
        <v>1.0496771789150801</v>
      </c>
      <c r="BO194" s="52">
        <v>0.95547030923145004</v>
      </c>
      <c r="BP194" s="52">
        <v>0.87322010279027495</v>
      </c>
      <c r="BQ194" s="52">
        <v>0.80379079990699598</v>
      </c>
      <c r="BR194" s="52">
        <v>0.75577545756362097</v>
      </c>
      <c r="BS194" s="52">
        <v>0.63263778170682605</v>
      </c>
      <c r="BT194" s="52">
        <v>0.54574613684350604</v>
      </c>
      <c r="BU194" s="52">
        <v>60.169990582675801</v>
      </c>
      <c r="BV194" s="52">
        <v>58.628680990745501</v>
      </c>
      <c r="BW194" s="52">
        <v>58.3620171700342</v>
      </c>
      <c r="BX194" s="52">
        <v>57.957526797982297</v>
      </c>
      <c r="BY194" s="52">
        <v>57.5148747577881</v>
      </c>
      <c r="BZ194" s="52">
        <v>57.488078228933503</v>
      </c>
      <c r="CA194" s="52">
        <v>57.820432803425497</v>
      </c>
      <c r="CB194" s="52">
        <v>58.081921378755801</v>
      </c>
      <c r="CC194" s="52">
        <v>58.165550178808203</v>
      </c>
      <c r="CD194" s="52">
        <v>61.870814540391002</v>
      </c>
      <c r="CE194" s="52">
        <v>64.355498740555603</v>
      </c>
      <c r="CF194" s="52">
        <v>67.601948897040302</v>
      </c>
      <c r="CG194" s="52">
        <v>68.574354679530401</v>
      </c>
      <c r="CH194" s="52">
        <v>71.884643924873401</v>
      </c>
      <c r="CI194" s="52">
        <v>73.399123493897505</v>
      </c>
      <c r="CJ194" s="52">
        <v>74.556584454788805</v>
      </c>
      <c r="CK194" s="52">
        <v>73.5135421903571</v>
      </c>
      <c r="CL194" s="52">
        <v>74.295821951457</v>
      </c>
      <c r="CM194" s="52">
        <v>70.127941954807596</v>
      </c>
      <c r="CN194" s="52">
        <v>67.797950141780504</v>
      </c>
      <c r="CO194" s="52">
        <v>65.396265080213098</v>
      </c>
      <c r="CP194" s="57">
        <v>63.162995013099597</v>
      </c>
      <c r="CQ194" s="57">
        <v>62.384223687336103</v>
      </c>
      <c r="CR194" s="57">
        <v>60.923522879938297</v>
      </c>
      <c r="CS194" s="57">
        <v>58.841883125191501</v>
      </c>
      <c r="CT194" s="57">
        <v>-5.9731758270880802E-3</v>
      </c>
      <c r="CU194" s="57">
        <v>-2.46745369564411E-2</v>
      </c>
      <c r="CV194" s="57">
        <v>-6.7059522853461897E-3</v>
      </c>
      <c r="CW194" s="57">
        <v>-1.5526223861576701E-3</v>
      </c>
      <c r="CX194" s="57">
        <v>4.0196864439500198E-4</v>
      </c>
      <c r="CY194" s="57">
        <v>-4.0694427690971197E-3</v>
      </c>
      <c r="CZ194" s="57">
        <v>3.5059179400313001E-3</v>
      </c>
      <c r="DA194" s="57">
        <v>6.1859605017072303E-3</v>
      </c>
      <c r="DB194" s="57">
        <v>2.3400361980489601E-2</v>
      </c>
      <c r="DC194" s="57">
        <v>2.1568317839092001E-2</v>
      </c>
      <c r="DD194" s="57">
        <v>1.4791188374494999E-2</v>
      </c>
      <c r="DE194" s="57">
        <v>1.65872383433969E-3</v>
      </c>
      <c r="DF194" s="57">
        <v>3.6881860689758801E-3</v>
      </c>
      <c r="DG194" s="57">
        <v>6.3598937793288698E-3</v>
      </c>
      <c r="DH194" s="57">
        <v>1.6888758503511299E-2</v>
      </c>
      <c r="DI194" s="57">
        <v>2.3443736197029899E-2</v>
      </c>
      <c r="DJ194" s="57">
        <v>6.18893771732602E-2</v>
      </c>
      <c r="DK194" s="57">
        <v>7.5568870483526104E-2</v>
      </c>
      <c r="DL194" s="57">
        <v>3.9211813553841998E-2</v>
      </c>
      <c r="DM194" s="57">
        <v>2.24980912960129E-2</v>
      </c>
      <c r="DN194" s="57">
        <v>3.8719049751595701E-2</v>
      </c>
      <c r="DO194" s="52">
        <v>1.15510436535756E-2</v>
      </c>
      <c r="DP194" s="52">
        <v>1.75739781100231E-3</v>
      </c>
      <c r="DQ194" s="52">
        <v>1.43096631396335E-3</v>
      </c>
      <c r="DR194" s="58">
        <v>3.9693944758878701E-5</v>
      </c>
      <c r="DS194" s="58">
        <v>3.5513074068926499E-5</v>
      </c>
      <c r="DT194" s="58">
        <v>2.66379679035138E-5</v>
      </c>
      <c r="DU194" s="58">
        <v>1.2594304225903701E-5</v>
      </c>
      <c r="DV194" s="58">
        <v>4.1455684112811603E-6</v>
      </c>
      <c r="DW194" s="58">
        <v>1.7611112233489599E-6</v>
      </c>
      <c r="DX194" s="58">
        <v>5.0478146776216197E-6</v>
      </c>
      <c r="DY194" s="58">
        <v>4.9410834142065102E-5</v>
      </c>
      <c r="DZ194" s="58">
        <v>1.0394630401930001E-5</v>
      </c>
      <c r="EA194" s="58">
        <v>8.1071582170361001E-6</v>
      </c>
      <c r="EB194" s="58">
        <v>5.8028557728227697E-6</v>
      </c>
      <c r="EC194" s="58">
        <v>6.0460435286920197E-6</v>
      </c>
      <c r="ED194" s="58">
        <v>1.4132370187837699E-5</v>
      </c>
      <c r="EE194" s="58">
        <v>2.8813164715295799E-5</v>
      </c>
      <c r="EF194" s="58">
        <v>3.3245644113913198E-5</v>
      </c>
      <c r="EG194" s="59">
        <v>3.89551669373624E-5</v>
      </c>
      <c r="EH194" s="59">
        <v>4.5689641679581997E-5</v>
      </c>
      <c r="EI194" s="59">
        <v>4.0886361789564203E-5</v>
      </c>
      <c r="EJ194" s="59">
        <v>5.5658001005053403E-5</v>
      </c>
      <c r="EK194" s="58">
        <v>4.9749162502497997E-5</v>
      </c>
      <c r="EL194" s="58">
        <v>6.3315779410167604E-5</v>
      </c>
      <c r="EM194" s="58">
        <v>3.3014900633962102E-5</v>
      </c>
      <c r="EN194" s="58">
        <v>3.8529985925480203E-6</v>
      </c>
      <c r="EO194" s="58">
        <v>3.4015443282246198E-6</v>
      </c>
    </row>
    <row r="195" spans="2:145" x14ac:dyDescent="0.25">
      <c r="B19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All_All_All_All_All_All_All_All_All_SLAP_PGSF_All_45890</v>
      </c>
      <c r="C195" s="52" t="s">
        <v>264</v>
      </c>
      <c r="D195" s="52" t="s">
        <v>260</v>
      </c>
      <c r="E195" s="52" t="s">
        <v>25</v>
      </c>
      <c r="F195" s="52" t="s">
        <v>25</v>
      </c>
      <c r="G195" s="52" t="s">
        <v>25</v>
      </c>
      <c r="H195" s="52" t="s">
        <v>25</v>
      </c>
      <c r="I195" s="52" t="s">
        <v>25</v>
      </c>
      <c r="J195" s="52" t="s">
        <v>25</v>
      </c>
      <c r="K195" s="52" t="s">
        <v>25</v>
      </c>
      <c r="L195" s="53" t="s">
        <v>25</v>
      </c>
      <c r="M195" s="53" t="s">
        <v>25</v>
      </c>
      <c r="N195" s="54" t="s">
        <v>284</v>
      </c>
      <c r="O195" s="52" t="s">
        <v>25</v>
      </c>
      <c r="P195" s="55">
        <v>45890</v>
      </c>
      <c r="Q195" s="52">
        <v>17</v>
      </c>
      <c r="R195" s="52">
        <v>21</v>
      </c>
      <c r="S195" s="56">
        <v>744</v>
      </c>
      <c r="T195" s="52">
        <v>0</v>
      </c>
      <c r="U195" s="52">
        <v>0</v>
      </c>
      <c r="V195" s="52">
        <v>0</v>
      </c>
      <c r="W195" s="52">
        <v>0</v>
      </c>
      <c r="X195" s="52">
        <v>0.62392983652921696</v>
      </c>
      <c r="Y195" s="52">
        <v>0.60362576876966301</v>
      </c>
      <c r="Z195" s="52">
        <v>0.46206298002968699</v>
      </c>
      <c r="AA195" s="52">
        <v>0.347908656637618</v>
      </c>
      <c r="AB195" s="52">
        <v>0.328399909019711</v>
      </c>
      <c r="AC195" s="52">
        <v>0.34867317149481197</v>
      </c>
      <c r="AD195" s="52">
        <v>0.42348742496879299</v>
      </c>
      <c r="AE195" s="52">
        <v>0.44567973420753298</v>
      </c>
      <c r="AF195" s="52">
        <v>0.37856987026005501</v>
      </c>
      <c r="AG195" s="52">
        <v>0.40677151178222498</v>
      </c>
      <c r="AH195" s="52">
        <v>0.41096941111112001</v>
      </c>
      <c r="AI195" s="52">
        <v>0.38959701136297498</v>
      </c>
      <c r="AJ195" s="52">
        <v>0.42870716087862898</v>
      </c>
      <c r="AK195" s="52">
        <v>0.47139033162163602</v>
      </c>
      <c r="AL195" s="52">
        <v>0.45470678307698698</v>
      </c>
      <c r="AM195" s="52">
        <v>0.48991208489931198</v>
      </c>
      <c r="AN195" s="52">
        <v>0.50891417198859401</v>
      </c>
      <c r="AO195" s="52">
        <v>0.48644882914349302</v>
      </c>
      <c r="AP195" s="52">
        <v>0.55100528802487303</v>
      </c>
      <c r="AQ195" s="52">
        <v>0.55293451795633597</v>
      </c>
      <c r="AR195" s="52">
        <v>0.60037319802760403</v>
      </c>
      <c r="AS195" s="52">
        <v>0.61100922198720597</v>
      </c>
      <c r="AT195" s="52">
        <v>0.64598529636016699</v>
      </c>
      <c r="AU195" s="52">
        <v>0.63140142670809996</v>
      </c>
      <c r="AV195" s="52">
        <v>0.55381097516901101</v>
      </c>
      <c r="AW195" s="52">
        <v>0.53093676012690305</v>
      </c>
      <c r="AX195" s="52">
        <v>0.484854523973759</v>
      </c>
      <c r="AY195" s="52">
        <v>0.420896348092825</v>
      </c>
      <c r="AZ195" s="52">
        <v>0.37745544558731398</v>
      </c>
      <c r="BA195" s="52">
        <v>0.34529573205978598</v>
      </c>
      <c r="BB195" s="52">
        <v>0.35493462200286502</v>
      </c>
      <c r="BC195" s="52">
        <v>0.401046300266859</v>
      </c>
      <c r="BD195" s="52">
        <v>0.458909125097336</v>
      </c>
      <c r="BE195" s="52">
        <v>0.452388900342167</v>
      </c>
      <c r="BF195" s="52">
        <v>0.39970363650510998</v>
      </c>
      <c r="BG195" s="52">
        <v>0.36440352478655402</v>
      </c>
      <c r="BH195" s="52">
        <v>0.38983268169585999</v>
      </c>
      <c r="BI195" s="52">
        <v>0.47078495396561498</v>
      </c>
      <c r="BJ195" s="52">
        <v>0.69259988176085596</v>
      </c>
      <c r="BK195" s="52">
        <v>0.897780988245241</v>
      </c>
      <c r="BL195" s="52">
        <v>0.94146483639876</v>
      </c>
      <c r="BM195" s="52">
        <v>1.00657375877903</v>
      </c>
      <c r="BN195" s="52">
        <v>0.96011080424631801</v>
      </c>
      <c r="BO195" s="52">
        <v>0.918655902547861</v>
      </c>
      <c r="BP195" s="52">
        <v>0.86178278658659202</v>
      </c>
      <c r="BQ195" s="52">
        <v>0.782390612828475</v>
      </c>
      <c r="BR195" s="52">
        <v>0.76255561463454702</v>
      </c>
      <c r="BS195" s="52">
        <v>0.68730942630559499</v>
      </c>
      <c r="BT195" s="52">
        <v>0.59254530054186605</v>
      </c>
      <c r="BU195" s="52">
        <v>61.0599163822409</v>
      </c>
      <c r="BV195" s="52">
        <v>60.038147617437701</v>
      </c>
      <c r="BW195" s="52">
        <v>59.170851703819601</v>
      </c>
      <c r="BX195" s="52">
        <v>59.094978518880502</v>
      </c>
      <c r="BY195" s="52">
        <v>58.928733202529102</v>
      </c>
      <c r="BZ195" s="52">
        <v>58.8935701429712</v>
      </c>
      <c r="CA195" s="52">
        <v>58.716170826354599</v>
      </c>
      <c r="CB195" s="52">
        <v>59.5438243723477</v>
      </c>
      <c r="CC195" s="52">
        <v>62.8418832600548</v>
      </c>
      <c r="CD195" s="52">
        <v>65.528539901119899</v>
      </c>
      <c r="CE195" s="52">
        <v>70.297967320544799</v>
      </c>
      <c r="CF195" s="52">
        <v>70.175428239767598</v>
      </c>
      <c r="CG195" s="52">
        <v>73.388912358880603</v>
      </c>
      <c r="CH195" s="52">
        <v>78.889925246887898</v>
      </c>
      <c r="CI195" s="52">
        <v>76.616272535519698</v>
      </c>
      <c r="CJ195" s="52">
        <v>75.924177959250002</v>
      </c>
      <c r="CK195" s="52">
        <v>73.171998214325896</v>
      </c>
      <c r="CL195" s="52">
        <v>71.066145567022403</v>
      </c>
      <c r="CM195" s="52">
        <v>69.201871730460198</v>
      </c>
      <c r="CN195" s="52">
        <v>67.962948482039295</v>
      </c>
      <c r="CO195" s="52">
        <v>64.191807521293399</v>
      </c>
      <c r="CP195" s="57">
        <v>62.246428588967703</v>
      </c>
      <c r="CQ195" s="57">
        <v>60.4421065297716</v>
      </c>
      <c r="CR195" s="57">
        <v>59.534289984297203</v>
      </c>
      <c r="CS195" s="57">
        <v>61.141335519092799</v>
      </c>
      <c r="CT195" s="57">
        <v>-5.9681576952057801E-3</v>
      </c>
      <c r="CU195" s="57">
        <v>-2.4905057057435599E-2</v>
      </c>
      <c r="CV195" s="57">
        <v>-6.9185214177254701E-3</v>
      </c>
      <c r="CW195" s="57">
        <v>-1.7258628879883999E-3</v>
      </c>
      <c r="CX195" s="57">
        <v>2.56375031938816E-4</v>
      </c>
      <c r="CY195" s="57">
        <v>-3.8897106472480401E-3</v>
      </c>
      <c r="CZ195" s="57">
        <v>3.5016780233862398E-3</v>
      </c>
      <c r="DA195" s="57">
        <v>6.0475746210994904E-3</v>
      </c>
      <c r="DB195" s="57">
        <v>2.32609207316311E-2</v>
      </c>
      <c r="DC195" s="57">
        <v>2.1670728274721201E-2</v>
      </c>
      <c r="DD195" s="57">
        <v>1.1366773946260801E-2</v>
      </c>
      <c r="DE195" s="57">
        <v>2.0535938674584001E-3</v>
      </c>
      <c r="DF195" s="57">
        <v>-2.21226915156328E-5</v>
      </c>
      <c r="DG195" s="57">
        <v>-1.3703581137252099E-3</v>
      </c>
      <c r="DH195" s="57">
        <v>1.23710869698815E-2</v>
      </c>
      <c r="DI195" s="57">
        <v>2.2489616134133798E-2</v>
      </c>
      <c r="DJ195" s="57">
        <v>6.1364763296179202E-2</v>
      </c>
      <c r="DK195" s="57">
        <v>7.3441182383366096E-2</v>
      </c>
      <c r="DL195" s="57">
        <v>3.5382475343442701E-2</v>
      </c>
      <c r="DM195" s="57">
        <v>2.2157618936191299E-2</v>
      </c>
      <c r="DN195" s="57">
        <v>3.7930027726957499E-2</v>
      </c>
      <c r="DO195" s="52">
        <v>1.1313528104144399E-2</v>
      </c>
      <c r="DP195" s="52">
        <v>1.5881520626197701E-3</v>
      </c>
      <c r="DQ195" s="52">
        <v>1.52290114631121E-3</v>
      </c>
      <c r="DR195" s="58">
        <v>4.2086551451111998E-5</v>
      </c>
      <c r="DS195" s="58">
        <v>3.7484371135990703E-5</v>
      </c>
      <c r="DT195" s="58">
        <v>2.8536802027523E-5</v>
      </c>
      <c r="DU195" s="58">
        <v>1.3270303785462501E-5</v>
      </c>
      <c r="DV195" s="58">
        <v>4.3186907369393503E-6</v>
      </c>
      <c r="DW195" s="58">
        <v>1.8076395731268399E-6</v>
      </c>
      <c r="DX195" s="58">
        <v>5.3741745678712402E-6</v>
      </c>
      <c r="DY195" s="58">
        <v>5.6673773564955498E-5</v>
      </c>
      <c r="DZ195" s="58">
        <v>1.0796764181992701E-5</v>
      </c>
      <c r="EA195" s="58">
        <v>7.9010911136088192E-6</v>
      </c>
      <c r="EB195" s="58">
        <v>3.7470275461421199E-6</v>
      </c>
      <c r="EC195" s="58">
        <v>4.9913624381019604E-6</v>
      </c>
      <c r="ED195" s="58">
        <v>9.0975225901723599E-6</v>
      </c>
      <c r="EE195" s="58">
        <v>2.41248375061306E-5</v>
      </c>
      <c r="EF195" s="58">
        <v>3.4889631296151697E-5</v>
      </c>
      <c r="EG195" s="58">
        <v>3.9140517375524097E-5</v>
      </c>
      <c r="EH195" s="58">
        <v>5.1062592905356403E-5</v>
      </c>
      <c r="EI195" s="58">
        <v>5.51814030024677E-5</v>
      </c>
      <c r="EJ195" s="58">
        <v>5.7002835296189998E-5</v>
      </c>
      <c r="EK195" s="58">
        <v>5.1563661557969702E-5</v>
      </c>
      <c r="EL195" s="58">
        <v>6.7706084070058497E-5</v>
      </c>
      <c r="EM195" s="58">
        <v>3.43475797311408E-5</v>
      </c>
      <c r="EN195" s="58">
        <v>3.81389810687459E-6</v>
      </c>
      <c r="EO195" s="58">
        <v>3.3633648518789402E-6</v>
      </c>
    </row>
    <row r="196" spans="2:145" x14ac:dyDescent="0.25">
      <c r="B19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All_All_All_All_All_All_All_All_All_SLAP_PGSF_All_45891</v>
      </c>
      <c r="C196" s="52" t="s">
        <v>264</v>
      </c>
      <c r="D196" s="52" t="s">
        <v>260</v>
      </c>
      <c r="E196" s="52" t="s">
        <v>25</v>
      </c>
      <c r="F196" s="52" t="s">
        <v>25</v>
      </c>
      <c r="G196" s="52" t="s">
        <v>25</v>
      </c>
      <c r="H196" s="52" t="s">
        <v>25</v>
      </c>
      <c r="I196" s="52" t="s">
        <v>25</v>
      </c>
      <c r="J196" s="52" t="s">
        <v>25</v>
      </c>
      <c r="K196" s="52" t="s">
        <v>25</v>
      </c>
      <c r="L196" s="53" t="s">
        <v>25</v>
      </c>
      <c r="M196" s="53" t="s">
        <v>25</v>
      </c>
      <c r="N196" s="54" t="s">
        <v>284</v>
      </c>
      <c r="O196" s="52" t="s">
        <v>25</v>
      </c>
      <c r="P196" s="55">
        <v>45891</v>
      </c>
      <c r="Q196" s="52">
        <v>17</v>
      </c>
      <c r="R196" s="52">
        <v>21</v>
      </c>
      <c r="S196" s="56">
        <v>745</v>
      </c>
      <c r="T196" s="52">
        <v>0</v>
      </c>
      <c r="U196" s="52">
        <v>0</v>
      </c>
      <c r="V196" s="52">
        <v>0</v>
      </c>
      <c r="W196" s="52">
        <v>0</v>
      </c>
      <c r="X196" s="52">
        <v>0.65657769825615797</v>
      </c>
      <c r="Y196" s="52">
        <v>0.60566069178868398</v>
      </c>
      <c r="Z196" s="52">
        <v>0.50154663059946503</v>
      </c>
      <c r="AA196" s="52">
        <v>0.42929035362458001</v>
      </c>
      <c r="AB196" s="52">
        <v>0.36943330362836402</v>
      </c>
      <c r="AC196" s="52">
        <v>0.38100374470076498</v>
      </c>
      <c r="AD196" s="52">
        <v>0.405275876643999</v>
      </c>
      <c r="AE196" s="52">
        <v>0.46248455465749599</v>
      </c>
      <c r="AF196" s="52">
        <v>0.45055800853994199</v>
      </c>
      <c r="AG196" s="52">
        <v>0.52625975816327097</v>
      </c>
      <c r="AH196" s="52">
        <v>0.50772245967854501</v>
      </c>
      <c r="AI196" s="52">
        <v>0.52623829866254401</v>
      </c>
      <c r="AJ196" s="52">
        <v>0.63067201749033897</v>
      </c>
      <c r="AK196" s="52">
        <v>0.69096348635840799</v>
      </c>
      <c r="AL196" s="52">
        <v>0.66093077799143096</v>
      </c>
      <c r="AM196" s="52">
        <v>0.65804545929706404</v>
      </c>
      <c r="AN196" s="52">
        <v>0.57245522865658605</v>
      </c>
      <c r="AO196" s="52">
        <v>0.56581717177909197</v>
      </c>
      <c r="AP196" s="52">
        <v>0.58252515404943594</v>
      </c>
      <c r="AQ196" s="52">
        <v>0.55542984234480197</v>
      </c>
      <c r="AR196" s="52">
        <v>0.62744385845766304</v>
      </c>
      <c r="AS196" s="52">
        <v>0.62905787122224599</v>
      </c>
      <c r="AT196" s="52">
        <v>0.59577695011651399</v>
      </c>
      <c r="AU196" s="52">
        <v>0.53486428361164096</v>
      </c>
      <c r="AV196" s="52">
        <v>0.63022665848537995</v>
      </c>
      <c r="AW196" s="52">
        <v>0.54743650151579104</v>
      </c>
      <c r="AX196" s="52">
        <v>0.503039818722129</v>
      </c>
      <c r="AY196" s="52">
        <v>0.44038545937346102</v>
      </c>
      <c r="AZ196" s="52">
        <v>0.39744474843844402</v>
      </c>
      <c r="BA196" s="52">
        <v>0.36619880171430103</v>
      </c>
      <c r="BB196" s="52">
        <v>0.37594688078701</v>
      </c>
      <c r="BC196" s="52">
        <v>0.42151931494274397</v>
      </c>
      <c r="BD196" s="52">
        <v>0.487440355152091</v>
      </c>
      <c r="BE196" s="52">
        <v>0.50537516342713495</v>
      </c>
      <c r="BF196" s="52">
        <v>0.50368222368243498</v>
      </c>
      <c r="BG196" s="52">
        <v>0.52048266715051295</v>
      </c>
      <c r="BH196" s="52">
        <v>0.54238033092661997</v>
      </c>
      <c r="BI196" s="52">
        <v>0.572612594618093</v>
      </c>
      <c r="BJ196" s="52">
        <v>0.62710511204380304</v>
      </c>
      <c r="BK196" s="52">
        <v>0.69096117811714997</v>
      </c>
      <c r="BL196" s="52">
        <v>0.806640163604045</v>
      </c>
      <c r="BM196" s="52">
        <v>0.84313411384620895</v>
      </c>
      <c r="BN196" s="52">
        <v>0.85341975336906895</v>
      </c>
      <c r="BO196" s="52">
        <v>0.87062234446506304</v>
      </c>
      <c r="BP196" s="52">
        <v>0.82365739921595404</v>
      </c>
      <c r="BQ196" s="52">
        <v>0.77035212052748503</v>
      </c>
      <c r="BR196" s="52">
        <v>0.73348949435573296</v>
      </c>
      <c r="BS196" s="52">
        <v>0.61048820406798499</v>
      </c>
      <c r="BT196" s="52">
        <v>0.52246104634848201</v>
      </c>
      <c r="BU196" s="52">
        <v>59.309864426215498</v>
      </c>
      <c r="BV196" s="52">
        <v>58.420094500888801</v>
      </c>
      <c r="BW196" s="57">
        <v>58.354587131594201</v>
      </c>
      <c r="BX196" s="52">
        <v>57.330757481476603</v>
      </c>
      <c r="BY196" s="52">
        <v>57.287043335525702</v>
      </c>
      <c r="BZ196" s="52">
        <v>57.239784912530197</v>
      </c>
      <c r="CA196" s="52">
        <v>56.372147350494402</v>
      </c>
      <c r="CB196" s="52">
        <v>56.3634704076063</v>
      </c>
      <c r="CC196" s="52">
        <v>56.5153747484052</v>
      </c>
      <c r="CD196" s="52">
        <v>57.519041503576901</v>
      </c>
      <c r="CE196" s="52">
        <v>57.707186423741597</v>
      </c>
      <c r="CF196" s="52">
        <v>58.784256026622998</v>
      </c>
      <c r="CG196" s="52">
        <v>61.678522863002797</v>
      </c>
      <c r="CH196" s="52">
        <v>64.538280478301303</v>
      </c>
      <c r="CI196" s="52">
        <v>68.081412687604896</v>
      </c>
      <c r="CJ196" s="52">
        <v>67.225121033941306</v>
      </c>
      <c r="CK196" s="52">
        <v>66.459497735295798</v>
      </c>
      <c r="CL196" s="52">
        <v>63.688915863737598</v>
      </c>
      <c r="CM196" s="52">
        <v>63.506890888031997</v>
      </c>
      <c r="CN196" s="52">
        <v>60.787507370863302</v>
      </c>
      <c r="CO196" s="52">
        <v>58.811593531585899</v>
      </c>
      <c r="CP196" s="57">
        <v>58.517126896834903</v>
      </c>
      <c r="CQ196" s="57">
        <v>57.5650175101784</v>
      </c>
      <c r="CR196" s="57">
        <v>57.470394810574597</v>
      </c>
      <c r="CS196" s="57">
        <v>59.533832739522502</v>
      </c>
      <c r="CT196" s="57">
        <v>-5.8400459012529198E-3</v>
      </c>
      <c r="CU196" s="57">
        <v>-2.47050328417712E-2</v>
      </c>
      <c r="CV196" s="57">
        <v>-6.8355706364116404E-3</v>
      </c>
      <c r="CW196" s="57">
        <v>-1.6659365179354699E-3</v>
      </c>
      <c r="CX196" s="57">
        <v>2.36966274366182E-4</v>
      </c>
      <c r="CY196" s="57">
        <v>-3.8607479341096801E-3</v>
      </c>
      <c r="CZ196" s="57">
        <v>3.4700125673451398E-3</v>
      </c>
      <c r="DA196" s="57">
        <v>6.0617756336027303E-3</v>
      </c>
      <c r="DB196" s="57">
        <v>2.32039621612369E-2</v>
      </c>
      <c r="DC196" s="57">
        <v>2.18217925862377E-2</v>
      </c>
      <c r="DD196" s="57">
        <v>1.45718062537153E-2</v>
      </c>
      <c r="DE196" s="57">
        <v>1.6254785467148601E-3</v>
      </c>
      <c r="DF196" s="57">
        <v>6.5692912368416302E-3</v>
      </c>
      <c r="DG196" s="57">
        <v>1.38004161123711E-2</v>
      </c>
      <c r="DH196" s="57">
        <v>2.4716607668755799E-2</v>
      </c>
      <c r="DI196" s="57">
        <v>3.3267303588706297E-2</v>
      </c>
      <c r="DJ196" s="57">
        <v>5.5174010702027501E-2</v>
      </c>
      <c r="DK196" s="57">
        <v>7.0417719599384504E-2</v>
      </c>
      <c r="DL196" s="57">
        <v>2.40281684286642E-2</v>
      </c>
      <c r="DM196" s="57">
        <v>1.12037295363093E-2</v>
      </c>
      <c r="DN196" s="57">
        <v>3.8063187727192097E-2</v>
      </c>
      <c r="DO196" s="52">
        <v>1.1499003475319401E-2</v>
      </c>
      <c r="DP196" s="52">
        <v>1.58749710019965E-3</v>
      </c>
      <c r="DQ196" s="52">
        <v>1.5654644200690799E-3</v>
      </c>
      <c r="DR196" s="58">
        <v>4.1406485874456699E-5</v>
      </c>
      <c r="DS196" s="58">
        <v>3.62578301936731E-5</v>
      </c>
      <c r="DT196" s="58">
        <v>2.7194392328722299E-5</v>
      </c>
      <c r="DU196" s="58">
        <v>1.2289484028475401E-5</v>
      </c>
      <c r="DV196" s="58">
        <v>3.6351326698144598E-6</v>
      </c>
      <c r="DW196" s="58">
        <v>1.4931359087463601E-6</v>
      </c>
      <c r="DX196" s="58">
        <v>4.5955608878064903E-6</v>
      </c>
      <c r="DY196" s="58">
        <v>5.7053958543748502E-5</v>
      </c>
      <c r="DZ196" s="58">
        <v>9.6155481744036105E-6</v>
      </c>
      <c r="EA196" s="58">
        <v>7.3522328718767003E-6</v>
      </c>
      <c r="EB196" s="58">
        <v>5.5108466324548004E-6</v>
      </c>
      <c r="EC196" s="58">
        <v>6.9216000884381602E-6</v>
      </c>
      <c r="ED196" s="58">
        <v>1.68356656200627E-5</v>
      </c>
      <c r="EE196" s="58">
        <v>4.2227537311156899E-5</v>
      </c>
      <c r="EF196" s="58">
        <v>4.8408998435714302E-5</v>
      </c>
      <c r="EG196" s="58">
        <v>6.5359311606904405E-5</v>
      </c>
      <c r="EH196" s="58">
        <v>7.6978107153090499E-5</v>
      </c>
      <c r="EI196" s="58">
        <v>8.0087437451482801E-5</v>
      </c>
      <c r="EJ196" s="58">
        <v>7.2889705294914498E-5</v>
      </c>
      <c r="EK196" s="58">
        <v>6.2369820631219606E-5</v>
      </c>
      <c r="EL196" s="58">
        <v>7.3921227250221705E-5</v>
      </c>
      <c r="EM196" s="58">
        <v>3.7765167686333699E-5</v>
      </c>
      <c r="EN196" s="58">
        <v>4.1727120637385603E-6</v>
      </c>
      <c r="EO196" s="58">
        <v>3.6879286758382702E-6</v>
      </c>
    </row>
    <row r="197" spans="2:145" x14ac:dyDescent="0.25">
      <c r="B19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All_All_All_All_All_All_All_All_All_SLAP_PGSF_All_45904</v>
      </c>
      <c r="C197" s="52" t="s">
        <v>264</v>
      </c>
      <c r="D197" s="52" t="s">
        <v>260</v>
      </c>
      <c r="E197" s="52" t="s">
        <v>25</v>
      </c>
      <c r="F197" s="52" t="s">
        <v>25</v>
      </c>
      <c r="G197" s="52" t="s">
        <v>25</v>
      </c>
      <c r="H197" s="52" t="s">
        <v>25</v>
      </c>
      <c r="I197" s="52" t="s">
        <v>25</v>
      </c>
      <c r="J197" s="52" t="s">
        <v>25</v>
      </c>
      <c r="K197" s="52" t="s">
        <v>25</v>
      </c>
      <c r="L197" s="53" t="s">
        <v>25</v>
      </c>
      <c r="M197" s="53" t="s">
        <v>25</v>
      </c>
      <c r="N197" s="54" t="s">
        <v>284</v>
      </c>
      <c r="O197" s="52" t="s">
        <v>25</v>
      </c>
      <c r="P197" s="55">
        <v>45904</v>
      </c>
      <c r="Q197" s="52">
        <v>17</v>
      </c>
      <c r="R197" s="52">
        <v>21</v>
      </c>
      <c r="S197" s="56">
        <v>747</v>
      </c>
      <c r="T197" s="52">
        <v>0</v>
      </c>
      <c r="U197" s="52">
        <v>0</v>
      </c>
      <c r="V197" s="52">
        <v>0</v>
      </c>
      <c r="W197" s="52">
        <v>0</v>
      </c>
      <c r="X197" s="52">
        <v>0.58148029433979198</v>
      </c>
      <c r="Y197" s="52">
        <v>0.53556652665411397</v>
      </c>
      <c r="Z197" s="52">
        <v>0.462471756304426</v>
      </c>
      <c r="AA197" s="52">
        <v>0.37276921244029698</v>
      </c>
      <c r="AB197" s="52">
        <v>0.35528227826140302</v>
      </c>
      <c r="AC197" s="52">
        <v>0.363787195247749</v>
      </c>
      <c r="AD197" s="52">
        <v>0.425224289192146</v>
      </c>
      <c r="AE197" s="52">
        <v>0.52279448080102298</v>
      </c>
      <c r="AF197" s="52">
        <v>0.46995422173425799</v>
      </c>
      <c r="AG197" s="52">
        <v>0.46994327916599299</v>
      </c>
      <c r="AH197" s="52">
        <v>0.52356708916575301</v>
      </c>
      <c r="AI197" s="52">
        <v>0.54099540744075103</v>
      </c>
      <c r="AJ197" s="52">
        <v>0.49720289015270902</v>
      </c>
      <c r="AK197" s="52">
        <v>0.527067240100067</v>
      </c>
      <c r="AL197" s="52">
        <v>0.50867807390416497</v>
      </c>
      <c r="AM197" s="52">
        <v>0.52853049709800204</v>
      </c>
      <c r="AN197" s="52">
        <v>0.50197214611011198</v>
      </c>
      <c r="AO197" s="52">
        <v>0.48208842023134202</v>
      </c>
      <c r="AP197" s="52">
        <v>0.52286166712110305</v>
      </c>
      <c r="AQ197" s="52">
        <v>0.53384394334002505</v>
      </c>
      <c r="AR197" s="52">
        <v>0.58601778560658901</v>
      </c>
      <c r="AS197" s="52">
        <v>0.647094861611205</v>
      </c>
      <c r="AT197" s="52">
        <v>0.57845970751936804</v>
      </c>
      <c r="AU197" s="52">
        <v>0.53851961991636599</v>
      </c>
      <c r="AV197" s="52">
        <v>0.57112753494073498</v>
      </c>
      <c r="AW197" s="52">
        <v>0.507833077665792</v>
      </c>
      <c r="AX197" s="52">
        <v>0.46642387244436401</v>
      </c>
      <c r="AY197" s="52">
        <v>0.41508821229459097</v>
      </c>
      <c r="AZ197" s="52">
        <v>0.37662013102487302</v>
      </c>
      <c r="BA197" s="52">
        <v>0.35183358713086799</v>
      </c>
      <c r="BB197" s="52">
        <v>0.36883926882322499</v>
      </c>
      <c r="BC197" s="52">
        <v>0.42510572851821199</v>
      </c>
      <c r="BD197" s="52">
        <v>0.49064116836232502</v>
      </c>
      <c r="BE197" s="52">
        <v>0.49502965807914701</v>
      </c>
      <c r="BF197" s="52">
        <v>0.48553365937756998</v>
      </c>
      <c r="BG197" s="52">
        <v>0.49292919833656901</v>
      </c>
      <c r="BH197" s="52">
        <v>0.50205770296504704</v>
      </c>
      <c r="BI197" s="52">
        <v>0.515063161312177</v>
      </c>
      <c r="BJ197" s="52">
        <v>0.543375675657507</v>
      </c>
      <c r="BK197" s="52">
        <v>0.59914585066288495</v>
      </c>
      <c r="BL197" s="52">
        <v>0.67776854645455797</v>
      </c>
      <c r="BM197" s="52">
        <v>0.71715212849728005</v>
      </c>
      <c r="BN197" s="52">
        <v>0.74888297943385795</v>
      </c>
      <c r="BO197" s="52">
        <v>0.74300024300374801</v>
      </c>
      <c r="BP197" s="52">
        <v>0.74248262828931499</v>
      </c>
      <c r="BQ197" s="52">
        <v>0.72445822476223598</v>
      </c>
      <c r="BR197" s="52">
        <v>0.68200576437046201</v>
      </c>
      <c r="BS197" s="52">
        <v>0.59570955019319505</v>
      </c>
      <c r="BT197" s="52">
        <v>0.522570377851585</v>
      </c>
      <c r="BU197" s="52">
        <v>60.2194324648123</v>
      </c>
      <c r="BV197" s="52">
        <v>60.1794017528699</v>
      </c>
      <c r="BW197" s="52">
        <v>59.167971289915599</v>
      </c>
      <c r="BX197" s="52">
        <v>59.151198583675303</v>
      </c>
      <c r="BY197" s="52">
        <v>58.987500841065199</v>
      </c>
      <c r="BZ197" s="52">
        <v>58.120310677695699</v>
      </c>
      <c r="CA197" s="52">
        <v>58.258809825108003</v>
      </c>
      <c r="CB197" s="52">
        <v>59.064089134818602</v>
      </c>
      <c r="CC197" s="52">
        <v>60.122976894644196</v>
      </c>
      <c r="CD197" s="52">
        <v>60.237346253783898</v>
      </c>
      <c r="CE197" s="52">
        <v>61.310108939858097</v>
      </c>
      <c r="CF197" s="52">
        <v>63.339388914215199</v>
      </c>
      <c r="CG197" s="52">
        <v>63.719449814599898</v>
      </c>
      <c r="CH197" s="52">
        <v>65.604965007205905</v>
      </c>
      <c r="CI197" s="52">
        <v>66.800802675675499</v>
      </c>
      <c r="CJ197" s="52">
        <v>66.550558077900902</v>
      </c>
      <c r="CK197" s="52">
        <v>66.531435246610897</v>
      </c>
      <c r="CL197" s="52">
        <v>66.480922588399807</v>
      </c>
      <c r="CM197" s="52">
        <v>64.625180425866802</v>
      </c>
      <c r="CN197" s="52">
        <v>63.485911499596298</v>
      </c>
      <c r="CO197" s="52">
        <v>63.237527490960403</v>
      </c>
      <c r="CP197" s="57">
        <v>63.154447080751801</v>
      </c>
      <c r="CQ197" s="57">
        <v>63.0967805063014</v>
      </c>
      <c r="CR197" s="57">
        <v>62.091561069475503</v>
      </c>
      <c r="CS197" s="57">
        <v>60.421046893364</v>
      </c>
      <c r="CT197" s="57">
        <v>-5.9939277678767999E-3</v>
      </c>
      <c r="CU197" s="57">
        <v>-2.5455326252396202E-2</v>
      </c>
      <c r="CV197" s="57">
        <v>-7.2487740966938902E-3</v>
      </c>
      <c r="CW197" s="57">
        <v>-1.83543864758548E-3</v>
      </c>
      <c r="CX197" s="57">
        <v>1.7700843316492801E-4</v>
      </c>
      <c r="CY197" s="57">
        <v>-3.8135367597751202E-3</v>
      </c>
      <c r="CZ197" s="57">
        <v>3.47082574165786E-3</v>
      </c>
      <c r="DA197" s="57">
        <v>6.0249184310645701E-3</v>
      </c>
      <c r="DB197" s="57">
        <v>2.31717090749517E-2</v>
      </c>
      <c r="DC197" s="57">
        <v>2.1992953546554599E-2</v>
      </c>
      <c r="DD197" s="57">
        <v>1.4432808824402101E-2</v>
      </c>
      <c r="DE197" s="57">
        <v>1.7210409317011E-3</v>
      </c>
      <c r="DF197" s="57">
        <v>6.8072435000993596E-3</v>
      </c>
      <c r="DG197" s="57">
        <v>1.38023890049347E-2</v>
      </c>
      <c r="DH197" s="57">
        <v>2.71472136859085E-2</v>
      </c>
      <c r="DI197" s="57">
        <v>3.50055834758463E-2</v>
      </c>
      <c r="DJ197" s="57">
        <v>5.4899961464456103E-2</v>
      </c>
      <c r="DK197" s="57">
        <v>6.99583916479804E-2</v>
      </c>
      <c r="DL197" s="57">
        <v>2.2795489175093001E-2</v>
      </c>
      <c r="DM197" s="57">
        <v>9.6363556562577505E-3</v>
      </c>
      <c r="DN197" s="57">
        <v>3.7485141466699602E-2</v>
      </c>
      <c r="DO197" s="52">
        <v>1.14959624834069E-2</v>
      </c>
      <c r="DP197" s="52">
        <v>1.5954157449598E-3</v>
      </c>
      <c r="DQ197" s="52">
        <v>1.6204573400355601E-3</v>
      </c>
      <c r="DR197" s="58">
        <v>3.7996957244119101E-5</v>
      </c>
      <c r="DS197" s="58">
        <v>3.28845029660591E-5</v>
      </c>
      <c r="DT197" s="58">
        <v>2.50288925241877E-5</v>
      </c>
      <c r="DU197" s="58">
        <v>1.17744802767134E-5</v>
      </c>
      <c r="DV197" s="58">
        <v>3.9387314719056497E-6</v>
      </c>
      <c r="DW197" s="58">
        <v>1.6368347220577701E-6</v>
      </c>
      <c r="DX197" s="58">
        <v>4.5585313035679299E-6</v>
      </c>
      <c r="DY197" s="58">
        <v>4.7029304975546302E-5</v>
      </c>
      <c r="DZ197" s="58">
        <v>8.77158221016418E-6</v>
      </c>
      <c r="EA197" s="58">
        <v>6.8157356254605002E-6</v>
      </c>
      <c r="EB197" s="58">
        <v>5.2172086593742699E-6</v>
      </c>
      <c r="EC197" s="58">
        <v>6.6070968843530797E-6</v>
      </c>
      <c r="ED197" s="58">
        <v>1.63268152219343E-5</v>
      </c>
      <c r="EE197" s="58">
        <v>4.1194349465180602E-5</v>
      </c>
      <c r="EF197" s="58">
        <v>5.2413461932956297E-5</v>
      </c>
      <c r="EG197" s="58">
        <v>7.0082101562775901E-5</v>
      </c>
      <c r="EH197" s="58">
        <v>7.8982514791426796E-5</v>
      </c>
      <c r="EI197" s="58">
        <v>7.5629169374751993E-5</v>
      </c>
      <c r="EJ197" s="58">
        <v>7.4483329258971201E-5</v>
      </c>
      <c r="EK197" s="58">
        <v>6.3625781133861304E-5</v>
      </c>
      <c r="EL197" s="58">
        <v>7.2690044342639597E-5</v>
      </c>
      <c r="EM197" s="58">
        <v>3.51617851167608E-5</v>
      </c>
      <c r="EN197" s="58">
        <v>3.8811447914409598E-6</v>
      </c>
      <c r="EO197" s="58">
        <v>3.3470590543875599E-6</v>
      </c>
    </row>
    <row r="198" spans="2:145" x14ac:dyDescent="0.25">
      <c r="B19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All_All_All_All_All_All_All_All_All_SLAP_PGSF_All_45916</v>
      </c>
      <c r="C198" s="52" t="s">
        <v>264</v>
      </c>
      <c r="D198" s="52" t="s">
        <v>260</v>
      </c>
      <c r="E198" s="52" t="s">
        <v>25</v>
      </c>
      <c r="F198" s="52" t="s">
        <v>25</v>
      </c>
      <c r="G198" s="52" t="s">
        <v>25</v>
      </c>
      <c r="H198" s="52" t="s">
        <v>25</v>
      </c>
      <c r="I198" s="52" t="s">
        <v>25</v>
      </c>
      <c r="J198" s="52" t="s">
        <v>25</v>
      </c>
      <c r="K198" s="52" t="s">
        <v>25</v>
      </c>
      <c r="L198" s="53" t="s">
        <v>25</v>
      </c>
      <c r="M198" s="53" t="s">
        <v>25</v>
      </c>
      <c r="N198" s="54" t="s">
        <v>284</v>
      </c>
      <c r="O198" s="52" t="s">
        <v>25</v>
      </c>
      <c r="P198" s="55">
        <v>45916</v>
      </c>
      <c r="Q198" s="52">
        <v>17</v>
      </c>
      <c r="R198" s="52">
        <v>21</v>
      </c>
      <c r="S198" s="56">
        <v>750</v>
      </c>
      <c r="T198" s="52">
        <v>0</v>
      </c>
      <c r="U198" s="52">
        <v>0</v>
      </c>
      <c r="V198" s="52">
        <v>0</v>
      </c>
      <c r="W198" s="52">
        <v>0</v>
      </c>
      <c r="X198" s="52">
        <v>0.576600612084751</v>
      </c>
      <c r="Y198" s="52">
        <v>0.51927691219805605</v>
      </c>
      <c r="Z198" s="52">
        <v>0.37357303592294699</v>
      </c>
      <c r="AA198" s="52">
        <v>0.32516826668653398</v>
      </c>
      <c r="AB198" s="52">
        <v>0.32078404020502699</v>
      </c>
      <c r="AC198" s="52">
        <v>0.32021049287775499</v>
      </c>
      <c r="AD198" s="52">
        <v>0.37273946718232098</v>
      </c>
      <c r="AE198" s="52">
        <v>0.44424055564755499</v>
      </c>
      <c r="AF198" s="52">
        <v>0.55541218955521399</v>
      </c>
      <c r="AG198" s="52">
        <v>0.47161460258433102</v>
      </c>
      <c r="AH198" s="52">
        <v>0.43026231438373602</v>
      </c>
      <c r="AI198" s="52">
        <v>0.46799351522469002</v>
      </c>
      <c r="AJ198" s="52">
        <v>0.47667144048291599</v>
      </c>
      <c r="AK198" s="52">
        <v>0.492395174495317</v>
      </c>
      <c r="AL198" s="52">
        <v>0.47201525091465402</v>
      </c>
      <c r="AM198" s="52">
        <v>0.52426957471097102</v>
      </c>
      <c r="AN198" s="52">
        <v>0.49892710858762601</v>
      </c>
      <c r="AO198" s="52">
        <v>0.55355620511570103</v>
      </c>
      <c r="AP198" s="52">
        <v>0.61551615198056298</v>
      </c>
      <c r="AQ198" s="52">
        <v>0.73462763759764405</v>
      </c>
      <c r="AR198" s="52">
        <v>0.63093333119275996</v>
      </c>
      <c r="AS198" s="52">
        <v>0.64342577270702095</v>
      </c>
      <c r="AT198" s="52">
        <v>0.58037754985322998</v>
      </c>
      <c r="AU198" s="52">
        <v>0.518923758861079</v>
      </c>
      <c r="AV198" s="52">
        <v>0.57074452030987999</v>
      </c>
      <c r="AW198" s="52">
        <v>0.51200877320766403</v>
      </c>
      <c r="AX198" s="52">
        <v>0.43110636053482598</v>
      </c>
      <c r="AY198" s="52">
        <v>0.38053484594821901</v>
      </c>
      <c r="AZ198" s="52">
        <v>0.33796748522917403</v>
      </c>
      <c r="BA198" s="52">
        <v>0.30792443251609802</v>
      </c>
      <c r="BB198" s="52">
        <v>0.32611566839615502</v>
      </c>
      <c r="BC198" s="52">
        <v>0.38724101108312597</v>
      </c>
      <c r="BD198" s="52">
        <v>0.462598174214363</v>
      </c>
      <c r="BE198" s="52">
        <v>0.46790305268764498</v>
      </c>
      <c r="BF198" s="52">
        <v>0.43671643720070502</v>
      </c>
      <c r="BG198" s="52">
        <v>0.43936360633869898</v>
      </c>
      <c r="BH198" s="52">
        <v>0.45275988501310299</v>
      </c>
      <c r="BI198" s="52">
        <v>0.50227655633290602</v>
      </c>
      <c r="BJ198" s="52">
        <v>0.62486497207482605</v>
      </c>
      <c r="BK198" s="52">
        <v>0.70864709480603505</v>
      </c>
      <c r="BL198" s="52">
        <v>0.84059660061200403</v>
      </c>
      <c r="BM198" s="52">
        <v>0.88451416627566004</v>
      </c>
      <c r="BN198" s="52">
        <v>0.88356268302599505</v>
      </c>
      <c r="BO198" s="52">
        <v>0.78583945671717303</v>
      </c>
      <c r="BP198" s="52">
        <v>0.75022927927970795</v>
      </c>
      <c r="BQ198" s="52">
        <v>0.72258312376340195</v>
      </c>
      <c r="BR198" s="52">
        <v>0.67485660302638995</v>
      </c>
      <c r="BS198" s="52">
        <v>0.58768846156199706</v>
      </c>
      <c r="BT198" s="52">
        <v>0.51436228004097895</v>
      </c>
      <c r="BU198" s="52">
        <v>67.178220813066901</v>
      </c>
      <c r="BV198" s="52">
        <v>64.680867063588096</v>
      </c>
      <c r="BW198" s="52">
        <v>64.474499844979903</v>
      </c>
      <c r="BX198" s="52">
        <v>63.619973175263297</v>
      </c>
      <c r="BY198" s="52">
        <v>62.604839054515502</v>
      </c>
      <c r="BZ198" s="52">
        <v>63.356576923475203</v>
      </c>
      <c r="CA198" s="52">
        <v>62.522048313757203</v>
      </c>
      <c r="CB198" s="52">
        <v>62.363042932577002</v>
      </c>
      <c r="CC198" s="52">
        <v>64.275636930753706</v>
      </c>
      <c r="CD198" s="52">
        <v>66.409055987133499</v>
      </c>
      <c r="CE198" s="52">
        <v>66.779872596434402</v>
      </c>
      <c r="CF198" s="52">
        <v>68.472724378351899</v>
      </c>
      <c r="CG198" s="52">
        <v>72.562866477351207</v>
      </c>
      <c r="CH198" s="52">
        <v>71.984701541380204</v>
      </c>
      <c r="CI198" s="52">
        <v>74.654304503831199</v>
      </c>
      <c r="CJ198" s="52">
        <v>73.779577660508096</v>
      </c>
      <c r="CK198" s="52">
        <v>72.796642482296804</v>
      </c>
      <c r="CL198" s="52">
        <v>71.970458934755897</v>
      </c>
      <c r="CM198" s="52">
        <v>68.337498256858495</v>
      </c>
      <c r="CN198" s="52">
        <v>66.409681169437704</v>
      </c>
      <c r="CO198" s="52">
        <v>65.117615358307603</v>
      </c>
      <c r="CP198" s="57">
        <v>63.2244923066825</v>
      </c>
      <c r="CQ198" s="57">
        <v>62.153545926889898</v>
      </c>
      <c r="CR198" s="57">
        <v>60.288006879893999</v>
      </c>
      <c r="CS198" s="57">
        <v>67.394881399294903</v>
      </c>
      <c r="CT198" s="57">
        <v>-3.6532452516257699E-4</v>
      </c>
      <c r="CU198" s="57">
        <v>-2.51872200853346E-2</v>
      </c>
      <c r="CV198" s="57">
        <v>-7.1873476662052101E-3</v>
      </c>
      <c r="CW198" s="57">
        <v>-1.82433466768513E-3</v>
      </c>
      <c r="CX198" s="57">
        <v>1.41906478752692E-4</v>
      </c>
      <c r="CY198" s="57">
        <v>-3.76203576382249E-3</v>
      </c>
      <c r="CZ198" s="57">
        <v>3.4886122291597202E-3</v>
      </c>
      <c r="DA198" s="57">
        <v>5.9802295987804698E-3</v>
      </c>
      <c r="DB198" s="57">
        <v>2.3170852340757799E-2</v>
      </c>
      <c r="DC198" s="57">
        <v>2.0843148047725302E-2</v>
      </c>
      <c r="DD198" s="57">
        <v>1.3174516222439699E-2</v>
      </c>
      <c r="DE198" s="57">
        <v>1.89592933251212E-3</v>
      </c>
      <c r="DF198" s="57">
        <v>8.5724139485197698E-4</v>
      </c>
      <c r="DG198" s="57">
        <v>6.2365489583462398E-3</v>
      </c>
      <c r="DH198" s="57">
        <v>1.46794898413742E-2</v>
      </c>
      <c r="DI198" s="57">
        <v>2.4705326634148699E-2</v>
      </c>
      <c r="DJ198" s="57">
        <v>6.05902528564135E-2</v>
      </c>
      <c r="DK198" s="57">
        <v>7.3388778825600895E-2</v>
      </c>
      <c r="DL198" s="57">
        <v>3.2167659252882001E-2</v>
      </c>
      <c r="DM198" s="57">
        <v>1.48435879250367E-2</v>
      </c>
      <c r="DN198" s="57">
        <v>3.75801778584718E-2</v>
      </c>
      <c r="DO198" s="52">
        <v>1.12459003984307E-2</v>
      </c>
      <c r="DP198" s="52">
        <v>1.48060527513735E-3</v>
      </c>
      <c r="DQ198" s="52">
        <v>1.6017569478135501E-3</v>
      </c>
      <c r="DR198" s="58">
        <v>3.8436401029983997E-5</v>
      </c>
      <c r="DS198" s="58">
        <v>3.2626019882064103E-5</v>
      </c>
      <c r="DT198" s="58">
        <v>2.3950814315014399E-5</v>
      </c>
      <c r="DU198" s="58">
        <v>1.1014520528681E-5</v>
      </c>
      <c r="DV198" s="58">
        <v>3.3367366740745199E-6</v>
      </c>
      <c r="DW198" s="58">
        <v>1.32131943760355E-6</v>
      </c>
      <c r="DX198" s="58">
        <v>4.0728143156706601E-6</v>
      </c>
      <c r="DY198" s="58">
        <v>4.4632390674067799E-5</v>
      </c>
      <c r="DZ198" s="58">
        <v>8.8644244674813105E-6</v>
      </c>
      <c r="EA198" s="58">
        <v>5.4972115455764401E-6</v>
      </c>
      <c r="EB198" s="58">
        <v>4.2785163763457799E-6</v>
      </c>
      <c r="EC198" s="58">
        <v>4.9437702169363699E-6</v>
      </c>
      <c r="ED198" s="58">
        <v>8.7920268821892201E-6</v>
      </c>
      <c r="EE198" s="58">
        <v>2.70864629965637E-5</v>
      </c>
      <c r="EF198" s="58">
        <v>2.8449008211519299E-5</v>
      </c>
      <c r="EG198" s="58">
        <v>3.8913531026699398E-5</v>
      </c>
      <c r="EH198" s="58">
        <v>4.6368360429846898E-5</v>
      </c>
      <c r="EI198" s="58">
        <v>4.7507258512131397E-5</v>
      </c>
      <c r="EJ198" s="58">
        <v>5.9974166197753997E-5</v>
      </c>
      <c r="EK198" s="58">
        <v>5.6266782396110803E-5</v>
      </c>
      <c r="EL198" s="58">
        <v>6.7151785086943801E-5</v>
      </c>
      <c r="EM198" s="58">
        <v>3.2478691079757198E-5</v>
      </c>
      <c r="EN198" s="58">
        <v>3.6212370829275102E-6</v>
      </c>
      <c r="EO198" s="58">
        <v>3.12003512230714E-6</v>
      </c>
    </row>
    <row r="199" spans="2:145" x14ac:dyDescent="0.25">
      <c r="B19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All_All_All_All_All_All_All_All_All_SLAP_PGSF_All_45917</v>
      </c>
      <c r="C199" s="52" t="s">
        <v>264</v>
      </c>
      <c r="D199" s="52" t="s">
        <v>260</v>
      </c>
      <c r="E199" s="52" t="s">
        <v>25</v>
      </c>
      <c r="F199" s="52" t="s">
        <v>25</v>
      </c>
      <c r="G199" s="52" t="s">
        <v>25</v>
      </c>
      <c r="H199" s="52" t="s">
        <v>25</v>
      </c>
      <c r="I199" s="52" t="s">
        <v>25</v>
      </c>
      <c r="J199" s="52" t="s">
        <v>25</v>
      </c>
      <c r="K199" s="52" t="s">
        <v>25</v>
      </c>
      <c r="L199" s="53" t="s">
        <v>25</v>
      </c>
      <c r="M199" s="53" t="s">
        <v>25</v>
      </c>
      <c r="N199" s="54" t="s">
        <v>284</v>
      </c>
      <c r="O199" s="52" t="s">
        <v>25</v>
      </c>
      <c r="P199" s="55">
        <v>45917</v>
      </c>
      <c r="Q199" s="52">
        <v>17</v>
      </c>
      <c r="R199" s="52">
        <v>21</v>
      </c>
      <c r="S199" s="56">
        <v>750</v>
      </c>
      <c r="T199" s="52">
        <v>0</v>
      </c>
      <c r="U199" s="52">
        <v>0</v>
      </c>
      <c r="V199" s="52">
        <v>0</v>
      </c>
      <c r="W199" s="52">
        <v>0</v>
      </c>
      <c r="X199" s="52">
        <v>0.62474310940018596</v>
      </c>
      <c r="Y199" s="52">
        <v>0.58718642497337603</v>
      </c>
      <c r="Z199" s="52">
        <v>0.49881449710129699</v>
      </c>
      <c r="AA199" s="52">
        <v>0.41834451613349599</v>
      </c>
      <c r="AB199" s="52">
        <v>0.36168127651184501</v>
      </c>
      <c r="AC199" s="52">
        <v>0.40471171135463402</v>
      </c>
      <c r="AD199" s="52">
        <v>0.42713306318476402</v>
      </c>
      <c r="AE199" s="52">
        <v>0.43882173467908597</v>
      </c>
      <c r="AF199" s="52">
        <v>0.50152749981539402</v>
      </c>
      <c r="AG199" s="52">
        <v>0.53854822789647605</v>
      </c>
      <c r="AH199" s="52">
        <v>0.64130413451409196</v>
      </c>
      <c r="AI199" s="52">
        <v>0.58651269153905095</v>
      </c>
      <c r="AJ199" s="52">
        <v>0.52499673179432305</v>
      </c>
      <c r="AK199" s="52">
        <v>0.54039305890272504</v>
      </c>
      <c r="AL199" s="52">
        <v>0.45566361990541199</v>
      </c>
      <c r="AM199" s="52">
        <v>0.50350168132931195</v>
      </c>
      <c r="AN199" s="52">
        <v>0.484394040517789</v>
      </c>
      <c r="AO199" s="52">
        <v>0.51573047689720497</v>
      </c>
      <c r="AP199" s="52">
        <v>0.53320692441778506</v>
      </c>
      <c r="AQ199" s="52">
        <v>0.60209115661258505</v>
      </c>
      <c r="AR199" s="52">
        <v>0.61023671626655496</v>
      </c>
      <c r="AS199" s="52">
        <v>0.60222107785106704</v>
      </c>
      <c r="AT199" s="52">
        <v>0.60019049433827898</v>
      </c>
      <c r="AU199" s="52">
        <v>0.54591838917838997</v>
      </c>
      <c r="AV199" s="52">
        <v>0.51900749028425497</v>
      </c>
      <c r="AW199" s="52">
        <v>0.52770710416634803</v>
      </c>
      <c r="AX199" s="52">
        <v>0.48440168772141101</v>
      </c>
      <c r="AY199" s="52">
        <v>0.43243963911135902</v>
      </c>
      <c r="AZ199" s="52">
        <v>0.393443918784459</v>
      </c>
      <c r="BA199" s="52">
        <v>0.36869103057185798</v>
      </c>
      <c r="BB199" s="52">
        <v>0.38518259153763401</v>
      </c>
      <c r="BC199" s="52">
        <v>0.44112615633010799</v>
      </c>
      <c r="BD199" s="52">
        <v>0.50910346651077198</v>
      </c>
      <c r="BE199" s="52">
        <v>0.52288232227166498</v>
      </c>
      <c r="BF199" s="52">
        <v>0.53536864637335102</v>
      </c>
      <c r="BG199" s="52">
        <v>0.55708312773207802</v>
      </c>
      <c r="BH199" s="52">
        <v>0.57657841936747201</v>
      </c>
      <c r="BI199" s="52">
        <v>0.59996806975205696</v>
      </c>
      <c r="BJ199" s="52">
        <v>0.67089734729131001</v>
      </c>
      <c r="BK199" s="52">
        <v>0.77217314386367797</v>
      </c>
      <c r="BL199" s="52">
        <v>0.96717055169741295</v>
      </c>
      <c r="BM199" s="52">
        <v>1.0334089617729101</v>
      </c>
      <c r="BN199" s="52">
        <v>1.05508089280128</v>
      </c>
      <c r="BO199" s="52">
        <v>0.96016015624999995</v>
      </c>
      <c r="BP199" s="52">
        <v>0.88898310343424403</v>
      </c>
      <c r="BQ199" s="52">
        <v>0.82733702476819304</v>
      </c>
      <c r="BR199" s="52">
        <v>0.74185319511095604</v>
      </c>
      <c r="BS199" s="52">
        <v>0.61558340545495305</v>
      </c>
      <c r="BT199" s="52">
        <v>0.533474202444156</v>
      </c>
      <c r="BU199" s="52">
        <v>61.016547240489103</v>
      </c>
      <c r="BV199" s="52">
        <v>60.274225944922698</v>
      </c>
      <c r="BW199" s="52">
        <v>59.257580550629299</v>
      </c>
      <c r="BX199" s="52">
        <v>58.251301287586102</v>
      </c>
      <c r="BY199" s="52">
        <v>58.333090969599802</v>
      </c>
      <c r="BZ199" s="52">
        <v>58.165403935662603</v>
      </c>
      <c r="CA199" s="52">
        <v>58.117964282991402</v>
      </c>
      <c r="CB199" s="52">
        <v>57.143477338462901</v>
      </c>
      <c r="CC199" s="52">
        <v>59.034659894455302</v>
      </c>
      <c r="CD199" s="52">
        <v>61.020351917396802</v>
      </c>
      <c r="CE199" s="52">
        <v>64.804252962770903</v>
      </c>
      <c r="CF199" s="52">
        <v>64.8284640387038</v>
      </c>
      <c r="CG199" s="52">
        <v>68.701853972223603</v>
      </c>
      <c r="CH199" s="52">
        <v>71.189372820221394</v>
      </c>
      <c r="CI199" s="52">
        <v>77.039789756003998</v>
      </c>
      <c r="CJ199" s="52">
        <v>77.239115675922406</v>
      </c>
      <c r="CK199" s="52">
        <v>76.061481619120698</v>
      </c>
      <c r="CL199" s="52">
        <v>76.998153766823506</v>
      </c>
      <c r="CM199" s="52">
        <v>73.352248652801094</v>
      </c>
      <c r="CN199" s="52">
        <v>70.603747962937504</v>
      </c>
      <c r="CO199" s="52">
        <v>67.818565042456598</v>
      </c>
      <c r="CP199" s="57">
        <v>66.8914498021703</v>
      </c>
      <c r="CQ199" s="57">
        <v>65.996954634519199</v>
      </c>
      <c r="CR199" s="57">
        <v>65.096525011372805</v>
      </c>
      <c r="CS199" s="57">
        <v>60.288595983490403</v>
      </c>
      <c r="CT199" s="57">
        <v>-5.81542364880442E-3</v>
      </c>
      <c r="CU199" s="57">
        <v>-2.5272520746725299E-2</v>
      </c>
      <c r="CV199" s="57">
        <v>-7.2051991838961802E-3</v>
      </c>
      <c r="CW199" s="57">
        <v>-1.84980143948147E-3</v>
      </c>
      <c r="CX199" s="57">
        <v>1.32573619329681E-4</v>
      </c>
      <c r="CY199" s="57">
        <v>-3.7482518443527298E-3</v>
      </c>
      <c r="CZ199" s="57">
        <v>3.4781222335683801E-3</v>
      </c>
      <c r="DA199" s="57">
        <v>5.9795237792034904E-3</v>
      </c>
      <c r="DB199" s="57">
        <v>2.31500429362058E-2</v>
      </c>
      <c r="DC199" s="57">
        <v>2.2014027424156601E-2</v>
      </c>
      <c r="DD199" s="57">
        <v>1.42522635267426E-2</v>
      </c>
      <c r="DE199" s="57">
        <v>1.69633854040876E-3</v>
      </c>
      <c r="DF199" s="57">
        <v>4.2102904208392499E-3</v>
      </c>
      <c r="DG199" s="57">
        <v>7.1681886911392203E-3</v>
      </c>
      <c r="DH199" s="57">
        <v>1.12030980810523E-2</v>
      </c>
      <c r="DI199" s="57">
        <v>2.0079394331822702E-2</v>
      </c>
      <c r="DJ199" s="57">
        <v>6.3641857266426002E-2</v>
      </c>
      <c r="DK199" s="57">
        <v>7.6480735083421E-2</v>
      </c>
      <c r="DL199" s="57">
        <v>4.87528909146785E-2</v>
      </c>
      <c r="DM199" s="57">
        <v>3.2760204950968402E-2</v>
      </c>
      <c r="DN199" s="57">
        <v>3.8133508587876903E-2</v>
      </c>
      <c r="DO199" s="52">
        <v>1.00824822302286E-2</v>
      </c>
      <c r="DP199" s="52">
        <v>1.18581904005259E-3</v>
      </c>
      <c r="DQ199" s="52">
        <v>1.56148488990341E-3</v>
      </c>
      <c r="DR199" s="58">
        <v>3.2646281817513999E-5</v>
      </c>
      <c r="DS199" s="58">
        <v>2.8339612682091199E-5</v>
      </c>
      <c r="DT199" s="58">
        <v>2.16089317764724E-5</v>
      </c>
      <c r="DU199" s="58">
        <v>1.0393948680333099E-5</v>
      </c>
      <c r="DV199" s="58">
        <v>3.5270331526504898E-6</v>
      </c>
      <c r="DW199" s="58">
        <v>1.5213953934499899E-6</v>
      </c>
      <c r="DX199" s="58">
        <v>4.05090417412187E-6</v>
      </c>
      <c r="DY199" s="58">
        <v>3.8808419568703401E-5</v>
      </c>
      <c r="DZ199" s="58">
        <v>8.3584230399121407E-6</v>
      </c>
      <c r="EA199" s="58">
        <v>6.6716503138175296E-6</v>
      </c>
      <c r="EB199" s="58">
        <v>5.1457324622380001E-6</v>
      </c>
      <c r="EC199" s="58">
        <v>6.5000977900021503E-6</v>
      </c>
      <c r="ED199" s="58">
        <v>1.2589601449293201E-5</v>
      </c>
      <c r="EE199" s="58">
        <v>2.64907700216604E-5</v>
      </c>
      <c r="EF199" s="58">
        <v>2.8723271419216501E-5</v>
      </c>
      <c r="EG199" s="58">
        <v>3.0703091074324501E-5</v>
      </c>
      <c r="EH199" s="58">
        <v>3.6974132256840999E-5</v>
      </c>
      <c r="EI199" s="58">
        <v>3.37169681243701E-5</v>
      </c>
      <c r="EJ199" s="58">
        <v>4.1429792131452499E-5</v>
      </c>
      <c r="EK199" s="58">
        <v>4.0881826693062703E-5</v>
      </c>
      <c r="EL199" s="58">
        <v>5.7499083461757301E-5</v>
      </c>
      <c r="EM199" s="58">
        <v>2.92316146453894E-5</v>
      </c>
      <c r="EN199" s="58">
        <v>3.3936693972468098E-6</v>
      </c>
      <c r="EO199" s="58">
        <v>3.1072135920063899E-6</v>
      </c>
    </row>
    <row r="200" spans="2:145" x14ac:dyDescent="0.25">
      <c r="B20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All_All_All_All_All_All_All_All_All_SLAP_PGSF_All_45923</v>
      </c>
      <c r="C200" s="52" t="s">
        <v>264</v>
      </c>
      <c r="D200" s="52" t="s">
        <v>260</v>
      </c>
      <c r="E200" s="52" t="s">
        <v>25</v>
      </c>
      <c r="F200" s="52" t="s">
        <v>25</v>
      </c>
      <c r="G200" s="52" t="s">
        <v>25</v>
      </c>
      <c r="H200" s="52" t="s">
        <v>25</v>
      </c>
      <c r="I200" s="52" t="s">
        <v>25</v>
      </c>
      <c r="J200" s="52" t="s">
        <v>25</v>
      </c>
      <c r="K200" s="52" t="s">
        <v>25</v>
      </c>
      <c r="L200" s="53" t="s">
        <v>25</v>
      </c>
      <c r="M200" s="53" t="s">
        <v>25</v>
      </c>
      <c r="N200" s="54" t="s">
        <v>284</v>
      </c>
      <c r="O200" s="52" t="s">
        <v>25</v>
      </c>
      <c r="P200" s="55">
        <v>45923</v>
      </c>
      <c r="Q200" s="52">
        <v>17</v>
      </c>
      <c r="R200" s="52">
        <v>21</v>
      </c>
      <c r="S200" s="56">
        <v>754</v>
      </c>
      <c r="T200" s="52">
        <v>0</v>
      </c>
      <c r="U200" s="52">
        <v>0</v>
      </c>
      <c r="V200" s="52">
        <v>0</v>
      </c>
      <c r="W200" s="52">
        <v>0</v>
      </c>
      <c r="X200" s="52">
        <v>0.58182079659321895</v>
      </c>
      <c r="Y200" s="52">
        <v>0.51108239713353698</v>
      </c>
      <c r="Z200" s="52">
        <v>0.40197919945603799</v>
      </c>
      <c r="AA200" s="52">
        <v>0.352448535250935</v>
      </c>
      <c r="AB200" s="52">
        <v>0.34596472981910698</v>
      </c>
      <c r="AC200" s="52">
        <v>0.33912832586794101</v>
      </c>
      <c r="AD200" s="52">
        <v>0.39491760305134999</v>
      </c>
      <c r="AE200" s="52">
        <v>0.53764087307714803</v>
      </c>
      <c r="AF200" s="52">
        <v>0.46785886760731299</v>
      </c>
      <c r="AG200" s="52">
        <v>0.43157495151761699</v>
      </c>
      <c r="AH200" s="52">
        <v>0.43467259168852002</v>
      </c>
      <c r="AI200" s="52">
        <v>0.48834815027748402</v>
      </c>
      <c r="AJ200" s="52">
        <v>0.48933178043771502</v>
      </c>
      <c r="AK200" s="52">
        <v>0.51362453690237198</v>
      </c>
      <c r="AL200" s="52">
        <v>0.44970952905509698</v>
      </c>
      <c r="AM200" s="52">
        <v>0.51772333293117101</v>
      </c>
      <c r="AN200" s="52">
        <v>0.50137056463641805</v>
      </c>
      <c r="AO200" s="52">
        <v>0.54926577355821404</v>
      </c>
      <c r="AP200" s="52">
        <v>0.64215125899346204</v>
      </c>
      <c r="AQ200" s="52">
        <v>0.74986585509145598</v>
      </c>
      <c r="AR200" s="52">
        <v>0.79490383320840896</v>
      </c>
      <c r="AS200" s="52">
        <v>0.73637425474520801</v>
      </c>
      <c r="AT200" s="52">
        <v>0.63318852684017002</v>
      </c>
      <c r="AU200" s="52">
        <v>0.55122855353020295</v>
      </c>
      <c r="AV200" s="52">
        <v>0.53550268731446604</v>
      </c>
      <c r="AW200" s="52">
        <v>0.49994296637865199</v>
      </c>
      <c r="AX200" s="52">
        <v>0.45435872723395299</v>
      </c>
      <c r="AY200" s="52">
        <v>0.40068554745823998</v>
      </c>
      <c r="AZ200" s="52">
        <v>0.35961333802587397</v>
      </c>
      <c r="BA200" s="52">
        <v>0.33145009654151603</v>
      </c>
      <c r="BB200" s="52">
        <v>0.34912152461885398</v>
      </c>
      <c r="BC200" s="52">
        <v>0.407707885816811</v>
      </c>
      <c r="BD200" s="52">
        <v>0.47588930759252801</v>
      </c>
      <c r="BE200" s="52">
        <v>0.470751168280444</v>
      </c>
      <c r="BF200" s="52">
        <v>0.434591111991386</v>
      </c>
      <c r="BG200" s="52">
        <v>0.42124844931402</v>
      </c>
      <c r="BH200" s="52">
        <v>0.452366378711689</v>
      </c>
      <c r="BI200" s="52">
        <v>0.53198878415699602</v>
      </c>
      <c r="BJ200" s="52">
        <v>0.69491871507635805</v>
      </c>
      <c r="BK200" s="52">
        <v>0.84965584132652305</v>
      </c>
      <c r="BL200" s="52">
        <v>1.01549550487761</v>
      </c>
      <c r="BM200" s="52">
        <v>1.2528048081802701</v>
      </c>
      <c r="BN200" s="52">
        <v>1.2766727284189801</v>
      </c>
      <c r="BO200" s="52">
        <v>1.2065474127742899</v>
      </c>
      <c r="BP200" s="52">
        <v>1.13918366111241</v>
      </c>
      <c r="BQ200" s="52">
        <v>1.05310651493957</v>
      </c>
      <c r="BR200" s="52">
        <v>0.86396098366150398</v>
      </c>
      <c r="BS200" s="52">
        <v>0.64055977016687304</v>
      </c>
      <c r="BT200" s="52">
        <v>0.55001448730219205</v>
      </c>
      <c r="BU200" s="52">
        <v>64.315202358259896</v>
      </c>
      <c r="BV200" s="52">
        <v>64.229616943321901</v>
      </c>
      <c r="BW200" s="52">
        <v>64.206447680033307</v>
      </c>
      <c r="BX200" s="52">
        <v>63.333779149852298</v>
      </c>
      <c r="BY200" s="52">
        <v>62.468467450620203</v>
      </c>
      <c r="BZ200" s="52">
        <v>62.304071540397601</v>
      </c>
      <c r="CA200" s="52">
        <v>63.091497643677798</v>
      </c>
      <c r="CB200" s="52">
        <v>62.8049972953009</v>
      </c>
      <c r="CC200" s="52">
        <v>66.197510655709195</v>
      </c>
      <c r="CD200" s="52">
        <v>67.826351618678899</v>
      </c>
      <c r="CE200" s="52">
        <v>71.081258185320294</v>
      </c>
      <c r="CF200" s="52">
        <v>72.9179627780603</v>
      </c>
      <c r="CG200" s="52">
        <v>74.961240617894106</v>
      </c>
      <c r="CH200" s="52">
        <v>78.011707239838501</v>
      </c>
      <c r="CI200" s="52">
        <v>80.570250061083101</v>
      </c>
      <c r="CJ200" s="52">
        <v>87.345883511754494</v>
      </c>
      <c r="CK200" s="52">
        <v>87.115791739065102</v>
      </c>
      <c r="CL200" s="52">
        <v>86.144758195633898</v>
      </c>
      <c r="CM200" s="52">
        <v>84.165346097363894</v>
      </c>
      <c r="CN200" s="52">
        <v>82.1956834104802</v>
      </c>
      <c r="CO200" s="52">
        <v>79.128326767807195</v>
      </c>
      <c r="CP200" s="57">
        <v>70.913522581349596</v>
      </c>
      <c r="CQ200" s="57">
        <v>70.787343393409003</v>
      </c>
      <c r="CR200" s="57">
        <v>72.448905703875496</v>
      </c>
      <c r="CS200" s="57">
        <v>63.569030329594099</v>
      </c>
      <c r="CT200" s="57">
        <v>-5.7426151209350202E-3</v>
      </c>
      <c r="CU200" s="57">
        <v>-2.543994968847E-2</v>
      </c>
      <c r="CV200" s="57">
        <v>-7.2335532745371103E-3</v>
      </c>
      <c r="CW200" s="57">
        <v>-1.86755544158928E-3</v>
      </c>
      <c r="CX200" s="57">
        <v>1.2437611472773099E-4</v>
      </c>
      <c r="CY200" s="57">
        <v>-3.7185606918487902E-3</v>
      </c>
      <c r="CZ200" s="57">
        <v>3.4686750747801899E-3</v>
      </c>
      <c r="DA200" s="57">
        <v>5.9721520422545199E-3</v>
      </c>
      <c r="DB200" s="57">
        <v>2.2434556300922299E-2</v>
      </c>
      <c r="DC200" s="57">
        <v>2.0422001954770799E-2</v>
      </c>
      <c r="DD200" s="57">
        <v>1.05560517095434E-2</v>
      </c>
      <c r="DE200" s="57">
        <v>2.3935382715759802E-3</v>
      </c>
      <c r="DF200" s="57">
        <v>-9.8786179213451101E-4</v>
      </c>
      <c r="DG200" s="52">
        <v>-3.36307203471265E-4</v>
      </c>
      <c r="DH200" s="57">
        <v>6.12510095501135E-3</v>
      </c>
      <c r="DI200" s="57">
        <v>6.2305331007831899E-3</v>
      </c>
      <c r="DJ200" s="57">
        <v>7.4670958631629897E-2</v>
      </c>
      <c r="DK200" s="57">
        <v>8.2157643665053098E-2</v>
      </c>
      <c r="DL200" s="57">
        <v>8.41201875230361E-2</v>
      </c>
      <c r="DM200" s="57">
        <v>8.1188020481671203E-2</v>
      </c>
      <c r="DN200" s="57">
        <v>4.0560584258416597E-2</v>
      </c>
      <c r="DO200" s="57">
        <v>7.7144238356419304E-3</v>
      </c>
      <c r="DP200" s="52">
        <v>-3.0107521782419199E-4</v>
      </c>
      <c r="DQ200" s="52">
        <v>5.0792093536957295E-4</v>
      </c>
      <c r="DR200" s="58">
        <v>3.4371049889245702E-5</v>
      </c>
      <c r="DS200" s="58">
        <v>2.9761813771526298E-5</v>
      </c>
      <c r="DT200" s="58">
        <v>2.2640854313650801E-5</v>
      </c>
      <c r="DU200" s="58">
        <v>1.0618390746547E-5</v>
      </c>
      <c r="DV200" s="58">
        <v>3.4367921532579602E-6</v>
      </c>
      <c r="DW200" s="58">
        <v>1.2997000465037999E-6</v>
      </c>
      <c r="DX200" s="58">
        <v>4.0052588937154501E-6</v>
      </c>
      <c r="DY200" s="58">
        <v>4.1568699877823799E-5</v>
      </c>
      <c r="DZ200" s="58">
        <v>7.9818685201659599E-6</v>
      </c>
      <c r="EA200" s="58">
        <v>5.12889968941007E-6</v>
      </c>
      <c r="EB200" s="58">
        <v>2.8277663808667699E-6</v>
      </c>
      <c r="EC200" s="58">
        <v>3.32066151718748E-6</v>
      </c>
      <c r="ED200" s="58">
        <v>7.0968155193754597E-6</v>
      </c>
      <c r="EE200" s="58">
        <v>1.91391067331097E-5</v>
      </c>
      <c r="EF200" s="58">
        <v>2.3529894645329801E-5</v>
      </c>
      <c r="EG200" s="58">
        <v>4.7283787663807097E-5</v>
      </c>
      <c r="EH200" s="58">
        <v>4.8486667091659903E-5</v>
      </c>
      <c r="EI200" s="58">
        <v>4.3869300933144001E-5</v>
      </c>
      <c r="EJ200" s="58">
        <v>3.8637613683640901E-5</v>
      </c>
      <c r="EK200" s="58">
        <v>3.53185291419686E-5</v>
      </c>
      <c r="EL200" s="58">
        <v>6.8862986788894404E-5</v>
      </c>
      <c r="EM200" s="58">
        <v>3.4290784954586003E-5</v>
      </c>
      <c r="EN200" s="58">
        <v>2.8915955819018101E-6</v>
      </c>
      <c r="EO200" s="58">
        <v>2.6510828304901598E-6</v>
      </c>
    </row>
    <row r="201" spans="2:145" x14ac:dyDescent="0.25">
      <c r="B20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All_All_All_All_All_All_All_All_All_SLAP_PGSI_All_45848</v>
      </c>
      <c r="C201" s="52" t="s">
        <v>264</v>
      </c>
      <c r="D201" s="52" t="s">
        <v>261</v>
      </c>
      <c r="E201" s="52" t="s">
        <v>25</v>
      </c>
      <c r="F201" s="52" t="s">
        <v>25</v>
      </c>
      <c r="G201" s="52" t="s">
        <v>25</v>
      </c>
      <c r="H201" s="52" t="s">
        <v>25</v>
      </c>
      <c r="I201" s="52" t="s">
        <v>25</v>
      </c>
      <c r="J201" s="52" t="s">
        <v>25</v>
      </c>
      <c r="K201" s="52" t="s">
        <v>25</v>
      </c>
      <c r="L201" s="53" t="s">
        <v>25</v>
      </c>
      <c r="M201" s="53" t="s">
        <v>25</v>
      </c>
      <c r="N201" s="54" t="s">
        <v>285</v>
      </c>
      <c r="O201" s="52" t="s">
        <v>25</v>
      </c>
      <c r="P201" s="55">
        <v>45848</v>
      </c>
      <c r="Q201" s="52">
        <v>17</v>
      </c>
      <c r="R201" s="52">
        <v>21</v>
      </c>
      <c r="S201" s="56">
        <v>4905</v>
      </c>
      <c r="T201" s="52">
        <v>0</v>
      </c>
      <c r="U201" s="52">
        <v>0</v>
      </c>
      <c r="V201" s="52">
        <v>0</v>
      </c>
      <c r="W201" s="52">
        <v>0</v>
      </c>
      <c r="X201" s="52">
        <v>0.86144219548562095</v>
      </c>
      <c r="Y201" s="52">
        <v>0.79435137632874198</v>
      </c>
      <c r="Z201" s="52">
        <v>0.71747775484696197</v>
      </c>
      <c r="AA201" s="52">
        <v>0.66135844215739903</v>
      </c>
      <c r="AB201" s="52">
        <v>0.64167901411479</v>
      </c>
      <c r="AC201" s="52">
        <v>0.66527619733631105</v>
      </c>
      <c r="AD201" s="52">
        <v>0.69996375732861504</v>
      </c>
      <c r="AE201" s="52">
        <v>0.76898381467087196</v>
      </c>
      <c r="AF201" s="52">
        <v>0.775285772998211</v>
      </c>
      <c r="AG201" s="52">
        <v>0.78695833821283101</v>
      </c>
      <c r="AH201" s="52">
        <v>0.87233213135719101</v>
      </c>
      <c r="AI201" s="52">
        <v>1.0020847316472901</v>
      </c>
      <c r="AJ201" s="52">
        <v>1.1938612435745299</v>
      </c>
      <c r="AK201" s="52">
        <v>1.3497220074119101</v>
      </c>
      <c r="AL201" s="52">
        <v>1.63040854452399</v>
      </c>
      <c r="AM201" s="52">
        <v>1.8040650723078</v>
      </c>
      <c r="AN201" s="52">
        <v>1.82191667510003</v>
      </c>
      <c r="AO201" s="52">
        <v>1.9201796479650399</v>
      </c>
      <c r="AP201" s="52">
        <v>1.8911285774728701</v>
      </c>
      <c r="AQ201" s="52">
        <v>1.7775180257055001</v>
      </c>
      <c r="AR201" s="52">
        <v>1.66198749528504</v>
      </c>
      <c r="AS201" s="52">
        <v>1.71482816401223</v>
      </c>
      <c r="AT201" s="52">
        <v>1.41817796171156</v>
      </c>
      <c r="AU201" s="52">
        <v>1.1949003090538901</v>
      </c>
      <c r="AV201" s="52">
        <v>0.93836538313949802</v>
      </c>
      <c r="AW201" s="52">
        <v>0.90146753266073998</v>
      </c>
      <c r="AX201" s="52">
        <v>0.85136326213616897</v>
      </c>
      <c r="AY201" s="52">
        <v>0.76565381553741696</v>
      </c>
      <c r="AZ201" s="52">
        <v>0.69793614309497498</v>
      </c>
      <c r="BA201" s="52">
        <v>0.66350107119778401</v>
      </c>
      <c r="BB201" s="52">
        <v>0.653816965248181</v>
      </c>
      <c r="BC201" s="52">
        <v>0.67447587754140603</v>
      </c>
      <c r="BD201" s="52">
        <v>0.70973210669560205</v>
      </c>
      <c r="BE201" s="52">
        <v>0.73126109316793098</v>
      </c>
      <c r="BF201" s="52">
        <v>0.79726230526792896</v>
      </c>
      <c r="BG201" s="52">
        <v>0.87795793775936104</v>
      </c>
      <c r="BH201" s="52">
        <v>1.0205446387679999</v>
      </c>
      <c r="BI201" s="52">
        <v>1.20917329822536</v>
      </c>
      <c r="BJ201" s="52">
        <v>1.42380472234508</v>
      </c>
      <c r="BK201" s="52">
        <v>1.65835225741919</v>
      </c>
      <c r="BL201" s="52">
        <v>1.89923435648586</v>
      </c>
      <c r="BM201" s="52">
        <v>2.04388294488525</v>
      </c>
      <c r="BN201" s="52">
        <v>2.1094220583591898</v>
      </c>
      <c r="BO201" s="52">
        <v>2.1223859713833302</v>
      </c>
      <c r="BP201" s="52">
        <v>2.0186592644872201</v>
      </c>
      <c r="BQ201" s="52">
        <v>1.8481597766113</v>
      </c>
      <c r="BR201" s="52">
        <v>1.6731362915549399</v>
      </c>
      <c r="BS201" s="52">
        <v>1.4114825311330399</v>
      </c>
      <c r="BT201" s="52">
        <v>1.1903938481126599</v>
      </c>
      <c r="BU201" s="52">
        <v>78.438802249012596</v>
      </c>
      <c r="BV201" s="52">
        <v>71.336610590856395</v>
      </c>
      <c r="BW201" s="52">
        <v>69.609720750576102</v>
      </c>
      <c r="BX201" s="52">
        <v>67.9298686291162</v>
      </c>
      <c r="BY201" s="52">
        <v>65.398471552520903</v>
      </c>
      <c r="BZ201" s="52">
        <v>63.876156376088602</v>
      </c>
      <c r="CA201" s="52">
        <v>63.430534558676896</v>
      </c>
      <c r="CB201" s="52">
        <v>66.105291547883795</v>
      </c>
      <c r="CC201" s="52">
        <v>71.975959654406907</v>
      </c>
      <c r="CD201" s="52">
        <v>75.287439167863994</v>
      </c>
      <c r="CE201" s="52">
        <v>79.577365142707905</v>
      </c>
      <c r="CF201" s="52">
        <v>83.485303005529403</v>
      </c>
      <c r="CG201" s="52">
        <v>87.007192168915793</v>
      </c>
      <c r="CH201" s="52">
        <v>90.019465997032</v>
      </c>
      <c r="CI201" s="52">
        <v>91.904453586770103</v>
      </c>
      <c r="CJ201" s="52">
        <v>94.469594771466305</v>
      </c>
      <c r="CK201" s="52">
        <v>96.364877548299802</v>
      </c>
      <c r="CL201" s="52">
        <v>96.523896883588094</v>
      </c>
      <c r="CM201" s="52">
        <v>96.784522263242394</v>
      </c>
      <c r="CN201" s="52">
        <v>95.407490152810098</v>
      </c>
      <c r="CO201" s="52">
        <v>92.629650866185102</v>
      </c>
      <c r="CP201" s="57">
        <v>86.020031325267695</v>
      </c>
      <c r="CQ201" s="57">
        <v>81.610021412923601</v>
      </c>
      <c r="CR201" s="57">
        <v>80.744276840166194</v>
      </c>
      <c r="CS201" s="57">
        <v>71.462635550012095</v>
      </c>
      <c r="CT201" s="57">
        <v>2.5209480641783799E-2</v>
      </c>
      <c r="CU201" s="57">
        <v>2.5351696891355502E-3</v>
      </c>
      <c r="CV201" s="57">
        <v>6.6043394655888703E-3</v>
      </c>
      <c r="CW201" s="57">
        <v>3.7451262382077102E-3</v>
      </c>
      <c r="CX201" s="57">
        <v>6.3424732063295996E-4</v>
      </c>
      <c r="CY201" s="57">
        <v>-3.3448310530004902E-3</v>
      </c>
      <c r="CZ201" s="57">
        <v>2.3391332375393499E-3</v>
      </c>
      <c r="DA201" s="57">
        <v>7.2162892922918503E-3</v>
      </c>
      <c r="DB201" s="57">
        <v>1.8713799932407599E-2</v>
      </c>
      <c r="DC201" s="57">
        <v>1.61339620101691E-2</v>
      </c>
      <c r="DD201" s="57">
        <v>6.0927592793234599E-3</v>
      </c>
      <c r="DE201" s="57">
        <v>4.2977119798232799E-3</v>
      </c>
      <c r="DF201" s="57">
        <v>-1.0591261313526799E-2</v>
      </c>
      <c r="DG201" s="57">
        <v>-1.2247834783512599E-2</v>
      </c>
      <c r="DH201" s="57">
        <v>-1.72376416795782E-3</v>
      </c>
      <c r="DI201" s="57">
        <v>8.9117099209398993E-3</v>
      </c>
      <c r="DJ201" s="57">
        <v>8.3513867148747797E-2</v>
      </c>
      <c r="DK201" s="57">
        <v>0.101584819214424</v>
      </c>
      <c r="DL201" s="57">
        <v>0.113491774196228</v>
      </c>
      <c r="DM201" s="57">
        <v>0.111715632397586</v>
      </c>
      <c r="DN201" s="57">
        <v>6.3878083289824E-2</v>
      </c>
      <c r="DO201" s="52">
        <v>-4.9548866280107002E-3</v>
      </c>
      <c r="DP201" s="52">
        <v>-4.3528701942727299E-3</v>
      </c>
      <c r="DQ201" s="52">
        <v>-2.8156234100469297E-4</v>
      </c>
      <c r="DR201" s="58">
        <v>5.7141296999948498E-6</v>
      </c>
      <c r="DS201" s="58">
        <v>5.5159487476142597E-6</v>
      </c>
      <c r="DT201" s="58">
        <v>4.2863870577994298E-6</v>
      </c>
      <c r="DU201" s="58">
        <v>2.35650480199402E-6</v>
      </c>
      <c r="DV201" s="58">
        <v>1.02012316186975E-6</v>
      </c>
      <c r="DW201" s="58">
        <v>3.48637666745095E-7</v>
      </c>
      <c r="DX201" s="58">
        <v>1.00718153657842E-6</v>
      </c>
      <c r="DY201" s="58">
        <v>4.3456945966844399E-6</v>
      </c>
      <c r="DZ201" s="58">
        <v>1.7738469127555E-6</v>
      </c>
      <c r="EA201" s="58">
        <v>9.4438434071768801E-7</v>
      </c>
      <c r="EB201" s="58">
        <v>5.57065333056858E-7</v>
      </c>
      <c r="EC201" s="58">
        <v>5.5357932793710395E-7</v>
      </c>
      <c r="ED201" s="58">
        <v>1.4921198274720101E-6</v>
      </c>
      <c r="EE201" s="58">
        <v>5.3281130605605497E-6</v>
      </c>
      <c r="EF201" s="58">
        <v>8.5218810259758004E-6</v>
      </c>
      <c r="EG201" s="58">
        <v>9.3542337706516305E-6</v>
      </c>
      <c r="EH201" s="58">
        <v>1.00411188210569E-5</v>
      </c>
      <c r="EI201" s="58">
        <v>9.7601892891492707E-6</v>
      </c>
      <c r="EJ201" s="58">
        <v>1.05275556153148E-5</v>
      </c>
      <c r="EK201" s="58">
        <v>9.7839295105424705E-6</v>
      </c>
      <c r="EL201" s="58">
        <v>1.40105001655804E-5</v>
      </c>
      <c r="EM201" s="58">
        <v>7.2794742051343003E-6</v>
      </c>
      <c r="EN201" s="58">
        <v>6.2065907692674598E-7</v>
      </c>
      <c r="EO201" s="58">
        <v>5.8231494961470402E-7</v>
      </c>
    </row>
    <row r="202" spans="2:145" x14ac:dyDescent="0.25">
      <c r="B20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All_All_All_All_All_All_All_All_All_SLAP_PGSI_All_45849</v>
      </c>
      <c r="C202" s="52" t="s">
        <v>264</v>
      </c>
      <c r="D202" s="52" t="s">
        <v>261</v>
      </c>
      <c r="E202" s="52" t="s">
        <v>25</v>
      </c>
      <c r="F202" s="52" t="s">
        <v>25</v>
      </c>
      <c r="G202" s="52" t="s">
        <v>25</v>
      </c>
      <c r="H202" s="52" t="s">
        <v>25</v>
      </c>
      <c r="I202" s="52" t="s">
        <v>25</v>
      </c>
      <c r="J202" s="52" t="s">
        <v>25</v>
      </c>
      <c r="K202" s="52" t="s">
        <v>25</v>
      </c>
      <c r="L202" s="53" t="s">
        <v>25</v>
      </c>
      <c r="M202" s="53" t="s">
        <v>25</v>
      </c>
      <c r="N202" s="54" t="s">
        <v>285</v>
      </c>
      <c r="O202" s="52" t="s">
        <v>25</v>
      </c>
      <c r="P202" s="55">
        <v>45849</v>
      </c>
      <c r="Q202" s="52">
        <v>17</v>
      </c>
      <c r="R202" s="52">
        <v>21</v>
      </c>
      <c r="S202" s="56">
        <v>4905</v>
      </c>
      <c r="T202" s="52">
        <v>0</v>
      </c>
      <c r="U202" s="52">
        <v>0</v>
      </c>
      <c r="V202" s="52">
        <v>0</v>
      </c>
      <c r="W202" s="52">
        <v>0</v>
      </c>
      <c r="X202" s="52">
        <v>1.05071800971461</v>
      </c>
      <c r="Y202" s="52">
        <v>0.93799492255244798</v>
      </c>
      <c r="Z202" s="52">
        <v>0.85223519360587197</v>
      </c>
      <c r="AA202" s="52">
        <v>0.78316084158289001</v>
      </c>
      <c r="AB202" s="52">
        <v>0.73299270844044195</v>
      </c>
      <c r="AC202" s="52">
        <v>0.75404976472867902</v>
      </c>
      <c r="AD202" s="52">
        <v>0.75933540086069795</v>
      </c>
      <c r="AE202" s="52">
        <v>0.79100827498808302</v>
      </c>
      <c r="AF202" s="52">
        <v>0.84074222496625794</v>
      </c>
      <c r="AG202" s="52">
        <v>0.96971965964085405</v>
      </c>
      <c r="AH202" s="52">
        <v>1.14116946656428</v>
      </c>
      <c r="AI202" s="52">
        <v>1.2971727291428501</v>
      </c>
      <c r="AJ202" s="52">
        <v>1.5377273226516199</v>
      </c>
      <c r="AK202" s="52">
        <v>1.80094275444646</v>
      </c>
      <c r="AL202" s="52">
        <v>1.9240627901396601</v>
      </c>
      <c r="AM202" s="52">
        <v>2.06048222340667</v>
      </c>
      <c r="AN202" s="52">
        <v>2.05910033696067</v>
      </c>
      <c r="AO202" s="52">
        <v>2.0993277250464302</v>
      </c>
      <c r="AP202" s="52">
        <v>2.1521201914220902</v>
      </c>
      <c r="AQ202" s="52">
        <v>2.02922350628402</v>
      </c>
      <c r="AR202" s="52">
        <v>1.8713330112207101</v>
      </c>
      <c r="AS202" s="52">
        <v>1.8519378878042601</v>
      </c>
      <c r="AT202" s="52">
        <v>1.5939535132478999</v>
      </c>
      <c r="AU202" s="52">
        <v>1.3486710947038401</v>
      </c>
      <c r="AV202" s="52">
        <v>1.19668999254676</v>
      </c>
      <c r="AW202" s="52">
        <v>1.1456313845214401</v>
      </c>
      <c r="AX202" s="52">
        <v>1.0132093376461999</v>
      </c>
      <c r="AY202" s="52">
        <v>0.89735547807238503</v>
      </c>
      <c r="AZ202" s="52">
        <v>0.80824438623332095</v>
      </c>
      <c r="BA202" s="52">
        <v>0.75381196292119601</v>
      </c>
      <c r="BB202" s="52">
        <v>0.72827659995237104</v>
      </c>
      <c r="BC202" s="52">
        <v>0.74037065941927704</v>
      </c>
      <c r="BD202" s="52">
        <v>0.800237507369297</v>
      </c>
      <c r="BE202" s="52">
        <v>0.86268143335492098</v>
      </c>
      <c r="BF202" s="52">
        <v>0.96745646927167706</v>
      </c>
      <c r="BG202" s="52">
        <v>1.1196096051664699</v>
      </c>
      <c r="BH202" s="52">
        <v>1.3198805190812599</v>
      </c>
      <c r="BI202" s="52">
        <v>1.5479197103719999</v>
      </c>
      <c r="BJ202" s="52">
        <v>1.7798466877880801</v>
      </c>
      <c r="BK202" s="52">
        <v>1.9818075448578401</v>
      </c>
      <c r="BL202" s="52">
        <v>2.1605004835627</v>
      </c>
      <c r="BM202" s="52">
        <v>2.2903851469843799</v>
      </c>
      <c r="BN202" s="52">
        <v>2.3615375130244498</v>
      </c>
      <c r="BO202" s="52">
        <v>2.3602104905183801</v>
      </c>
      <c r="BP202" s="52">
        <v>2.2296194464059398</v>
      </c>
      <c r="BQ202" s="52">
        <v>2.0292552018262802</v>
      </c>
      <c r="BR202" s="52">
        <v>1.8407080278180299</v>
      </c>
      <c r="BS202" s="52">
        <v>1.5805048736562299</v>
      </c>
      <c r="BT202" s="52">
        <v>1.33851179169162</v>
      </c>
      <c r="BU202" s="52">
        <v>80.518440527009901</v>
      </c>
      <c r="BV202" s="52">
        <v>77.391954005190001</v>
      </c>
      <c r="BW202" s="52">
        <v>76.083919014724103</v>
      </c>
      <c r="BX202" s="52">
        <v>75.044256378293696</v>
      </c>
      <c r="BY202" s="52">
        <v>73.240602862429597</v>
      </c>
      <c r="BZ202" s="52">
        <v>72.991747776554107</v>
      </c>
      <c r="CA202" s="52">
        <v>72.024675750857398</v>
      </c>
      <c r="CB202" s="52">
        <v>73.288967559935401</v>
      </c>
      <c r="CC202" s="57">
        <v>75.609077985042504</v>
      </c>
      <c r="CD202" s="52">
        <v>81.492617926259797</v>
      </c>
      <c r="CE202" s="52">
        <v>84.707591351776998</v>
      </c>
      <c r="CF202" s="52">
        <v>88.270716472783505</v>
      </c>
      <c r="CG202" s="52">
        <v>90.642109778238506</v>
      </c>
      <c r="CH202" s="52">
        <v>93.276613032390301</v>
      </c>
      <c r="CI202" s="52">
        <v>95.511260029633604</v>
      </c>
      <c r="CJ202" s="52">
        <v>97.445051142757507</v>
      </c>
      <c r="CK202" s="52">
        <v>98.669834593512704</v>
      </c>
      <c r="CL202" s="52">
        <v>98.749987667746893</v>
      </c>
      <c r="CM202" s="52">
        <v>98.9162871831941</v>
      </c>
      <c r="CN202" s="52">
        <v>97.235490227966494</v>
      </c>
      <c r="CO202" s="52">
        <v>93.591502145045297</v>
      </c>
      <c r="CP202" s="57">
        <v>87.045749421008296</v>
      </c>
      <c r="CQ202" s="57">
        <v>84.194456802168702</v>
      </c>
      <c r="CR202" s="57">
        <v>82.730865177963494</v>
      </c>
      <c r="CS202" s="57">
        <v>80.748587807579597</v>
      </c>
      <c r="CT202" s="57">
        <v>2.9875633520597199E-2</v>
      </c>
      <c r="CU202" s="57">
        <v>2.8105254671142402E-2</v>
      </c>
      <c r="CV202" s="57">
        <v>2.5219377971023499E-2</v>
      </c>
      <c r="CW202" s="57">
        <v>1.6438279919911099E-2</v>
      </c>
      <c r="CX202" s="57">
        <v>2.1979393487108799E-3</v>
      </c>
      <c r="CY202" s="57">
        <v>-1.05998739362248E-3</v>
      </c>
      <c r="CZ202" s="57">
        <v>-3.46766884492718E-3</v>
      </c>
      <c r="DA202" s="57">
        <v>1.18450565453501E-2</v>
      </c>
      <c r="DB202" s="57">
        <v>1.6461168139580502E-2</v>
      </c>
      <c r="DC202" s="57">
        <v>1.3303171209877E-2</v>
      </c>
      <c r="DD202" s="57">
        <v>3.0499802008517999E-3</v>
      </c>
      <c r="DE202" s="57">
        <v>4.7193057663979798E-3</v>
      </c>
      <c r="DF202" s="57">
        <v>-1.11936997559593E-2</v>
      </c>
      <c r="DG202" s="52">
        <v>2.7199538599530699E-3</v>
      </c>
      <c r="DH202" s="52">
        <v>1.2767022428701799E-2</v>
      </c>
      <c r="DI202" s="57">
        <v>1.6542179002659099E-2</v>
      </c>
      <c r="DJ202" s="57">
        <v>8.5572395114480601E-2</v>
      </c>
      <c r="DK202" s="57">
        <v>0.108690781144009</v>
      </c>
      <c r="DL202" s="57">
        <v>0.116125203193631</v>
      </c>
      <c r="DM202" s="57">
        <v>0.109368254912677</v>
      </c>
      <c r="DN202" s="57">
        <v>7.0320132702102897E-2</v>
      </c>
      <c r="DO202" s="52">
        <v>-4.1868988466222399E-3</v>
      </c>
      <c r="DP202" s="52">
        <v>-5.2694874192625004E-3</v>
      </c>
      <c r="DQ202" s="52">
        <v>-5.9411293134831904E-4</v>
      </c>
      <c r="DR202" s="58">
        <v>5.7789250371694404E-6</v>
      </c>
      <c r="DS202" s="58">
        <v>4.9560940519044198E-6</v>
      </c>
      <c r="DT202" s="58">
        <v>3.5331063988324299E-6</v>
      </c>
      <c r="DU202" s="58">
        <v>1.7644941719931799E-6</v>
      </c>
      <c r="DV202" s="58">
        <v>7.0601579739842304E-7</v>
      </c>
      <c r="DW202" s="58">
        <v>3.0300576546383498E-7</v>
      </c>
      <c r="DX202" s="58">
        <v>9.1832710558132498E-7</v>
      </c>
      <c r="DY202" s="58">
        <v>5.4010204452968198E-6</v>
      </c>
      <c r="DZ202" s="58">
        <v>2.1849582670260702E-6</v>
      </c>
      <c r="EA202" s="58">
        <v>1.74741006007838E-6</v>
      </c>
      <c r="EB202" s="58">
        <v>9.1500877352125103E-7</v>
      </c>
      <c r="EC202" s="58">
        <v>8.3178608082632504E-7</v>
      </c>
      <c r="ED202" s="58">
        <v>1.9448625658936802E-6</v>
      </c>
      <c r="EE202" s="58">
        <v>5.3720233343306399E-6</v>
      </c>
      <c r="EF202" s="58">
        <v>7.9450306121855407E-6</v>
      </c>
      <c r="EG202" s="58">
        <v>9.3228970906405792E-6</v>
      </c>
      <c r="EH202" s="58">
        <v>1.0909491355992699E-5</v>
      </c>
      <c r="EI202" s="58">
        <v>1.17859745246361E-5</v>
      </c>
      <c r="EJ202" s="58">
        <v>1.3085521842827199E-5</v>
      </c>
      <c r="EK202" s="58">
        <v>1.1609534395297099E-5</v>
      </c>
      <c r="EL202" s="58">
        <v>1.2634891485485099E-5</v>
      </c>
      <c r="EM202" s="58">
        <v>7.2036298784430703E-6</v>
      </c>
      <c r="EN202" s="58">
        <v>7.7021969847402996E-7</v>
      </c>
      <c r="EO202" s="58">
        <v>7.2704883552153904E-7</v>
      </c>
    </row>
    <row r="203" spans="2:145" x14ac:dyDescent="0.25">
      <c r="B20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All_All_All_All_All_All_All_All_All_SLAP_PGSI_All_45877</v>
      </c>
      <c r="C203" s="52" t="s">
        <v>264</v>
      </c>
      <c r="D203" s="52" t="s">
        <v>261</v>
      </c>
      <c r="E203" s="52" t="s">
        <v>25</v>
      </c>
      <c r="F203" s="52" t="s">
        <v>25</v>
      </c>
      <c r="G203" s="52" t="s">
        <v>25</v>
      </c>
      <c r="H203" s="52" t="s">
        <v>25</v>
      </c>
      <c r="I203" s="52" t="s">
        <v>25</v>
      </c>
      <c r="J203" s="52" t="s">
        <v>25</v>
      </c>
      <c r="K203" s="52" t="s">
        <v>25</v>
      </c>
      <c r="L203" s="53" t="s">
        <v>25</v>
      </c>
      <c r="M203" s="53" t="s">
        <v>25</v>
      </c>
      <c r="N203" s="54" t="s">
        <v>285</v>
      </c>
      <c r="O203" s="52" t="s">
        <v>25</v>
      </c>
      <c r="P203" s="55">
        <v>45877</v>
      </c>
      <c r="Q203" s="52">
        <v>17</v>
      </c>
      <c r="R203" s="52">
        <v>21</v>
      </c>
      <c r="S203" s="56">
        <v>5070</v>
      </c>
      <c r="T203" s="52">
        <v>0</v>
      </c>
      <c r="U203" s="52">
        <v>0</v>
      </c>
      <c r="V203" s="52">
        <v>0</v>
      </c>
      <c r="W203" s="52">
        <v>0</v>
      </c>
      <c r="X203" s="52">
        <v>1.0523628410338699</v>
      </c>
      <c r="Y203" s="52">
        <v>0.92406529667052395</v>
      </c>
      <c r="Z203" s="52">
        <v>0.76977875539288199</v>
      </c>
      <c r="AA203" s="52">
        <v>0.71216603011910495</v>
      </c>
      <c r="AB203" s="52">
        <v>0.67878639704875698</v>
      </c>
      <c r="AC203" s="52">
        <v>0.69383115994225997</v>
      </c>
      <c r="AD203" s="52">
        <v>0.716744418087919</v>
      </c>
      <c r="AE203" s="52">
        <v>0.83577784411627498</v>
      </c>
      <c r="AF203" s="52">
        <v>0.89401819114572501</v>
      </c>
      <c r="AG203" s="52">
        <v>0.90410660690214395</v>
      </c>
      <c r="AH203" s="52">
        <v>1.0348392682899501</v>
      </c>
      <c r="AI203" s="52">
        <v>1.1623273692706899</v>
      </c>
      <c r="AJ203" s="52">
        <v>1.4165026894438399</v>
      </c>
      <c r="AK203" s="52">
        <v>1.6032409187174299</v>
      </c>
      <c r="AL203" s="52">
        <v>1.82961501281378</v>
      </c>
      <c r="AM203" s="52">
        <v>1.9736904573668499</v>
      </c>
      <c r="AN203" s="52">
        <v>1.9698458253895199</v>
      </c>
      <c r="AO203" s="52">
        <v>2.0932938627228501</v>
      </c>
      <c r="AP203" s="52">
        <v>2.0864818818064998</v>
      </c>
      <c r="AQ203" s="52">
        <v>1.93989506745331</v>
      </c>
      <c r="AR203" s="52">
        <v>1.79269888456699</v>
      </c>
      <c r="AS203" s="52">
        <v>1.77433867899135</v>
      </c>
      <c r="AT203" s="52">
        <v>1.5160597342586799</v>
      </c>
      <c r="AU203" s="52">
        <v>1.27737989167729</v>
      </c>
      <c r="AV203" s="52">
        <v>1.17172484006001</v>
      </c>
      <c r="AW203" s="52">
        <v>1.03548227140066</v>
      </c>
      <c r="AX203" s="52">
        <v>0.929641692648977</v>
      </c>
      <c r="AY203" s="52">
        <v>0.82600744853358299</v>
      </c>
      <c r="AZ203" s="52">
        <v>0.74482124934828897</v>
      </c>
      <c r="BA203" s="52">
        <v>0.68838728643527602</v>
      </c>
      <c r="BB203" s="52">
        <v>0.67648784077819901</v>
      </c>
      <c r="BC203" s="52">
        <v>0.70314781074605004</v>
      </c>
      <c r="BD203" s="52">
        <v>0.75302034169141596</v>
      </c>
      <c r="BE203" s="52">
        <v>0.79026072794457602</v>
      </c>
      <c r="BF203" s="52">
        <v>0.88293830888286995</v>
      </c>
      <c r="BG203" s="52">
        <v>1.0213333322598599</v>
      </c>
      <c r="BH203" s="52">
        <v>1.20608414723124</v>
      </c>
      <c r="BI203" s="52">
        <v>1.4358696798336501</v>
      </c>
      <c r="BJ203" s="52">
        <v>1.6592130987190401</v>
      </c>
      <c r="BK203" s="52">
        <v>1.87155717892289</v>
      </c>
      <c r="BL203" s="52">
        <v>2.0380141980372901</v>
      </c>
      <c r="BM203" s="52">
        <v>2.1696334899823801</v>
      </c>
      <c r="BN203" s="52">
        <v>2.2540412937042902</v>
      </c>
      <c r="BO203" s="52">
        <v>2.22477941980963</v>
      </c>
      <c r="BP203" s="52">
        <v>2.07057107239079</v>
      </c>
      <c r="BQ203" s="52">
        <v>1.92639772501687</v>
      </c>
      <c r="BR203" s="52">
        <v>1.7493827768213801</v>
      </c>
      <c r="BS203" s="52">
        <v>1.4970334294852701</v>
      </c>
      <c r="BT203" s="52">
        <v>1.26743509193939</v>
      </c>
      <c r="BU203" s="52">
        <v>80.212332866633901</v>
      </c>
      <c r="BV203" s="52">
        <v>75.315803425394705</v>
      </c>
      <c r="BW203" s="52">
        <v>74.131307856084405</v>
      </c>
      <c r="BX203" s="52">
        <v>71.410218638226894</v>
      </c>
      <c r="BY203" s="52">
        <v>70.946327974837104</v>
      </c>
      <c r="BZ203" s="52">
        <v>68.944296273838702</v>
      </c>
      <c r="CA203" s="52">
        <v>68.5669841414974</v>
      </c>
      <c r="CB203" s="52">
        <v>68.372081631841993</v>
      </c>
      <c r="CC203" s="52">
        <v>72.858578331369699</v>
      </c>
      <c r="CD203" s="52">
        <v>80.175241082693404</v>
      </c>
      <c r="CE203" s="52">
        <v>84.001691085553006</v>
      </c>
      <c r="CF203" s="52">
        <v>88.165991125350601</v>
      </c>
      <c r="CG203" s="52">
        <v>90.684883077478005</v>
      </c>
      <c r="CH203" s="52">
        <v>92.929725232708606</v>
      </c>
      <c r="CI203" s="52">
        <v>94.894576895040203</v>
      </c>
      <c r="CJ203" s="52">
        <v>96.405764595309094</v>
      </c>
      <c r="CK203" s="52">
        <v>97.506707912528796</v>
      </c>
      <c r="CL203" s="52">
        <v>97.846113585705396</v>
      </c>
      <c r="CM203" s="52">
        <v>97.178027605012304</v>
      </c>
      <c r="CN203" s="52">
        <v>95.655775788290796</v>
      </c>
      <c r="CO203" s="52">
        <v>92.488705443916203</v>
      </c>
      <c r="CP203" s="52">
        <v>85.675411623117398</v>
      </c>
      <c r="CQ203" s="57">
        <v>83.922789982318704</v>
      </c>
      <c r="CR203" s="57">
        <v>81.735426817237993</v>
      </c>
      <c r="CS203" s="57">
        <v>77.825785842504601</v>
      </c>
      <c r="CT203" s="57">
        <v>2.87988924860395E-2</v>
      </c>
      <c r="CU203" s="57">
        <v>1.8863762102201798E-2</v>
      </c>
      <c r="CV203" s="57">
        <v>1.9276937891414998E-2</v>
      </c>
      <c r="CW203" s="57">
        <v>9.6375183110479802E-3</v>
      </c>
      <c r="CX203" s="57">
        <v>1.65847074099232E-3</v>
      </c>
      <c r="CY203" s="57">
        <v>-2.0801701857617698E-3</v>
      </c>
      <c r="CZ203" s="57">
        <v>-5.3756629438352999E-4</v>
      </c>
      <c r="DA203" s="57">
        <v>8.3349403628576093E-3</v>
      </c>
      <c r="DB203" s="57">
        <v>1.8470806467183298E-2</v>
      </c>
      <c r="DC203" s="57">
        <v>1.41574363960816E-2</v>
      </c>
      <c r="DD203" s="57">
        <v>3.4355810700586898E-3</v>
      </c>
      <c r="DE203" s="57">
        <v>4.6048619621157699E-3</v>
      </c>
      <c r="DF203" s="52">
        <v>-9.2530064654540601E-3</v>
      </c>
      <c r="DG203" s="52">
        <v>1.26038966238906E-3</v>
      </c>
      <c r="DH203" s="52">
        <v>1.04836217825371E-2</v>
      </c>
      <c r="DI203" s="52">
        <v>1.39724905876336E-2</v>
      </c>
      <c r="DJ203" s="52">
        <v>8.4161181336441404E-2</v>
      </c>
      <c r="DK203" s="57">
        <v>0.105749062722074</v>
      </c>
      <c r="DL203" s="57">
        <v>0.113951702314544</v>
      </c>
      <c r="DM203" s="57">
        <v>0.11098333645384199</v>
      </c>
      <c r="DN203" s="57">
        <v>6.2530656283835195E-2</v>
      </c>
      <c r="DO203" s="52">
        <v>-3.7045080832750301E-3</v>
      </c>
      <c r="DP203" s="52">
        <v>-5.49249931930195E-3</v>
      </c>
      <c r="DQ203" s="52">
        <v>-4.6488336350640599E-4</v>
      </c>
      <c r="DR203" s="58">
        <v>5.2061794543020202E-6</v>
      </c>
      <c r="DS203" s="58">
        <v>4.4026093501820098E-6</v>
      </c>
      <c r="DT203" s="58">
        <v>3.0572419760555001E-6</v>
      </c>
      <c r="DU203" s="58">
        <v>1.65094148074563E-6</v>
      </c>
      <c r="DV203" s="58">
        <v>5.93317141310742E-7</v>
      </c>
      <c r="DW203" s="58">
        <v>2.3975059094369702E-7</v>
      </c>
      <c r="DX203" s="58">
        <v>6.9969131822622302E-7</v>
      </c>
      <c r="DY203" s="58">
        <v>3.80624786599138E-6</v>
      </c>
      <c r="DZ203" s="58">
        <v>1.56975359308833E-6</v>
      </c>
      <c r="EA203" s="58">
        <v>1.4116005773746499E-6</v>
      </c>
      <c r="EB203" s="58">
        <v>7.6343309701920696E-7</v>
      </c>
      <c r="EC203" s="58">
        <v>7.9517290643438698E-7</v>
      </c>
      <c r="ED203" s="58">
        <v>1.69545257642905E-6</v>
      </c>
      <c r="EE203" s="58">
        <v>4.5982590554512804E-6</v>
      </c>
      <c r="EF203" s="58">
        <v>6.8985541392919003E-6</v>
      </c>
      <c r="EG203" s="58">
        <v>7.9593825692993594E-6</v>
      </c>
      <c r="EH203" s="58">
        <v>9.0768244436172108E-6</v>
      </c>
      <c r="EI203" s="58">
        <v>9.7708853259574199E-6</v>
      </c>
      <c r="EJ203" s="58">
        <v>9.3688533347579299E-6</v>
      </c>
      <c r="EK203" s="58">
        <v>8.4708099635334301E-6</v>
      </c>
      <c r="EL203" s="58">
        <v>1.0969805959149199E-5</v>
      </c>
      <c r="EM203" s="58">
        <v>6.0200110580245699E-6</v>
      </c>
      <c r="EN203" s="58">
        <v>7.0182029024412296E-7</v>
      </c>
      <c r="EO203" s="58">
        <v>6.1639565946863502E-7</v>
      </c>
    </row>
    <row r="204" spans="2:145" x14ac:dyDescent="0.25">
      <c r="B20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All_All_All_All_All_All_All_All_All_SLAP_PGSI_All_45890</v>
      </c>
      <c r="C204" s="52" t="s">
        <v>264</v>
      </c>
      <c r="D204" s="52" t="s">
        <v>261</v>
      </c>
      <c r="E204" s="52" t="s">
        <v>25</v>
      </c>
      <c r="F204" s="52" t="s">
        <v>25</v>
      </c>
      <c r="G204" s="52" t="s">
        <v>25</v>
      </c>
      <c r="H204" s="52" t="s">
        <v>25</v>
      </c>
      <c r="I204" s="52" t="s">
        <v>25</v>
      </c>
      <c r="J204" s="52" t="s">
        <v>25</v>
      </c>
      <c r="K204" s="52" t="s">
        <v>25</v>
      </c>
      <c r="L204" s="53" t="s">
        <v>25</v>
      </c>
      <c r="M204" s="53" t="s">
        <v>25</v>
      </c>
      <c r="N204" s="54" t="s">
        <v>285</v>
      </c>
      <c r="O204" s="52" t="s">
        <v>25</v>
      </c>
      <c r="P204" s="55">
        <v>45890</v>
      </c>
      <c r="Q204" s="52">
        <v>17</v>
      </c>
      <c r="R204" s="52">
        <v>21</v>
      </c>
      <c r="S204" s="56">
        <v>5118</v>
      </c>
      <c r="T204" s="52">
        <v>0</v>
      </c>
      <c r="U204" s="52">
        <v>0</v>
      </c>
      <c r="V204" s="52">
        <v>0</v>
      </c>
      <c r="W204" s="52">
        <v>0</v>
      </c>
      <c r="X204" s="52">
        <v>0.93633514659961203</v>
      </c>
      <c r="Y204" s="52">
        <v>0.86090861439309196</v>
      </c>
      <c r="Z204" s="52">
        <v>0.79705526178847796</v>
      </c>
      <c r="AA204" s="52">
        <v>0.73984449444511002</v>
      </c>
      <c r="AB204" s="52">
        <v>0.72702020952016899</v>
      </c>
      <c r="AC204" s="52">
        <v>0.70835614994894502</v>
      </c>
      <c r="AD204" s="52">
        <v>0.73729318930010102</v>
      </c>
      <c r="AE204" s="52">
        <v>0.77748305642089699</v>
      </c>
      <c r="AF204" s="52">
        <v>0.79486022155705005</v>
      </c>
      <c r="AG204" s="52">
        <v>0.86697806179155601</v>
      </c>
      <c r="AH204" s="52">
        <v>0.96371682573942996</v>
      </c>
      <c r="AI204" s="52">
        <v>1.0481330539346001</v>
      </c>
      <c r="AJ204" s="52">
        <v>1.1787916688149001</v>
      </c>
      <c r="AK204" s="52">
        <v>1.4814051262014101</v>
      </c>
      <c r="AL204" s="52">
        <v>1.73261171291587</v>
      </c>
      <c r="AM204" s="52">
        <v>1.9526151154329301</v>
      </c>
      <c r="AN204" s="52">
        <v>2.0005507741470798</v>
      </c>
      <c r="AO204" s="52">
        <v>2.1102006221581902</v>
      </c>
      <c r="AP204" s="52">
        <v>2.06183372483946</v>
      </c>
      <c r="AQ204" s="52">
        <v>1.9258401675227299</v>
      </c>
      <c r="AR204" s="52">
        <v>1.79316308565976</v>
      </c>
      <c r="AS204" s="52">
        <v>1.7480287593811199</v>
      </c>
      <c r="AT204" s="52">
        <v>1.4750765013863201</v>
      </c>
      <c r="AU204" s="52">
        <v>1.1994480326271</v>
      </c>
      <c r="AV204" s="52">
        <v>1.0695701581916699</v>
      </c>
      <c r="AW204" s="52">
        <v>1.0659654110658401</v>
      </c>
      <c r="AX204" s="52">
        <v>0.93258959896958504</v>
      </c>
      <c r="AY204" s="52">
        <v>0.833063383256611</v>
      </c>
      <c r="AZ204" s="52">
        <v>0.76353968123804505</v>
      </c>
      <c r="BA204" s="52">
        <v>0.720569329815958</v>
      </c>
      <c r="BB204" s="52">
        <v>0.71024089398233003</v>
      </c>
      <c r="BC204" s="52">
        <v>0.72928509692217003</v>
      </c>
      <c r="BD204" s="52">
        <v>0.75205787954012704</v>
      </c>
      <c r="BE204" s="52">
        <v>0.75670083038051705</v>
      </c>
      <c r="BF204" s="52">
        <v>0.81389223982974102</v>
      </c>
      <c r="BG204" s="52">
        <v>0.90941762262660497</v>
      </c>
      <c r="BH204" s="52">
        <v>1.0734763880642699</v>
      </c>
      <c r="BI204" s="52">
        <v>1.28938605773782</v>
      </c>
      <c r="BJ204" s="52">
        <v>1.5809076373123601</v>
      </c>
      <c r="BK204" s="52">
        <v>1.78935749566778</v>
      </c>
      <c r="BL204" s="52">
        <v>1.98860679882469</v>
      </c>
      <c r="BM204" s="52">
        <v>2.1499901872773099</v>
      </c>
      <c r="BN204" s="52">
        <v>2.23626480235537</v>
      </c>
      <c r="BO204" s="52">
        <v>2.22089983179914</v>
      </c>
      <c r="BP204" s="52">
        <v>2.0721785961160801</v>
      </c>
      <c r="BQ204" s="52">
        <v>1.87489831799312</v>
      </c>
      <c r="BR204" s="52">
        <v>1.63855535481394</v>
      </c>
      <c r="BS204" s="52">
        <v>1.43841825659711</v>
      </c>
      <c r="BT204" s="52">
        <v>1.2237197378611699</v>
      </c>
      <c r="BU204" s="52">
        <v>75.126354564921499</v>
      </c>
      <c r="BV204" s="52">
        <v>74.144799242963501</v>
      </c>
      <c r="BW204" s="52">
        <v>73.195141198840901</v>
      </c>
      <c r="BX204" s="52">
        <v>70.875742097183405</v>
      </c>
      <c r="BY204" s="52">
        <v>69.493358823526194</v>
      </c>
      <c r="BZ204" s="52">
        <v>68.690268483635407</v>
      </c>
      <c r="CA204" s="52">
        <v>67.558105725499502</v>
      </c>
      <c r="CB204" s="52">
        <v>67.897450362314103</v>
      </c>
      <c r="CC204" s="52">
        <v>73.022498221668499</v>
      </c>
      <c r="CD204" s="52">
        <v>78.329214043923599</v>
      </c>
      <c r="CE204" s="52">
        <v>83.538419976252499</v>
      </c>
      <c r="CF204" s="52">
        <v>87.015612181257197</v>
      </c>
      <c r="CG204" s="52">
        <v>90.024622142757394</v>
      </c>
      <c r="CH204" s="52">
        <v>93.144561978746694</v>
      </c>
      <c r="CI204" s="52">
        <v>94.966639501956493</v>
      </c>
      <c r="CJ204" s="52">
        <v>96.719731789322594</v>
      </c>
      <c r="CK204" s="52">
        <v>98.264891292945407</v>
      </c>
      <c r="CL204" s="52">
        <v>98.562791413575695</v>
      </c>
      <c r="CM204" s="52">
        <v>98.263725016322098</v>
      </c>
      <c r="CN204" s="52">
        <v>96.488866483776704</v>
      </c>
      <c r="CO204" s="52">
        <v>89.5741994136648</v>
      </c>
      <c r="CP204" s="57">
        <v>83.963747437248301</v>
      </c>
      <c r="CQ204" s="57">
        <v>80.749226092980706</v>
      </c>
      <c r="CR204" s="57">
        <v>80.148660678368799</v>
      </c>
      <c r="CS204" s="57">
        <v>78.082901073470097</v>
      </c>
      <c r="CT204" s="57">
        <v>1.76684656480691E-2</v>
      </c>
      <c r="CU204" s="57">
        <v>1.37349908891046E-2</v>
      </c>
      <c r="CV204" s="57">
        <v>1.6414785543482101E-2</v>
      </c>
      <c r="CW204" s="57">
        <v>8.5548749444781507E-3</v>
      </c>
      <c r="CX204" s="57">
        <v>1.1508316078122499E-3</v>
      </c>
      <c r="CY204" s="57">
        <v>-1.94427127433758E-3</v>
      </c>
      <c r="CZ204" s="57">
        <v>-5.8650729552852299E-4</v>
      </c>
      <c r="DA204" s="57">
        <v>8.3348735324068803E-3</v>
      </c>
      <c r="DB204" s="57">
        <v>1.8470583796747101E-2</v>
      </c>
      <c r="DC204" s="57">
        <v>1.50476672294309E-2</v>
      </c>
      <c r="DD204" s="57">
        <v>3.7420408874124099E-3</v>
      </c>
      <c r="DE204" s="57">
        <v>4.5719981999237502E-3</v>
      </c>
      <c r="DF204" s="57">
        <v>-1.0933992623038701E-2</v>
      </c>
      <c r="DG204" s="52">
        <v>2.4079705699268199E-3</v>
      </c>
      <c r="DH204" s="57">
        <v>1.08370420263862E-2</v>
      </c>
      <c r="DI204" s="57">
        <v>1.50107081605382E-2</v>
      </c>
      <c r="DJ204" s="57">
        <v>8.5241425712565599E-2</v>
      </c>
      <c r="DK204" s="57">
        <v>0.10812945997006899</v>
      </c>
      <c r="DL204" s="57">
        <v>0.115682893802803</v>
      </c>
      <c r="DM204" s="57">
        <v>0.110114285776965</v>
      </c>
      <c r="DN204" s="57">
        <v>4.7296077365309698E-2</v>
      </c>
      <c r="DO204" s="52">
        <v>-4.0415393829653402E-3</v>
      </c>
      <c r="DP204" s="52">
        <v>-4.2972188082326303E-3</v>
      </c>
      <c r="DQ204" s="57">
        <v>-2.3343758848387201E-4</v>
      </c>
      <c r="DR204" s="58">
        <v>5.3722216993523598E-6</v>
      </c>
      <c r="DS204" s="58">
        <v>4.3608351024322599E-6</v>
      </c>
      <c r="DT204" s="58">
        <v>3.16575314396702E-6</v>
      </c>
      <c r="DU204" s="58">
        <v>1.92882115794003E-6</v>
      </c>
      <c r="DV204" s="58">
        <v>8.5912507274435896E-7</v>
      </c>
      <c r="DW204" s="58">
        <v>2.9886151001425899E-7</v>
      </c>
      <c r="DX204" s="58">
        <v>8.7828088464785498E-7</v>
      </c>
      <c r="DY204" s="58">
        <v>4.1044166409349298E-6</v>
      </c>
      <c r="DZ204" s="58">
        <v>1.5876371134053299E-6</v>
      </c>
      <c r="EA204" s="58">
        <v>1.0843003549838101E-6</v>
      </c>
      <c r="EB204" s="58">
        <v>6.7990489216364497E-7</v>
      </c>
      <c r="EC204" s="58">
        <v>6.9346817364906003E-7</v>
      </c>
      <c r="ED204" s="58">
        <v>1.5978063736029099E-6</v>
      </c>
      <c r="EE204" s="58">
        <v>4.9211299186784604E-6</v>
      </c>
      <c r="EF204" s="58">
        <v>6.6570349572802997E-6</v>
      </c>
      <c r="EG204" s="58">
        <v>8.1335157773833494E-6</v>
      </c>
      <c r="EH204" s="58">
        <v>1.05142516802384E-5</v>
      </c>
      <c r="EI204" s="58">
        <v>1.0879121410362001E-5</v>
      </c>
      <c r="EJ204" s="58">
        <v>1.1498739586845701E-5</v>
      </c>
      <c r="EK204" s="58">
        <v>1.0006381911721E-5</v>
      </c>
      <c r="EL204" s="58">
        <v>1.5619201834733301E-5</v>
      </c>
      <c r="EM204" s="58">
        <v>5.7308561692296198E-6</v>
      </c>
      <c r="EN204" s="58">
        <v>6.2033581950449296E-7</v>
      </c>
      <c r="EO204" s="58">
        <v>6.0624428408397404E-7</v>
      </c>
    </row>
    <row r="205" spans="2:145" x14ac:dyDescent="0.25">
      <c r="B20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All_All_All_All_All_All_All_All_All_SLAP_PGSI_All_45891</v>
      </c>
      <c r="C205" s="52" t="s">
        <v>264</v>
      </c>
      <c r="D205" s="52" t="s">
        <v>261</v>
      </c>
      <c r="E205" s="52" t="s">
        <v>25</v>
      </c>
      <c r="F205" s="52" t="s">
        <v>25</v>
      </c>
      <c r="G205" s="52" t="s">
        <v>25</v>
      </c>
      <c r="H205" s="52" t="s">
        <v>25</v>
      </c>
      <c r="I205" s="52" t="s">
        <v>25</v>
      </c>
      <c r="J205" s="52" t="s">
        <v>25</v>
      </c>
      <c r="K205" s="52" t="s">
        <v>25</v>
      </c>
      <c r="L205" s="53" t="s">
        <v>25</v>
      </c>
      <c r="M205" s="53" t="s">
        <v>25</v>
      </c>
      <c r="N205" s="54" t="s">
        <v>285</v>
      </c>
      <c r="O205" s="52" t="s">
        <v>25</v>
      </c>
      <c r="P205" s="55">
        <v>45891</v>
      </c>
      <c r="Q205" s="52">
        <v>17</v>
      </c>
      <c r="R205" s="52">
        <v>21</v>
      </c>
      <c r="S205" s="56">
        <v>5124</v>
      </c>
      <c r="T205" s="52">
        <v>0</v>
      </c>
      <c r="U205" s="52">
        <v>0</v>
      </c>
      <c r="V205" s="52">
        <v>0</v>
      </c>
      <c r="W205" s="52">
        <v>0</v>
      </c>
      <c r="X205" s="52">
        <v>1.0671484171428101</v>
      </c>
      <c r="Y205" s="52">
        <v>0.94136508189890999</v>
      </c>
      <c r="Z205" s="52">
        <v>0.85769519981055298</v>
      </c>
      <c r="AA205" s="52">
        <v>0.76208261596449001</v>
      </c>
      <c r="AB205" s="52">
        <v>0.73018978497825904</v>
      </c>
      <c r="AC205" s="52">
        <v>0.70918704025982604</v>
      </c>
      <c r="AD205" s="52">
        <v>0.785050700426982</v>
      </c>
      <c r="AE205" s="52">
        <v>0.85932583339284196</v>
      </c>
      <c r="AF205" s="52">
        <v>0.82369855390144198</v>
      </c>
      <c r="AG205" s="52">
        <v>0.84595346499458501</v>
      </c>
      <c r="AH205" s="52">
        <v>0.92552117758850005</v>
      </c>
      <c r="AI205" s="52">
        <v>1.1196311134561601</v>
      </c>
      <c r="AJ205" s="52">
        <v>1.42705676752403</v>
      </c>
      <c r="AK205" s="52">
        <v>1.6694827398632801</v>
      </c>
      <c r="AL205" s="52">
        <v>1.90652431995573</v>
      </c>
      <c r="AM205" s="52">
        <v>2.11732156308716</v>
      </c>
      <c r="AN205" s="52">
        <v>2.0925310721744799</v>
      </c>
      <c r="AO205" s="52">
        <v>2.0856640367463002</v>
      </c>
      <c r="AP205" s="52">
        <v>2.0952602628769501</v>
      </c>
      <c r="AQ205" s="52">
        <v>1.94404703635578</v>
      </c>
      <c r="AR205" s="52">
        <v>1.8534670980051799</v>
      </c>
      <c r="AS205" s="52">
        <v>1.76979357602426</v>
      </c>
      <c r="AT205" s="52">
        <v>1.5469645749299601</v>
      </c>
      <c r="AU205" s="52">
        <v>1.3314645193621399</v>
      </c>
      <c r="AV205" s="52">
        <v>1.1999233201672199</v>
      </c>
      <c r="AW205" s="52">
        <v>1.1156250780955701</v>
      </c>
      <c r="AX205" s="52">
        <v>0.99760118783520602</v>
      </c>
      <c r="AY205" s="52">
        <v>0.882837515024818</v>
      </c>
      <c r="AZ205" s="52">
        <v>0.79797038603443105</v>
      </c>
      <c r="BA205" s="52">
        <v>0.74314083911625295</v>
      </c>
      <c r="BB205" s="52">
        <v>0.72544699046574601</v>
      </c>
      <c r="BC205" s="52">
        <v>0.74318934344104204</v>
      </c>
      <c r="BD205" s="52">
        <v>0.77474264764487899</v>
      </c>
      <c r="BE205" s="52">
        <v>0.79025581003596401</v>
      </c>
      <c r="BF205" s="52">
        <v>0.85649526049228397</v>
      </c>
      <c r="BG205" s="52">
        <v>0.97647920832805601</v>
      </c>
      <c r="BH205" s="52">
        <v>1.1432184579060201</v>
      </c>
      <c r="BI205" s="52">
        <v>1.3522103567323001</v>
      </c>
      <c r="BJ205" s="52">
        <v>1.6515280438134801</v>
      </c>
      <c r="BK205" s="52">
        <v>1.91344237056539</v>
      </c>
      <c r="BL205" s="52">
        <v>2.0951485676192099</v>
      </c>
      <c r="BM205" s="52">
        <v>2.2351054172151499</v>
      </c>
      <c r="BN205" s="52">
        <v>2.3261671548099998</v>
      </c>
      <c r="BO205" s="52">
        <v>2.2976044515303302</v>
      </c>
      <c r="BP205" s="52">
        <v>2.13088913202564</v>
      </c>
      <c r="BQ205" s="52">
        <v>1.9526192724448801</v>
      </c>
      <c r="BR205" s="52">
        <v>1.7462064090601399</v>
      </c>
      <c r="BS205" s="52">
        <v>1.5451252199476699</v>
      </c>
      <c r="BT205" s="52">
        <v>1.3138917297383601</v>
      </c>
      <c r="BU205" s="52">
        <v>78.506225387537597</v>
      </c>
      <c r="BV205" s="52">
        <v>77.531273431289307</v>
      </c>
      <c r="BW205" s="52">
        <v>76.285274671348404</v>
      </c>
      <c r="BX205" s="52">
        <v>74.123061842059101</v>
      </c>
      <c r="BY205" s="52">
        <v>72.128015540791196</v>
      </c>
      <c r="BZ205" s="52">
        <v>70.979264237744502</v>
      </c>
      <c r="CA205" s="52">
        <v>69.984461925852401</v>
      </c>
      <c r="CB205" s="52">
        <v>69.668169119564197</v>
      </c>
      <c r="CC205" s="52">
        <v>73.565518616943805</v>
      </c>
      <c r="CD205" s="52">
        <v>78.974009782991303</v>
      </c>
      <c r="CE205" s="52">
        <v>83.756220371784096</v>
      </c>
      <c r="CF205" s="52">
        <v>87.270626362680005</v>
      </c>
      <c r="CG205" s="52">
        <v>90.331714828339699</v>
      </c>
      <c r="CH205" s="52">
        <v>93.951803073625896</v>
      </c>
      <c r="CI205" s="52">
        <v>96.7658605860601</v>
      </c>
      <c r="CJ205" s="52">
        <v>98.3852862961173</v>
      </c>
      <c r="CK205" s="52">
        <v>99.326136829269501</v>
      </c>
      <c r="CL205" s="52">
        <v>99.420384085158304</v>
      </c>
      <c r="CM205" s="52">
        <v>98.581940847860494</v>
      </c>
      <c r="CN205" s="52">
        <v>96.671718752991595</v>
      </c>
      <c r="CO205" s="52">
        <v>91.067587278049402</v>
      </c>
      <c r="CP205" s="57">
        <v>85.845574363283305</v>
      </c>
      <c r="CQ205" s="57">
        <v>84.544987993593097</v>
      </c>
      <c r="CR205" s="57">
        <v>83.236325416077904</v>
      </c>
      <c r="CS205" s="57">
        <v>80.149138438162794</v>
      </c>
      <c r="CT205" s="57">
        <v>2.4935721022430898E-2</v>
      </c>
      <c r="CU205" s="57">
        <v>2.8140642006363799E-2</v>
      </c>
      <c r="CV205" s="57">
        <v>2.5458373113214101E-2</v>
      </c>
      <c r="CW205" s="57">
        <v>1.44204965490402E-2</v>
      </c>
      <c r="CX205" s="57">
        <v>1.84526727723857E-3</v>
      </c>
      <c r="CY205" s="57">
        <v>-1.3808095367512799E-3</v>
      </c>
      <c r="CZ205" s="57">
        <v>-2.2906076194180798E-3</v>
      </c>
      <c r="DA205" s="57">
        <v>9.6993338716362502E-3</v>
      </c>
      <c r="DB205" s="57">
        <v>1.80919942735773E-2</v>
      </c>
      <c r="DC205" s="57">
        <v>1.51237668166014E-2</v>
      </c>
      <c r="DD205" s="57">
        <v>8.3003815687719001E-3</v>
      </c>
      <c r="DE205" s="57">
        <v>4.6326981823412699E-3</v>
      </c>
      <c r="DF205" s="52">
        <v>-8.65433249024955E-3</v>
      </c>
      <c r="DG205" s="52">
        <v>7.6150433119923696E-3</v>
      </c>
      <c r="DH205" s="52">
        <v>1.88434083015817E-2</v>
      </c>
      <c r="DI205" s="52">
        <v>1.95215960512349E-2</v>
      </c>
      <c r="DJ205" s="52">
        <v>8.6262672230787402E-2</v>
      </c>
      <c r="DK205" s="57">
        <v>0.11095930018537099</v>
      </c>
      <c r="DL205" s="57">
        <v>0.116016466859771</v>
      </c>
      <c r="DM205" s="57">
        <v>0.109900902220972</v>
      </c>
      <c r="DN205" s="57">
        <v>5.2846387721551598E-2</v>
      </c>
      <c r="DO205" s="52">
        <v>-3.5014414141096499E-3</v>
      </c>
      <c r="DP205" s="52">
        <v>-5.9047905925381696E-3</v>
      </c>
      <c r="DQ205" s="52">
        <v>-7.3712764816185195E-4</v>
      </c>
      <c r="DR205" s="58">
        <v>4.7061875383040199E-6</v>
      </c>
      <c r="DS205" s="58">
        <v>4.2188482299408E-6</v>
      </c>
      <c r="DT205" s="58">
        <v>3.05343187382036E-6</v>
      </c>
      <c r="DU205" s="58">
        <v>1.55567031822961E-6</v>
      </c>
      <c r="DV205" s="58">
        <v>6.8267977343899403E-7</v>
      </c>
      <c r="DW205" s="58">
        <v>2.83816851925214E-7</v>
      </c>
      <c r="DX205" s="58">
        <v>7.9110407748485098E-7</v>
      </c>
      <c r="DY205" s="58">
        <v>4.2413558802024898E-6</v>
      </c>
      <c r="DZ205" s="58">
        <v>1.63737884352779E-6</v>
      </c>
      <c r="EA205" s="58">
        <v>1.23599032283195E-6</v>
      </c>
      <c r="EB205" s="58">
        <v>3.3765412952604899E-6</v>
      </c>
      <c r="EC205" s="58">
        <v>1.07830407776153E-6</v>
      </c>
      <c r="ED205" s="58">
        <v>1.64886327554199E-6</v>
      </c>
      <c r="EE205" s="58">
        <v>4.8759459180641501E-6</v>
      </c>
      <c r="EF205" s="58">
        <v>7.8373995675166396E-6</v>
      </c>
      <c r="EG205" s="58">
        <v>8.8880638477306696E-6</v>
      </c>
      <c r="EH205" s="58">
        <v>1.06665402851748E-5</v>
      </c>
      <c r="EI205" s="58">
        <v>1.12593899280323E-5</v>
      </c>
      <c r="EJ205" s="58">
        <v>1.0885869066044E-5</v>
      </c>
      <c r="EK205" s="58">
        <v>9.7953150175255693E-6</v>
      </c>
      <c r="EL205" s="58">
        <v>1.35142024573386E-5</v>
      </c>
      <c r="EM205" s="58">
        <v>5.5186370737136296E-6</v>
      </c>
      <c r="EN205" s="58">
        <v>7.4197070898459501E-7</v>
      </c>
      <c r="EO205" s="58">
        <v>6.6674923304402897E-7</v>
      </c>
    </row>
    <row r="206" spans="2:145" x14ac:dyDescent="0.25">
      <c r="B20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All_All_All_All_All_All_All_All_All_SLAP_PGSI_All_45904</v>
      </c>
      <c r="C206" s="52" t="s">
        <v>264</v>
      </c>
      <c r="D206" s="52" t="s">
        <v>261</v>
      </c>
      <c r="E206" s="52" t="s">
        <v>25</v>
      </c>
      <c r="F206" s="52" t="s">
        <v>25</v>
      </c>
      <c r="G206" s="52" t="s">
        <v>25</v>
      </c>
      <c r="H206" s="52" t="s">
        <v>25</v>
      </c>
      <c r="I206" s="52" t="s">
        <v>25</v>
      </c>
      <c r="J206" s="52" t="s">
        <v>25</v>
      </c>
      <c r="K206" s="52" t="s">
        <v>25</v>
      </c>
      <c r="L206" s="53" t="s">
        <v>25</v>
      </c>
      <c r="M206" s="53" t="s">
        <v>25</v>
      </c>
      <c r="N206" s="54" t="s">
        <v>285</v>
      </c>
      <c r="O206" s="52" t="s">
        <v>25</v>
      </c>
      <c r="P206" s="55">
        <v>45904</v>
      </c>
      <c r="Q206" s="52">
        <v>17</v>
      </c>
      <c r="R206" s="52">
        <v>21</v>
      </c>
      <c r="S206" s="56">
        <v>5186</v>
      </c>
      <c r="T206" s="52">
        <v>0</v>
      </c>
      <c r="U206" s="52">
        <v>0</v>
      </c>
      <c r="V206" s="52">
        <v>0</v>
      </c>
      <c r="W206" s="52">
        <v>0</v>
      </c>
      <c r="X206" s="52">
        <v>1.0160224961686599</v>
      </c>
      <c r="Y206" s="52">
        <v>0.92212707670883698</v>
      </c>
      <c r="Z206" s="52">
        <v>0.81503483931970999</v>
      </c>
      <c r="AA206" s="52">
        <v>0.76706472609907295</v>
      </c>
      <c r="AB206" s="52">
        <v>0.73223184063374902</v>
      </c>
      <c r="AC206" s="52">
        <v>0.73749299235997801</v>
      </c>
      <c r="AD206" s="52">
        <v>0.78488249271356003</v>
      </c>
      <c r="AE206" s="52">
        <v>0.80712071492944504</v>
      </c>
      <c r="AF206" s="52">
        <v>0.77043115128641004</v>
      </c>
      <c r="AG206" s="52">
        <v>0.80533029289133495</v>
      </c>
      <c r="AH206" s="52">
        <v>0.86790393875221805</v>
      </c>
      <c r="AI206" s="52">
        <v>0.95261096100154496</v>
      </c>
      <c r="AJ206" s="52">
        <v>1.0829594589162601</v>
      </c>
      <c r="AK206" s="52">
        <v>1.2768440636707901</v>
      </c>
      <c r="AL206" s="52">
        <v>1.4208430897328299</v>
      </c>
      <c r="AM206" s="52">
        <v>1.61829549156259</v>
      </c>
      <c r="AN206" s="52">
        <v>1.60976188428375</v>
      </c>
      <c r="AO206" s="52">
        <v>1.5615701906835899</v>
      </c>
      <c r="AP206" s="52">
        <v>1.45824556849411</v>
      </c>
      <c r="AQ206" s="52">
        <v>1.3590990296929899</v>
      </c>
      <c r="AR206" s="52">
        <v>1.2994557408377001</v>
      </c>
      <c r="AS206" s="52">
        <v>1.18661808931969</v>
      </c>
      <c r="AT206" s="52">
        <v>1.0191729512853001</v>
      </c>
      <c r="AU206" s="52">
        <v>0.87929267101209996</v>
      </c>
      <c r="AV206" s="52">
        <v>1.1410129976093899</v>
      </c>
      <c r="AW206" s="52">
        <v>0.955931812737423</v>
      </c>
      <c r="AX206" s="52">
        <v>0.86835024634292102</v>
      </c>
      <c r="AY206" s="52">
        <v>0.80092022976864197</v>
      </c>
      <c r="AZ206" s="52">
        <v>0.75736995106020599</v>
      </c>
      <c r="BA206" s="52">
        <v>0.73955874878308303</v>
      </c>
      <c r="BB206" s="52">
        <v>0.73778364549269204</v>
      </c>
      <c r="BC206" s="52">
        <v>0.76437154981191602</v>
      </c>
      <c r="BD206" s="52">
        <v>0.76005874622456504</v>
      </c>
      <c r="BE206" s="52">
        <v>0.74418868756045997</v>
      </c>
      <c r="BF206" s="52">
        <v>0.78872067800364198</v>
      </c>
      <c r="BG206" s="52">
        <v>0.85670377115075702</v>
      </c>
      <c r="BH206" s="52">
        <v>0.96994298052422001</v>
      </c>
      <c r="BI206" s="52">
        <v>1.10927609313294</v>
      </c>
      <c r="BJ206" s="52">
        <v>1.23502919129306</v>
      </c>
      <c r="BK206" s="52">
        <v>1.36946655443527</v>
      </c>
      <c r="BL206" s="52">
        <v>1.4856926161915001</v>
      </c>
      <c r="BM206" s="52">
        <v>1.6217593173498199</v>
      </c>
      <c r="BN206" s="52">
        <v>1.60702962221163</v>
      </c>
      <c r="BO206" s="52">
        <v>1.5165428323401799</v>
      </c>
      <c r="BP206" s="52">
        <v>1.3555470220241701</v>
      </c>
      <c r="BQ206" s="52">
        <v>1.2740060908944699</v>
      </c>
      <c r="BR206" s="52">
        <v>1.15606887370773</v>
      </c>
      <c r="BS206" s="52">
        <v>1.01058888497643</v>
      </c>
      <c r="BT206" s="52">
        <v>0.87982092571049297</v>
      </c>
      <c r="BU206" s="52">
        <v>73.428915245233895</v>
      </c>
      <c r="BV206" s="52">
        <v>72.714040931590603</v>
      </c>
      <c r="BW206" s="52">
        <v>73.072131285702994</v>
      </c>
      <c r="BX206" s="52">
        <v>72.246510950399696</v>
      </c>
      <c r="BY206" s="52">
        <v>70.900837901243094</v>
      </c>
      <c r="BZ206" s="52">
        <v>69.147227809382798</v>
      </c>
      <c r="CA206" s="52">
        <v>67.881301900883301</v>
      </c>
      <c r="CB206" s="52">
        <v>67.911146018557403</v>
      </c>
      <c r="CC206" s="52">
        <v>69.744112328198497</v>
      </c>
      <c r="CD206" s="52">
        <v>73.363258001981706</v>
      </c>
      <c r="CE206" s="52">
        <v>77.602886518742807</v>
      </c>
      <c r="CF206" s="52">
        <v>81.144798947167402</v>
      </c>
      <c r="CG206" s="52">
        <v>83.607638934954494</v>
      </c>
      <c r="CH206" s="52">
        <v>86.288877091471605</v>
      </c>
      <c r="CI206" s="52">
        <v>88.693984278463006</v>
      </c>
      <c r="CJ206" s="52">
        <v>89.392278478803803</v>
      </c>
      <c r="CK206" s="52">
        <v>90.142460231918804</v>
      </c>
      <c r="CL206" s="52">
        <v>88.928346938275894</v>
      </c>
      <c r="CM206" s="52">
        <v>86.545639181976398</v>
      </c>
      <c r="CN206" s="52">
        <v>82.054146481404402</v>
      </c>
      <c r="CO206" s="52">
        <v>76.608888540255194</v>
      </c>
      <c r="CP206" s="57">
        <v>72.546817482197795</v>
      </c>
      <c r="CQ206" s="57">
        <v>70.200508959700699</v>
      </c>
      <c r="CR206" s="57">
        <v>68.039786062481397</v>
      </c>
      <c r="CS206" s="57">
        <v>75.440368626976607</v>
      </c>
      <c r="CT206" s="57">
        <v>1.36529602174317E-2</v>
      </c>
      <c r="CU206" s="57">
        <v>7.6459193007960896E-3</v>
      </c>
      <c r="CV206" s="57">
        <v>1.6051445034836E-2</v>
      </c>
      <c r="CW206" s="57">
        <v>1.09891107188503E-2</v>
      </c>
      <c r="CX206" s="57">
        <v>1.58871484277718E-3</v>
      </c>
      <c r="CY206" s="57">
        <v>-1.9387530506474601E-3</v>
      </c>
      <c r="CZ206" s="57">
        <v>-6.2247473392241398E-4</v>
      </c>
      <c r="DA206" s="57">
        <v>8.7910255552274899E-3</v>
      </c>
      <c r="DB206" s="57">
        <v>1.9891238103326499E-2</v>
      </c>
      <c r="DC206" s="57">
        <v>1.7753779758313801E-2</v>
      </c>
      <c r="DD206" s="57">
        <v>6.9580796519551104E-3</v>
      </c>
      <c r="DE206" s="57">
        <v>4.3436131973680703E-3</v>
      </c>
      <c r="DF206" s="57">
        <v>-6.6755562771084404E-3</v>
      </c>
      <c r="DG206" s="52">
        <v>-1.1073134116260199E-2</v>
      </c>
      <c r="DH206" s="52">
        <v>-7.9245820746663993E-3</v>
      </c>
      <c r="DI206" s="57">
        <v>-2.1932086296472201E-3</v>
      </c>
      <c r="DJ206" s="52">
        <v>7.4752594519232704E-2</v>
      </c>
      <c r="DK206" s="52">
        <v>8.06192601371859E-2</v>
      </c>
      <c r="DL206" s="57">
        <v>8.8865048120231396E-2</v>
      </c>
      <c r="DM206" s="57">
        <v>7.6957125308669494E-2</v>
      </c>
      <c r="DN206" s="57">
        <v>3.7686628989539103E-2</v>
      </c>
      <c r="DO206" s="57">
        <v>2.3601154779359498E-3</v>
      </c>
      <c r="DP206" s="52">
        <v>-2.2799650686561299E-4</v>
      </c>
      <c r="DQ206" s="52">
        <v>1.8250188453625201E-3</v>
      </c>
      <c r="DR206" s="58">
        <v>4.6021149039761698E-6</v>
      </c>
      <c r="DS206" s="58">
        <v>3.7781366708184601E-6</v>
      </c>
      <c r="DT206" s="58">
        <v>2.82758806901087E-6</v>
      </c>
      <c r="DU206" s="58">
        <v>1.43820061856222E-6</v>
      </c>
      <c r="DV206" s="58">
        <v>6.7516071163037696E-7</v>
      </c>
      <c r="DW206" s="58">
        <v>2.51854053768504E-7</v>
      </c>
      <c r="DX206" s="58">
        <v>7.9873248653506804E-7</v>
      </c>
      <c r="DY206" s="58">
        <v>3.63186433755473E-6</v>
      </c>
      <c r="DZ206" s="58">
        <v>1.2468986698925999E-6</v>
      </c>
      <c r="EA206" s="58">
        <v>9.2164172577363696E-7</v>
      </c>
      <c r="EB206" s="58">
        <v>5.5173112445603405E-7</v>
      </c>
      <c r="EC206" s="58">
        <v>5.2573216567121104E-7</v>
      </c>
      <c r="ED206" s="58">
        <v>1.12894037750471E-6</v>
      </c>
      <c r="EE206" s="58">
        <v>3.7091741405025601E-6</v>
      </c>
      <c r="EF206" s="58">
        <v>8.5031349304529697E-6</v>
      </c>
      <c r="EG206" s="58">
        <v>1.2068814642349599E-5</v>
      </c>
      <c r="EH206" s="58">
        <v>1.22306411583844E-5</v>
      </c>
      <c r="EI206" s="58">
        <v>1.14197855420387E-5</v>
      </c>
      <c r="EJ206" s="58">
        <v>1.0264229852865901E-5</v>
      </c>
      <c r="EK206" s="58">
        <v>6.3734397437615399E-6</v>
      </c>
      <c r="EL206" s="58">
        <v>7.2165637627560804E-6</v>
      </c>
      <c r="EM206" s="58">
        <v>4.5323516292247803E-6</v>
      </c>
      <c r="EN206" s="58">
        <v>6.6194159225026601E-7</v>
      </c>
      <c r="EO206" s="58">
        <v>6.8753966835329997E-7</v>
      </c>
    </row>
    <row r="207" spans="2:145" x14ac:dyDescent="0.25">
      <c r="B20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All_All_All_All_All_All_All_All_All_SLAP_PGSI_All_45916</v>
      </c>
      <c r="C207" s="52" t="s">
        <v>264</v>
      </c>
      <c r="D207" s="52" t="s">
        <v>261</v>
      </c>
      <c r="E207" s="52" t="s">
        <v>25</v>
      </c>
      <c r="F207" s="52" t="s">
        <v>25</v>
      </c>
      <c r="G207" s="52" t="s">
        <v>25</v>
      </c>
      <c r="H207" s="52" t="s">
        <v>25</v>
      </c>
      <c r="I207" s="52" t="s">
        <v>25</v>
      </c>
      <c r="J207" s="52" t="s">
        <v>25</v>
      </c>
      <c r="K207" s="52" t="s">
        <v>25</v>
      </c>
      <c r="L207" s="53" t="s">
        <v>25</v>
      </c>
      <c r="M207" s="53" t="s">
        <v>25</v>
      </c>
      <c r="N207" s="54" t="s">
        <v>285</v>
      </c>
      <c r="O207" s="52" t="s">
        <v>25</v>
      </c>
      <c r="P207" s="55">
        <v>45916</v>
      </c>
      <c r="Q207" s="52">
        <v>17</v>
      </c>
      <c r="R207" s="52">
        <v>21</v>
      </c>
      <c r="S207" s="56">
        <v>5243</v>
      </c>
      <c r="T207" s="52">
        <v>0</v>
      </c>
      <c r="U207" s="52">
        <v>0</v>
      </c>
      <c r="V207" s="52">
        <v>0</v>
      </c>
      <c r="W207" s="52">
        <v>0</v>
      </c>
      <c r="X207" s="52">
        <v>0.76950399546068005</v>
      </c>
      <c r="Y207" s="52">
        <v>0.68418073544984603</v>
      </c>
      <c r="Z207" s="52">
        <v>0.65442631160288001</v>
      </c>
      <c r="AA207" s="52">
        <v>0.63766900636258705</v>
      </c>
      <c r="AB207" s="52">
        <v>0.61654346204222299</v>
      </c>
      <c r="AC207" s="52">
        <v>0.66097160391727605</v>
      </c>
      <c r="AD207" s="52">
        <v>0.73971080070254203</v>
      </c>
      <c r="AE207" s="52">
        <v>0.74075906702343997</v>
      </c>
      <c r="AF207" s="52">
        <v>0.68358065098339704</v>
      </c>
      <c r="AG207" s="52">
        <v>0.70362063106067096</v>
      </c>
      <c r="AH207" s="52">
        <v>0.75151930934156297</v>
      </c>
      <c r="AI207" s="52">
        <v>0.82122553234274998</v>
      </c>
      <c r="AJ207" s="52">
        <v>0.99039148462708604</v>
      </c>
      <c r="AK207" s="52">
        <v>1.10651825895142</v>
      </c>
      <c r="AL207" s="52">
        <v>1.2628746836762701</v>
      </c>
      <c r="AM207" s="52">
        <v>1.41787666109889</v>
      </c>
      <c r="AN207" s="52">
        <v>1.4979696479389499</v>
      </c>
      <c r="AO207" s="52">
        <v>1.5832498020447601</v>
      </c>
      <c r="AP207" s="52">
        <v>1.51616244612281</v>
      </c>
      <c r="AQ207" s="52">
        <v>1.3952366483274401</v>
      </c>
      <c r="AR207" s="52">
        <v>1.38262244204518</v>
      </c>
      <c r="AS207" s="52">
        <v>1.3231968502601399</v>
      </c>
      <c r="AT207" s="52">
        <v>1.10237334721854</v>
      </c>
      <c r="AU207" s="52">
        <v>0.95433051222087095</v>
      </c>
      <c r="AV207" s="52">
        <v>0.88063744274858502</v>
      </c>
      <c r="AW207" s="52">
        <v>0.87768719232357395</v>
      </c>
      <c r="AX207" s="52">
        <v>0.78238730999990502</v>
      </c>
      <c r="AY207" s="52">
        <v>0.71520237618392601</v>
      </c>
      <c r="AZ207" s="52">
        <v>0.66902965882335796</v>
      </c>
      <c r="BA207" s="52">
        <v>0.65348526466607204</v>
      </c>
      <c r="BB207" s="52">
        <v>0.65996509763065203</v>
      </c>
      <c r="BC207" s="52">
        <v>0.69409954730771595</v>
      </c>
      <c r="BD207" s="52">
        <v>0.70341754915740096</v>
      </c>
      <c r="BE207" s="52">
        <v>0.68349542225359805</v>
      </c>
      <c r="BF207" s="52">
        <v>0.70014576587258304</v>
      </c>
      <c r="BG207" s="52">
        <v>0.74127660236432702</v>
      </c>
      <c r="BH207" s="52">
        <v>0.85246342811918197</v>
      </c>
      <c r="BI207" s="52">
        <v>1.0166449464735701</v>
      </c>
      <c r="BJ207" s="52">
        <v>1.2102661072463901</v>
      </c>
      <c r="BK207" s="52">
        <v>1.44387183891335</v>
      </c>
      <c r="BL207" s="52">
        <v>1.5891498306394101</v>
      </c>
      <c r="BM207" s="52">
        <v>1.6874305230844</v>
      </c>
      <c r="BN207" s="52">
        <v>1.7511607838590999</v>
      </c>
      <c r="BO207" s="52">
        <v>1.71419917078571</v>
      </c>
      <c r="BP207" s="52">
        <v>1.5631602569638601</v>
      </c>
      <c r="BQ207" s="52">
        <v>1.4389235204397901</v>
      </c>
      <c r="BR207" s="52">
        <v>1.29252476848401</v>
      </c>
      <c r="BS207" s="52">
        <v>1.10168598639708</v>
      </c>
      <c r="BT207" s="52">
        <v>0.94749981024851904</v>
      </c>
      <c r="BU207" s="52">
        <v>70.323243836208903</v>
      </c>
      <c r="BV207" s="52">
        <v>69.130934429373198</v>
      </c>
      <c r="BW207" s="52">
        <v>68.789327838388203</v>
      </c>
      <c r="BX207" s="52">
        <v>66.902745750328904</v>
      </c>
      <c r="BY207" s="52">
        <v>66.033912412559701</v>
      </c>
      <c r="BZ207" s="52">
        <v>64.285482861962706</v>
      </c>
      <c r="CA207" s="52">
        <v>64.478343765007097</v>
      </c>
      <c r="CB207" s="52">
        <v>63.6758402244389</v>
      </c>
      <c r="CC207" s="52">
        <v>67.375359729519801</v>
      </c>
      <c r="CD207" s="52">
        <v>73.022163210717693</v>
      </c>
      <c r="CE207" s="52">
        <v>79.261839863476297</v>
      </c>
      <c r="CF207" s="52">
        <v>83.477894786193204</v>
      </c>
      <c r="CG207" s="52">
        <v>86.918453049082004</v>
      </c>
      <c r="CH207" s="52">
        <v>89.701878336242601</v>
      </c>
      <c r="CI207" s="52">
        <v>91.3936599835815</v>
      </c>
      <c r="CJ207" s="52">
        <v>92.503493258841104</v>
      </c>
      <c r="CK207" s="52">
        <v>93.144648726155197</v>
      </c>
      <c r="CL207" s="52">
        <v>93.460921157474701</v>
      </c>
      <c r="CM207" s="52">
        <v>92.321937208512196</v>
      </c>
      <c r="CN207" s="52">
        <v>88.390445867127994</v>
      </c>
      <c r="CO207" s="52">
        <v>83.893025494839307</v>
      </c>
      <c r="CP207" s="57">
        <v>78.818176724014904</v>
      </c>
      <c r="CQ207" s="57">
        <v>77.179555636665995</v>
      </c>
      <c r="CR207" s="57">
        <v>75.478312722583098</v>
      </c>
      <c r="CS207" s="57">
        <v>72.851911303536099</v>
      </c>
      <c r="CT207" s="57">
        <v>8.5713874686604505E-3</v>
      </c>
      <c r="CU207" s="57">
        <v>-4.2139914485914698E-3</v>
      </c>
      <c r="CV207" s="57">
        <v>4.1788680925901496E-3</v>
      </c>
      <c r="CW207" s="57">
        <v>3.39991121747878E-3</v>
      </c>
      <c r="CX207" s="57">
        <v>5.92526252007122E-4</v>
      </c>
      <c r="CY207" s="57">
        <v>-2.3535103616660101E-3</v>
      </c>
      <c r="CZ207" s="57">
        <v>6.9475327743650399E-4</v>
      </c>
      <c r="DA207" s="57">
        <v>7.2950290151607604E-3</v>
      </c>
      <c r="DB207" s="57">
        <v>2.0699233478551501E-2</v>
      </c>
      <c r="DC207" s="57">
        <v>1.8008188195860499E-2</v>
      </c>
      <c r="DD207" s="57">
        <v>6.01454239381534E-3</v>
      </c>
      <c r="DE207" s="57">
        <v>4.4889301134792203E-3</v>
      </c>
      <c r="DF207" s="57">
        <v>-9.4410763089334999E-3</v>
      </c>
      <c r="DG207" s="57">
        <v>-1.48408150152238E-2</v>
      </c>
      <c r="DH207" s="57">
        <v>-4.4895611301859501E-3</v>
      </c>
      <c r="DI207" s="57">
        <v>2.99250041480148E-3</v>
      </c>
      <c r="DJ207" s="57">
        <v>7.85166750289535E-2</v>
      </c>
      <c r="DK207" s="57">
        <v>9.1501034712395804E-2</v>
      </c>
      <c r="DL207" s="57">
        <v>0.106273805069975</v>
      </c>
      <c r="DM207" s="57">
        <v>0.104199025198041</v>
      </c>
      <c r="DN207" s="57">
        <v>4.1579397610897899E-2</v>
      </c>
      <c r="DO207" s="52">
        <v>-1.1190018634291E-3</v>
      </c>
      <c r="DP207" s="52">
        <v>-3.0273682901433398E-3</v>
      </c>
      <c r="DQ207" s="52">
        <v>6.1052030464385596E-4</v>
      </c>
      <c r="DR207" s="58">
        <v>5.6592525950815899E-6</v>
      </c>
      <c r="DS207" s="58">
        <v>4.7938424624697897E-6</v>
      </c>
      <c r="DT207" s="58">
        <v>3.7086668602117199E-6</v>
      </c>
      <c r="DU207" s="58">
        <v>1.9853427404877498E-6</v>
      </c>
      <c r="DV207" s="58">
        <v>8.0585516608776E-7</v>
      </c>
      <c r="DW207" s="58">
        <v>2.92167618719608E-7</v>
      </c>
      <c r="DX207" s="58">
        <v>8.2546211196584601E-7</v>
      </c>
      <c r="DY207" s="58">
        <v>4.1627833358482099E-6</v>
      </c>
      <c r="DZ207" s="58">
        <v>1.4859002118988401E-6</v>
      </c>
      <c r="EA207" s="58">
        <v>9.583374250101929E-7</v>
      </c>
      <c r="EB207" s="58">
        <v>5.8126848788757997E-7</v>
      </c>
      <c r="EC207" s="58">
        <v>5.4911560586536499E-7</v>
      </c>
      <c r="ED207" s="58">
        <v>1.31046816818342E-6</v>
      </c>
      <c r="EE207" s="58">
        <v>5.3812727687663801E-6</v>
      </c>
      <c r="EF207" s="58">
        <v>8.3977062644929197E-6</v>
      </c>
      <c r="EG207" s="58">
        <v>9.4404442830212098E-6</v>
      </c>
      <c r="EH207" s="58">
        <v>1.00828755350883E-5</v>
      </c>
      <c r="EI207" s="58">
        <v>9.6111481548953004E-6</v>
      </c>
      <c r="EJ207" s="58">
        <v>1.0228218826523101E-5</v>
      </c>
      <c r="EK207" s="58">
        <v>8.4419399176219097E-6</v>
      </c>
      <c r="EL207" s="58">
        <v>8.5604551533858598E-6</v>
      </c>
      <c r="EM207" s="58">
        <v>4.5539760612312199E-6</v>
      </c>
      <c r="EN207" s="58">
        <v>5.4114186607668902E-7</v>
      </c>
      <c r="EO207" s="58">
        <v>5.1503658269264899E-7</v>
      </c>
    </row>
    <row r="208" spans="2:145" x14ac:dyDescent="0.25">
      <c r="B20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All_All_All_All_All_All_All_All_All_SLAP_PGSI_All_45917</v>
      </c>
      <c r="C208" s="52" t="s">
        <v>264</v>
      </c>
      <c r="D208" s="52" t="s">
        <v>261</v>
      </c>
      <c r="E208" s="52" t="s">
        <v>25</v>
      </c>
      <c r="F208" s="52" t="s">
        <v>25</v>
      </c>
      <c r="G208" s="52" t="s">
        <v>25</v>
      </c>
      <c r="H208" s="52" t="s">
        <v>25</v>
      </c>
      <c r="I208" s="52" t="s">
        <v>25</v>
      </c>
      <c r="J208" s="52" t="s">
        <v>25</v>
      </c>
      <c r="K208" s="52" t="s">
        <v>25</v>
      </c>
      <c r="L208" s="53" t="s">
        <v>25</v>
      </c>
      <c r="M208" s="53" t="s">
        <v>25</v>
      </c>
      <c r="N208" s="54" t="s">
        <v>285</v>
      </c>
      <c r="O208" s="52" t="s">
        <v>25</v>
      </c>
      <c r="P208" s="55">
        <v>45917</v>
      </c>
      <c r="Q208" s="52">
        <v>17</v>
      </c>
      <c r="R208" s="52">
        <v>21</v>
      </c>
      <c r="S208" s="56">
        <v>5249</v>
      </c>
      <c r="T208" s="52">
        <v>0</v>
      </c>
      <c r="U208" s="52">
        <v>0</v>
      </c>
      <c r="V208" s="52">
        <v>0</v>
      </c>
      <c r="W208" s="52">
        <v>0</v>
      </c>
      <c r="X208" s="52">
        <v>0.84846279231489496</v>
      </c>
      <c r="Y208" s="52">
        <v>0.77250781439430805</v>
      </c>
      <c r="Z208" s="52">
        <v>0.680177306444674</v>
      </c>
      <c r="AA208" s="52">
        <v>0.63068087090605296</v>
      </c>
      <c r="AB208" s="52">
        <v>0.62662817766969003</v>
      </c>
      <c r="AC208" s="52">
        <v>0.65973182358445204</v>
      </c>
      <c r="AD208" s="52">
        <v>0.72334529074138598</v>
      </c>
      <c r="AE208" s="52">
        <v>0.76182562115733898</v>
      </c>
      <c r="AF208" s="52">
        <v>0.71948179582482397</v>
      </c>
      <c r="AG208" s="52">
        <v>0.77596948869438598</v>
      </c>
      <c r="AH208" s="52">
        <v>0.85173814577954599</v>
      </c>
      <c r="AI208" s="52">
        <v>0.93039691640538602</v>
      </c>
      <c r="AJ208" s="52">
        <v>0.98910284350131195</v>
      </c>
      <c r="AK208" s="52">
        <v>1.1556248732629</v>
      </c>
      <c r="AL208" s="52">
        <v>1.42686458754067</v>
      </c>
      <c r="AM208" s="52">
        <v>1.6191662577330499</v>
      </c>
      <c r="AN208" s="52">
        <v>1.6743656010521999</v>
      </c>
      <c r="AO208" s="52">
        <v>1.7096662302151799</v>
      </c>
      <c r="AP208" s="52">
        <v>1.61012901638878</v>
      </c>
      <c r="AQ208" s="52">
        <v>1.5015803728339401</v>
      </c>
      <c r="AR208" s="52">
        <v>1.4943995688051901</v>
      </c>
      <c r="AS208" s="52">
        <v>1.35992787440395</v>
      </c>
      <c r="AT208" s="52">
        <v>1.22044474891319</v>
      </c>
      <c r="AU208" s="52">
        <v>0.99177257311855405</v>
      </c>
      <c r="AV208" s="52">
        <v>0.95408324331981398</v>
      </c>
      <c r="AW208" s="52">
        <v>0.93200869406602704</v>
      </c>
      <c r="AX208" s="52">
        <v>0.818615775712219</v>
      </c>
      <c r="AY208" s="52">
        <v>0.73802341376288405</v>
      </c>
      <c r="AZ208" s="52">
        <v>0.67692790279378801</v>
      </c>
      <c r="BA208" s="52">
        <v>0.65339631134114295</v>
      </c>
      <c r="BB208" s="52">
        <v>0.655388445953064</v>
      </c>
      <c r="BC208" s="52">
        <v>0.69138766559340104</v>
      </c>
      <c r="BD208" s="52">
        <v>0.71362854436161904</v>
      </c>
      <c r="BE208" s="52">
        <v>0.70730277009068399</v>
      </c>
      <c r="BF208" s="52">
        <v>0.737500606079181</v>
      </c>
      <c r="BG208" s="52">
        <v>0.80266483211779405</v>
      </c>
      <c r="BH208" s="52">
        <v>0.93086565709709201</v>
      </c>
      <c r="BI208" s="52">
        <v>1.10893173249848</v>
      </c>
      <c r="BJ208" s="52">
        <v>1.3379820242487199</v>
      </c>
      <c r="BK208" s="52">
        <v>1.57601670602045</v>
      </c>
      <c r="BL208" s="52">
        <v>1.7281228161569</v>
      </c>
      <c r="BM208" s="52">
        <v>1.8426281711412</v>
      </c>
      <c r="BN208" s="52">
        <v>1.8664688581193001</v>
      </c>
      <c r="BO208" s="52">
        <v>1.82425826348493</v>
      </c>
      <c r="BP208" s="52">
        <v>1.69223326903385</v>
      </c>
      <c r="BQ208" s="52">
        <v>1.4888155566871499</v>
      </c>
      <c r="BR208" s="52">
        <v>1.35599421280114</v>
      </c>
      <c r="BS208" s="52">
        <v>1.18871264092327</v>
      </c>
      <c r="BT208" s="52">
        <v>1.0181581381559099</v>
      </c>
      <c r="BU208" s="52">
        <v>72.558215971781706</v>
      </c>
      <c r="BV208" s="52">
        <v>72.119999493420806</v>
      </c>
      <c r="BW208" s="52">
        <v>70.255554027381805</v>
      </c>
      <c r="BX208" s="52">
        <v>69.109818752234006</v>
      </c>
      <c r="BY208" s="57">
        <v>69.195868584374793</v>
      </c>
      <c r="BZ208" s="52">
        <v>65.616779100081303</v>
      </c>
      <c r="CA208" s="52">
        <v>65.835482984168607</v>
      </c>
      <c r="CB208" s="52">
        <v>65.410082575604093</v>
      </c>
      <c r="CC208" s="52">
        <v>69.109209805406394</v>
      </c>
      <c r="CD208" s="52">
        <v>75.135976711714505</v>
      </c>
      <c r="CE208" s="52">
        <v>80.793051878278703</v>
      </c>
      <c r="CF208" s="52">
        <v>85.004515146902506</v>
      </c>
      <c r="CG208" s="52">
        <v>88.513025548895897</v>
      </c>
      <c r="CH208" s="52">
        <v>91.245504219477098</v>
      </c>
      <c r="CI208" s="52">
        <v>93.349263445088695</v>
      </c>
      <c r="CJ208" s="52">
        <v>94.682187897622001</v>
      </c>
      <c r="CK208" s="52">
        <v>95.513741970516406</v>
      </c>
      <c r="CL208" s="52">
        <v>94.864220768676304</v>
      </c>
      <c r="CM208" s="52">
        <v>93.711937164244901</v>
      </c>
      <c r="CN208" s="52">
        <v>90.250406964366505</v>
      </c>
      <c r="CO208" s="52">
        <v>82.979108622643693</v>
      </c>
      <c r="CP208" s="57">
        <v>81.027013574931203</v>
      </c>
      <c r="CQ208" s="57">
        <v>77.201937206016098</v>
      </c>
      <c r="CR208" s="57">
        <v>75.7890166459092</v>
      </c>
      <c r="CS208" s="57">
        <v>75.485193926180898</v>
      </c>
      <c r="CT208" s="57">
        <v>1.19971719945364E-2</v>
      </c>
      <c r="CU208" s="57">
        <v>4.8546576060898598E-3</v>
      </c>
      <c r="CV208" s="57">
        <v>7.6551129990302998E-3</v>
      </c>
      <c r="CW208" s="57">
        <v>6.3259330059657701E-3</v>
      </c>
      <c r="CX208" s="57">
        <v>1.0775192944734501E-3</v>
      </c>
      <c r="CY208" s="57">
        <v>-2.2107867618419799E-3</v>
      </c>
      <c r="CZ208" s="57">
        <v>3.8328017459894501E-4</v>
      </c>
      <c r="DA208" s="57">
        <v>7.5636242775295797E-3</v>
      </c>
      <c r="DB208" s="57">
        <v>2.03715027081958E-2</v>
      </c>
      <c r="DC208" s="57">
        <v>1.6971906726574101E-2</v>
      </c>
      <c r="DD208" s="57">
        <v>5.1883533246571004E-3</v>
      </c>
      <c r="DE208" s="57">
        <v>4.5072588873590596E-3</v>
      </c>
      <c r="DF208" s="57">
        <v>-1.0749218096399201E-2</v>
      </c>
      <c r="DG208" s="57">
        <v>-8.1112766977508508E-3</v>
      </c>
      <c r="DH208" s="57">
        <v>3.9541663460140302E-3</v>
      </c>
      <c r="DI208" s="57">
        <v>9.2462993196427597E-3</v>
      </c>
      <c r="DJ208" s="57">
        <v>8.1655994696398199E-2</v>
      </c>
      <c r="DK208" s="57">
        <v>9.6078848466631894E-2</v>
      </c>
      <c r="DL208" s="57">
        <v>0.108575446595405</v>
      </c>
      <c r="DM208" s="57">
        <v>0.110199910519542</v>
      </c>
      <c r="DN208" s="57">
        <v>4.1206445809681497E-2</v>
      </c>
      <c r="DO208" s="57">
        <v>-2.4279961622635702E-3</v>
      </c>
      <c r="DP208" s="52">
        <v>-2.7721059435388E-3</v>
      </c>
      <c r="DQ208" s="52">
        <v>5.4732595474402102E-4</v>
      </c>
      <c r="DR208" s="58">
        <v>4.6422758126692301E-6</v>
      </c>
      <c r="DS208" s="58">
        <v>3.73361673706246E-6</v>
      </c>
      <c r="DT208" s="58">
        <v>2.9722794284226299E-6</v>
      </c>
      <c r="DU208" s="58">
        <v>1.5290071135447499E-6</v>
      </c>
      <c r="DV208" s="58">
        <v>5.9097804680945298E-7</v>
      </c>
      <c r="DW208" s="58">
        <v>2.6621968521367198E-7</v>
      </c>
      <c r="DX208" s="58">
        <v>7.1900841767529697E-7</v>
      </c>
      <c r="DY208" s="58">
        <v>3.5325408455228898E-6</v>
      </c>
      <c r="DZ208" s="58">
        <v>1.34267885315941E-6</v>
      </c>
      <c r="EA208" s="58">
        <v>8.7484384490397599E-7</v>
      </c>
      <c r="EB208" s="58">
        <v>5.2811725130356896E-7</v>
      </c>
      <c r="EC208" s="58">
        <v>5.5713024896269102E-7</v>
      </c>
      <c r="ED208" s="58">
        <v>1.37764191980836E-6</v>
      </c>
      <c r="EE208" s="58">
        <v>4.2289500439783898E-6</v>
      </c>
      <c r="EF208" s="58">
        <v>6.2389912224898303E-6</v>
      </c>
      <c r="EG208" s="58">
        <v>6.9985662413173096E-6</v>
      </c>
      <c r="EH208" s="58">
        <v>7.7972721720715592E-6</v>
      </c>
      <c r="EI208" s="58">
        <v>8.2642866623180108E-6</v>
      </c>
      <c r="EJ208" s="58">
        <v>8.3170765612920201E-6</v>
      </c>
      <c r="EK208" s="58">
        <v>8.9228578304336507E-6</v>
      </c>
      <c r="EL208" s="58">
        <v>8.1700300580337798E-6</v>
      </c>
      <c r="EM208" s="58">
        <v>4.0931779129056904E-6</v>
      </c>
      <c r="EN208" s="58">
        <v>5.1177664974923295E-7</v>
      </c>
      <c r="EO208" s="58">
        <v>4.54724269513685E-7</v>
      </c>
    </row>
    <row r="209" spans="2:145" x14ac:dyDescent="0.25">
      <c r="B20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All_All_All_All_All_All_All_All_All_SLAP_PGSI_All_45923</v>
      </c>
      <c r="C209" s="52" t="s">
        <v>264</v>
      </c>
      <c r="D209" s="52" t="s">
        <v>261</v>
      </c>
      <c r="E209" s="52" t="s">
        <v>25</v>
      </c>
      <c r="F209" s="52" t="s">
        <v>25</v>
      </c>
      <c r="G209" s="52" t="s">
        <v>25</v>
      </c>
      <c r="H209" s="52" t="s">
        <v>25</v>
      </c>
      <c r="I209" s="52" t="s">
        <v>25</v>
      </c>
      <c r="J209" s="52" t="s">
        <v>25</v>
      </c>
      <c r="K209" s="52" t="s">
        <v>25</v>
      </c>
      <c r="L209" s="53" t="s">
        <v>25</v>
      </c>
      <c r="M209" s="53" t="s">
        <v>25</v>
      </c>
      <c r="N209" s="54" t="s">
        <v>285</v>
      </c>
      <c r="O209" s="52" t="s">
        <v>25</v>
      </c>
      <c r="P209" s="55">
        <v>45923</v>
      </c>
      <c r="Q209" s="52">
        <v>17</v>
      </c>
      <c r="R209" s="52">
        <v>21</v>
      </c>
      <c r="S209" s="56">
        <v>5258</v>
      </c>
      <c r="T209" s="52">
        <v>0</v>
      </c>
      <c r="U209" s="52">
        <v>0</v>
      </c>
      <c r="V209" s="52">
        <v>0</v>
      </c>
      <c r="W209" s="52">
        <v>0</v>
      </c>
      <c r="X209" s="52">
        <v>0.84428540838552801</v>
      </c>
      <c r="Y209" s="52">
        <v>0.750850240082932</v>
      </c>
      <c r="Z209" s="52">
        <v>0.68318658470823801</v>
      </c>
      <c r="AA209" s="52">
        <v>0.63761813052076399</v>
      </c>
      <c r="AB209" s="52">
        <v>0.62159276012760201</v>
      </c>
      <c r="AC209" s="52">
        <v>0.70042748789646203</v>
      </c>
      <c r="AD209" s="52">
        <v>0.77213612048843505</v>
      </c>
      <c r="AE209" s="52">
        <v>0.842033984978246</v>
      </c>
      <c r="AF209" s="52">
        <v>0.72790947801955996</v>
      </c>
      <c r="AG209" s="52">
        <v>0.75064370321081597</v>
      </c>
      <c r="AH209" s="52">
        <v>0.79057145164210196</v>
      </c>
      <c r="AI209" s="52">
        <v>0.91880308993497595</v>
      </c>
      <c r="AJ209" s="52">
        <v>1.01459981367395</v>
      </c>
      <c r="AK209" s="52">
        <v>1.19535314355693</v>
      </c>
      <c r="AL209" s="52">
        <v>1.4042833153212599</v>
      </c>
      <c r="AM209" s="52">
        <v>1.6157961164619801</v>
      </c>
      <c r="AN209" s="52">
        <v>1.6907551764345901</v>
      </c>
      <c r="AO209" s="52">
        <v>1.7308673369171601</v>
      </c>
      <c r="AP209" s="52">
        <v>1.7450512565859799</v>
      </c>
      <c r="AQ209" s="52">
        <v>1.5915234676711001</v>
      </c>
      <c r="AR209" s="52">
        <v>1.4894051613745301</v>
      </c>
      <c r="AS209" s="52">
        <v>1.3362947861054999</v>
      </c>
      <c r="AT209" s="52">
        <v>1.13129513173357</v>
      </c>
      <c r="AU209" s="52">
        <v>0.95378352496159402</v>
      </c>
      <c r="AV209" s="52">
        <v>0.93485748061387297</v>
      </c>
      <c r="AW209" s="52">
        <v>0.91021232293354004</v>
      </c>
      <c r="AX209" s="52">
        <v>0.81039622721052196</v>
      </c>
      <c r="AY209" s="52">
        <v>0.74425165176380204</v>
      </c>
      <c r="AZ209" s="52">
        <v>0.69881949876071903</v>
      </c>
      <c r="BA209" s="52">
        <v>0.67733448509306804</v>
      </c>
      <c r="BB209" s="52">
        <v>0.68384744756110705</v>
      </c>
      <c r="BC209" s="52">
        <v>0.71860782688178204</v>
      </c>
      <c r="BD209" s="52">
        <v>0.72473983497799099</v>
      </c>
      <c r="BE209" s="52">
        <v>0.70768792306052797</v>
      </c>
      <c r="BF209" s="52">
        <v>0.72846756642099797</v>
      </c>
      <c r="BG209" s="52">
        <v>0.78475362139698301</v>
      </c>
      <c r="BH209" s="52">
        <v>0.91161715332701998</v>
      </c>
      <c r="BI209" s="52">
        <v>1.09384267900974</v>
      </c>
      <c r="BJ209" s="52">
        <v>1.3256999585436</v>
      </c>
      <c r="BK209" s="52">
        <v>1.59133252325779</v>
      </c>
      <c r="BL209" s="52">
        <v>1.7416699680596399</v>
      </c>
      <c r="BM209" s="52">
        <v>1.8312706989949901</v>
      </c>
      <c r="BN209" s="52">
        <v>1.9045481755167499</v>
      </c>
      <c r="BO209" s="52">
        <v>1.85046147035074</v>
      </c>
      <c r="BP209" s="52">
        <v>1.6663753478166099</v>
      </c>
      <c r="BQ209" s="52">
        <v>1.4698449928595401</v>
      </c>
      <c r="BR209" s="52">
        <v>1.32871675103642</v>
      </c>
      <c r="BS209" s="52">
        <v>1.12083439720874</v>
      </c>
      <c r="BT209" s="52">
        <v>0.95961891156920598</v>
      </c>
      <c r="BU209" s="52">
        <v>73.616965069138601</v>
      </c>
      <c r="BV209" s="52">
        <v>70.858615223739093</v>
      </c>
      <c r="BW209" s="52">
        <v>70.446181142006907</v>
      </c>
      <c r="BX209" s="52">
        <v>67.958548652647295</v>
      </c>
      <c r="BY209" s="52">
        <v>66.946162048172496</v>
      </c>
      <c r="BZ209" s="52">
        <v>65.866269154044005</v>
      </c>
      <c r="CA209" s="52">
        <v>65.627169115327902</v>
      </c>
      <c r="CB209" s="52">
        <v>67.025604957428698</v>
      </c>
      <c r="CC209" s="52">
        <v>70.653328797696503</v>
      </c>
      <c r="CD209" s="52">
        <v>75.667600058731196</v>
      </c>
      <c r="CE209" s="52">
        <v>81.537876444119405</v>
      </c>
      <c r="CF209" s="52">
        <v>85.638006705953899</v>
      </c>
      <c r="CG209" s="52">
        <v>88.718332302190205</v>
      </c>
      <c r="CH209" s="52">
        <v>91.677964846286201</v>
      </c>
      <c r="CI209" s="52">
        <v>94.224912744069897</v>
      </c>
      <c r="CJ209" s="52">
        <v>95.560644838513795</v>
      </c>
      <c r="CK209" s="52">
        <v>95.844430619375302</v>
      </c>
      <c r="CL209" s="52">
        <v>96.010330222937796</v>
      </c>
      <c r="CM209" s="52">
        <v>94.241449171122099</v>
      </c>
      <c r="CN209" s="52">
        <v>89.241345572891305</v>
      </c>
      <c r="CO209" s="52">
        <v>84.091821207137897</v>
      </c>
      <c r="CP209" s="57">
        <v>81.651421373571296</v>
      </c>
      <c r="CQ209" s="57">
        <v>77.697076282685998</v>
      </c>
      <c r="CR209" s="57">
        <v>77.285726483396104</v>
      </c>
      <c r="CS209" s="57">
        <v>74.246774747729503</v>
      </c>
      <c r="CT209" s="57">
        <v>1.4143349390977099E-2</v>
      </c>
      <c r="CU209" s="57">
        <v>-5.7058692423901495E-4</v>
      </c>
      <c r="CV209" s="57">
        <v>8.2053380045408898E-3</v>
      </c>
      <c r="CW209" s="57">
        <v>3.2304175775898199E-3</v>
      </c>
      <c r="CX209" s="57">
        <v>5.44279927679912E-4</v>
      </c>
      <c r="CY209" s="57">
        <v>-2.6669376947325001E-3</v>
      </c>
      <c r="CZ209" s="57">
        <v>1.0084343303791801E-3</v>
      </c>
      <c r="DA209" s="57">
        <v>8.1019181486367206E-3</v>
      </c>
      <c r="DB209" s="57">
        <v>1.9767223373792199E-2</v>
      </c>
      <c r="DC209" s="57">
        <v>1.67548865083068E-2</v>
      </c>
      <c r="DD209" s="57">
        <v>4.7640943112076404E-3</v>
      </c>
      <c r="DE209" s="57">
        <v>4.5532368831322301E-3</v>
      </c>
      <c r="DF209" s="57">
        <v>-9.7200932059539197E-3</v>
      </c>
      <c r="DG209" s="52">
        <v>-5.6950903313802799E-3</v>
      </c>
      <c r="DH209" s="52">
        <v>7.8794483004011005E-3</v>
      </c>
      <c r="DI209" s="52">
        <v>1.14090138552664E-2</v>
      </c>
      <c r="DJ209" s="57">
        <v>8.1748830944515002E-2</v>
      </c>
      <c r="DK209" s="57">
        <v>9.9623097719666404E-2</v>
      </c>
      <c r="DL209" s="57">
        <v>0.109342115839462</v>
      </c>
      <c r="DM209" s="57">
        <v>0.106816210252289</v>
      </c>
      <c r="DN209" s="57">
        <v>4.1521936821541899E-2</v>
      </c>
      <c r="DO209" s="57">
        <v>-2.8360076926093E-3</v>
      </c>
      <c r="DP209" s="52">
        <v>-3.2363217577307001E-3</v>
      </c>
      <c r="DQ209" s="52">
        <v>2.7801188280683099E-4</v>
      </c>
      <c r="DR209" s="58">
        <v>4.4781291808061796E-6</v>
      </c>
      <c r="DS209" s="58">
        <v>3.9989724948615101E-6</v>
      </c>
      <c r="DT209" s="58">
        <v>2.8771394645170602E-6</v>
      </c>
      <c r="DU209" s="58">
        <v>1.75286240296403E-6</v>
      </c>
      <c r="DV209" s="58">
        <v>6.7472416882667396E-7</v>
      </c>
      <c r="DW209" s="58">
        <v>2.7040759248477802E-7</v>
      </c>
      <c r="DX209" s="58">
        <v>8.0349855341930498E-7</v>
      </c>
      <c r="DY209" s="58">
        <v>3.9148862376614501E-6</v>
      </c>
      <c r="DZ209" s="58">
        <v>1.37443842172381E-6</v>
      </c>
      <c r="EA209" s="58">
        <v>8.8712786863565601E-7</v>
      </c>
      <c r="EB209" s="58">
        <v>5.7498239981595404E-7</v>
      </c>
      <c r="EC209" s="58">
        <v>6.1204343787247003E-7</v>
      </c>
      <c r="ED209" s="58">
        <v>1.3370575426604299E-6</v>
      </c>
      <c r="EE209" s="58">
        <v>4.2285222607422102E-6</v>
      </c>
      <c r="EF209" s="58">
        <v>6.6996779334322103E-6</v>
      </c>
      <c r="EG209" s="58">
        <v>6.7761652276125901E-6</v>
      </c>
      <c r="EH209" s="58">
        <v>7.8093594379599995E-6</v>
      </c>
      <c r="EI209" s="58">
        <v>7.8912828015173702E-6</v>
      </c>
      <c r="EJ209" s="58">
        <v>8.8003253943468895E-6</v>
      </c>
      <c r="EK209" s="58">
        <v>9.42542152356384E-6</v>
      </c>
      <c r="EL209" s="58">
        <v>7.8485690963480698E-6</v>
      </c>
      <c r="EM209" s="58">
        <v>4.21548831308991E-6</v>
      </c>
      <c r="EN209" s="58">
        <v>4.9005440982474198E-7</v>
      </c>
      <c r="EO209" s="58">
        <v>4.6233956701283701E-7</v>
      </c>
    </row>
    <row r="210" spans="2:145" x14ac:dyDescent="0.25">
      <c r="B2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All_All_All_All_All_All_All_All_All_SLAP_PGST_All_45848</v>
      </c>
      <c r="C210" s="52" t="s">
        <v>264</v>
      </c>
      <c r="D210" s="52" t="s">
        <v>262</v>
      </c>
      <c r="E210" s="52" t="s">
        <v>25</v>
      </c>
      <c r="F210" s="52" t="s">
        <v>25</v>
      </c>
      <c r="G210" s="52" t="s">
        <v>25</v>
      </c>
      <c r="H210" s="52" t="s">
        <v>25</v>
      </c>
      <c r="I210" s="52" t="s">
        <v>25</v>
      </c>
      <c r="J210" s="52" t="s">
        <v>25</v>
      </c>
      <c r="K210" s="52" t="s">
        <v>25</v>
      </c>
      <c r="L210" s="53" t="s">
        <v>25</v>
      </c>
      <c r="M210" s="53" t="s">
        <v>25</v>
      </c>
      <c r="N210" s="54" t="s">
        <v>286</v>
      </c>
      <c r="O210" s="52" t="s">
        <v>25</v>
      </c>
      <c r="P210" s="55">
        <v>45848</v>
      </c>
      <c r="Q210" s="52">
        <v>17</v>
      </c>
      <c r="R210" s="52">
        <v>21</v>
      </c>
      <c r="S210" s="56">
        <v>3922</v>
      </c>
      <c r="T210" s="52">
        <v>0</v>
      </c>
      <c r="U210" s="52">
        <v>0</v>
      </c>
      <c r="V210" s="52">
        <v>0</v>
      </c>
      <c r="W210" s="52">
        <v>0</v>
      </c>
      <c r="X210" s="52">
        <v>0.82515728153923995</v>
      </c>
      <c r="Y210" s="52">
        <v>0.74941559064292695</v>
      </c>
      <c r="Z210" s="52">
        <v>0.67407412105778797</v>
      </c>
      <c r="AA210" s="52">
        <v>0.65820922547050198</v>
      </c>
      <c r="AB210" s="52">
        <v>0.64615140680375704</v>
      </c>
      <c r="AC210" s="52">
        <v>0.66973996519794399</v>
      </c>
      <c r="AD210" s="52">
        <v>0.71843894745414705</v>
      </c>
      <c r="AE210" s="52">
        <v>0.78300066691783299</v>
      </c>
      <c r="AF210" s="52">
        <v>0.77874464281751998</v>
      </c>
      <c r="AG210" s="52">
        <v>0.843096408466664</v>
      </c>
      <c r="AH210" s="52">
        <v>0.89992446181374397</v>
      </c>
      <c r="AI210" s="52">
        <v>1.03454819517886</v>
      </c>
      <c r="AJ210" s="52">
        <v>1.3133258095551299</v>
      </c>
      <c r="AK210" s="52">
        <v>1.50257386358351</v>
      </c>
      <c r="AL210" s="52">
        <v>1.8184298985976599</v>
      </c>
      <c r="AM210" s="52">
        <v>1.9526487400783099</v>
      </c>
      <c r="AN210" s="52">
        <v>1.9719415626600301</v>
      </c>
      <c r="AO210" s="52">
        <v>2.09118313111136</v>
      </c>
      <c r="AP210" s="52">
        <v>2.0732372120962199</v>
      </c>
      <c r="AQ210" s="52">
        <v>1.95620043441211</v>
      </c>
      <c r="AR210" s="52">
        <v>1.79969615495458</v>
      </c>
      <c r="AS210" s="52">
        <v>1.72365835013869</v>
      </c>
      <c r="AT210" s="52">
        <v>1.46392748399671</v>
      </c>
      <c r="AU210" s="52">
        <v>1.2641320655944399</v>
      </c>
      <c r="AV210" s="52">
        <v>0.92970396095936203</v>
      </c>
      <c r="AW210" s="52">
        <v>0.947102480643504</v>
      </c>
      <c r="AX210" s="52">
        <v>0.82634232560631404</v>
      </c>
      <c r="AY210" s="52">
        <v>0.75380537002397197</v>
      </c>
      <c r="AZ210" s="52">
        <v>0.69933994441145397</v>
      </c>
      <c r="BA210" s="52">
        <v>0.67384211928025595</v>
      </c>
      <c r="BB210" s="52">
        <v>0.66666437830150904</v>
      </c>
      <c r="BC210" s="52">
        <v>0.68791283573432804</v>
      </c>
      <c r="BD210" s="52">
        <v>0.72687515594000596</v>
      </c>
      <c r="BE210" s="52">
        <v>0.765399060365475</v>
      </c>
      <c r="BF210" s="52">
        <v>0.82553735348381196</v>
      </c>
      <c r="BG210" s="52">
        <v>0.93077276366797701</v>
      </c>
      <c r="BH210" s="52">
        <v>1.0826455727722699</v>
      </c>
      <c r="BI210" s="52">
        <v>1.2762256487282599</v>
      </c>
      <c r="BJ210" s="52">
        <v>1.51156766636108</v>
      </c>
      <c r="BK210" s="52">
        <v>1.7787223777513801</v>
      </c>
      <c r="BL210" s="52">
        <v>1.94402694029658</v>
      </c>
      <c r="BM210" s="52">
        <v>2.0394218004993001</v>
      </c>
      <c r="BN210" s="52">
        <v>2.1171042690664299</v>
      </c>
      <c r="BO210" s="52">
        <v>2.1225283914442699</v>
      </c>
      <c r="BP210" s="52">
        <v>1.9997923341805299</v>
      </c>
      <c r="BQ210" s="52">
        <v>1.7938640817946601</v>
      </c>
      <c r="BR210" s="52">
        <v>1.68332254642707</v>
      </c>
      <c r="BS210" s="52">
        <v>1.47967180762628</v>
      </c>
      <c r="BT210" s="52">
        <v>1.24791406147055</v>
      </c>
      <c r="BU210" s="52">
        <v>76.824813295163096</v>
      </c>
      <c r="BV210" s="52">
        <v>68.108287009858302</v>
      </c>
      <c r="BW210" s="52">
        <v>66.899389121328795</v>
      </c>
      <c r="BX210" s="52">
        <v>66.372989344486697</v>
      </c>
      <c r="BY210" s="52">
        <v>65.796445307442497</v>
      </c>
      <c r="BZ210" s="52">
        <v>65.606485288811101</v>
      </c>
      <c r="CA210" s="52">
        <v>66.156991389474001</v>
      </c>
      <c r="CB210" s="52">
        <v>68.369245527358203</v>
      </c>
      <c r="CC210" s="52">
        <v>70.219711011590405</v>
      </c>
      <c r="CD210" s="52">
        <v>76.981389619510296</v>
      </c>
      <c r="CE210" s="52">
        <v>80.280164785441698</v>
      </c>
      <c r="CF210" s="52">
        <v>84.020168909562599</v>
      </c>
      <c r="CG210" s="52">
        <v>88.149632777186596</v>
      </c>
      <c r="CH210" s="52">
        <v>91.105973464069805</v>
      </c>
      <c r="CI210" s="52">
        <v>93.653897276593</v>
      </c>
      <c r="CJ210" s="52">
        <v>95.438297743039101</v>
      </c>
      <c r="CK210" s="52">
        <v>96.002460868892001</v>
      </c>
      <c r="CL210" s="52">
        <v>96.080724776034899</v>
      </c>
      <c r="CM210" s="52">
        <v>96.009377270942593</v>
      </c>
      <c r="CN210" s="52">
        <v>93.021081703347704</v>
      </c>
      <c r="CO210" s="52">
        <v>90.358180828710999</v>
      </c>
      <c r="CP210" s="57">
        <v>86.110817737478101</v>
      </c>
      <c r="CQ210" s="57">
        <v>82.850212612681901</v>
      </c>
      <c r="CR210" s="57">
        <v>79.411706075626896</v>
      </c>
      <c r="CS210" s="57">
        <v>72.5456658952167</v>
      </c>
      <c r="CT210" s="57">
        <v>2.17809622581575E-2</v>
      </c>
      <c r="CU210" s="57">
        <v>-1.04022035776031E-2</v>
      </c>
      <c r="CV210" s="57">
        <v>7.4927054780102201E-4</v>
      </c>
      <c r="CW210" s="57">
        <v>1.6706325005951101E-3</v>
      </c>
      <c r="CX210" s="57">
        <v>9.9577579412453497E-4</v>
      </c>
      <c r="CY210" s="57">
        <v>-3.4105706179784201E-3</v>
      </c>
      <c r="CZ210" s="57">
        <v>1.61931989895567E-3</v>
      </c>
      <c r="DA210" s="57">
        <v>8.2887683490225697E-3</v>
      </c>
      <c r="DB210" s="57">
        <v>1.9752892358290301E-2</v>
      </c>
      <c r="DC210" s="57">
        <v>1.52363411767321E-2</v>
      </c>
      <c r="DD210" s="57">
        <v>5.9668892218737498E-3</v>
      </c>
      <c r="DE210" s="57">
        <v>4.54432937286513E-3</v>
      </c>
      <c r="DF210" s="57">
        <v>-1.18005087589654E-2</v>
      </c>
      <c r="DG210" s="57">
        <v>-9.0925747594330208E-3</v>
      </c>
      <c r="DH210" s="57">
        <v>4.8100499428007397E-3</v>
      </c>
      <c r="DI210" s="57">
        <v>1.03577928834161E-2</v>
      </c>
      <c r="DJ210" s="57">
        <v>8.3527455441672699E-2</v>
      </c>
      <c r="DK210" s="57">
        <v>0.100141742524597</v>
      </c>
      <c r="DL210" s="57">
        <v>0.112932754227438</v>
      </c>
      <c r="DM210" s="57">
        <v>0.115520005385557</v>
      </c>
      <c r="DN210" s="57">
        <v>5.4734580782049701E-2</v>
      </c>
      <c r="DO210" s="57">
        <v>-5.2266409979580004E-3</v>
      </c>
      <c r="DP210" s="52">
        <v>-4.8327974768874104E-3</v>
      </c>
      <c r="DQ210" s="52">
        <v>3.18825427587935E-5</v>
      </c>
      <c r="DR210" s="58">
        <v>1.4318749397519199E-5</v>
      </c>
      <c r="DS210" s="58">
        <v>1.31246675629509E-5</v>
      </c>
      <c r="DT210" s="58">
        <v>1.0149719200705399E-5</v>
      </c>
      <c r="DU210" s="58">
        <v>4.7494923779174796E-6</v>
      </c>
      <c r="DV210" s="58">
        <v>1.5773732501198E-6</v>
      </c>
      <c r="DW210" s="58">
        <v>5.3807744349455501E-7</v>
      </c>
      <c r="DX210" s="58">
        <v>1.8355018888794101E-6</v>
      </c>
      <c r="DY210" s="58">
        <v>1.5432716358578401E-5</v>
      </c>
      <c r="DZ210" s="58">
        <v>3.0692086482904999E-6</v>
      </c>
      <c r="EA210" s="58">
        <v>1.9723143406498001E-6</v>
      </c>
      <c r="EB210" s="58">
        <v>9.2478355143281697E-7</v>
      </c>
      <c r="EC210" s="58">
        <v>8.3340687057395098E-7</v>
      </c>
      <c r="ED210" s="58">
        <v>2.5195443828914298E-6</v>
      </c>
      <c r="EE210" s="58">
        <v>8.88305716012329E-6</v>
      </c>
      <c r="EF210" s="58">
        <v>1.21383253474051E-5</v>
      </c>
      <c r="EG210" s="58">
        <v>1.32758274123981E-5</v>
      </c>
      <c r="EH210" s="58">
        <v>1.45103225097568E-5</v>
      </c>
      <c r="EI210" s="58">
        <v>1.50654960585185E-5</v>
      </c>
      <c r="EJ210" s="58">
        <v>1.65740699360248E-5</v>
      </c>
      <c r="EK210" s="58">
        <v>1.7000488659873999E-5</v>
      </c>
      <c r="EL210" s="58">
        <v>2.4982563775898699E-5</v>
      </c>
      <c r="EM210" s="58">
        <v>1.3030885718553301E-5</v>
      </c>
      <c r="EN210" s="58">
        <v>1.21635251874416E-6</v>
      </c>
      <c r="EO210" s="58">
        <v>1.07860651443835E-6</v>
      </c>
    </row>
    <row r="211" spans="2:145" x14ac:dyDescent="0.25">
      <c r="B2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All_All_All_All_All_All_All_All_All_SLAP_PGST_All_45849</v>
      </c>
      <c r="C211" s="52" t="s">
        <v>264</v>
      </c>
      <c r="D211" s="52" t="s">
        <v>262</v>
      </c>
      <c r="E211" s="52" t="s">
        <v>25</v>
      </c>
      <c r="F211" s="52" t="s">
        <v>25</v>
      </c>
      <c r="G211" s="52" t="s">
        <v>25</v>
      </c>
      <c r="H211" s="52" t="s">
        <v>25</v>
      </c>
      <c r="I211" s="52" t="s">
        <v>25</v>
      </c>
      <c r="J211" s="52" t="s">
        <v>25</v>
      </c>
      <c r="K211" s="52" t="s">
        <v>25</v>
      </c>
      <c r="L211" s="53" t="s">
        <v>25</v>
      </c>
      <c r="M211" s="53" t="s">
        <v>25</v>
      </c>
      <c r="N211" s="54" t="s">
        <v>286</v>
      </c>
      <c r="O211" s="52" t="s">
        <v>25</v>
      </c>
      <c r="P211" s="55">
        <v>45849</v>
      </c>
      <c r="Q211" s="52">
        <v>17</v>
      </c>
      <c r="R211" s="52">
        <v>21</v>
      </c>
      <c r="S211" s="56">
        <v>3921</v>
      </c>
      <c r="T211" s="52">
        <v>0</v>
      </c>
      <c r="U211" s="52">
        <v>0</v>
      </c>
      <c r="V211" s="52">
        <v>0</v>
      </c>
      <c r="W211" s="52">
        <v>0</v>
      </c>
      <c r="X211" s="52">
        <v>1.1164387084507501</v>
      </c>
      <c r="Y211" s="52">
        <v>0.93054553185145805</v>
      </c>
      <c r="Z211" s="52">
        <v>0.80443860338345197</v>
      </c>
      <c r="AA211" s="52">
        <v>0.77325921261395703</v>
      </c>
      <c r="AB211" s="52">
        <v>0.69495266121758803</v>
      </c>
      <c r="AC211" s="52">
        <v>0.69185955560160795</v>
      </c>
      <c r="AD211" s="52">
        <v>0.71645358938465897</v>
      </c>
      <c r="AE211" s="52">
        <v>0.77464638722981605</v>
      </c>
      <c r="AF211" s="52">
        <v>0.906850894110098</v>
      </c>
      <c r="AG211" s="52">
        <v>1.08441119868722</v>
      </c>
      <c r="AH211" s="52">
        <v>1.26410687354093</v>
      </c>
      <c r="AI211" s="52">
        <v>1.5235684561160501</v>
      </c>
      <c r="AJ211" s="52">
        <v>1.7171078826336701</v>
      </c>
      <c r="AK211" s="52">
        <v>2.00289974544848</v>
      </c>
      <c r="AL211" s="52">
        <v>2.2816544504883298</v>
      </c>
      <c r="AM211" s="52">
        <v>2.34973753144688</v>
      </c>
      <c r="AN211" s="52">
        <v>2.40153426095879</v>
      </c>
      <c r="AO211" s="52">
        <v>2.48981436089365</v>
      </c>
      <c r="AP211" s="52">
        <v>2.39844058653668</v>
      </c>
      <c r="AQ211" s="52">
        <v>2.2685956621901102</v>
      </c>
      <c r="AR211" s="52">
        <v>2.0024978954927199</v>
      </c>
      <c r="AS211" s="52">
        <v>1.9476017917221899</v>
      </c>
      <c r="AT211" s="52">
        <v>1.6673857090109201</v>
      </c>
      <c r="AU211" s="52">
        <v>1.4138575516174501</v>
      </c>
      <c r="AV211" s="52">
        <v>1.2646341022916801</v>
      </c>
      <c r="AW211" s="52">
        <v>1.1243191844071301</v>
      </c>
      <c r="AX211" s="52">
        <v>0.98945567705016502</v>
      </c>
      <c r="AY211" s="52">
        <v>0.86748540588435796</v>
      </c>
      <c r="AZ211" s="52">
        <v>0.77215025199064602</v>
      </c>
      <c r="BA211" s="52">
        <v>0.70796013837863103</v>
      </c>
      <c r="BB211" s="52">
        <v>0.68291423607283097</v>
      </c>
      <c r="BC211" s="52">
        <v>0.70463640511119496</v>
      </c>
      <c r="BD211" s="52">
        <v>0.80152021434364196</v>
      </c>
      <c r="BE211" s="52">
        <v>0.91266430783670005</v>
      </c>
      <c r="BF211" s="52">
        <v>1.0720685392859699</v>
      </c>
      <c r="BG211" s="52">
        <v>1.2714566831146501</v>
      </c>
      <c r="BH211" s="52">
        <v>1.5057482137613101</v>
      </c>
      <c r="BI211" s="52">
        <v>1.74514435746015</v>
      </c>
      <c r="BJ211" s="52">
        <v>1.9147025398478701</v>
      </c>
      <c r="BK211" s="52">
        <v>2.1389034785609602</v>
      </c>
      <c r="BL211" s="52">
        <v>2.2428312525932199</v>
      </c>
      <c r="BM211" s="52">
        <v>2.4091144465983598</v>
      </c>
      <c r="BN211" s="52">
        <v>2.48722652547124</v>
      </c>
      <c r="BO211" s="52">
        <v>2.4471539645376201</v>
      </c>
      <c r="BP211" s="52">
        <v>2.2605157446660602</v>
      </c>
      <c r="BQ211" s="52">
        <v>2.03422702764923</v>
      </c>
      <c r="BR211" s="52">
        <v>1.8531330430486299</v>
      </c>
      <c r="BS211" s="52">
        <v>1.6682761159308099</v>
      </c>
      <c r="BT211" s="52">
        <v>1.4110015503411599</v>
      </c>
      <c r="BU211" s="52">
        <v>79.2169818633907</v>
      </c>
      <c r="BV211" s="52">
        <v>76.667261614090705</v>
      </c>
      <c r="BW211" s="52">
        <v>75.394544124291201</v>
      </c>
      <c r="BX211" s="52">
        <v>74.418475408050099</v>
      </c>
      <c r="BY211" s="52">
        <v>73.871763118420304</v>
      </c>
      <c r="BZ211" s="57">
        <v>73.187071205146793</v>
      </c>
      <c r="CA211" s="52">
        <v>73.017143607592203</v>
      </c>
      <c r="CB211" s="52">
        <v>73.3096658791019</v>
      </c>
      <c r="CC211" s="52">
        <v>74.170230814629804</v>
      </c>
      <c r="CD211" s="52">
        <v>82.676650110557802</v>
      </c>
      <c r="CE211" s="52">
        <v>86.419447039787897</v>
      </c>
      <c r="CF211" s="52">
        <v>89.178716109970097</v>
      </c>
      <c r="CG211" s="52">
        <v>91.577643302772898</v>
      </c>
      <c r="CH211" s="52">
        <v>93.718091430540696</v>
      </c>
      <c r="CI211" s="52">
        <v>96.608299789376403</v>
      </c>
      <c r="CJ211" s="52">
        <v>97.811241080681796</v>
      </c>
      <c r="CK211" s="52">
        <v>99.376865076771907</v>
      </c>
      <c r="CL211" s="52">
        <v>99.794221362675302</v>
      </c>
      <c r="CM211" s="52">
        <v>98.444375122622404</v>
      </c>
      <c r="CN211" s="52">
        <v>96.011915948409197</v>
      </c>
      <c r="CO211" s="52">
        <v>91.277439777839604</v>
      </c>
      <c r="CP211" s="57">
        <v>86.471992574939904</v>
      </c>
      <c r="CQ211" s="57">
        <v>82.854933929836406</v>
      </c>
      <c r="CR211" s="57">
        <v>81.132580304338006</v>
      </c>
      <c r="CS211" s="57">
        <v>79.409321823284301</v>
      </c>
      <c r="CT211" s="57">
        <v>2.73355056672577E-2</v>
      </c>
      <c r="CU211" s="57">
        <v>2.5293240156892799E-2</v>
      </c>
      <c r="CV211" s="57">
        <v>2.3440961228639399E-2</v>
      </c>
      <c r="CW211" s="57">
        <v>1.5586909238278501E-2</v>
      </c>
      <c r="CX211" s="57">
        <v>2.4963768746692401E-3</v>
      </c>
      <c r="CY211" s="57">
        <v>-1.09698895613477E-3</v>
      </c>
      <c r="CZ211" s="57">
        <v>-4.2414846385811604E-3</v>
      </c>
      <c r="DA211" s="57">
        <v>1.1722543179462501E-2</v>
      </c>
      <c r="DB211" s="57">
        <v>1.7118381100947301E-2</v>
      </c>
      <c r="DC211" s="57">
        <v>1.2765770539113101E-2</v>
      </c>
      <c r="DD211" s="57">
        <v>2.2898509738790099E-3</v>
      </c>
      <c r="DE211" s="52">
        <v>5.0075687309209197E-3</v>
      </c>
      <c r="DF211" s="52">
        <v>-9.2330054085532094E-3</v>
      </c>
      <c r="DG211" s="52">
        <v>4.2295301050062697E-3</v>
      </c>
      <c r="DH211" s="52">
        <v>1.6193793498709301E-2</v>
      </c>
      <c r="DI211" s="52">
        <v>1.5901818924702899E-2</v>
      </c>
      <c r="DJ211" s="57">
        <v>8.5976805331770198E-2</v>
      </c>
      <c r="DK211" s="57">
        <v>0.11184876662216001</v>
      </c>
      <c r="DL211" s="57">
        <v>0.115655134970954</v>
      </c>
      <c r="DM211" s="57">
        <v>0.111088730153518</v>
      </c>
      <c r="DN211" s="57">
        <v>5.52137465679624E-2</v>
      </c>
      <c r="DO211" s="52">
        <v>-5.24612026205022E-3</v>
      </c>
      <c r="DP211" s="52">
        <v>-4.8063241451972898E-3</v>
      </c>
      <c r="DQ211" s="52">
        <v>-2.3051310016556999E-4</v>
      </c>
      <c r="DR211" s="58">
        <v>1.5642755497248902E-5</v>
      </c>
      <c r="DS211" s="58">
        <v>1.3368866184360199E-5</v>
      </c>
      <c r="DT211" s="58">
        <v>9.3894199946025095E-6</v>
      </c>
      <c r="DU211" s="58">
        <v>4.2623596929516897E-6</v>
      </c>
      <c r="DV211" s="58">
        <v>1.4532373307647001E-6</v>
      </c>
      <c r="DW211" s="58">
        <v>5.5782706617909105E-7</v>
      </c>
      <c r="DX211" s="58">
        <v>2.10843463884674E-6</v>
      </c>
      <c r="DY211" s="58">
        <v>1.8341172268617498E-5</v>
      </c>
      <c r="DZ211" s="58">
        <v>4.1498125398891503E-6</v>
      </c>
      <c r="EA211" s="58">
        <v>3.8924779433731804E-6</v>
      </c>
      <c r="EB211" s="58">
        <v>1.7046691120243299E-6</v>
      </c>
      <c r="EC211" s="58">
        <v>1.4900516221749801E-6</v>
      </c>
      <c r="ED211" s="58">
        <v>3.8973669856409102E-6</v>
      </c>
      <c r="EE211" s="58">
        <v>1.1008821829349399E-5</v>
      </c>
      <c r="EF211" s="58">
        <v>1.5718186118003599E-5</v>
      </c>
      <c r="EG211" s="58">
        <v>1.70621958375743E-5</v>
      </c>
      <c r="EH211" s="58">
        <v>2.02288428978495E-5</v>
      </c>
      <c r="EI211" s="58">
        <v>2.1776870928997099E-5</v>
      </c>
      <c r="EJ211" s="58">
        <v>2.1066208695747002E-5</v>
      </c>
      <c r="EK211" s="58">
        <v>1.9690662109714701E-5</v>
      </c>
      <c r="EL211" s="58">
        <v>3.2598033676107498E-5</v>
      </c>
      <c r="EM211" s="58">
        <v>1.79342139512503E-5</v>
      </c>
      <c r="EN211" s="58">
        <v>1.72714699395849E-6</v>
      </c>
      <c r="EO211" s="58">
        <v>1.5402946427083101E-6</v>
      </c>
    </row>
    <row r="212" spans="2:145" x14ac:dyDescent="0.25">
      <c r="B2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All_All_All_All_All_All_All_All_All_SLAP_PGST_All_45877</v>
      </c>
      <c r="C212" s="52" t="s">
        <v>264</v>
      </c>
      <c r="D212" s="52" t="s">
        <v>262</v>
      </c>
      <c r="E212" s="52" t="s">
        <v>25</v>
      </c>
      <c r="F212" s="52" t="s">
        <v>25</v>
      </c>
      <c r="G212" s="52" t="s">
        <v>25</v>
      </c>
      <c r="H212" s="52" t="s">
        <v>25</v>
      </c>
      <c r="I212" s="52" t="s">
        <v>25</v>
      </c>
      <c r="J212" s="52" t="s">
        <v>25</v>
      </c>
      <c r="K212" s="52" t="s">
        <v>25</v>
      </c>
      <c r="L212" s="53" t="s">
        <v>25</v>
      </c>
      <c r="M212" s="53" t="s">
        <v>25</v>
      </c>
      <c r="N212" s="54" t="s">
        <v>286</v>
      </c>
      <c r="O212" s="52" t="s">
        <v>25</v>
      </c>
      <c r="P212" s="55">
        <v>45877</v>
      </c>
      <c r="Q212" s="52">
        <v>17</v>
      </c>
      <c r="R212" s="52">
        <v>21</v>
      </c>
      <c r="S212" s="56">
        <v>4021</v>
      </c>
      <c r="T212" s="52">
        <v>0</v>
      </c>
      <c r="U212" s="52">
        <v>0</v>
      </c>
      <c r="V212" s="52">
        <v>0</v>
      </c>
      <c r="W212" s="52">
        <v>0</v>
      </c>
      <c r="X212" s="52">
        <v>1.0981308336643401</v>
      </c>
      <c r="Y212" s="52">
        <v>0.95960852034174204</v>
      </c>
      <c r="Z212" s="52">
        <v>0.89653564698149302</v>
      </c>
      <c r="AA212" s="52">
        <v>0.78391071168125803</v>
      </c>
      <c r="AB212" s="52">
        <v>0.73155367050157105</v>
      </c>
      <c r="AC212" s="52">
        <v>0.72926042232440602</v>
      </c>
      <c r="AD212" s="52">
        <v>0.75342014758904796</v>
      </c>
      <c r="AE212" s="52">
        <v>0.87885665058106099</v>
      </c>
      <c r="AF212" s="52">
        <v>0.94048451250197496</v>
      </c>
      <c r="AG212" s="52">
        <v>0.96206477072897401</v>
      </c>
      <c r="AH212" s="52">
        <v>1.1080604738997399</v>
      </c>
      <c r="AI212" s="52">
        <v>1.2572477477869799</v>
      </c>
      <c r="AJ212" s="52">
        <v>1.4639531651309401</v>
      </c>
      <c r="AK212" s="52">
        <v>1.6444431993566</v>
      </c>
      <c r="AL212" s="52">
        <v>1.87088186645244</v>
      </c>
      <c r="AM212" s="52">
        <v>2.11477843424169</v>
      </c>
      <c r="AN212" s="52">
        <v>2.2320706565589101</v>
      </c>
      <c r="AO212" s="52">
        <v>2.3366581648166802</v>
      </c>
      <c r="AP212" s="52">
        <v>2.31215301323991</v>
      </c>
      <c r="AQ212" s="52">
        <v>2.1923861092460499</v>
      </c>
      <c r="AR212" s="52">
        <v>1.91941870401846</v>
      </c>
      <c r="AS212" s="52">
        <v>1.80224201728274</v>
      </c>
      <c r="AT212" s="52">
        <v>1.59830700754402</v>
      </c>
      <c r="AU212" s="52">
        <v>1.3483578882987901</v>
      </c>
      <c r="AV212" s="52">
        <v>1.2539513610511099</v>
      </c>
      <c r="AW212" s="52">
        <v>1.04977973150883</v>
      </c>
      <c r="AX212" s="52">
        <v>0.96250870670809197</v>
      </c>
      <c r="AY212" s="52">
        <v>0.86319255859986399</v>
      </c>
      <c r="AZ212" s="52">
        <v>0.788674895235427</v>
      </c>
      <c r="BA212" s="52">
        <v>0.74153170263307999</v>
      </c>
      <c r="BB212" s="52">
        <v>0.72431349365058695</v>
      </c>
      <c r="BC212" s="52">
        <v>0.74414859752517404</v>
      </c>
      <c r="BD212" s="52">
        <v>0.79385238954066795</v>
      </c>
      <c r="BE212" s="52">
        <v>0.842386509627437</v>
      </c>
      <c r="BF212" s="52">
        <v>0.94527587389725798</v>
      </c>
      <c r="BG212" s="52">
        <v>1.09995126642969</v>
      </c>
      <c r="BH212" s="52">
        <v>1.2803490496782699</v>
      </c>
      <c r="BI212" s="52">
        <v>1.4865951535695601</v>
      </c>
      <c r="BJ212" s="52">
        <v>1.6705436109313101</v>
      </c>
      <c r="BK212" s="52">
        <v>1.92717621793233</v>
      </c>
      <c r="BL212" s="52">
        <v>2.1238679322355001</v>
      </c>
      <c r="BM212" s="52">
        <v>2.2650685824288899</v>
      </c>
      <c r="BN212" s="52">
        <v>2.33328592855815</v>
      </c>
      <c r="BO212" s="52">
        <v>2.3010850432232699</v>
      </c>
      <c r="BP212" s="52">
        <v>2.1454357568881401</v>
      </c>
      <c r="BQ212" s="52">
        <v>2.0172983150492798</v>
      </c>
      <c r="BR212" s="52">
        <v>1.8583807593864199</v>
      </c>
      <c r="BS212" s="52">
        <v>1.59721455070635</v>
      </c>
      <c r="BT212" s="52">
        <v>1.35379570299142</v>
      </c>
      <c r="BU212" s="52">
        <v>79.742148490864906</v>
      </c>
      <c r="BV212" s="52">
        <v>74.722935403900294</v>
      </c>
      <c r="BW212" s="52">
        <v>74.546939525795693</v>
      </c>
      <c r="BX212" s="52">
        <v>74.269407062565406</v>
      </c>
      <c r="BY212" s="52">
        <v>72.398442791851096</v>
      </c>
      <c r="BZ212" s="52">
        <v>72.601144376942301</v>
      </c>
      <c r="CA212" s="52">
        <v>71.093457369994695</v>
      </c>
      <c r="CB212" s="52">
        <v>71.080462826335605</v>
      </c>
      <c r="CC212" s="52">
        <v>71.916092807500803</v>
      </c>
      <c r="CD212" s="52">
        <v>78.800695411766</v>
      </c>
      <c r="CE212" s="52">
        <v>81.388883646772499</v>
      </c>
      <c r="CF212" s="52">
        <v>84.9134941533963</v>
      </c>
      <c r="CG212" s="52">
        <v>88.722940997070907</v>
      </c>
      <c r="CH212" s="52">
        <v>92.096373688078998</v>
      </c>
      <c r="CI212" s="52">
        <v>94.605776167208404</v>
      </c>
      <c r="CJ212" s="52">
        <v>96.779874619035397</v>
      </c>
      <c r="CK212" s="52">
        <v>98.414636463601298</v>
      </c>
      <c r="CL212" s="52">
        <v>98.501644674864195</v>
      </c>
      <c r="CM212" s="52">
        <v>97.766269882053194</v>
      </c>
      <c r="CN212" s="52">
        <v>96.833848318990903</v>
      </c>
      <c r="CO212" s="52">
        <v>93.659519597887893</v>
      </c>
      <c r="CP212" s="57">
        <v>86.939014346873194</v>
      </c>
      <c r="CQ212" s="57">
        <v>82.092167540285004</v>
      </c>
      <c r="CR212" s="57">
        <v>80.466608556136904</v>
      </c>
      <c r="CS212" s="57">
        <v>76.151880507391496</v>
      </c>
      <c r="CT212" s="57">
        <v>2.8122860249488599E-2</v>
      </c>
      <c r="CU212" s="57">
        <v>1.67622110685734E-2</v>
      </c>
      <c r="CV212" s="57">
        <v>2.0779535555028501E-2</v>
      </c>
      <c r="CW212" s="57">
        <v>1.5083885010845101E-2</v>
      </c>
      <c r="CX212" s="57">
        <v>2.2321337731742701E-3</v>
      </c>
      <c r="CY212" s="57">
        <v>-1.25883630000865E-3</v>
      </c>
      <c r="CZ212" s="57">
        <v>-2.7402003227997599E-3</v>
      </c>
      <c r="DA212" s="57">
        <v>1.02960777190346E-2</v>
      </c>
      <c r="DB212" s="57">
        <v>1.8786587775331601E-2</v>
      </c>
      <c r="DC212" s="57">
        <v>1.46441124633252E-2</v>
      </c>
      <c r="DD212" s="52">
        <v>5.1885644475160699E-3</v>
      </c>
      <c r="DE212" s="52">
        <v>4.6389011528194203E-3</v>
      </c>
      <c r="DF212" s="52">
        <v>-8.5235064711099307E-3</v>
      </c>
      <c r="DG212" s="52">
        <v>-3.6140627814968099E-3</v>
      </c>
      <c r="DH212" s="52">
        <v>8.8236768350368304E-3</v>
      </c>
      <c r="DI212" s="52">
        <v>1.38192079063561E-2</v>
      </c>
      <c r="DJ212" s="57">
        <v>8.5277392202142796E-2</v>
      </c>
      <c r="DK212" s="57">
        <v>0.10782686147345</v>
      </c>
      <c r="DL212" s="57">
        <v>0.115135680538553</v>
      </c>
      <c r="DM212" s="57">
        <v>0.110027754258246</v>
      </c>
      <c r="DN212" s="57">
        <v>7.3086102191776595E-2</v>
      </c>
      <c r="DO212" s="52">
        <v>-5.61846819646272E-3</v>
      </c>
      <c r="DP212" s="52">
        <v>-4.6410546786015399E-3</v>
      </c>
      <c r="DQ212" s="52">
        <v>-1.4475322206200801E-4</v>
      </c>
      <c r="DR212" s="58">
        <v>1.5353961334647998E-5</v>
      </c>
      <c r="DS212" s="58">
        <v>1.21436321657172E-5</v>
      </c>
      <c r="DT212" s="58">
        <v>8.7559117958552898E-6</v>
      </c>
      <c r="DU212" s="58">
        <v>3.9818469545012601E-6</v>
      </c>
      <c r="DV212" s="58">
        <v>1.2682010081715401E-6</v>
      </c>
      <c r="DW212" s="58">
        <v>5.0774943784168002E-7</v>
      </c>
      <c r="DX212" s="58">
        <v>1.7565114065768601E-6</v>
      </c>
      <c r="DY212" s="58">
        <v>2.0228234598663799E-5</v>
      </c>
      <c r="DZ212" s="58">
        <v>3.33054046856759E-6</v>
      </c>
      <c r="EA212" s="58">
        <v>2.4688533057772998E-6</v>
      </c>
      <c r="EB212" s="58">
        <v>1.12427534575149E-6</v>
      </c>
      <c r="EC212" s="58">
        <v>9.5880637134789291E-7</v>
      </c>
      <c r="ED212" s="58">
        <v>2.8779578450016802E-6</v>
      </c>
      <c r="EE212" s="58">
        <v>1.05582461569022E-5</v>
      </c>
      <c r="EF212" s="58">
        <v>1.35552761253674E-5</v>
      </c>
      <c r="EG212" s="58">
        <v>1.5573552549557698E-5</v>
      </c>
      <c r="EH212" s="58">
        <v>1.6640372778222499E-5</v>
      </c>
      <c r="EI212" s="58">
        <v>1.7473215566411699E-5</v>
      </c>
      <c r="EJ212" s="58">
        <v>1.79196749324105E-5</v>
      </c>
      <c r="EK212" s="58">
        <v>1.9699707647306901E-5</v>
      </c>
      <c r="EL212" s="58">
        <v>2.9812621503140499E-5</v>
      </c>
      <c r="EM212" s="58">
        <v>1.6825410230552801E-5</v>
      </c>
      <c r="EN212" s="58">
        <v>1.4849360050032501E-6</v>
      </c>
      <c r="EO212" s="58">
        <v>1.2749560148260401E-6</v>
      </c>
    </row>
    <row r="213" spans="2:145" x14ac:dyDescent="0.25">
      <c r="B2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All_All_All_All_All_All_All_All_All_SLAP_PGST_All_45890</v>
      </c>
      <c r="C213" s="52" t="s">
        <v>264</v>
      </c>
      <c r="D213" s="52" t="s">
        <v>262</v>
      </c>
      <c r="E213" s="52" t="s">
        <v>25</v>
      </c>
      <c r="F213" s="52" t="s">
        <v>25</v>
      </c>
      <c r="G213" s="52" t="s">
        <v>25</v>
      </c>
      <c r="H213" s="52" t="s">
        <v>25</v>
      </c>
      <c r="I213" s="52" t="s">
        <v>25</v>
      </c>
      <c r="J213" s="52" t="s">
        <v>25</v>
      </c>
      <c r="K213" s="52" t="s">
        <v>25</v>
      </c>
      <c r="L213" s="53" t="s">
        <v>25</v>
      </c>
      <c r="M213" s="53" t="s">
        <v>25</v>
      </c>
      <c r="N213" s="54" t="s">
        <v>286</v>
      </c>
      <c r="O213" s="52" t="s">
        <v>25</v>
      </c>
      <c r="P213" s="55">
        <v>45890</v>
      </c>
      <c r="Q213" s="52">
        <v>17</v>
      </c>
      <c r="R213" s="52">
        <v>21</v>
      </c>
      <c r="S213" s="56">
        <v>4057</v>
      </c>
      <c r="T213" s="52">
        <v>0</v>
      </c>
      <c r="U213" s="52">
        <v>0</v>
      </c>
      <c r="V213" s="52">
        <v>0</v>
      </c>
      <c r="W213" s="52">
        <v>0</v>
      </c>
      <c r="X213" s="52">
        <v>1.0057168644738601</v>
      </c>
      <c r="Y213" s="52">
        <v>0.901800023098286</v>
      </c>
      <c r="Z213" s="52">
        <v>0.78727442415923798</v>
      </c>
      <c r="AA213" s="52">
        <v>0.71706989012284905</v>
      </c>
      <c r="AB213" s="52">
        <v>0.70245186292502804</v>
      </c>
      <c r="AC213" s="52">
        <v>0.74396171710038705</v>
      </c>
      <c r="AD213" s="52">
        <v>0.72617229264104699</v>
      </c>
      <c r="AE213" s="52">
        <v>0.731870255178384</v>
      </c>
      <c r="AF213" s="52">
        <v>0.78443343845439495</v>
      </c>
      <c r="AG213" s="52">
        <v>0.90423579294699996</v>
      </c>
      <c r="AH213" s="52">
        <v>1.0532143531079401</v>
      </c>
      <c r="AI213" s="52">
        <v>1.15026989545042</v>
      </c>
      <c r="AJ213" s="52">
        <v>1.3216038575675999</v>
      </c>
      <c r="AK213" s="52">
        <v>1.58116040817133</v>
      </c>
      <c r="AL213" s="52">
        <v>1.8504709545154101</v>
      </c>
      <c r="AM213" s="52">
        <v>2.0367133156311699</v>
      </c>
      <c r="AN213" s="52">
        <v>2.0750938336204499</v>
      </c>
      <c r="AO213" s="52">
        <v>2.2429914374368898</v>
      </c>
      <c r="AP213" s="52">
        <v>2.2466209890383899</v>
      </c>
      <c r="AQ213" s="52">
        <v>2.1005598921100499</v>
      </c>
      <c r="AR213" s="52">
        <v>1.91820028135596</v>
      </c>
      <c r="AS213" s="52">
        <v>1.7740227446931001</v>
      </c>
      <c r="AT213" s="52">
        <v>1.56024987197837</v>
      </c>
      <c r="AU213" s="52">
        <v>1.2927947554952799</v>
      </c>
      <c r="AV213" s="52">
        <v>1.1039642701596499</v>
      </c>
      <c r="AW213" s="52">
        <v>1.0529271864394401</v>
      </c>
      <c r="AX213" s="52">
        <v>0.94346139907454896</v>
      </c>
      <c r="AY213" s="52">
        <v>0.84011016411457495</v>
      </c>
      <c r="AZ213" s="52">
        <v>0.76398358281930401</v>
      </c>
      <c r="BA213" s="52">
        <v>0.72151363440514904</v>
      </c>
      <c r="BB213" s="52">
        <v>0.71053891511778999</v>
      </c>
      <c r="BC213" s="52">
        <v>0.73098797687380501</v>
      </c>
      <c r="BD213" s="52">
        <v>0.770957743152627</v>
      </c>
      <c r="BE213" s="52">
        <v>0.79624060577202604</v>
      </c>
      <c r="BF213" s="52">
        <v>0.87312774030991602</v>
      </c>
      <c r="BG213" s="52">
        <v>0.99989725857429501</v>
      </c>
      <c r="BH213" s="52">
        <v>1.17736578446514</v>
      </c>
      <c r="BI213" s="52">
        <v>1.39745232468851</v>
      </c>
      <c r="BJ213" s="52">
        <v>1.70302377111194</v>
      </c>
      <c r="BK213" s="52">
        <v>1.86586710170098</v>
      </c>
      <c r="BL213" s="52">
        <v>2.1805077691750401</v>
      </c>
      <c r="BM213" s="52">
        <v>2.2393490128514801</v>
      </c>
      <c r="BN213" s="52">
        <v>2.3284880586348602</v>
      </c>
      <c r="BO213" s="52">
        <v>2.29410217253186</v>
      </c>
      <c r="BP213" s="52">
        <v>2.1208304931208302</v>
      </c>
      <c r="BQ213" s="52">
        <v>1.93079211080429</v>
      </c>
      <c r="BR213" s="52">
        <v>1.73245690200667</v>
      </c>
      <c r="BS213" s="52">
        <v>1.54228568562284</v>
      </c>
      <c r="BT213" s="52">
        <v>1.3095929636432799</v>
      </c>
      <c r="BU213" s="52">
        <v>75.840029475102995</v>
      </c>
      <c r="BV213" s="52">
        <v>74.216551740853703</v>
      </c>
      <c r="BW213" s="52">
        <v>72.606756220725401</v>
      </c>
      <c r="BX213" s="52">
        <v>71.336026761185707</v>
      </c>
      <c r="BY213" s="52">
        <v>70.697694132427898</v>
      </c>
      <c r="BZ213" s="52">
        <v>71.270461115010406</v>
      </c>
      <c r="CA213" s="52">
        <v>70.631667312112299</v>
      </c>
      <c r="CB213" s="52">
        <v>70.022912148448896</v>
      </c>
      <c r="CC213" s="52">
        <v>73.295119977905898</v>
      </c>
      <c r="CD213" s="52">
        <v>79.871489237065703</v>
      </c>
      <c r="CE213" s="52">
        <v>83.795904491920595</v>
      </c>
      <c r="CF213" s="52">
        <v>87.087516211633101</v>
      </c>
      <c r="CG213" s="52">
        <v>90.719004441690998</v>
      </c>
      <c r="CH213" s="52">
        <v>94.332082188919301</v>
      </c>
      <c r="CI213" s="52">
        <v>95.608472488188795</v>
      </c>
      <c r="CJ213" s="52">
        <v>98.8269077346757</v>
      </c>
      <c r="CK213" s="52">
        <v>99.322506895255103</v>
      </c>
      <c r="CL213" s="52">
        <v>99.295429444941703</v>
      </c>
      <c r="CM213" s="52">
        <v>98.285832224347502</v>
      </c>
      <c r="CN213" s="52">
        <v>96.375737092362598</v>
      </c>
      <c r="CO213" s="52">
        <v>90.058820909540302</v>
      </c>
      <c r="CP213" s="57">
        <v>84.966971405358194</v>
      </c>
      <c r="CQ213" s="57">
        <v>81.363112881709299</v>
      </c>
      <c r="CR213" s="57">
        <v>79.3470370784556</v>
      </c>
      <c r="CS213" s="57">
        <v>76.533699601779006</v>
      </c>
      <c r="CT213" s="57">
        <v>1.9238735067306601E-2</v>
      </c>
      <c r="CU213" s="57">
        <v>1.4439439705756301E-2</v>
      </c>
      <c r="CV213" s="57">
        <v>1.5050509956638701E-2</v>
      </c>
      <c r="CW213" s="57">
        <v>9.7334438535402693E-3</v>
      </c>
      <c r="CX213" s="57">
        <v>1.8257034320433899E-3</v>
      </c>
      <c r="CY213" s="57">
        <v>-1.7245725236109E-3</v>
      </c>
      <c r="CZ213" s="57">
        <v>-2.2760767006578201E-3</v>
      </c>
      <c r="DA213" s="57">
        <v>9.6240024874801704E-3</v>
      </c>
      <c r="DB213" s="57">
        <v>1.8064972883953902E-2</v>
      </c>
      <c r="DC213" s="57">
        <v>1.4241772436619201E-2</v>
      </c>
      <c r="DD213" s="57">
        <v>3.8310905404495398E-3</v>
      </c>
      <c r="DE213" s="57">
        <v>4.7990148301948598E-3</v>
      </c>
      <c r="DF213" s="52">
        <v>-1.08799881979508E-2</v>
      </c>
      <c r="DG213" s="52">
        <v>8.0865125386707804E-3</v>
      </c>
      <c r="DH213" s="52">
        <v>1.28260607027033E-2</v>
      </c>
      <c r="DI213" s="52">
        <v>1.9190450938818399E-2</v>
      </c>
      <c r="DJ213" s="57">
        <v>8.6458186732156495E-2</v>
      </c>
      <c r="DK213" s="57">
        <v>0.110671287773937</v>
      </c>
      <c r="DL213" s="57">
        <v>0.1158668913915</v>
      </c>
      <c r="DM213" s="57">
        <v>0.11042387808687</v>
      </c>
      <c r="DN213" s="57">
        <v>5.3416928664375002E-2</v>
      </c>
      <c r="DO213" s="52">
        <v>-4.8374916145598398E-3</v>
      </c>
      <c r="DP213" s="52">
        <v>-4.4198678072120898E-3</v>
      </c>
      <c r="DQ213" s="52">
        <v>1.06112530191803E-5</v>
      </c>
      <c r="DR213" s="58">
        <v>1.41693636440658E-5</v>
      </c>
      <c r="DS213" s="58">
        <v>1.1890018679543101E-5</v>
      </c>
      <c r="DT213" s="58">
        <v>8.6919606869977606E-6</v>
      </c>
      <c r="DU213" s="58">
        <v>4.0373653577645397E-6</v>
      </c>
      <c r="DV213" s="58">
        <v>1.52995250808532E-6</v>
      </c>
      <c r="DW213" s="58">
        <v>5.3450452899561803E-7</v>
      </c>
      <c r="DX213" s="58">
        <v>1.8299073664769201E-6</v>
      </c>
      <c r="DY213" s="58">
        <v>1.47376693908858E-5</v>
      </c>
      <c r="DZ213" s="58">
        <v>3.1583758023722898E-6</v>
      </c>
      <c r="EA213" s="58">
        <v>2.2376767934098798E-6</v>
      </c>
      <c r="EB213" s="58">
        <v>1.12549119482925E-6</v>
      </c>
      <c r="EC213" s="58">
        <v>1.0430086503701501E-6</v>
      </c>
      <c r="ED213" s="58">
        <v>3.00945678955842E-6</v>
      </c>
      <c r="EE213" s="58">
        <v>1.10275225324511E-5</v>
      </c>
      <c r="EF213" s="58">
        <v>1.25597422313758E-5</v>
      </c>
      <c r="EG213" s="58">
        <v>1.8409990060736E-5</v>
      </c>
      <c r="EH213" s="58">
        <v>2.06735439253237E-5</v>
      </c>
      <c r="EI213" s="58">
        <v>2.0474056346888199E-5</v>
      </c>
      <c r="EJ213" s="58">
        <v>2.0273021371302701E-5</v>
      </c>
      <c r="EK213" s="58">
        <v>1.8079454895168399E-5</v>
      </c>
      <c r="EL213" s="58">
        <v>2.9922256142614202E-5</v>
      </c>
      <c r="EM213" s="58">
        <v>1.5502513632189401E-5</v>
      </c>
      <c r="EN213" s="58">
        <v>1.45026952777389E-6</v>
      </c>
      <c r="EO213" s="58">
        <v>1.21238035452014E-6</v>
      </c>
    </row>
    <row r="214" spans="2:145" x14ac:dyDescent="0.25">
      <c r="B21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All_All_All_All_All_All_All_All_All_SLAP_PGST_All_45891</v>
      </c>
      <c r="C214" s="52" t="s">
        <v>264</v>
      </c>
      <c r="D214" s="52" t="s">
        <v>262</v>
      </c>
      <c r="E214" s="52" t="s">
        <v>25</v>
      </c>
      <c r="F214" s="52" t="s">
        <v>25</v>
      </c>
      <c r="G214" s="52" t="s">
        <v>25</v>
      </c>
      <c r="H214" s="52" t="s">
        <v>25</v>
      </c>
      <c r="I214" s="52" t="s">
        <v>25</v>
      </c>
      <c r="J214" s="52" t="s">
        <v>25</v>
      </c>
      <c r="K214" s="52" t="s">
        <v>25</v>
      </c>
      <c r="L214" s="53" t="s">
        <v>25</v>
      </c>
      <c r="M214" s="53" t="s">
        <v>25</v>
      </c>
      <c r="N214" s="54" t="s">
        <v>286</v>
      </c>
      <c r="O214" s="52" t="s">
        <v>25</v>
      </c>
      <c r="P214" s="55">
        <v>45891</v>
      </c>
      <c r="Q214" s="52">
        <v>17</v>
      </c>
      <c r="R214" s="52">
        <v>21</v>
      </c>
      <c r="S214" s="56">
        <v>4066</v>
      </c>
      <c r="T214" s="52">
        <v>0</v>
      </c>
      <c r="U214" s="52">
        <v>0</v>
      </c>
      <c r="V214" s="52">
        <v>0</v>
      </c>
      <c r="W214" s="52">
        <v>0</v>
      </c>
      <c r="X214" s="52">
        <v>1.1976472821383</v>
      </c>
      <c r="Y214" s="52">
        <v>1.0413719203787799</v>
      </c>
      <c r="Z214" s="52">
        <v>0.97992790259394802</v>
      </c>
      <c r="AA214" s="52">
        <v>0.86730183827831298</v>
      </c>
      <c r="AB214" s="52">
        <v>0.76759019110186</v>
      </c>
      <c r="AC214" s="52">
        <v>0.779363193857179</v>
      </c>
      <c r="AD214" s="52">
        <v>0.81515152521815604</v>
      </c>
      <c r="AE214" s="52">
        <v>0.90021047418903899</v>
      </c>
      <c r="AF214" s="52">
        <v>0.87017141049192803</v>
      </c>
      <c r="AG214" s="52">
        <v>0.99115439141279305</v>
      </c>
      <c r="AH214" s="52">
        <v>1.15728222235682</v>
      </c>
      <c r="AI214" s="52">
        <v>1.29037144857606</v>
      </c>
      <c r="AJ214" s="52">
        <v>1.49006954632164</v>
      </c>
      <c r="AK214" s="52">
        <v>1.69222434022099</v>
      </c>
      <c r="AL214" s="52">
        <v>1.90458605661373</v>
      </c>
      <c r="AM214" s="52">
        <v>2.1468083336999801</v>
      </c>
      <c r="AN214" s="52">
        <v>2.1265920672004799</v>
      </c>
      <c r="AO214" s="52">
        <v>2.1912329677856599</v>
      </c>
      <c r="AP214" s="52">
        <v>2.1257721347769398</v>
      </c>
      <c r="AQ214" s="52">
        <v>2.0017526735455702</v>
      </c>
      <c r="AR214" s="52">
        <v>1.7559431226567399</v>
      </c>
      <c r="AS214" s="52">
        <v>1.6740416605164401</v>
      </c>
      <c r="AT214" s="52">
        <v>1.4375626527217999</v>
      </c>
      <c r="AU214" s="52">
        <v>1.2124692508413899</v>
      </c>
      <c r="AV214" s="52">
        <v>1.29991966849981</v>
      </c>
      <c r="AW214" s="52">
        <v>1.1329878331462</v>
      </c>
      <c r="AX214" s="52">
        <v>0.99552704039841899</v>
      </c>
      <c r="AY214" s="52">
        <v>0.89326516098713404</v>
      </c>
      <c r="AZ214" s="52">
        <v>0.82110231463369898</v>
      </c>
      <c r="BA214" s="52">
        <v>0.78699358335061198</v>
      </c>
      <c r="BB214" s="52">
        <v>0.77445312376893105</v>
      </c>
      <c r="BC214" s="52">
        <v>0.79404993696468995</v>
      </c>
      <c r="BD214" s="52">
        <v>0.82000052614482899</v>
      </c>
      <c r="BE214" s="52">
        <v>0.85381746737389896</v>
      </c>
      <c r="BF214" s="52">
        <v>0.97323598697977598</v>
      </c>
      <c r="BG214" s="52">
        <v>1.1380613241967701</v>
      </c>
      <c r="BH214" s="52">
        <v>1.32191054135848</v>
      </c>
      <c r="BI214" s="52">
        <v>1.5265678415259101</v>
      </c>
      <c r="BJ214" s="52">
        <v>1.69861692095297</v>
      </c>
      <c r="BK214" s="52">
        <v>1.9611409197021299</v>
      </c>
      <c r="BL214" s="52">
        <v>2.1116616472535901</v>
      </c>
      <c r="BM214" s="52">
        <v>2.26146610811228</v>
      </c>
      <c r="BN214" s="52">
        <v>2.31065127142121</v>
      </c>
      <c r="BO214" s="52">
        <v>2.2464150370662499</v>
      </c>
      <c r="BP214" s="52">
        <v>2.03886065545248</v>
      </c>
      <c r="BQ214" s="52">
        <v>1.86344180019747</v>
      </c>
      <c r="BR214" s="52">
        <v>1.6860978943165199</v>
      </c>
      <c r="BS214" s="52">
        <v>1.4390285550738</v>
      </c>
      <c r="BT214" s="52">
        <v>1.2135589505748201</v>
      </c>
      <c r="BU214" s="52">
        <v>76.7460173416261</v>
      </c>
      <c r="BV214" s="52">
        <v>75.135419718163305</v>
      </c>
      <c r="BW214" s="52">
        <v>73.733375475932405</v>
      </c>
      <c r="BX214" s="52">
        <v>73.0695996090096</v>
      </c>
      <c r="BY214" s="52">
        <v>72.4213019595623</v>
      </c>
      <c r="BZ214" s="52">
        <v>70.813800621219499</v>
      </c>
      <c r="CA214" s="52">
        <v>70.164011420514996</v>
      </c>
      <c r="CB214" s="52">
        <v>69.546375153406998</v>
      </c>
      <c r="CC214" s="52">
        <v>73.406184300876603</v>
      </c>
      <c r="CD214" s="52">
        <v>79.951346786620604</v>
      </c>
      <c r="CE214" s="52">
        <v>83.359041645188697</v>
      </c>
      <c r="CF214" s="52">
        <v>87.601558617775694</v>
      </c>
      <c r="CG214" s="52">
        <v>90.393295756434995</v>
      </c>
      <c r="CH214" s="52">
        <v>93.036509493203695</v>
      </c>
      <c r="CI214" s="52">
        <v>96.160687100931497</v>
      </c>
      <c r="CJ214" s="52">
        <v>97.440175252983707</v>
      </c>
      <c r="CK214" s="52">
        <v>98.691431829332501</v>
      </c>
      <c r="CL214" s="52">
        <v>98.331182715879393</v>
      </c>
      <c r="CM214" s="52">
        <v>96.348148909649794</v>
      </c>
      <c r="CN214" s="52">
        <v>93.733527395190407</v>
      </c>
      <c r="CO214" s="52">
        <v>89.961163630440396</v>
      </c>
      <c r="CP214" s="57">
        <v>87.292991122431104</v>
      </c>
      <c r="CQ214" s="57">
        <v>81.374313229343997</v>
      </c>
      <c r="CR214" s="57">
        <v>78.983771689219694</v>
      </c>
      <c r="CS214" s="57">
        <v>79.356013845721193</v>
      </c>
      <c r="CT214" s="57">
        <v>2.13047397049007E-2</v>
      </c>
      <c r="CU214" s="57">
        <v>1.8387325829620101E-2</v>
      </c>
      <c r="CV214" s="57">
        <v>1.83438047821027E-2</v>
      </c>
      <c r="CW214" s="57">
        <v>1.2865702384785399E-2</v>
      </c>
      <c r="CX214" s="57">
        <v>2.2382442360153799E-3</v>
      </c>
      <c r="CY214" s="57">
        <v>-1.8023645486598401E-3</v>
      </c>
      <c r="CZ214" s="57">
        <v>-1.92218781798096E-3</v>
      </c>
      <c r="DA214" s="57">
        <v>9.26828545628622E-3</v>
      </c>
      <c r="DB214" s="57">
        <v>1.7981904491954401E-2</v>
      </c>
      <c r="DC214" s="57">
        <v>1.42482323580056E-2</v>
      </c>
      <c r="DD214" s="57">
        <v>8.5989626196251497E-3</v>
      </c>
      <c r="DE214" s="57">
        <v>4.7945735639652199E-3</v>
      </c>
      <c r="DF214" s="52">
        <v>-3.19782879051639E-3</v>
      </c>
      <c r="DG214" s="52">
        <v>5.8914089128301698E-3</v>
      </c>
      <c r="DH214" s="52">
        <v>1.55071791330608E-2</v>
      </c>
      <c r="DI214" s="52">
        <v>1.54577414278422E-2</v>
      </c>
      <c r="DJ214" s="57">
        <v>8.5266321217682406E-2</v>
      </c>
      <c r="DK214" s="57">
        <v>0.107113483957891</v>
      </c>
      <c r="DL214" s="57">
        <v>0.113141620039676</v>
      </c>
      <c r="DM214" s="57">
        <v>0.11357289059770199</v>
      </c>
      <c r="DN214" s="57">
        <v>4.6113963215531698E-2</v>
      </c>
      <c r="DO214" s="52">
        <v>-5.8169118715088201E-3</v>
      </c>
      <c r="DP214" s="52">
        <v>-4.4209419303127299E-3</v>
      </c>
      <c r="DQ214" s="52">
        <v>7.70064483828928E-5</v>
      </c>
      <c r="DR214" s="58">
        <v>1.6913961134156301E-5</v>
      </c>
      <c r="DS214" s="58">
        <v>1.41947070466425E-5</v>
      </c>
      <c r="DT214" s="58">
        <v>1.0464868792900399E-5</v>
      </c>
      <c r="DU214" s="58">
        <v>4.5240863488908301E-6</v>
      </c>
      <c r="DV214" s="58">
        <v>1.49049441433663E-6</v>
      </c>
      <c r="DW214" s="58">
        <v>4.9948213644150802E-7</v>
      </c>
      <c r="DX214" s="58">
        <v>1.8982951148207899E-6</v>
      </c>
      <c r="DY214" s="58">
        <v>1.7533757211448701E-5</v>
      </c>
      <c r="DZ214" s="58">
        <v>3.68831003600377E-6</v>
      </c>
      <c r="EA214" s="58">
        <v>2.6712728711332202E-6</v>
      </c>
      <c r="EB214" s="58">
        <v>5.5260458404214001E-6</v>
      </c>
      <c r="EC214" s="58">
        <v>3.0420101147961999E-6</v>
      </c>
      <c r="ED214" s="58">
        <v>5.3303053069394603E-6</v>
      </c>
      <c r="EE214" s="58">
        <v>1.5225081765046799E-5</v>
      </c>
      <c r="EF214" s="58">
        <v>1.8207018221485298E-5</v>
      </c>
      <c r="EG214" s="58">
        <v>1.63696015155009E-5</v>
      </c>
      <c r="EH214" s="58">
        <v>1.73754195381996E-5</v>
      </c>
      <c r="EI214" s="58">
        <v>1.7447258548982998E-5</v>
      </c>
      <c r="EJ214" s="58">
        <v>1.8389423544273699E-5</v>
      </c>
      <c r="EK214" s="58">
        <v>1.8437361518392401E-5</v>
      </c>
      <c r="EL214" s="58">
        <v>3.3032033716817598E-5</v>
      </c>
      <c r="EM214" s="58">
        <v>1.51109243960075E-5</v>
      </c>
      <c r="EN214" s="58">
        <v>1.2446346993195501E-6</v>
      </c>
      <c r="EO214" s="58">
        <v>9.97325451292143E-7</v>
      </c>
    </row>
    <row r="215" spans="2:145" x14ac:dyDescent="0.25">
      <c r="B21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All_All_All_All_All_All_All_All_All_SLAP_PGST_All_45904</v>
      </c>
      <c r="C215" s="52" t="s">
        <v>264</v>
      </c>
      <c r="D215" s="52" t="s">
        <v>262</v>
      </c>
      <c r="E215" s="52" t="s">
        <v>25</v>
      </c>
      <c r="F215" s="52" t="s">
        <v>25</v>
      </c>
      <c r="G215" s="52" t="s">
        <v>25</v>
      </c>
      <c r="H215" s="52" t="s">
        <v>25</v>
      </c>
      <c r="I215" s="52" t="s">
        <v>25</v>
      </c>
      <c r="J215" s="52" t="s">
        <v>25</v>
      </c>
      <c r="K215" s="52" t="s">
        <v>25</v>
      </c>
      <c r="L215" s="53" t="s">
        <v>25</v>
      </c>
      <c r="M215" s="53" t="s">
        <v>25</v>
      </c>
      <c r="N215" s="54" t="s">
        <v>286</v>
      </c>
      <c r="O215" s="52" t="s">
        <v>25</v>
      </c>
      <c r="P215" s="55">
        <v>45904</v>
      </c>
      <c r="Q215" s="52">
        <v>17</v>
      </c>
      <c r="R215" s="52">
        <v>21</v>
      </c>
      <c r="S215" s="56">
        <v>4087</v>
      </c>
      <c r="T215" s="52">
        <v>0</v>
      </c>
      <c r="U215" s="52">
        <v>0</v>
      </c>
      <c r="V215" s="52">
        <v>0</v>
      </c>
      <c r="W215" s="52">
        <v>0</v>
      </c>
      <c r="X215" s="52">
        <v>0.97167088746931796</v>
      </c>
      <c r="Y215" s="52">
        <v>0.82622800457853796</v>
      </c>
      <c r="Z215" s="52">
        <v>0.73592678363257702</v>
      </c>
      <c r="AA215" s="52">
        <v>0.70620186704057897</v>
      </c>
      <c r="AB215" s="52">
        <v>0.69431315230965596</v>
      </c>
      <c r="AC215" s="52">
        <v>0.72297199088161901</v>
      </c>
      <c r="AD215" s="52">
        <v>0.76038082873715795</v>
      </c>
      <c r="AE215" s="52">
        <v>0.81573644120490596</v>
      </c>
      <c r="AF215" s="52">
        <v>0.78971240151323496</v>
      </c>
      <c r="AG215" s="52">
        <v>0.77970472762092702</v>
      </c>
      <c r="AH215" s="52">
        <v>0.86349502368459996</v>
      </c>
      <c r="AI215" s="52">
        <v>0.92657983463729998</v>
      </c>
      <c r="AJ215" s="52">
        <v>1.0493399134143599</v>
      </c>
      <c r="AK215" s="52">
        <v>1.1993123646186401</v>
      </c>
      <c r="AL215" s="52">
        <v>1.35616263597234</v>
      </c>
      <c r="AM215" s="52">
        <v>1.5137222873963401</v>
      </c>
      <c r="AN215" s="52">
        <v>1.57277985331822</v>
      </c>
      <c r="AO215" s="52">
        <v>1.57033384555966</v>
      </c>
      <c r="AP215" s="52">
        <v>1.47828098709364</v>
      </c>
      <c r="AQ215" s="52">
        <v>1.3212009272708201</v>
      </c>
      <c r="AR215" s="52">
        <v>1.2054986963083301</v>
      </c>
      <c r="AS215" s="52">
        <v>1.1136451297333101</v>
      </c>
      <c r="AT215" s="52">
        <v>0.93357107510262105</v>
      </c>
      <c r="AU215" s="52">
        <v>0.80289475233403795</v>
      </c>
      <c r="AV215" s="52">
        <v>1.06895184596398</v>
      </c>
      <c r="AW215" s="52">
        <v>0.90646470012336899</v>
      </c>
      <c r="AX215" s="52">
        <v>0.79935437045646796</v>
      </c>
      <c r="AY215" s="52">
        <v>0.74194612683819905</v>
      </c>
      <c r="AZ215" s="52">
        <v>0.703521431990903</v>
      </c>
      <c r="BA215" s="52">
        <v>0.70604275752260903</v>
      </c>
      <c r="BB215" s="52">
        <v>0.71624009631225904</v>
      </c>
      <c r="BC215" s="52">
        <v>0.74941759714038603</v>
      </c>
      <c r="BD215" s="52">
        <v>0.74047654064325197</v>
      </c>
      <c r="BE215" s="52">
        <v>0.72332879686912699</v>
      </c>
      <c r="BF215" s="52">
        <v>0.77182415473462396</v>
      </c>
      <c r="BG215" s="52">
        <v>0.84403370815512202</v>
      </c>
      <c r="BH215" s="52">
        <v>0.95033957691193605</v>
      </c>
      <c r="BI215" s="52">
        <v>1.0755286130741699</v>
      </c>
      <c r="BJ215" s="52">
        <v>1.1684248998164299</v>
      </c>
      <c r="BK215" s="52">
        <v>1.34421912126073</v>
      </c>
      <c r="BL215" s="52">
        <v>1.4040091546967399</v>
      </c>
      <c r="BM215" s="52">
        <v>1.51130108481876</v>
      </c>
      <c r="BN215" s="52">
        <v>1.5106388274785301</v>
      </c>
      <c r="BO215" s="52">
        <v>1.4136889221573701</v>
      </c>
      <c r="BP215" s="52">
        <v>1.24014422891774</v>
      </c>
      <c r="BQ215" s="52">
        <v>1.17816329676888</v>
      </c>
      <c r="BR215" s="52">
        <v>1.0658842192350599</v>
      </c>
      <c r="BS215" s="52">
        <v>0.92436176735168496</v>
      </c>
      <c r="BT215" s="52">
        <v>0.80577672009133205</v>
      </c>
      <c r="BU215" s="57">
        <v>70.663350716784294</v>
      </c>
      <c r="BV215" s="52">
        <v>69.389152036983006</v>
      </c>
      <c r="BW215" s="52">
        <v>67.675600569044505</v>
      </c>
      <c r="BX215" s="52">
        <v>67.133261004460294</v>
      </c>
      <c r="BY215" s="52">
        <v>65.777217311719099</v>
      </c>
      <c r="BZ215" s="52">
        <v>64.775008506188598</v>
      </c>
      <c r="CA215" s="52">
        <v>65.938890031423796</v>
      </c>
      <c r="CB215" s="52">
        <v>65.917435211974905</v>
      </c>
      <c r="CC215" s="52">
        <v>70.068670435672701</v>
      </c>
      <c r="CD215" s="52">
        <v>73.7797932676621</v>
      </c>
      <c r="CE215" s="52">
        <v>77.040681679250696</v>
      </c>
      <c r="CF215" s="52">
        <v>79.937446774014703</v>
      </c>
      <c r="CG215" s="52">
        <v>81.256506971046406</v>
      </c>
      <c r="CH215" s="52">
        <v>84.251768242538105</v>
      </c>
      <c r="CI215" s="52">
        <v>87.232110352409805</v>
      </c>
      <c r="CJ215" s="52">
        <v>88.137917798453699</v>
      </c>
      <c r="CK215" s="52">
        <v>88.134954931215006</v>
      </c>
      <c r="CL215" s="52">
        <v>87.400677803933107</v>
      </c>
      <c r="CM215" s="52">
        <v>84.792850968734101</v>
      </c>
      <c r="CN215" s="52">
        <v>79.104610267297602</v>
      </c>
      <c r="CO215" s="52">
        <v>74.158299317384305</v>
      </c>
      <c r="CP215" s="57">
        <v>70.817365842828593</v>
      </c>
      <c r="CQ215" s="57">
        <v>67.847743163095402</v>
      </c>
      <c r="CR215" s="57">
        <v>65.763057018632296</v>
      </c>
      <c r="CS215" s="57">
        <v>73.634003679432098</v>
      </c>
      <c r="CT215" s="57">
        <v>7.7635695051368999E-3</v>
      </c>
      <c r="CU215" s="57">
        <v>-5.9102904133007299E-3</v>
      </c>
      <c r="CV215" s="57">
        <v>7.82613535234768E-4</v>
      </c>
      <c r="CW215" s="57">
        <v>2.1063320808132999E-3</v>
      </c>
      <c r="CX215" s="57">
        <v>5.20667582728672E-4</v>
      </c>
      <c r="CY215" s="57">
        <v>-3.1594783328904199E-3</v>
      </c>
      <c r="CZ215" s="57">
        <v>5.9943436187798399E-4</v>
      </c>
      <c r="DA215" s="57">
        <v>7.4158496968425303E-3</v>
      </c>
      <c r="DB215" s="57">
        <v>1.9980507445912898E-2</v>
      </c>
      <c r="DC215" s="57">
        <v>1.7002999485413998E-2</v>
      </c>
      <c r="DD215" s="57">
        <v>7.6181802946840797E-3</v>
      </c>
      <c r="DE215" s="52">
        <v>4.3461525567552199E-3</v>
      </c>
      <c r="DF215" s="52">
        <v>-5.1331605694678499E-3</v>
      </c>
      <c r="DG215" s="52">
        <v>-1.0326181680254801E-2</v>
      </c>
      <c r="DH215" s="52">
        <v>-2.4010962287088402E-3</v>
      </c>
      <c r="DI215" s="52">
        <v>1.07658977403481E-3</v>
      </c>
      <c r="DJ215" s="57">
        <v>7.3263855629600805E-2</v>
      </c>
      <c r="DK215" s="57">
        <v>7.7289649786927497E-2</v>
      </c>
      <c r="DL215" s="57">
        <v>8.3689042291614696E-2</v>
      </c>
      <c r="DM215" s="57">
        <v>6.3533066295667004E-2</v>
      </c>
      <c r="DN215" s="57">
        <v>3.6794855950501797E-2</v>
      </c>
      <c r="DO215" s="57">
        <v>2.8471028666277E-3</v>
      </c>
      <c r="DP215" s="52">
        <v>9.45686814145638E-4</v>
      </c>
      <c r="DQ215" s="52">
        <v>2.2674682337826299E-3</v>
      </c>
      <c r="DR215" s="58">
        <v>1.2635253528561301E-5</v>
      </c>
      <c r="DS215" s="58">
        <v>1.1108448171761E-5</v>
      </c>
      <c r="DT215" s="58">
        <v>8.6422158484738107E-6</v>
      </c>
      <c r="DU215" s="58">
        <v>4.37284459210002E-6</v>
      </c>
      <c r="DV215" s="58">
        <v>1.93120516998618E-6</v>
      </c>
      <c r="DW215" s="58">
        <v>5.6808058162366303E-7</v>
      </c>
      <c r="DX215" s="58">
        <v>2.0640773901871699E-6</v>
      </c>
      <c r="DY215" s="58">
        <v>1.41054665857734E-5</v>
      </c>
      <c r="DZ215" s="58">
        <v>3.6860407918802398E-6</v>
      </c>
      <c r="EA215" s="58">
        <v>2.1193078052638698E-6</v>
      </c>
      <c r="EB215" s="58">
        <v>1.03293301710017E-6</v>
      </c>
      <c r="EC215" s="58">
        <v>8.8755782419189604E-7</v>
      </c>
      <c r="ED215" s="58">
        <v>1.9748480237935999E-6</v>
      </c>
      <c r="EE215" s="58">
        <v>6.5725676502607902E-6</v>
      </c>
      <c r="EF215" s="58">
        <v>1.01913831162385E-5</v>
      </c>
      <c r="EG215" s="58">
        <v>1.42317192255E-5</v>
      </c>
      <c r="EH215" s="58">
        <v>1.6867176178284001E-5</v>
      </c>
      <c r="EI215" s="58">
        <v>1.85649807603517E-5</v>
      </c>
      <c r="EJ215" s="58">
        <v>1.4818432380067E-5</v>
      </c>
      <c r="EK215" s="58">
        <v>1.15116301528853E-5</v>
      </c>
      <c r="EL215" s="58">
        <v>1.88961651455828E-5</v>
      </c>
      <c r="EM215" s="58">
        <v>9.8475181448187403E-6</v>
      </c>
      <c r="EN215" s="58">
        <v>1.1928437260150899E-6</v>
      </c>
      <c r="EO215" s="58">
        <v>1.19702517284077E-6</v>
      </c>
    </row>
    <row r="216" spans="2:145" x14ac:dyDescent="0.25">
      <c r="B21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All_All_All_All_All_All_All_All_All_SLAP_PGST_All_45916</v>
      </c>
      <c r="C216" s="52" t="s">
        <v>264</v>
      </c>
      <c r="D216" s="52" t="s">
        <v>262</v>
      </c>
      <c r="E216" s="52" t="s">
        <v>25</v>
      </c>
      <c r="F216" s="52" t="s">
        <v>25</v>
      </c>
      <c r="G216" s="52" t="s">
        <v>25</v>
      </c>
      <c r="H216" s="52" t="s">
        <v>25</v>
      </c>
      <c r="I216" s="52" t="s">
        <v>25</v>
      </c>
      <c r="J216" s="52" t="s">
        <v>25</v>
      </c>
      <c r="K216" s="52" t="s">
        <v>25</v>
      </c>
      <c r="L216" s="53" t="s">
        <v>25</v>
      </c>
      <c r="M216" s="53" t="s">
        <v>25</v>
      </c>
      <c r="N216" s="54" t="s">
        <v>286</v>
      </c>
      <c r="O216" s="52" t="s">
        <v>25</v>
      </c>
      <c r="P216" s="55">
        <v>45916</v>
      </c>
      <c r="Q216" s="52">
        <v>17</v>
      </c>
      <c r="R216" s="52">
        <v>21</v>
      </c>
      <c r="S216" s="56">
        <v>4141</v>
      </c>
      <c r="T216" s="52">
        <v>0</v>
      </c>
      <c r="U216" s="52">
        <v>0</v>
      </c>
      <c r="V216" s="52">
        <v>0</v>
      </c>
      <c r="W216" s="52">
        <v>0</v>
      </c>
      <c r="X216" s="52">
        <v>0.88170043456163705</v>
      </c>
      <c r="Y216" s="52">
        <v>0.77726022942775497</v>
      </c>
      <c r="Z216" s="52">
        <v>0.72636501177702995</v>
      </c>
      <c r="AA216" s="52">
        <v>0.66479916121663996</v>
      </c>
      <c r="AB216" s="52">
        <v>0.63621119418230399</v>
      </c>
      <c r="AC216" s="52">
        <v>0.68736042845872403</v>
      </c>
      <c r="AD216" s="52">
        <v>0.74274449630025596</v>
      </c>
      <c r="AE216" s="52">
        <v>0.75662210028918297</v>
      </c>
      <c r="AF216" s="52">
        <v>0.79361302216307195</v>
      </c>
      <c r="AG216" s="52">
        <v>0.77647044607384796</v>
      </c>
      <c r="AH216" s="52">
        <v>0.91758168390597905</v>
      </c>
      <c r="AI216" s="52">
        <v>1.0073937034732501</v>
      </c>
      <c r="AJ216" s="52">
        <v>1.1687434155191501</v>
      </c>
      <c r="AK216" s="52">
        <v>1.31433278722847</v>
      </c>
      <c r="AL216" s="52">
        <v>1.54069725109843</v>
      </c>
      <c r="AM216" s="52">
        <v>1.7882744680526399</v>
      </c>
      <c r="AN216" s="52">
        <v>1.8942960273145699</v>
      </c>
      <c r="AO216" s="52">
        <v>1.9128648117711999</v>
      </c>
      <c r="AP216" s="52">
        <v>1.7930377357040601</v>
      </c>
      <c r="AQ216" s="52">
        <v>1.6481695354917001</v>
      </c>
      <c r="AR216" s="52">
        <v>1.5781734977325099</v>
      </c>
      <c r="AS216" s="52">
        <v>1.4066806710454101</v>
      </c>
      <c r="AT216" s="52">
        <v>1.20310081903266</v>
      </c>
      <c r="AU216" s="52">
        <v>0.99156889522747205</v>
      </c>
      <c r="AV216" s="52">
        <v>0.926488049073529</v>
      </c>
      <c r="AW216" s="52">
        <v>0.92062119194287295</v>
      </c>
      <c r="AX216" s="52">
        <v>0.83644630823467003</v>
      </c>
      <c r="AY216" s="52">
        <v>0.75734436682199802</v>
      </c>
      <c r="AZ216" s="52">
        <v>0.70118150424299397</v>
      </c>
      <c r="BA216" s="52">
        <v>0.674505406565581</v>
      </c>
      <c r="BB216" s="52">
        <v>0.67224104789150196</v>
      </c>
      <c r="BC216" s="52">
        <v>0.70889583980294402</v>
      </c>
      <c r="BD216" s="52">
        <v>0.733914853373002</v>
      </c>
      <c r="BE216" s="52">
        <v>0.73874206806806697</v>
      </c>
      <c r="BF216" s="52">
        <v>0.80252801498591098</v>
      </c>
      <c r="BG216" s="52">
        <v>0.88445270801648102</v>
      </c>
      <c r="BH216" s="52">
        <v>1.0248367426540399</v>
      </c>
      <c r="BI216" s="52">
        <v>1.19565505813289</v>
      </c>
      <c r="BJ216" s="52">
        <v>1.38126619081909</v>
      </c>
      <c r="BK216" s="52">
        <v>1.59238995209001</v>
      </c>
      <c r="BL216" s="52">
        <v>1.8294842853706701</v>
      </c>
      <c r="BM216" s="52">
        <v>1.86316952542589</v>
      </c>
      <c r="BN216" s="52">
        <v>1.9217651064011301</v>
      </c>
      <c r="BO216" s="52">
        <v>1.87169426285221</v>
      </c>
      <c r="BP216" s="52">
        <v>1.7160471241792501</v>
      </c>
      <c r="BQ216" s="52">
        <v>1.5292276274435299</v>
      </c>
      <c r="BR216" s="52">
        <v>1.3753326236913801</v>
      </c>
      <c r="BS216" s="52">
        <v>1.1765829475812</v>
      </c>
      <c r="BT216" s="52">
        <v>1.0066874286669101</v>
      </c>
      <c r="BU216" s="52">
        <v>72.905005649474305</v>
      </c>
      <c r="BV216" s="52">
        <v>72.621238716902099</v>
      </c>
      <c r="BW216" s="52">
        <v>72.312437515868794</v>
      </c>
      <c r="BX216" s="52">
        <v>72.146084057358394</v>
      </c>
      <c r="BY216" s="52">
        <v>70.522031545707094</v>
      </c>
      <c r="BZ216" s="52">
        <v>67.712531277731301</v>
      </c>
      <c r="CA216" s="52">
        <v>67.556245255611401</v>
      </c>
      <c r="CB216" s="52">
        <v>68.144477047447594</v>
      </c>
      <c r="CC216" s="52">
        <v>71.258002905884993</v>
      </c>
      <c r="CD216" s="52">
        <v>75.764833991821106</v>
      </c>
      <c r="CE216" s="52">
        <v>81.405759099787105</v>
      </c>
      <c r="CF216" s="52">
        <v>84.704552011517706</v>
      </c>
      <c r="CG216" s="52">
        <v>87.710475962796906</v>
      </c>
      <c r="CH216" s="52">
        <v>90.965354397108598</v>
      </c>
      <c r="CI216" s="52">
        <v>92.590048645843396</v>
      </c>
      <c r="CJ216" s="52">
        <v>95.194657029696799</v>
      </c>
      <c r="CK216" s="52">
        <v>95.455822161331596</v>
      </c>
      <c r="CL216" s="52">
        <v>95.450921979289404</v>
      </c>
      <c r="CM216" s="52">
        <v>94.075056368094707</v>
      </c>
      <c r="CN216" s="52">
        <v>90.096192012604206</v>
      </c>
      <c r="CO216" s="52">
        <v>84.751823886895707</v>
      </c>
      <c r="CP216" s="57">
        <v>81.271674606957205</v>
      </c>
      <c r="CQ216" s="57">
        <v>78.145888035840599</v>
      </c>
      <c r="CR216" s="57">
        <v>75.778486683537594</v>
      </c>
      <c r="CS216" s="57">
        <v>74.295600948482303</v>
      </c>
      <c r="CT216" s="57">
        <v>1.26354054680988E-2</v>
      </c>
      <c r="CU216" s="57">
        <v>7.4676394930692502E-3</v>
      </c>
      <c r="CV216" s="57">
        <v>1.40387450658185E-2</v>
      </c>
      <c r="CW216" s="57">
        <v>1.10526230002281E-2</v>
      </c>
      <c r="CX216" s="57">
        <v>1.7117721101150001E-3</v>
      </c>
      <c r="CY216" s="57">
        <v>-2.4836571249029901E-3</v>
      </c>
      <c r="CZ216" s="57">
        <v>3.1411925188956798E-4</v>
      </c>
      <c r="DA216" s="57">
        <v>8.2206068856453107E-3</v>
      </c>
      <c r="DB216" s="57">
        <v>1.9365607690452001E-2</v>
      </c>
      <c r="DC216" s="57">
        <v>1.61309875777286E-2</v>
      </c>
      <c r="DD216" s="57">
        <v>5.1342343067130904E-3</v>
      </c>
      <c r="DE216" s="57">
        <v>4.5778894943519803E-3</v>
      </c>
      <c r="DF216" s="57">
        <v>-1.0608050676539299E-2</v>
      </c>
      <c r="DG216" s="57">
        <v>-9.78371800798126E-3</v>
      </c>
      <c r="DH216" s="57">
        <v>6.2653635029380299E-4</v>
      </c>
      <c r="DI216" s="57">
        <v>9.88634596609138E-3</v>
      </c>
      <c r="DJ216" s="57">
        <v>8.2192123951909904E-2</v>
      </c>
      <c r="DK216" s="57">
        <v>9.81131660293421E-2</v>
      </c>
      <c r="DL216" s="57">
        <v>0.109934384261919</v>
      </c>
      <c r="DM216" s="57">
        <v>0.11071117686328601</v>
      </c>
      <c r="DN216" s="57">
        <v>4.2674146779736098E-2</v>
      </c>
      <c r="DO216" s="52">
        <v>-2.88544956691301E-3</v>
      </c>
      <c r="DP216" s="52">
        <v>-3.2132806930025501E-3</v>
      </c>
      <c r="DQ216" s="52">
        <v>5.9676847019153199E-4</v>
      </c>
      <c r="DR216" s="58">
        <v>1.11546332534358E-5</v>
      </c>
      <c r="DS216" s="58">
        <v>9.3977696973233503E-6</v>
      </c>
      <c r="DT216" s="58">
        <v>7.08790392709574E-6</v>
      </c>
      <c r="DU216" s="58">
        <v>3.3487837357303402E-6</v>
      </c>
      <c r="DV216" s="58">
        <v>1.2578482168938E-6</v>
      </c>
      <c r="DW216" s="58">
        <v>4.6596380332166399E-7</v>
      </c>
      <c r="DX216" s="58">
        <v>1.47766011356444E-6</v>
      </c>
      <c r="DY216" s="58">
        <v>1.15128789862056E-5</v>
      </c>
      <c r="DZ216" s="58">
        <v>2.4347109476944999E-6</v>
      </c>
      <c r="EA216" s="58">
        <v>1.45720959417532E-6</v>
      </c>
      <c r="EB216" s="58">
        <v>7.9863643299729499E-7</v>
      </c>
      <c r="EC216" s="58">
        <v>7.9254978896369099E-7</v>
      </c>
      <c r="ED216" s="58">
        <v>2.0753814218557302E-6</v>
      </c>
      <c r="EE216" s="58">
        <v>7.5126807544277401E-6</v>
      </c>
      <c r="EF216" s="58">
        <v>1.0271719756731401E-5</v>
      </c>
      <c r="EG216" s="58">
        <v>1.20290915222477E-5</v>
      </c>
      <c r="EH216" s="58">
        <v>1.2414074529478101E-5</v>
      </c>
      <c r="EI216" s="58">
        <v>1.2449520758875699E-5</v>
      </c>
      <c r="EJ216" s="58">
        <v>1.34667077641732E-5</v>
      </c>
      <c r="EK216" s="58">
        <v>1.41374578021508E-5</v>
      </c>
      <c r="EL216" s="58">
        <v>1.8895045964391101E-5</v>
      </c>
      <c r="EM216" s="58">
        <v>8.9604598380451107E-6</v>
      </c>
      <c r="EN216" s="58">
        <v>8.5971693507519103E-7</v>
      </c>
      <c r="EO216" s="58">
        <v>7.6526531064197395E-7</v>
      </c>
    </row>
    <row r="217" spans="2:145" x14ac:dyDescent="0.25">
      <c r="B21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All_All_All_All_All_All_All_All_All_SLAP_PGST_All_45917</v>
      </c>
      <c r="C217" s="52" t="s">
        <v>264</v>
      </c>
      <c r="D217" s="52" t="s">
        <v>262</v>
      </c>
      <c r="E217" s="52" t="s">
        <v>25</v>
      </c>
      <c r="F217" s="52" t="s">
        <v>25</v>
      </c>
      <c r="G217" s="52" t="s">
        <v>25</v>
      </c>
      <c r="H217" s="52" t="s">
        <v>25</v>
      </c>
      <c r="I217" s="52" t="s">
        <v>25</v>
      </c>
      <c r="J217" s="52" t="s">
        <v>25</v>
      </c>
      <c r="K217" s="52" t="s">
        <v>25</v>
      </c>
      <c r="L217" s="53" t="s">
        <v>25</v>
      </c>
      <c r="M217" s="53" t="s">
        <v>25</v>
      </c>
      <c r="N217" s="54" t="s">
        <v>286</v>
      </c>
      <c r="O217" s="52" t="s">
        <v>25</v>
      </c>
      <c r="P217" s="55">
        <v>45917</v>
      </c>
      <c r="Q217" s="52">
        <v>17</v>
      </c>
      <c r="R217" s="52">
        <v>21</v>
      </c>
      <c r="S217" s="56">
        <v>4149</v>
      </c>
      <c r="T217" s="52">
        <v>0</v>
      </c>
      <c r="U217" s="52">
        <v>0</v>
      </c>
      <c r="V217" s="52">
        <v>0</v>
      </c>
      <c r="W217" s="52">
        <v>0</v>
      </c>
      <c r="X217" s="52">
        <v>0.89924291557778502</v>
      </c>
      <c r="Y217" s="52">
        <v>0.78991350589590303</v>
      </c>
      <c r="Z217" s="52">
        <v>0.71673758389017095</v>
      </c>
      <c r="AA217" s="52">
        <v>0.70267544686622396</v>
      </c>
      <c r="AB217" s="52">
        <v>0.66657021886912604</v>
      </c>
      <c r="AC217" s="52">
        <v>0.66872723468391604</v>
      </c>
      <c r="AD217" s="52">
        <v>0.73342483953582105</v>
      </c>
      <c r="AE217" s="52">
        <v>0.80082599701899204</v>
      </c>
      <c r="AF217" s="52">
        <v>0.82709111809118296</v>
      </c>
      <c r="AG217" s="52">
        <v>0.78535674214100504</v>
      </c>
      <c r="AH217" s="52">
        <v>0.86397388072960601</v>
      </c>
      <c r="AI217" s="52">
        <v>0.98561198359479596</v>
      </c>
      <c r="AJ217" s="52">
        <v>1.1591904947540801</v>
      </c>
      <c r="AK217" s="52">
        <v>1.3143622822688299</v>
      </c>
      <c r="AL217" s="52">
        <v>1.5659895293633701</v>
      </c>
      <c r="AM217" s="52">
        <v>1.7347660715095801</v>
      </c>
      <c r="AN217" s="52">
        <v>1.8217887309152301</v>
      </c>
      <c r="AO217" s="52">
        <v>1.8240655653306801</v>
      </c>
      <c r="AP217" s="52">
        <v>1.8120491207049101</v>
      </c>
      <c r="AQ217" s="52">
        <v>1.71874670975505</v>
      </c>
      <c r="AR217" s="52">
        <v>1.590611777153</v>
      </c>
      <c r="AS217" s="52">
        <v>1.4284081953318299</v>
      </c>
      <c r="AT217" s="52">
        <v>1.2727672449037799</v>
      </c>
      <c r="AU217" s="52">
        <v>1.09007642528903</v>
      </c>
      <c r="AV217" s="52">
        <v>0.99330886456475198</v>
      </c>
      <c r="AW217" s="52">
        <v>0.950384701632913</v>
      </c>
      <c r="AX217" s="52">
        <v>0.84550040371304702</v>
      </c>
      <c r="AY217" s="52">
        <v>0.76227348749107204</v>
      </c>
      <c r="AZ217" s="52">
        <v>0.69908040737525301</v>
      </c>
      <c r="BA217" s="52">
        <v>0.67146760958760199</v>
      </c>
      <c r="BB217" s="52">
        <v>0.67217175109094396</v>
      </c>
      <c r="BC217" s="52">
        <v>0.70568859228443603</v>
      </c>
      <c r="BD217" s="52">
        <v>0.73209225588403404</v>
      </c>
      <c r="BE217" s="52">
        <v>0.72683945931018301</v>
      </c>
      <c r="BF217" s="52">
        <v>0.77227668461490095</v>
      </c>
      <c r="BG217" s="52">
        <v>0.863635092216125</v>
      </c>
      <c r="BH217" s="52">
        <v>0.99706650683043496</v>
      </c>
      <c r="BI217" s="52">
        <v>1.18461349767368</v>
      </c>
      <c r="BJ217" s="52">
        <v>1.3792221089800301</v>
      </c>
      <c r="BK217" s="52">
        <v>1.65831949129596</v>
      </c>
      <c r="BL217" s="52">
        <v>1.7726408687305</v>
      </c>
      <c r="BM217" s="52">
        <v>1.9278090265780401</v>
      </c>
      <c r="BN217" s="52">
        <v>1.96347138577267</v>
      </c>
      <c r="BO217" s="52">
        <v>1.88956853727973</v>
      </c>
      <c r="BP217" s="52">
        <v>1.7116337601507501</v>
      </c>
      <c r="BQ217" s="52">
        <v>1.5819392456408401</v>
      </c>
      <c r="BR217" s="52">
        <v>1.4440083025909001</v>
      </c>
      <c r="BS217" s="52">
        <v>1.2620956183079599</v>
      </c>
      <c r="BT217" s="52">
        <v>1.0824900058915801</v>
      </c>
      <c r="BU217" s="52">
        <v>74.009863897507302</v>
      </c>
      <c r="BV217" s="52">
        <v>72.994313537896801</v>
      </c>
      <c r="BW217" s="52">
        <v>71.371297963844597</v>
      </c>
      <c r="BX217" s="52">
        <v>70.361611461739201</v>
      </c>
      <c r="BY217" s="52">
        <v>70.317604947703899</v>
      </c>
      <c r="BZ217" s="52">
        <v>69.683893331352095</v>
      </c>
      <c r="CA217" s="52">
        <v>68.679951508496998</v>
      </c>
      <c r="CB217" s="52">
        <v>67.086224545965095</v>
      </c>
      <c r="CC217" s="52">
        <v>71.629209113630097</v>
      </c>
      <c r="CD217" s="52">
        <v>77.819665805400504</v>
      </c>
      <c r="CE217" s="52">
        <v>80.885157577017097</v>
      </c>
      <c r="CF217" s="52">
        <v>85.135467506133807</v>
      </c>
      <c r="CG217" s="52">
        <v>89.141219843665795</v>
      </c>
      <c r="CH217" s="52">
        <v>91.676812782503205</v>
      </c>
      <c r="CI217" s="52">
        <v>94.309579185138205</v>
      </c>
      <c r="CJ217" s="52">
        <v>95.225209472146403</v>
      </c>
      <c r="CK217" s="52">
        <v>96.457704078272698</v>
      </c>
      <c r="CL217" s="52">
        <v>96.099702706139794</v>
      </c>
      <c r="CM217" s="52">
        <v>93.489410300370395</v>
      </c>
      <c r="CN217" s="52">
        <v>90.125917638901996</v>
      </c>
      <c r="CO217" s="52">
        <v>86.369757167321296</v>
      </c>
      <c r="CP217" s="57">
        <v>82.046414594095594</v>
      </c>
      <c r="CQ217" s="57">
        <v>81.489767079224507</v>
      </c>
      <c r="CR217" s="57">
        <v>80.456719696757006</v>
      </c>
      <c r="CS217" s="57">
        <v>75.777716367527503</v>
      </c>
      <c r="CT217" s="57">
        <v>1.50960509072262E-2</v>
      </c>
      <c r="CU217" s="57">
        <v>9.0657638873663394E-3</v>
      </c>
      <c r="CV217" s="57">
        <v>1.13120854861455E-2</v>
      </c>
      <c r="CW217" s="57">
        <v>7.8516567550103496E-3</v>
      </c>
      <c r="CX217" s="57">
        <v>1.7112080030743399E-3</v>
      </c>
      <c r="CY217" s="57">
        <v>-2.0866680241577698E-3</v>
      </c>
      <c r="CZ217" s="57">
        <v>-6.3630424574139595E-4</v>
      </c>
      <c r="DA217" s="57">
        <v>7.70303915317847E-3</v>
      </c>
      <c r="DB217" s="57">
        <v>1.9159950694407301E-2</v>
      </c>
      <c r="DC217" s="57">
        <v>1.5216365664888499E-2</v>
      </c>
      <c r="DD217" s="57">
        <v>5.3942622348085202E-3</v>
      </c>
      <c r="DE217" s="57">
        <v>4.6153666607817896E-3</v>
      </c>
      <c r="DF217" s="57">
        <v>-8.1644636086372502E-3</v>
      </c>
      <c r="DG217" s="57">
        <v>-5.7448964389166697E-3</v>
      </c>
      <c r="DH217" s="57">
        <v>7.7816252212833999E-3</v>
      </c>
      <c r="DI217" s="57">
        <v>9.9641644971875699E-3</v>
      </c>
      <c r="DJ217" s="57">
        <v>8.3243348413733098E-2</v>
      </c>
      <c r="DK217" s="57">
        <v>0.100264961510056</v>
      </c>
      <c r="DL217" s="57">
        <v>0.109096947085012</v>
      </c>
      <c r="DM217" s="57">
        <v>0.11076517924432901</v>
      </c>
      <c r="DN217" s="57">
        <v>4.3497783409116801E-2</v>
      </c>
      <c r="DO217" s="52">
        <v>-3.36394413057526E-3</v>
      </c>
      <c r="DP217" s="52">
        <v>-4.5808698260837001E-3</v>
      </c>
      <c r="DQ217" s="52">
        <v>-1.97033473581906E-4</v>
      </c>
      <c r="DR217" s="58">
        <v>1.06398800844832E-5</v>
      </c>
      <c r="DS217" s="58">
        <v>8.5931494314382593E-6</v>
      </c>
      <c r="DT217" s="58">
        <v>6.35745651843019E-6</v>
      </c>
      <c r="DU217" s="58">
        <v>2.86353738288678E-6</v>
      </c>
      <c r="DV217" s="58">
        <v>9.7816265074630299E-7</v>
      </c>
      <c r="DW217" s="58">
        <v>3.7056867248080202E-7</v>
      </c>
      <c r="DX217" s="58">
        <v>1.2182505650926499E-6</v>
      </c>
      <c r="DY217" s="58">
        <v>1.00931971901704E-5</v>
      </c>
      <c r="DZ217" s="58">
        <v>2.2599842348005899E-6</v>
      </c>
      <c r="EA217" s="58">
        <v>1.58890668985261E-6</v>
      </c>
      <c r="EB217" s="58">
        <v>8.0509567163714601E-7</v>
      </c>
      <c r="EC217" s="58">
        <v>7.9755269538727503E-7</v>
      </c>
      <c r="ED217" s="58">
        <v>2.23000304963631E-6</v>
      </c>
      <c r="EE217" s="58">
        <v>7.6489764844619394E-6</v>
      </c>
      <c r="EF217" s="58">
        <v>9.9688276080619701E-6</v>
      </c>
      <c r="EG217" s="58">
        <v>1.09781915563245E-5</v>
      </c>
      <c r="EH217" s="58">
        <v>1.22327014163487E-5</v>
      </c>
      <c r="EI217" s="58">
        <v>1.23659068819554E-5</v>
      </c>
      <c r="EJ217" s="58">
        <v>1.55798274439171E-5</v>
      </c>
      <c r="EK217" s="58">
        <v>1.3379641227134601E-5</v>
      </c>
      <c r="EL217" s="58">
        <v>1.9766286839092301E-5</v>
      </c>
      <c r="EM217" s="58">
        <v>9.6594050129014702E-6</v>
      </c>
      <c r="EN217" s="58">
        <v>9.4785447598282502E-7</v>
      </c>
      <c r="EO217" s="58">
        <v>8.8652836736502799E-7</v>
      </c>
    </row>
    <row r="218" spans="2:145" x14ac:dyDescent="0.25">
      <c r="B21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All_All_All_All_All_All_All_All_All_SLAP_PGST_All_45923</v>
      </c>
      <c r="C218" s="52" t="s">
        <v>264</v>
      </c>
      <c r="D218" s="52" t="s">
        <v>262</v>
      </c>
      <c r="E218" s="52" t="s">
        <v>25</v>
      </c>
      <c r="F218" s="52" t="s">
        <v>25</v>
      </c>
      <c r="G218" s="52" t="s">
        <v>25</v>
      </c>
      <c r="H218" s="52" t="s">
        <v>25</v>
      </c>
      <c r="I218" s="52" t="s">
        <v>25</v>
      </c>
      <c r="J218" s="52" t="s">
        <v>25</v>
      </c>
      <c r="K218" s="52" t="s">
        <v>25</v>
      </c>
      <c r="L218" s="53" t="s">
        <v>25</v>
      </c>
      <c r="M218" s="53" t="s">
        <v>25</v>
      </c>
      <c r="N218" s="54" t="s">
        <v>286</v>
      </c>
      <c r="O218" s="52" t="s">
        <v>25</v>
      </c>
      <c r="P218" s="55">
        <v>45923</v>
      </c>
      <c r="Q218" s="52">
        <v>17</v>
      </c>
      <c r="R218" s="52">
        <v>21</v>
      </c>
      <c r="S218" s="56">
        <v>4157</v>
      </c>
      <c r="T218" s="52">
        <v>0</v>
      </c>
      <c r="U218" s="52">
        <v>0</v>
      </c>
      <c r="V218" s="52">
        <v>0</v>
      </c>
      <c r="W218" s="52">
        <v>0</v>
      </c>
      <c r="X218" s="52">
        <v>0.93261631809485002</v>
      </c>
      <c r="Y218" s="52">
        <v>0.835139572657148</v>
      </c>
      <c r="Z218" s="52">
        <v>0.753094109140938</v>
      </c>
      <c r="AA218" s="52">
        <v>0.69660226124709401</v>
      </c>
      <c r="AB218" s="52">
        <v>0.683780628412332</v>
      </c>
      <c r="AC218" s="52">
        <v>0.688684211968427</v>
      </c>
      <c r="AD218" s="52">
        <v>0.73433930346514997</v>
      </c>
      <c r="AE218" s="52">
        <v>0.83916393497186503</v>
      </c>
      <c r="AF218" s="52">
        <v>0.79792915571109702</v>
      </c>
      <c r="AG218" s="52">
        <v>0.82084643405232605</v>
      </c>
      <c r="AH218" s="52">
        <v>0.92274957305402605</v>
      </c>
      <c r="AI218" s="52">
        <v>1.04361192032729</v>
      </c>
      <c r="AJ218" s="52">
        <v>1.2140262684905601</v>
      </c>
      <c r="AK218" s="52">
        <v>1.3632170246145601</v>
      </c>
      <c r="AL218" s="52">
        <v>1.6040186190563599</v>
      </c>
      <c r="AM218" s="52">
        <v>1.77972685139328</v>
      </c>
      <c r="AN218" s="52">
        <v>1.81215796160229</v>
      </c>
      <c r="AO218" s="52">
        <v>1.93337604396263</v>
      </c>
      <c r="AP218" s="52">
        <v>1.8947375999103899</v>
      </c>
      <c r="AQ218" s="52">
        <v>1.75026362314101</v>
      </c>
      <c r="AR218" s="52">
        <v>1.6130578446774</v>
      </c>
      <c r="AS218" s="52">
        <v>1.5621059749699999</v>
      </c>
      <c r="AT218" s="52">
        <v>1.30147116040105</v>
      </c>
      <c r="AU218" s="52">
        <v>1.1269634098403101</v>
      </c>
      <c r="AV218" s="52">
        <v>1.0023647519262</v>
      </c>
      <c r="AW218" s="52">
        <v>0.96063763766383903</v>
      </c>
      <c r="AX218" s="52">
        <v>0.85305106221181304</v>
      </c>
      <c r="AY218" s="52">
        <v>0.773654950268715</v>
      </c>
      <c r="AZ218" s="52">
        <v>0.71654683911968098</v>
      </c>
      <c r="BA218" s="52">
        <v>0.68295797220929</v>
      </c>
      <c r="BB218" s="52">
        <v>0.68415974716469696</v>
      </c>
      <c r="BC218" s="52">
        <v>0.71968720119382801</v>
      </c>
      <c r="BD218" s="52">
        <v>0.747762253737833</v>
      </c>
      <c r="BE218" s="52">
        <v>0.75772255472704397</v>
      </c>
      <c r="BF218" s="52">
        <v>0.81805779303064197</v>
      </c>
      <c r="BG218" s="52">
        <v>0.912324205227106</v>
      </c>
      <c r="BH218" s="52">
        <v>1.0596741715992</v>
      </c>
      <c r="BI218" s="52">
        <v>1.24208105894355</v>
      </c>
      <c r="BJ218" s="52">
        <v>1.45500851653575</v>
      </c>
      <c r="BK218" s="52">
        <v>1.6792503146775899</v>
      </c>
      <c r="BL218" s="52">
        <v>1.8245105088646001</v>
      </c>
      <c r="BM218" s="52">
        <v>1.92831965455763</v>
      </c>
      <c r="BN218" s="52">
        <v>1.9312739291958401</v>
      </c>
      <c r="BO218" s="52">
        <v>1.8934104557160001</v>
      </c>
      <c r="BP218" s="52">
        <v>1.76938820064483</v>
      </c>
      <c r="BQ218" s="52">
        <v>1.6612403685724799</v>
      </c>
      <c r="BR218" s="52">
        <v>1.4966650428266099</v>
      </c>
      <c r="BS218" s="52">
        <v>1.2967262399594099</v>
      </c>
      <c r="BT218" s="52">
        <v>1.10605463890484</v>
      </c>
      <c r="BU218" s="52">
        <v>74.727090250645503</v>
      </c>
      <c r="BV218" s="52">
        <v>72.613989042145306</v>
      </c>
      <c r="BW218" s="52">
        <v>72.3399411825675</v>
      </c>
      <c r="BX218" s="52">
        <v>70.113216982606602</v>
      </c>
      <c r="BY218" s="52">
        <v>69.3592480667281</v>
      </c>
      <c r="BZ218" s="52">
        <v>68.724636310014205</v>
      </c>
      <c r="CA218" s="52">
        <v>67.729644291624496</v>
      </c>
      <c r="CB218" s="52">
        <v>67.367084856173093</v>
      </c>
      <c r="CC218" s="52">
        <v>69.864392614641005</v>
      </c>
      <c r="CD218" s="52">
        <v>76.436080805360604</v>
      </c>
      <c r="CE218" s="52">
        <v>81.805517049888806</v>
      </c>
      <c r="CF218" s="52">
        <v>85.460878435344299</v>
      </c>
      <c r="CG218" s="52">
        <v>88.482321210506399</v>
      </c>
      <c r="CH218" s="52">
        <v>92.098711292556303</v>
      </c>
      <c r="CI218" s="52">
        <v>94.096085664516295</v>
      </c>
      <c r="CJ218" s="52">
        <v>95.371813026810301</v>
      </c>
      <c r="CK218" s="52">
        <v>96.014123544212694</v>
      </c>
      <c r="CL218" s="52">
        <v>94.9223885438427</v>
      </c>
      <c r="CM218" s="52">
        <v>94.168791598547401</v>
      </c>
      <c r="CN218" s="52">
        <v>91.381543927629906</v>
      </c>
      <c r="CO218" s="52">
        <v>87.734826099614594</v>
      </c>
      <c r="CP218" s="57">
        <v>84.269285896611507</v>
      </c>
      <c r="CQ218" s="57">
        <v>80.547907801717301</v>
      </c>
      <c r="CR218" s="57">
        <v>77.911931830694698</v>
      </c>
      <c r="CS218" s="57">
        <v>75.642628591811999</v>
      </c>
      <c r="CT218" s="57">
        <v>1.66941668583084E-2</v>
      </c>
      <c r="CU218" s="57">
        <v>7.3946801277001602E-3</v>
      </c>
      <c r="CV218" s="57">
        <v>1.4090579217770001E-2</v>
      </c>
      <c r="CW218" s="57">
        <v>7.37400190803051E-3</v>
      </c>
      <c r="CX218" s="57">
        <v>1.45003306954853E-3</v>
      </c>
      <c r="CY218" s="57">
        <v>-2.3187622465466501E-3</v>
      </c>
      <c r="CZ218" s="57">
        <v>-1.14362418587954E-4</v>
      </c>
      <c r="DA218" s="57">
        <v>8.1886000397382308E-3</v>
      </c>
      <c r="DB218" s="57">
        <v>2.0197918842012701E-2</v>
      </c>
      <c r="DC218" s="57">
        <v>1.5833967771951899E-2</v>
      </c>
      <c r="DD218" s="57">
        <v>4.8861723525495697E-3</v>
      </c>
      <c r="DE218" s="57">
        <v>4.6211874969863103E-3</v>
      </c>
      <c r="DF218" s="57">
        <v>-9.9942159860957908E-3</v>
      </c>
      <c r="DG218" s="57">
        <v>-3.5425749672593002E-3</v>
      </c>
      <c r="DH218" s="57">
        <v>6.8632001285785097E-3</v>
      </c>
      <c r="DI218" s="57">
        <v>1.0141850174251199E-2</v>
      </c>
      <c r="DJ218" s="57">
        <v>8.2444630041700495E-2</v>
      </c>
      <c r="DK218" s="57">
        <v>9.6205365587548303E-2</v>
      </c>
      <c r="DL218" s="57">
        <v>0.110072171946887</v>
      </c>
      <c r="DM218" s="57">
        <v>0.109420402911539</v>
      </c>
      <c r="DN218" s="57">
        <v>4.4158716660753702E-2</v>
      </c>
      <c r="DO218" s="52">
        <v>-4.6070687976301804E-3</v>
      </c>
      <c r="DP218" s="52">
        <v>-4.1636820488085303E-3</v>
      </c>
      <c r="DQ218" s="52">
        <v>2.3708609731450599E-4</v>
      </c>
      <c r="DR218" s="58">
        <v>9.3779058704845392E-6</v>
      </c>
      <c r="DS218" s="58">
        <v>7.7489219670536894E-6</v>
      </c>
      <c r="DT218" s="58">
        <v>5.5743764767542796E-6</v>
      </c>
      <c r="DU218" s="58">
        <v>2.6144805913500602E-6</v>
      </c>
      <c r="DV218" s="58">
        <v>9.1613809110458295E-7</v>
      </c>
      <c r="DW218" s="58">
        <v>3.4621942233290598E-7</v>
      </c>
      <c r="DX218" s="58">
        <v>1.0765203336083E-6</v>
      </c>
      <c r="DY218" s="58">
        <v>9.0421383283929101E-6</v>
      </c>
      <c r="DZ218" s="58">
        <v>1.9185537220441598E-6</v>
      </c>
      <c r="EA218" s="58">
        <v>1.40443264283814E-6</v>
      </c>
      <c r="EB218" s="58">
        <v>7.5296827773927802E-7</v>
      </c>
      <c r="EC218" s="58">
        <v>7.8040195319311395E-7</v>
      </c>
      <c r="ED218" s="58">
        <v>1.9372601719921298E-6</v>
      </c>
      <c r="EE218" s="58">
        <v>7.2429560362866098E-6</v>
      </c>
      <c r="EF218" s="58">
        <v>9.71916021058962E-6</v>
      </c>
      <c r="EG218" s="58">
        <v>1.08386822934489E-5</v>
      </c>
      <c r="EH218" s="58">
        <v>1.13248426568406E-5</v>
      </c>
      <c r="EI218" s="58">
        <v>1.3034555660561099E-5</v>
      </c>
      <c r="EJ218" s="58">
        <v>1.26561355209991E-5</v>
      </c>
      <c r="EK218" s="58">
        <v>1.12526679158364E-5</v>
      </c>
      <c r="EL218" s="58">
        <v>1.98271622002878E-5</v>
      </c>
      <c r="EM218" s="58">
        <v>9.9733929824994905E-6</v>
      </c>
      <c r="EN218" s="58">
        <v>9.64410047675276E-7</v>
      </c>
      <c r="EO218" s="58">
        <v>8.2173543813459101E-7</v>
      </c>
    </row>
    <row r="219" spans="2:145" x14ac:dyDescent="0.25">
      <c r="B21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All_All_All_All_All_All_All_All_All_SLAP_PGZP_All_45848</v>
      </c>
      <c r="C219" s="52" t="s">
        <v>264</v>
      </c>
      <c r="D219" s="52" t="s">
        <v>263</v>
      </c>
      <c r="E219" s="52" t="s">
        <v>25</v>
      </c>
      <c r="F219" s="52" t="s">
        <v>25</v>
      </c>
      <c r="G219" s="52" t="s">
        <v>25</v>
      </c>
      <c r="H219" s="52" t="s">
        <v>25</v>
      </c>
      <c r="I219" s="52" t="s">
        <v>25</v>
      </c>
      <c r="J219" s="52" t="s">
        <v>25</v>
      </c>
      <c r="K219" s="52" t="s">
        <v>25</v>
      </c>
      <c r="L219" s="53" t="s">
        <v>25</v>
      </c>
      <c r="M219" s="53" t="s">
        <v>25</v>
      </c>
      <c r="N219" s="54" t="s">
        <v>287</v>
      </c>
      <c r="O219" s="52" t="s">
        <v>25</v>
      </c>
      <c r="P219" s="55">
        <v>45848</v>
      </c>
      <c r="Q219" s="52">
        <v>17</v>
      </c>
      <c r="R219" s="52">
        <v>21</v>
      </c>
      <c r="S219" s="56">
        <v>1322</v>
      </c>
      <c r="T219" s="52">
        <v>0</v>
      </c>
      <c r="U219" s="52">
        <v>0</v>
      </c>
      <c r="V219" s="52">
        <v>0</v>
      </c>
      <c r="W219" s="52">
        <v>0</v>
      </c>
      <c r="X219" s="52">
        <v>0.96854497035681297</v>
      </c>
      <c r="Y219" s="52">
        <v>0.80807337273781399</v>
      </c>
      <c r="Z219" s="52">
        <v>0.71118157683765304</v>
      </c>
      <c r="AA219" s="52">
        <v>0.72728225164613902</v>
      </c>
      <c r="AB219" s="52">
        <v>0.61764166479090199</v>
      </c>
      <c r="AC219" s="52">
        <v>0.626692185764401</v>
      </c>
      <c r="AD219" s="52">
        <v>0.67439644758237205</v>
      </c>
      <c r="AE219" s="52">
        <v>0.72630257458042502</v>
      </c>
      <c r="AF219" s="52">
        <v>0.82752168831891204</v>
      </c>
      <c r="AG219" s="52">
        <v>0.89286352507030997</v>
      </c>
      <c r="AH219" s="52">
        <v>1.00325516321524</v>
      </c>
      <c r="AI219" s="52">
        <v>1.2799213941730001</v>
      </c>
      <c r="AJ219" s="52">
        <v>1.4728547643371099</v>
      </c>
      <c r="AK219" s="52">
        <v>1.6788488026460999</v>
      </c>
      <c r="AL219" s="52">
        <v>1.8730729501258401</v>
      </c>
      <c r="AM219" s="52">
        <v>2.1323683333417698</v>
      </c>
      <c r="AN219" s="52">
        <v>2.1189166824616401</v>
      </c>
      <c r="AO219" s="52">
        <v>2.1976364694693</v>
      </c>
      <c r="AP219" s="52">
        <v>2.17939191852521</v>
      </c>
      <c r="AQ219" s="52">
        <v>2.0912840836176398</v>
      </c>
      <c r="AR219" s="52">
        <v>1.8512849861006899</v>
      </c>
      <c r="AS219" s="52">
        <v>1.7910026120889599</v>
      </c>
      <c r="AT219" s="52">
        <v>1.4479568804088701</v>
      </c>
      <c r="AU219" s="52">
        <v>1.1702728858474101</v>
      </c>
      <c r="AV219" s="52">
        <v>1.0860886864761301</v>
      </c>
      <c r="AW219" s="52">
        <v>1.07630194017998</v>
      </c>
      <c r="AX219" s="52">
        <v>0.90082243206641599</v>
      </c>
      <c r="AY219" s="52">
        <v>0.79212800493399005</v>
      </c>
      <c r="AZ219" s="52">
        <v>0.70351734564677604</v>
      </c>
      <c r="BA219" s="52">
        <v>0.64617981471025498</v>
      </c>
      <c r="BB219" s="52">
        <v>0.62337948350621797</v>
      </c>
      <c r="BC219" s="52">
        <v>0.64818869784203803</v>
      </c>
      <c r="BD219" s="52">
        <v>0.72634511253882394</v>
      </c>
      <c r="BE219" s="52">
        <v>0.80094649428543996</v>
      </c>
      <c r="BF219" s="52">
        <v>0.91291437858121005</v>
      </c>
      <c r="BG219" s="52">
        <v>1.0508963685516499</v>
      </c>
      <c r="BH219" s="52">
        <v>1.22792869419811</v>
      </c>
      <c r="BI219" s="52">
        <v>1.4255045012890699</v>
      </c>
      <c r="BJ219" s="52">
        <v>1.62082606916838</v>
      </c>
      <c r="BK219" s="52">
        <v>1.82309684867487</v>
      </c>
      <c r="BL219" s="52">
        <v>1.98827502806072</v>
      </c>
      <c r="BM219" s="52">
        <v>2.0684507881515199</v>
      </c>
      <c r="BN219" s="52">
        <v>2.17157088529527</v>
      </c>
      <c r="BO219" s="52">
        <v>2.1652907344897199</v>
      </c>
      <c r="BP219" s="52">
        <v>2.0425509232999501</v>
      </c>
      <c r="BQ219" s="52">
        <v>1.8888311764724099</v>
      </c>
      <c r="BR219" s="52">
        <v>1.7264328219345899</v>
      </c>
      <c r="BS219" s="52">
        <v>1.41251950728905</v>
      </c>
      <c r="BT219" s="52">
        <v>1.17764982515199</v>
      </c>
      <c r="BU219" s="52">
        <v>80.324153150346007</v>
      </c>
      <c r="BV219" s="52">
        <v>75.497916391031097</v>
      </c>
      <c r="BW219" s="52">
        <v>74.150421872283601</v>
      </c>
      <c r="BX219" s="52">
        <v>73.6476567196421</v>
      </c>
      <c r="BY219" s="52">
        <v>71.026620960554695</v>
      </c>
      <c r="BZ219" s="52">
        <v>68.576801179177593</v>
      </c>
      <c r="CA219" s="52">
        <v>67.951096333583394</v>
      </c>
      <c r="CB219" s="52">
        <v>69.967899698343601</v>
      </c>
      <c r="CC219" s="52">
        <v>74.094119716018099</v>
      </c>
      <c r="CD219" s="52">
        <v>77.711927125032105</v>
      </c>
      <c r="CE219" s="52">
        <v>80.881755495529902</v>
      </c>
      <c r="CF219" s="52">
        <v>84.917993649100495</v>
      </c>
      <c r="CG219" s="52">
        <v>87.536969898784605</v>
      </c>
      <c r="CH219" s="52">
        <v>89.9212606695896</v>
      </c>
      <c r="CI219" s="52">
        <v>92.247410397561197</v>
      </c>
      <c r="CJ219" s="52">
        <v>94.023063394238093</v>
      </c>
      <c r="CK219" s="52">
        <v>94.653492275922602</v>
      </c>
      <c r="CL219" s="52">
        <v>95.277788634414705</v>
      </c>
      <c r="CM219" s="52">
        <v>94.9656117651774</v>
      </c>
      <c r="CN219" s="52">
        <v>94.182887187294398</v>
      </c>
      <c r="CO219" s="52">
        <v>92.540149119082102</v>
      </c>
      <c r="CP219" s="57">
        <v>89.369881924539698</v>
      </c>
      <c r="CQ219" s="57">
        <v>85.888182376992901</v>
      </c>
      <c r="CR219" s="57">
        <v>83.487770178196399</v>
      </c>
      <c r="CS219" s="57">
        <v>81.820427907738306</v>
      </c>
      <c r="CT219" s="57">
        <v>3.23245599703883E-2</v>
      </c>
      <c r="CU219" s="57">
        <v>2.43405413926671E-2</v>
      </c>
      <c r="CV219" s="57">
        <v>2.3051828164913701E-2</v>
      </c>
      <c r="CW219" s="57">
        <v>1.67563243355403E-2</v>
      </c>
      <c r="CX219" s="57">
        <v>1.7195904659848399E-3</v>
      </c>
      <c r="CY219" s="57">
        <v>-2.1489585465195001E-3</v>
      </c>
      <c r="CZ219" s="57">
        <v>-8.0443268134207596E-4</v>
      </c>
      <c r="DA219" s="57">
        <v>9.7810979316126593E-3</v>
      </c>
      <c r="DB219" s="57">
        <v>1.63997222525708E-2</v>
      </c>
      <c r="DC219" s="57">
        <v>1.40100045505849E-2</v>
      </c>
      <c r="DD219" s="57">
        <v>5.0250850344899503E-3</v>
      </c>
      <c r="DE219" s="57">
        <v>4.8417055222451299E-3</v>
      </c>
      <c r="DF219" s="57">
        <v>-1.21067128352141E-2</v>
      </c>
      <c r="DG219" s="57">
        <v>-3.5019966172415099E-3</v>
      </c>
      <c r="DH219" s="57">
        <v>9.3375480108233606E-3</v>
      </c>
      <c r="DI219" s="57">
        <v>1.5670900637461401E-2</v>
      </c>
      <c r="DJ219" s="57">
        <v>8.0841572890438501E-2</v>
      </c>
      <c r="DK219" s="57">
        <v>0.100864474499617</v>
      </c>
      <c r="DL219" s="57">
        <v>0.10633982111010799</v>
      </c>
      <c r="DM219" s="57">
        <v>0.10158986393672199</v>
      </c>
      <c r="DN219" s="57">
        <v>7.7508267173022199E-2</v>
      </c>
      <c r="DO219" s="57">
        <v>9.7646100199837698E-3</v>
      </c>
      <c r="DP219" s="52">
        <v>-5.7154424824405296E-3</v>
      </c>
      <c r="DQ219" s="52">
        <v>-8.4740046751268004E-4</v>
      </c>
      <c r="DR219" s="58">
        <v>4.7181239540083903E-5</v>
      </c>
      <c r="DS219" s="58">
        <v>3.3086004468697102E-5</v>
      </c>
      <c r="DT219" s="58">
        <v>2.1834520728665799E-5</v>
      </c>
      <c r="DU219" s="58">
        <v>1.0696607906905901E-5</v>
      </c>
      <c r="DV219" s="58">
        <v>3.8377404240038199E-6</v>
      </c>
      <c r="DW219" s="58">
        <v>1.24469959378005E-6</v>
      </c>
      <c r="DX219" s="58">
        <v>3.80256104023132E-6</v>
      </c>
      <c r="DY219" s="58">
        <v>2.6305197087429801E-5</v>
      </c>
      <c r="DZ219" s="58">
        <v>9.1538919881213204E-6</v>
      </c>
      <c r="EA219" s="58">
        <v>6.0639418837110004E-6</v>
      </c>
      <c r="EB219" s="58">
        <v>3.0119075358951099E-6</v>
      </c>
      <c r="EC219" s="58">
        <v>2.8609729160817499E-6</v>
      </c>
      <c r="ED219" s="58">
        <v>7.7573054149184893E-6</v>
      </c>
      <c r="EE219" s="58">
        <v>1.98696682017698E-5</v>
      </c>
      <c r="EF219" s="58">
        <v>2.7738673970626901E-5</v>
      </c>
      <c r="EG219" s="58">
        <v>3.1206904525447197E-5</v>
      </c>
      <c r="EH219" s="58">
        <v>3.3956836990073398E-5</v>
      </c>
      <c r="EI219" s="58">
        <v>3.9484648683196097E-5</v>
      </c>
      <c r="EJ219" s="58">
        <v>4.0973543772776599E-5</v>
      </c>
      <c r="EK219" s="58">
        <v>4.4932505951960703E-5</v>
      </c>
      <c r="EL219" s="58">
        <v>8.3283408916988604E-5</v>
      </c>
      <c r="EM219" s="58">
        <v>5.1127121580692901E-5</v>
      </c>
      <c r="EN219" s="58">
        <v>6.3652464041263102E-6</v>
      </c>
      <c r="EO219" s="58">
        <v>4.1853335393395799E-6</v>
      </c>
    </row>
    <row r="220" spans="2:145" x14ac:dyDescent="0.25">
      <c r="B22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All_All_All_All_All_All_All_All_All_SLAP_PGZP_All_45849</v>
      </c>
      <c r="C220" s="52" t="s">
        <v>264</v>
      </c>
      <c r="D220" s="52" t="s">
        <v>263</v>
      </c>
      <c r="E220" s="52" t="s">
        <v>25</v>
      </c>
      <c r="F220" s="52" t="s">
        <v>25</v>
      </c>
      <c r="G220" s="52" t="s">
        <v>25</v>
      </c>
      <c r="H220" s="52" t="s">
        <v>25</v>
      </c>
      <c r="I220" s="52" t="s">
        <v>25</v>
      </c>
      <c r="J220" s="52" t="s">
        <v>25</v>
      </c>
      <c r="K220" s="52" t="s">
        <v>25</v>
      </c>
      <c r="L220" s="53" t="s">
        <v>25</v>
      </c>
      <c r="M220" s="53" t="s">
        <v>25</v>
      </c>
      <c r="N220" s="54" t="s">
        <v>287</v>
      </c>
      <c r="O220" s="52" t="s">
        <v>25</v>
      </c>
      <c r="P220" s="55">
        <v>45849</v>
      </c>
      <c r="Q220" s="52">
        <v>17</v>
      </c>
      <c r="R220" s="52">
        <v>21</v>
      </c>
      <c r="S220" s="56">
        <v>1330</v>
      </c>
      <c r="T220" s="52">
        <v>0</v>
      </c>
      <c r="U220" s="52">
        <v>0</v>
      </c>
      <c r="V220" s="52">
        <v>0</v>
      </c>
      <c r="W220" s="52">
        <v>0</v>
      </c>
      <c r="X220" s="52">
        <v>1.06029002208837</v>
      </c>
      <c r="Y220" s="52">
        <v>0.93437404438157001</v>
      </c>
      <c r="Z220" s="52">
        <v>0.82188637683624399</v>
      </c>
      <c r="AA220" s="52">
        <v>0.73562324489310105</v>
      </c>
      <c r="AB220" s="52">
        <v>0.68172986232191701</v>
      </c>
      <c r="AC220" s="52">
        <v>0.68623634928059596</v>
      </c>
      <c r="AD220" s="52">
        <v>0.73963795808348798</v>
      </c>
      <c r="AE220" s="52">
        <v>0.74563410766601002</v>
      </c>
      <c r="AF220" s="52">
        <v>0.85632312949862999</v>
      </c>
      <c r="AG220" s="52">
        <v>1.0021585945317399</v>
      </c>
      <c r="AH220" s="52">
        <v>1.13154606614597</v>
      </c>
      <c r="AI220" s="52">
        <v>1.42627063025572</v>
      </c>
      <c r="AJ220" s="52">
        <v>1.7428583287778201</v>
      </c>
      <c r="AK220" s="52">
        <v>1.9879097918343001</v>
      </c>
      <c r="AL220" s="52">
        <v>2.1088046590465099</v>
      </c>
      <c r="AM220" s="52">
        <v>2.3920482165317698</v>
      </c>
      <c r="AN220" s="52">
        <v>2.33891985542652</v>
      </c>
      <c r="AO220" s="52">
        <v>2.3841593857920902</v>
      </c>
      <c r="AP220" s="52">
        <v>2.3040815672369401</v>
      </c>
      <c r="AQ220" s="52">
        <v>2.1693101596183499</v>
      </c>
      <c r="AR220" s="52">
        <v>1.9704809223206701</v>
      </c>
      <c r="AS220" s="52">
        <v>1.8684970174870701</v>
      </c>
      <c r="AT220" s="52">
        <v>1.5938648330806</v>
      </c>
      <c r="AU220" s="52">
        <v>1.37637517352871</v>
      </c>
      <c r="AV220" s="52">
        <v>1.17791819791863</v>
      </c>
      <c r="AW220" s="52">
        <v>1.16677479412322</v>
      </c>
      <c r="AX220" s="52">
        <v>1.0152945704029901</v>
      </c>
      <c r="AY220" s="52">
        <v>0.88602301685657703</v>
      </c>
      <c r="AZ220" s="52">
        <v>0.77988745454782804</v>
      </c>
      <c r="BA220" s="52">
        <v>0.70722749774393201</v>
      </c>
      <c r="BB220" s="52">
        <v>0.68118162124900805</v>
      </c>
      <c r="BC220" s="52">
        <v>0.70082880701113404</v>
      </c>
      <c r="BD220" s="52">
        <v>0.78825339665986505</v>
      </c>
      <c r="BE220" s="52">
        <v>0.87883644943734696</v>
      </c>
      <c r="BF220" s="52">
        <v>1.0276577018439399</v>
      </c>
      <c r="BG220" s="52">
        <v>1.1938278889465599</v>
      </c>
      <c r="BH220" s="52">
        <v>1.40919861007005</v>
      </c>
      <c r="BI220" s="52">
        <v>1.6540586944781499</v>
      </c>
      <c r="BJ220" s="52">
        <v>1.8742504654746299</v>
      </c>
      <c r="BK220" s="52">
        <v>2.0743220222063501</v>
      </c>
      <c r="BL220" s="52">
        <v>2.2918403511768801</v>
      </c>
      <c r="BM220" s="52">
        <v>2.40172731244474</v>
      </c>
      <c r="BN220" s="52">
        <v>2.51492356749853</v>
      </c>
      <c r="BO220" s="52">
        <v>2.4835972919948102</v>
      </c>
      <c r="BP220" s="52">
        <v>2.3226692889642</v>
      </c>
      <c r="BQ220" s="52">
        <v>2.1470399423649398</v>
      </c>
      <c r="BR220" s="52">
        <v>1.9348045777893601</v>
      </c>
      <c r="BS220" s="52">
        <v>1.5971796655677299</v>
      </c>
      <c r="BT220" s="52">
        <v>1.3598395305020401</v>
      </c>
      <c r="BU220" s="52">
        <v>82.8698530168882</v>
      </c>
      <c r="BV220" s="52">
        <v>79.4977042338015</v>
      </c>
      <c r="BW220" s="52">
        <v>77.253806208763905</v>
      </c>
      <c r="BX220" s="52">
        <v>74.566981748881602</v>
      </c>
      <c r="BY220" s="52">
        <v>73.2978268805727</v>
      </c>
      <c r="BZ220" s="52">
        <v>71.770550003799002</v>
      </c>
      <c r="CA220" s="52">
        <v>70.558902108058604</v>
      </c>
      <c r="CB220" s="52">
        <v>73.381148375526195</v>
      </c>
      <c r="CC220" s="52">
        <v>76.416540957348303</v>
      </c>
      <c r="CD220" s="52">
        <v>80.335659332031398</v>
      </c>
      <c r="CE220" s="52">
        <v>84.941710390314597</v>
      </c>
      <c r="CF220" s="52">
        <v>90.162917988623093</v>
      </c>
      <c r="CG220" s="52">
        <v>94.178510059008303</v>
      </c>
      <c r="CH220" s="52">
        <v>95.889294582941801</v>
      </c>
      <c r="CI220" s="52">
        <v>97.002187469551004</v>
      </c>
      <c r="CJ220" s="52">
        <v>98.925853421129304</v>
      </c>
      <c r="CK220" s="52">
        <v>99.460610356586102</v>
      </c>
      <c r="CL220" s="52">
        <v>99.895454900934297</v>
      </c>
      <c r="CM220" s="52">
        <v>98.915448039313304</v>
      </c>
      <c r="CN220" s="52">
        <v>98.668422379957903</v>
      </c>
      <c r="CO220" s="52">
        <v>95.745710736410899</v>
      </c>
      <c r="CP220" s="57">
        <v>92.583986034959906</v>
      </c>
      <c r="CQ220" s="57">
        <v>88.5726594307461</v>
      </c>
      <c r="CR220" s="57">
        <v>85.989218478752093</v>
      </c>
      <c r="CS220" s="57">
        <v>83.504630282159894</v>
      </c>
      <c r="CT220" s="57">
        <v>3.89331548068588E-2</v>
      </c>
      <c r="CU220" s="57">
        <v>4.07663399336992E-2</v>
      </c>
      <c r="CV220" s="57">
        <v>3.1431982386156999E-2</v>
      </c>
      <c r="CW220" s="57">
        <v>1.8024232339366002E-2</v>
      </c>
      <c r="CX220" s="57">
        <v>2.01068584049204E-3</v>
      </c>
      <c r="CY220" s="57">
        <v>-8.7741017046198905E-4</v>
      </c>
      <c r="CZ220" s="57">
        <v>-2.9892418015712301E-3</v>
      </c>
      <c r="DA220" s="57">
        <v>1.1624384026526199E-2</v>
      </c>
      <c r="DB220" s="57">
        <v>1.37862337199985E-2</v>
      </c>
      <c r="DC220" s="57">
        <v>1.29389226219539E-2</v>
      </c>
      <c r="DD220" s="57">
        <v>2.4530044816788001E-3</v>
      </c>
      <c r="DE220" s="57">
        <v>5.2189689220184798E-3</v>
      </c>
      <c r="DF220" s="57">
        <v>2.10457143576857E-4</v>
      </c>
      <c r="DG220" s="57">
        <v>2.45296681324314E-2</v>
      </c>
      <c r="DH220" s="57">
        <v>2.62338955179417E-2</v>
      </c>
      <c r="DI220" s="57">
        <v>2.3349735899863298E-2</v>
      </c>
      <c r="DJ220" s="57">
        <v>8.0619980209976197E-2</v>
      </c>
      <c r="DK220" s="57">
        <v>0.11256222104779701</v>
      </c>
      <c r="DL220" s="57">
        <v>0.106720452055447</v>
      </c>
      <c r="DM220" s="57">
        <v>8.8241630462103302E-2</v>
      </c>
      <c r="DN220" s="57">
        <v>0.102795176205218</v>
      </c>
      <c r="DO220" s="52">
        <v>3.03520696412743E-2</v>
      </c>
      <c r="DP220" s="52">
        <v>-4.0318895744061696E-3</v>
      </c>
      <c r="DQ220" s="52">
        <v>5.0011543207186405E-4</v>
      </c>
      <c r="DR220" s="58">
        <v>3.9375629595646202E-5</v>
      </c>
      <c r="DS220" s="58">
        <v>3.50451125178963E-5</v>
      </c>
      <c r="DT220" s="58">
        <v>2.20947502454092E-5</v>
      </c>
      <c r="DU220" s="58">
        <v>1.0017398343193901E-5</v>
      </c>
      <c r="DV220" s="58">
        <v>3.9944325072404596E-6</v>
      </c>
      <c r="DW220" s="58">
        <v>1.48053534219818E-6</v>
      </c>
      <c r="DX220" s="58">
        <v>4.6164647351063097E-6</v>
      </c>
      <c r="DY220" s="58">
        <v>2.56985418153818E-5</v>
      </c>
      <c r="DZ220" s="58">
        <v>1.5432411937336199E-5</v>
      </c>
      <c r="EA220" s="58">
        <v>9.3173309380798497E-6</v>
      </c>
      <c r="EB220" s="58">
        <v>4.55154130220715E-6</v>
      </c>
      <c r="EC220" s="58">
        <v>1.6155233684222899E-5</v>
      </c>
      <c r="ED220" s="58">
        <v>3.0903837909434598E-5</v>
      </c>
      <c r="EE220" s="58">
        <v>5.9436287252889997E-5</v>
      </c>
      <c r="EF220" s="58">
        <v>6.5241607941306394E-5</v>
      </c>
      <c r="EG220" s="58">
        <v>7.1120582717753604E-5</v>
      </c>
      <c r="EH220" s="58">
        <v>7.74691332724046E-5</v>
      </c>
      <c r="EI220" s="58">
        <v>9.0984141044939097E-5</v>
      </c>
      <c r="EJ220" s="58">
        <v>9.32165669298587E-5</v>
      </c>
      <c r="EK220" s="58">
        <v>1.1732461119472601E-4</v>
      </c>
      <c r="EL220" s="58">
        <v>1.45270352821722E-4</v>
      </c>
      <c r="EM220" s="58">
        <v>1.03556957985432E-4</v>
      </c>
      <c r="EN220" s="58">
        <v>1.1211293464818599E-5</v>
      </c>
      <c r="EO220" s="58">
        <v>6.7823364077804001E-6</v>
      </c>
    </row>
    <row r="221" spans="2:145" x14ac:dyDescent="0.25">
      <c r="B22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All_All_All_All_All_All_All_All_All_SLAP_PGZP_All_45877</v>
      </c>
      <c r="C221" s="52" t="s">
        <v>264</v>
      </c>
      <c r="D221" s="52" t="s">
        <v>263</v>
      </c>
      <c r="E221" s="52" t="s">
        <v>25</v>
      </c>
      <c r="F221" s="52" t="s">
        <v>25</v>
      </c>
      <c r="G221" s="52" t="s">
        <v>25</v>
      </c>
      <c r="H221" s="52" t="s">
        <v>25</v>
      </c>
      <c r="I221" s="52" t="s">
        <v>25</v>
      </c>
      <c r="J221" s="52" t="s">
        <v>25</v>
      </c>
      <c r="K221" s="52" t="s">
        <v>25</v>
      </c>
      <c r="L221" s="53" t="s">
        <v>25</v>
      </c>
      <c r="M221" s="53" t="s">
        <v>25</v>
      </c>
      <c r="N221" s="54" t="s">
        <v>287</v>
      </c>
      <c r="O221" s="52" t="s">
        <v>25</v>
      </c>
      <c r="P221" s="55">
        <v>45877</v>
      </c>
      <c r="Q221" s="52">
        <v>17</v>
      </c>
      <c r="R221" s="52">
        <v>21</v>
      </c>
      <c r="S221" s="56">
        <v>1365</v>
      </c>
      <c r="T221" s="52">
        <v>0</v>
      </c>
      <c r="U221" s="52">
        <v>0</v>
      </c>
      <c r="V221" s="52">
        <v>0</v>
      </c>
      <c r="W221" s="52">
        <v>0</v>
      </c>
      <c r="X221" s="52">
        <v>1.1925566518956101</v>
      </c>
      <c r="Y221" s="52">
        <v>1.01203914470095</v>
      </c>
      <c r="Z221" s="52">
        <v>0.88889656316189702</v>
      </c>
      <c r="AA221" s="52">
        <v>0.81036343497845698</v>
      </c>
      <c r="AB221" s="52">
        <v>0.71121490470117299</v>
      </c>
      <c r="AC221" s="52">
        <v>0.719414719761166</v>
      </c>
      <c r="AD221" s="52">
        <v>0.72759427516131203</v>
      </c>
      <c r="AE221" s="52">
        <v>0.84649106096709803</v>
      </c>
      <c r="AF221" s="52">
        <v>0.83438782885810603</v>
      </c>
      <c r="AG221" s="52">
        <v>0.978186080519721</v>
      </c>
      <c r="AH221" s="52">
        <v>1.15926082866207</v>
      </c>
      <c r="AI221" s="52">
        <v>1.2517244610234299</v>
      </c>
      <c r="AJ221" s="52">
        <v>1.5338393634332901</v>
      </c>
      <c r="AK221" s="52">
        <v>1.87598926599684</v>
      </c>
      <c r="AL221" s="52">
        <v>1.9558803702734999</v>
      </c>
      <c r="AM221" s="52">
        <v>2.21373852809938</v>
      </c>
      <c r="AN221" s="52">
        <v>2.2811889406041699</v>
      </c>
      <c r="AO221" s="52">
        <v>2.3598385887499602</v>
      </c>
      <c r="AP221" s="52">
        <v>2.2475316250776101</v>
      </c>
      <c r="AQ221" s="52">
        <v>2.0675405644367699</v>
      </c>
      <c r="AR221" s="52">
        <v>1.95846104242751</v>
      </c>
      <c r="AS221" s="52">
        <v>1.98880630722212</v>
      </c>
      <c r="AT221" s="52">
        <v>1.75785417238099</v>
      </c>
      <c r="AU221" s="52">
        <v>1.3183820763154099</v>
      </c>
      <c r="AV221" s="52">
        <v>1.3014733502167499</v>
      </c>
      <c r="AW221" s="52">
        <v>1.1859959988148601</v>
      </c>
      <c r="AX221" s="52">
        <v>1.0115522432894899</v>
      </c>
      <c r="AY221" s="52">
        <v>0.88910084314398696</v>
      </c>
      <c r="AZ221" s="52">
        <v>0.79052464953272295</v>
      </c>
      <c r="BA221" s="52">
        <v>0.72332666958426295</v>
      </c>
      <c r="BB221" s="52">
        <v>0.69956676183684596</v>
      </c>
      <c r="BC221" s="52">
        <v>0.72020839189653396</v>
      </c>
      <c r="BD221" s="52">
        <v>0.785374937192861</v>
      </c>
      <c r="BE221" s="52">
        <v>0.83345709135244095</v>
      </c>
      <c r="BF221" s="52">
        <v>0.96375074182729104</v>
      </c>
      <c r="BG221" s="52">
        <v>1.10700752504251</v>
      </c>
      <c r="BH221" s="52">
        <v>1.30472499986926</v>
      </c>
      <c r="BI221" s="52">
        <v>1.5424197699669899</v>
      </c>
      <c r="BJ221" s="52">
        <v>1.7836188387848899</v>
      </c>
      <c r="BK221" s="52">
        <v>2.0363584307742202</v>
      </c>
      <c r="BL221" s="52">
        <v>2.19435653380858</v>
      </c>
      <c r="BM221" s="52">
        <v>2.3878676249430701</v>
      </c>
      <c r="BN221" s="52">
        <v>2.4812579081171999</v>
      </c>
      <c r="BO221" s="52">
        <v>2.4352187015634699</v>
      </c>
      <c r="BP221" s="52">
        <v>2.2508594604202199</v>
      </c>
      <c r="BQ221" s="52">
        <v>2.0835555057385902</v>
      </c>
      <c r="BR221" s="52">
        <v>1.92629127821206</v>
      </c>
      <c r="BS221" s="52">
        <v>1.6539042979915499</v>
      </c>
      <c r="BT221" s="52">
        <v>1.40714421228611</v>
      </c>
      <c r="BU221" s="52">
        <v>82.5372970619961</v>
      </c>
      <c r="BV221" s="52">
        <v>78.8871055321612</v>
      </c>
      <c r="BW221" s="52">
        <v>77.377475249263796</v>
      </c>
      <c r="BX221" s="52">
        <v>75.841634206002894</v>
      </c>
      <c r="BY221" s="52">
        <v>73.4224069061612</v>
      </c>
      <c r="BZ221" s="52">
        <v>72.294620433466406</v>
      </c>
      <c r="CA221" s="52">
        <v>70.346354297842296</v>
      </c>
      <c r="CB221" s="52">
        <v>70.372591901232497</v>
      </c>
      <c r="CC221" s="52">
        <v>76.413732174215696</v>
      </c>
      <c r="CD221" s="52">
        <v>78.529571192950598</v>
      </c>
      <c r="CE221" s="52">
        <v>83.345961788349797</v>
      </c>
      <c r="CF221" s="52">
        <v>87.390780674503304</v>
      </c>
      <c r="CG221" s="52">
        <v>91.011415921460298</v>
      </c>
      <c r="CH221" s="52">
        <v>94.045869453608404</v>
      </c>
      <c r="CI221" s="52">
        <v>96.692681563626607</v>
      </c>
      <c r="CJ221" s="52">
        <v>98.029865965864801</v>
      </c>
      <c r="CK221" s="52">
        <v>99.504141412386801</v>
      </c>
      <c r="CL221" s="52">
        <v>99.8901801148685</v>
      </c>
      <c r="CM221" s="52">
        <v>98.6465908487246</v>
      </c>
      <c r="CN221" s="52">
        <v>96.811968899444096</v>
      </c>
      <c r="CO221" s="52">
        <v>93.906474432516006</v>
      </c>
      <c r="CP221" s="52">
        <v>90.654411238723895</v>
      </c>
      <c r="CQ221" s="57">
        <v>87.464032250482305</v>
      </c>
      <c r="CR221" s="57">
        <v>85.070967475286494</v>
      </c>
      <c r="CS221" s="57">
        <v>84.726447890471704</v>
      </c>
      <c r="CT221" s="57">
        <v>3.7002176929251597E-2</v>
      </c>
      <c r="CU221" s="57">
        <v>3.7857424347378203E-2</v>
      </c>
      <c r="CV221" s="57">
        <v>3.15790900735409E-2</v>
      </c>
      <c r="CW221" s="57">
        <v>2.0070760911705801E-2</v>
      </c>
      <c r="CX221" s="57">
        <v>2.2075713439008702E-3</v>
      </c>
      <c r="CY221" s="57">
        <v>-8.1569698346363397E-4</v>
      </c>
      <c r="CZ221" s="57">
        <v>-2.8898376802403798E-3</v>
      </c>
      <c r="DA221" s="57">
        <v>1.0304074220004501E-2</v>
      </c>
      <c r="DB221" s="57">
        <v>1.50399144643392E-2</v>
      </c>
      <c r="DC221" s="57">
        <v>1.3772792148065999E-2</v>
      </c>
      <c r="DD221" s="57">
        <v>3.35562614239615E-3</v>
      </c>
      <c r="DE221" s="57">
        <v>5.06160056466687E-3</v>
      </c>
      <c r="DF221" s="57">
        <v>-5.4307423504717598E-3</v>
      </c>
      <c r="DG221" s="57">
        <v>1.63100403122904E-2</v>
      </c>
      <c r="DH221" s="57">
        <v>2.60233014576382E-2</v>
      </c>
      <c r="DI221" s="57">
        <v>2.32556320112812E-2</v>
      </c>
      <c r="DJ221" s="57">
        <v>8.1517155102757699E-2</v>
      </c>
      <c r="DK221" s="57">
        <v>0.11302949471788</v>
      </c>
      <c r="DL221" s="57">
        <v>0.108041875189913</v>
      </c>
      <c r="DM221" s="57">
        <v>9.4282102415631494E-2</v>
      </c>
      <c r="DN221" s="57">
        <v>9.0127495657174997E-2</v>
      </c>
      <c r="DO221" s="57">
        <v>1.9762424073240002E-2</v>
      </c>
      <c r="DP221" s="52">
        <v>-4.7031349134921399E-3</v>
      </c>
      <c r="DQ221" s="52">
        <v>-1.12136379035698E-3</v>
      </c>
      <c r="DR221" s="58">
        <v>3.9115813778079401E-5</v>
      </c>
      <c r="DS221" s="58">
        <v>2.89005392755627E-5</v>
      </c>
      <c r="DT221" s="58">
        <v>1.9366911016929799E-5</v>
      </c>
      <c r="DU221" s="58">
        <v>9.7322917022796502E-6</v>
      </c>
      <c r="DV221" s="58">
        <v>3.48839019091573E-6</v>
      </c>
      <c r="DW221" s="58">
        <v>1.3700654671135399E-6</v>
      </c>
      <c r="DX221" s="58">
        <v>3.6903547602956002E-6</v>
      </c>
      <c r="DY221" s="58">
        <v>1.6953590346914001E-5</v>
      </c>
      <c r="DZ221" s="58">
        <v>1.21847668165629E-5</v>
      </c>
      <c r="EA221" s="58">
        <v>6.9260341374336299E-6</v>
      </c>
      <c r="EB221" s="58">
        <v>3.56400794152936E-6</v>
      </c>
      <c r="EC221" s="58">
        <v>3.1889936109351801E-6</v>
      </c>
      <c r="ED221" s="58">
        <v>1.02216150984816E-5</v>
      </c>
      <c r="EE221" s="58">
        <v>2.7822041759314399E-5</v>
      </c>
      <c r="EF221" s="58">
        <v>4.8831260371716497E-5</v>
      </c>
      <c r="EG221" s="58">
        <v>5.2308762025080001E-5</v>
      </c>
      <c r="EH221" s="58">
        <v>7.3781722817842395E-5</v>
      </c>
      <c r="EI221" s="58">
        <v>8.2122531791117799E-5</v>
      </c>
      <c r="EJ221" s="58">
        <v>7.7316826834684395E-5</v>
      </c>
      <c r="EK221" s="58">
        <v>6.8683790514035694E-5</v>
      </c>
      <c r="EL221" s="58">
        <v>8.5802306604200297E-5</v>
      </c>
      <c r="EM221" s="58">
        <v>5.1759581487631799E-5</v>
      </c>
      <c r="EN221" s="58">
        <v>5.3615613636611704E-6</v>
      </c>
      <c r="EO221" s="58">
        <v>4.3581025059985001E-6</v>
      </c>
    </row>
    <row r="222" spans="2:145" x14ac:dyDescent="0.25">
      <c r="B22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All_All_All_All_All_All_All_All_All_SLAP_PGZP_All_45890</v>
      </c>
      <c r="C222" s="52" t="s">
        <v>264</v>
      </c>
      <c r="D222" s="52" t="s">
        <v>263</v>
      </c>
      <c r="E222" s="52" t="s">
        <v>25</v>
      </c>
      <c r="F222" s="52" t="s">
        <v>25</v>
      </c>
      <c r="G222" s="52" t="s">
        <v>25</v>
      </c>
      <c r="H222" s="52" t="s">
        <v>25</v>
      </c>
      <c r="I222" s="52" t="s">
        <v>25</v>
      </c>
      <c r="J222" s="52" t="s">
        <v>25</v>
      </c>
      <c r="K222" s="52" t="s">
        <v>25</v>
      </c>
      <c r="L222" s="53" t="s">
        <v>25</v>
      </c>
      <c r="M222" s="53" t="s">
        <v>25</v>
      </c>
      <c r="N222" s="54" t="s">
        <v>287</v>
      </c>
      <c r="O222" s="52" t="s">
        <v>25</v>
      </c>
      <c r="P222" s="55">
        <v>45890</v>
      </c>
      <c r="Q222" s="52">
        <v>17</v>
      </c>
      <c r="R222" s="52">
        <v>21</v>
      </c>
      <c r="S222" s="56">
        <v>1397</v>
      </c>
      <c r="T222" s="52">
        <v>0</v>
      </c>
      <c r="U222" s="52">
        <v>0</v>
      </c>
      <c r="V222" s="52">
        <v>0</v>
      </c>
      <c r="W222" s="52">
        <v>0</v>
      </c>
      <c r="X222" s="52">
        <v>0.97268832394404103</v>
      </c>
      <c r="Y222" s="52">
        <v>0.87105834560854301</v>
      </c>
      <c r="Z222" s="52">
        <v>0.8197128336392</v>
      </c>
      <c r="AA222" s="52">
        <v>0.711967706022124</v>
      </c>
      <c r="AB222" s="52">
        <v>0.69443591348629896</v>
      </c>
      <c r="AC222" s="52">
        <v>0.68192974889539504</v>
      </c>
      <c r="AD222" s="52">
        <v>0.75642331381216699</v>
      </c>
      <c r="AE222" s="52">
        <v>0.74799265346153399</v>
      </c>
      <c r="AF222" s="52">
        <v>0.76854039180828504</v>
      </c>
      <c r="AG222" s="52">
        <v>0.84439126056434399</v>
      </c>
      <c r="AH222" s="52">
        <v>1.00215184329459</v>
      </c>
      <c r="AI222" s="52">
        <v>1.24031108567186</v>
      </c>
      <c r="AJ222" s="52">
        <v>1.2590463785658399</v>
      </c>
      <c r="AK222" s="52">
        <v>1.65437563122852</v>
      </c>
      <c r="AL222" s="52">
        <v>1.8538398151856701</v>
      </c>
      <c r="AM222" s="52">
        <v>2.1082619680241299</v>
      </c>
      <c r="AN222" s="52">
        <v>2.2634326606708099</v>
      </c>
      <c r="AO222" s="52">
        <v>2.2473040037741501</v>
      </c>
      <c r="AP222" s="52">
        <v>2.1906794440553798</v>
      </c>
      <c r="AQ222" s="52">
        <v>2.0448511733694801</v>
      </c>
      <c r="AR222" s="52">
        <v>1.99297563785621</v>
      </c>
      <c r="AS222" s="52">
        <v>1.97430883954515</v>
      </c>
      <c r="AT222" s="52">
        <v>1.6011359243276</v>
      </c>
      <c r="AU222" s="52">
        <v>1.3547089815928499</v>
      </c>
      <c r="AV222" s="52">
        <v>1.09715965215442</v>
      </c>
      <c r="AW222" s="52">
        <v>1.1035767157929399</v>
      </c>
      <c r="AX222" s="52">
        <v>0.95993173073339899</v>
      </c>
      <c r="AY222" s="52">
        <v>0.84170026422272204</v>
      </c>
      <c r="AZ222" s="52">
        <v>0.74918343107574004</v>
      </c>
      <c r="BA222" s="52">
        <v>0.69508593773193295</v>
      </c>
      <c r="BB222" s="52">
        <v>0.67288766154964696</v>
      </c>
      <c r="BC222" s="52">
        <v>0.69639178453467898</v>
      </c>
      <c r="BD222" s="52">
        <v>0.75055507825968804</v>
      </c>
      <c r="BE222" s="52">
        <v>0.78337919023007896</v>
      </c>
      <c r="BF222" s="52">
        <v>0.84698409787409201</v>
      </c>
      <c r="BG222" s="52">
        <v>0.95642223526472303</v>
      </c>
      <c r="BH222" s="52">
        <v>1.1415445965833999</v>
      </c>
      <c r="BI222" s="52">
        <v>1.4044116324156399</v>
      </c>
      <c r="BJ222" s="52">
        <v>1.63441204862587</v>
      </c>
      <c r="BK222" s="52">
        <v>1.8773127630214299</v>
      </c>
      <c r="BL222" s="52">
        <v>2.0955006991357701</v>
      </c>
      <c r="BM222" s="52">
        <v>2.17200538302713</v>
      </c>
      <c r="BN222" s="52">
        <v>2.25958606052501</v>
      </c>
      <c r="BO222" s="52">
        <v>2.2377142888269099</v>
      </c>
      <c r="BP222" s="52">
        <v>2.09523590496803</v>
      </c>
      <c r="BQ222" s="52">
        <v>1.9606095075009899</v>
      </c>
      <c r="BR222" s="52">
        <v>1.81321774249257</v>
      </c>
      <c r="BS222" s="52">
        <v>1.5439797097346399</v>
      </c>
      <c r="BT222" s="52">
        <v>1.30541919182476</v>
      </c>
      <c r="BU222" s="52">
        <v>78.631480814518795</v>
      </c>
      <c r="BV222" s="52">
        <v>77.496135339808703</v>
      </c>
      <c r="BW222" s="52">
        <v>75.648859054022097</v>
      </c>
      <c r="BX222" s="52">
        <v>76.119358900723697</v>
      </c>
      <c r="BY222" s="52">
        <v>74.313155908150094</v>
      </c>
      <c r="BZ222" s="52">
        <v>71.782882424950003</v>
      </c>
      <c r="CA222" s="52">
        <v>71.705153226069498</v>
      </c>
      <c r="CB222" s="52">
        <v>71.632516370535896</v>
      </c>
      <c r="CC222" s="52">
        <v>74.433532854371293</v>
      </c>
      <c r="CD222" s="52">
        <v>79.675664896975704</v>
      </c>
      <c r="CE222" s="52">
        <v>85.740839326222698</v>
      </c>
      <c r="CF222" s="52">
        <v>89.354567606691006</v>
      </c>
      <c r="CG222" s="52">
        <v>93.099766935901599</v>
      </c>
      <c r="CH222" s="52">
        <v>93.944925467649796</v>
      </c>
      <c r="CI222" s="52">
        <v>95.815285832321507</v>
      </c>
      <c r="CJ222" s="52">
        <v>97.729535074098706</v>
      </c>
      <c r="CK222" s="52">
        <v>97.811673360171795</v>
      </c>
      <c r="CL222" s="52">
        <v>97.531420927877804</v>
      </c>
      <c r="CM222" s="52">
        <v>97.2319198434773</v>
      </c>
      <c r="CN222" s="52">
        <v>95.897352992156598</v>
      </c>
      <c r="CO222" s="52">
        <v>93.340974657567799</v>
      </c>
      <c r="CP222" s="57">
        <v>91.088556467500396</v>
      </c>
      <c r="CQ222" s="57">
        <v>88.137759550917494</v>
      </c>
      <c r="CR222" s="57">
        <v>85.243670125817005</v>
      </c>
      <c r="CS222" s="57">
        <v>81.443370322727503</v>
      </c>
      <c r="CT222" s="57">
        <v>2.6154819013965502E-2</v>
      </c>
      <c r="CU222" s="57">
        <v>3.01714998666964E-2</v>
      </c>
      <c r="CV222" s="57">
        <v>2.54961133952223E-2</v>
      </c>
      <c r="CW222" s="57">
        <v>1.99166954060934E-2</v>
      </c>
      <c r="CX222" s="57">
        <v>2.4600840049673499E-3</v>
      </c>
      <c r="CY222" s="57">
        <v>-1.2090999420617901E-3</v>
      </c>
      <c r="CZ222" s="57">
        <v>-3.7871483465599601E-3</v>
      </c>
      <c r="DA222" s="57">
        <v>1.10444311144559E-2</v>
      </c>
      <c r="DB222" s="57">
        <v>1.6990116454724799E-2</v>
      </c>
      <c r="DC222" s="57">
        <v>1.3564769478625401E-2</v>
      </c>
      <c r="DD222" s="57">
        <v>2.28594691404618E-3</v>
      </c>
      <c r="DE222" s="57">
        <v>5.0927116503312704E-3</v>
      </c>
      <c r="DF222" s="57">
        <v>-5.0040562916730301E-3</v>
      </c>
      <c r="DG222" s="57">
        <v>1.09665821977733E-2</v>
      </c>
      <c r="DH222" s="57">
        <v>1.8324649993412899E-2</v>
      </c>
      <c r="DI222" s="57">
        <v>1.9973281524280701E-2</v>
      </c>
      <c r="DJ222" s="57">
        <v>8.2358085024373903E-2</v>
      </c>
      <c r="DK222" s="57">
        <v>0.105523165942049</v>
      </c>
      <c r="DL222" s="57">
        <v>0.11004101702078101</v>
      </c>
      <c r="DM222" s="57">
        <v>0.102231430363126</v>
      </c>
      <c r="DN222" s="57">
        <v>7.8081930921537604E-2</v>
      </c>
      <c r="DO222" s="57">
        <v>1.4376965922229401E-2</v>
      </c>
      <c r="DP222" s="52">
        <v>-5.4933253383869203E-3</v>
      </c>
      <c r="DQ222" s="52">
        <v>-1.18302319226096E-3</v>
      </c>
      <c r="DR222" s="58">
        <v>2.2595117799723301E-5</v>
      </c>
      <c r="DS222" s="58">
        <v>2.01932620598186E-5</v>
      </c>
      <c r="DT222" s="58">
        <v>1.3634865509340799E-5</v>
      </c>
      <c r="DU222" s="58">
        <v>7.9785544545901104E-6</v>
      </c>
      <c r="DV222" s="58">
        <v>2.96652551597503E-6</v>
      </c>
      <c r="DW222" s="58">
        <v>1.2578605161959901E-6</v>
      </c>
      <c r="DX222" s="58">
        <v>3.4685497753439502E-6</v>
      </c>
      <c r="DY222" s="58">
        <v>2.41464177719027E-5</v>
      </c>
      <c r="DZ222" s="58">
        <v>7.1632338526830396E-6</v>
      </c>
      <c r="EA222" s="58">
        <v>5.3741168927741896E-6</v>
      </c>
      <c r="EB222" s="58">
        <v>3.6583676419778299E-6</v>
      </c>
      <c r="EC222" s="58">
        <v>3.5247689941410501E-6</v>
      </c>
      <c r="ED222" s="58">
        <v>1.3804377551185699E-5</v>
      </c>
      <c r="EE222" s="58">
        <v>2.3332353496655301E-5</v>
      </c>
      <c r="EF222" s="58">
        <v>2.8728865509981502E-5</v>
      </c>
      <c r="EG222" s="58">
        <v>3.6227192764806E-5</v>
      </c>
      <c r="EH222" s="58">
        <v>3.7060140288254098E-5</v>
      </c>
      <c r="EI222" s="58">
        <v>3.7433843587358299E-5</v>
      </c>
      <c r="EJ222" s="58">
        <v>3.94862207851547E-5</v>
      </c>
      <c r="EK222" s="58">
        <v>3.8660246354903199E-5</v>
      </c>
      <c r="EL222" s="58">
        <v>5.7925915943277901E-5</v>
      </c>
      <c r="EM222" s="58">
        <v>4.0281439493666303E-5</v>
      </c>
      <c r="EN222" s="58">
        <v>4.7511647812875503E-6</v>
      </c>
      <c r="EO222" s="58">
        <v>3.8042315195148499E-6</v>
      </c>
    </row>
    <row r="223" spans="2:145" x14ac:dyDescent="0.25">
      <c r="B22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All_All_All_All_All_All_All_All_All_SLAP_PGZP_All_45891</v>
      </c>
      <c r="C223" s="52" t="s">
        <v>264</v>
      </c>
      <c r="D223" s="52" t="s">
        <v>263</v>
      </c>
      <c r="E223" s="52" t="s">
        <v>25</v>
      </c>
      <c r="F223" s="52" t="s">
        <v>25</v>
      </c>
      <c r="G223" s="52" t="s">
        <v>25</v>
      </c>
      <c r="H223" s="52" t="s">
        <v>25</v>
      </c>
      <c r="I223" s="52" t="s">
        <v>25</v>
      </c>
      <c r="J223" s="52" t="s">
        <v>25</v>
      </c>
      <c r="K223" s="52" t="s">
        <v>25</v>
      </c>
      <c r="L223" s="53" t="s">
        <v>25</v>
      </c>
      <c r="M223" s="53" t="s">
        <v>25</v>
      </c>
      <c r="N223" s="54" t="s">
        <v>287</v>
      </c>
      <c r="O223" s="52" t="s">
        <v>25</v>
      </c>
      <c r="P223" s="55">
        <v>45891</v>
      </c>
      <c r="Q223" s="52">
        <v>17</v>
      </c>
      <c r="R223" s="52">
        <v>21</v>
      </c>
      <c r="S223" s="56">
        <v>1396</v>
      </c>
      <c r="T223" s="52">
        <v>0</v>
      </c>
      <c r="U223" s="52">
        <v>0</v>
      </c>
      <c r="V223" s="52">
        <v>0</v>
      </c>
      <c r="W223" s="52">
        <v>0</v>
      </c>
      <c r="X223" s="52">
        <v>1.2192358774765399</v>
      </c>
      <c r="Y223" s="52">
        <v>1.0385046779031799</v>
      </c>
      <c r="Z223" s="52">
        <v>0.92772031174579805</v>
      </c>
      <c r="AA223" s="52">
        <v>0.87985674630048105</v>
      </c>
      <c r="AB223" s="52">
        <v>0.77661424626148801</v>
      </c>
      <c r="AC223" s="52">
        <v>0.74325661948506705</v>
      </c>
      <c r="AD223" s="52">
        <v>0.84112998786846604</v>
      </c>
      <c r="AE223" s="52">
        <v>0.89201174173636399</v>
      </c>
      <c r="AF223" s="52">
        <v>0.87230018838265899</v>
      </c>
      <c r="AG223" s="52">
        <v>0.94597984160697801</v>
      </c>
      <c r="AH223" s="52">
        <v>1.1062611466502701</v>
      </c>
      <c r="AI223" s="52">
        <v>1.34760070174944</v>
      </c>
      <c r="AJ223" s="52">
        <v>1.5457334598783401</v>
      </c>
      <c r="AK223" s="52">
        <v>1.8030840288174701</v>
      </c>
      <c r="AL223" s="52">
        <v>2.0608472892226199</v>
      </c>
      <c r="AM223" s="52">
        <v>2.3385947194727899</v>
      </c>
      <c r="AN223" s="52">
        <v>2.4289994085684699</v>
      </c>
      <c r="AO223" s="52">
        <v>2.4387062204266399</v>
      </c>
      <c r="AP223" s="52">
        <v>2.3660207672503102</v>
      </c>
      <c r="AQ223" s="52">
        <v>2.4157766911218399</v>
      </c>
      <c r="AR223" s="52">
        <v>2.2663244217701299</v>
      </c>
      <c r="AS223" s="52">
        <v>2.1231360812108999</v>
      </c>
      <c r="AT223" s="52">
        <v>1.8687135688413701</v>
      </c>
      <c r="AU223" s="52">
        <v>1.59457177047913</v>
      </c>
      <c r="AV223" s="52">
        <v>1.2988986838485701</v>
      </c>
      <c r="AW223" s="52">
        <v>1.25282739531942</v>
      </c>
      <c r="AX223" s="52">
        <v>1.1064786939190501</v>
      </c>
      <c r="AY223" s="52">
        <v>0.97249304364438005</v>
      </c>
      <c r="AZ223" s="52">
        <v>0.86828465296494495</v>
      </c>
      <c r="BA223" s="52">
        <v>0.798064036097345</v>
      </c>
      <c r="BB223" s="52">
        <v>0.767440568399548</v>
      </c>
      <c r="BC223" s="52">
        <v>0.77808828438421296</v>
      </c>
      <c r="BD223" s="52">
        <v>0.83239595498089103</v>
      </c>
      <c r="BE223" s="52">
        <v>0.86635670620937399</v>
      </c>
      <c r="BF223" s="52">
        <v>0.95889149076254598</v>
      </c>
      <c r="BG223" s="52">
        <v>1.0983554058878999</v>
      </c>
      <c r="BH223" s="52">
        <v>1.30597548249756</v>
      </c>
      <c r="BI223" s="52">
        <v>1.5598890515521999</v>
      </c>
      <c r="BJ223" s="52">
        <v>1.8465420482920301</v>
      </c>
      <c r="BK223" s="52">
        <v>2.0984739445384699</v>
      </c>
      <c r="BL223" s="52">
        <v>2.3179131962764501</v>
      </c>
      <c r="BM223" s="52">
        <v>2.4595418846111898</v>
      </c>
      <c r="BN223" s="52">
        <v>2.5520762646181101</v>
      </c>
      <c r="BO223" s="52">
        <v>2.52704610028717</v>
      </c>
      <c r="BP223" s="52">
        <v>2.3785673936663501</v>
      </c>
      <c r="BQ223" s="52">
        <v>2.26755167928158</v>
      </c>
      <c r="BR223" s="52">
        <v>2.11927526770826</v>
      </c>
      <c r="BS223" s="52">
        <v>1.84231189738713</v>
      </c>
      <c r="BT223" s="52">
        <v>1.6024968715966299</v>
      </c>
      <c r="BU223" s="52">
        <v>83.179333129425103</v>
      </c>
      <c r="BV223" s="52">
        <v>81.615568697238103</v>
      </c>
      <c r="BW223" s="52">
        <v>80.391967915908097</v>
      </c>
      <c r="BX223" s="52">
        <v>79.189241008483506</v>
      </c>
      <c r="BY223" s="52">
        <v>77.434882341985698</v>
      </c>
      <c r="BZ223" s="52">
        <v>77.322325851374501</v>
      </c>
      <c r="CA223" s="52">
        <v>75.5795152433775</v>
      </c>
      <c r="CB223" s="52">
        <v>75.393726511261406</v>
      </c>
      <c r="CC223" s="52">
        <v>78.655550240390895</v>
      </c>
      <c r="CD223" s="52">
        <v>82.030708096816994</v>
      </c>
      <c r="CE223" s="52">
        <v>86.931656710718499</v>
      </c>
      <c r="CF223" s="52">
        <v>90.938906529695402</v>
      </c>
      <c r="CG223" s="52">
        <v>94.781375413055898</v>
      </c>
      <c r="CH223" s="52">
        <v>96.943190951206702</v>
      </c>
      <c r="CI223" s="52">
        <v>98.813722973033094</v>
      </c>
      <c r="CJ223" s="52">
        <v>100.085185135774</v>
      </c>
      <c r="CK223" s="52">
        <v>100.747089078264</v>
      </c>
      <c r="CL223" s="52">
        <v>100.655690926177</v>
      </c>
      <c r="CM223" s="52">
        <v>100.260412291371</v>
      </c>
      <c r="CN223" s="52">
        <v>99.793323714045997</v>
      </c>
      <c r="CO223" s="52">
        <v>97.556592038070804</v>
      </c>
      <c r="CP223" s="57">
        <v>94.606160635127196</v>
      </c>
      <c r="CQ223" s="57">
        <v>91.651897941340096</v>
      </c>
      <c r="CR223" s="57">
        <v>88.744605961935804</v>
      </c>
      <c r="CS223" s="57">
        <v>84.966559123969802</v>
      </c>
      <c r="CT223" s="57">
        <v>3.6495695375626497E-2</v>
      </c>
      <c r="CU223" s="57">
        <v>4.7021227178596102E-2</v>
      </c>
      <c r="CV223" s="57">
        <v>3.8329699018254199E-2</v>
      </c>
      <c r="CW223" s="57">
        <v>2.4760269490078899E-2</v>
      </c>
      <c r="CX223" s="57">
        <v>2.9468580805743199E-3</v>
      </c>
      <c r="CY223" s="57">
        <v>5.8980980883589296E-4</v>
      </c>
      <c r="CZ223" s="57">
        <v>-6.8347285503733198E-3</v>
      </c>
      <c r="DA223" s="57">
        <v>1.3257014059146701E-2</v>
      </c>
      <c r="DB223" s="57">
        <v>1.40102350261105E-2</v>
      </c>
      <c r="DC223" s="57">
        <v>1.2400731347624001E-2</v>
      </c>
      <c r="DD223" s="57">
        <v>1.52208625267588E-3</v>
      </c>
      <c r="DE223" s="57">
        <v>5.2091270527647397E-3</v>
      </c>
      <c r="DF223" s="57">
        <v>1.7141955403476301E-3</v>
      </c>
      <c r="DG223" s="57">
        <v>2.9986891083961E-2</v>
      </c>
      <c r="DH223" s="57">
        <v>3.1857132532081403E-2</v>
      </c>
      <c r="DI223" s="57">
        <v>2.7291584757282002E-2</v>
      </c>
      <c r="DJ223" s="57">
        <v>8.3399033937122793E-2</v>
      </c>
      <c r="DK223" s="57">
        <v>0.11493219306057301</v>
      </c>
      <c r="DL223" s="57">
        <v>0.111695532107933</v>
      </c>
      <c r="DM223" s="57">
        <v>9.4104945109916904E-2</v>
      </c>
      <c r="DN223" s="57">
        <v>0.1103761242329</v>
      </c>
      <c r="DO223" s="57">
        <v>3.86789944146314E-2</v>
      </c>
      <c r="DP223" s="52">
        <v>-1.2320972621358401E-3</v>
      </c>
      <c r="DQ223" s="52">
        <v>6.2315125444658403E-3</v>
      </c>
      <c r="DR223" s="58">
        <v>2.4085125246978801E-5</v>
      </c>
      <c r="DS223" s="58">
        <v>2.35829310128671E-5</v>
      </c>
      <c r="DT223" s="58">
        <v>1.8227558210162999E-5</v>
      </c>
      <c r="DU223" s="58">
        <v>1.0866102076472401E-5</v>
      </c>
      <c r="DV223" s="58">
        <v>4.6038750434959398E-6</v>
      </c>
      <c r="DW223" s="58">
        <v>2.7121061788583201E-6</v>
      </c>
      <c r="DX223" s="58">
        <v>6.9444268521867601E-6</v>
      </c>
      <c r="DY223" s="58">
        <v>2.6230286643976199E-5</v>
      </c>
      <c r="DZ223" s="58">
        <v>1.49387137973531E-5</v>
      </c>
      <c r="EA223" s="58">
        <v>9.21219510863333E-6</v>
      </c>
      <c r="EB223" s="58">
        <v>4.6236270858385702E-6</v>
      </c>
      <c r="EC223" s="58">
        <v>1.56767075252232E-5</v>
      </c>
      <c r="ED223" s="58">
        <v>2.7552888009210002E-5</v>
      </c>
      <c r="EE223" s="58">
        <v>5.0602802352000799E-5</v>
      </c>
      <c r="EF223" s="58">
        <v>6.0302279633180401E-5</v>
      </c>
      <c r="EG223" s="58">
        <v>6.5845511079122996E-5</v>
      </c>
      <c r="EH223" s="58">
        <v>7.4641481587822198E-5</v>
      </c>
      <c r="EI223" s="58">
        <v>7.5517605893889005E-5</v>
      </c>
      <c r="EJ223" s="58">
        <v>8.2162515088800501E-5</v>
      </c>
      <c r="EK223" s="58">
        <v>9.4624516421401906E-5</v>
      </c>
      <c r="EL223" s="58">
        <v>1.20791020561391E-4</v>
      </c>
      <c r="EM223" s="58">
        <v>9.9722808955083806E-5</v>
      </c>
      <c r="EN223" s="58">
        <v>2.1723176494196501E-5</v>
      </c>
      <c r="EO223" s="58">
        <v>3.7361098633806699E-5</v>
      </c>
    </row>
    <row r="224" spans="2:145" x14ac:dyDescent="0.25">
      <c r="B22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All_All_All_All_All_All_All_All_All_SLAP_PGZP_All_45904</v>
      </c>
      <c r="C224" s="52" t="s">
        <v>264</v>
      </c>
      <c r="D224" s="52" t="s">
        <v>263</v>
      </c>
      <c r="E224" s="52" t="s">
        <v>25</v>
      </c>
      <c r="F224" s="52" t="s">
        <v>25</v>
      </c>
      <c r="G224" s="52" t="s">
        <v>25</v>
      </c>
      <c r="H224" s="52" t="s">
        <v>25</v>
      </c>
      <c r="I224" s="52" t="s">
        <v>25</v>
      </c>
      <c r="J224" s="52" t="s">
        <v>25</v>
      </c>
      <c r="K224" s="52" t="s">
        <v>25</v>
      </c>
      <c r="L224" s="53" t="s">
        <v>25</v>
      </c>
      <c r="M224" s="53" t="s">
        <v>25</v>
      </c>
      <c r="N224" s="54" t="s">
        <v>287</v>
      </c>
      <c r="O224" s="52" t="s">
        <v>25</v>
      </c>
      <c r="P224" s="55">
        <v>45904</v>
      </c>
      <c r="Q224" s="52">
        <v>17</v>
      </c>
      <c r="R224" s="52">
        <v>21</v>
      </c>
      <c r="S224" s="56">
        <v>1403</v>
      </c>
      <c r="T224" s="52">
        <v>0</v>
      </c>
      <c r="U224" s="52">
        <v>0</v>
      </c>
      <c r="V224" s="52">
        <v>0</v>
      </c>
      <c r="W224" s="52">
        <v>0</v>
      </c>
      <c r="X224" s="52">
        <v>1.15633431032901</v>
      </c>
      <c r="Y224" s="52">
        <v>0.97314800163264104</v>
      </c>
      <c r="Z224" s="52">
        <v>0.88360453100045799</v>
      </c>
      <c r="AA224" s="52">
        <v>0.81525919645489897</v>
      </c>
      <c r="AB224" s="52">
        <v>0.75841183927182598</v>
      </c>
      <c r="AC224" s="52">
        <v>0.75927175835999505</v>
      </c>
      <c r="AD224" s="52">
        <v>0.82353978940459405</v>
      </c>
      <c r="AE224" s="52">
        <v>0.78872439963221197</v>
      </c>
      <c r="AF224" s="52">
        <v>0.81012325379404904</v>
      </c>
      <c r="AG224" s="52">
        <v>0.869226087249235</v>
      </c>
      <c r="AH224" s="52">
        <v>1.0364093430799499</v>
      </c>
      <c r="AI224" s="52">
        <v>1.1797943353848901</v>
      </c>
      <c r="AJ224" s="52">
        <v>1.43008759432826</v>
      </c>
      <c r="AK224" s="52">
        <v>1.6440544176693499</v>
      </c>
      <c r="AL224" s="52">
        <v>1.84245405733405</v>
      </c>
      <c r="AM224" s="52">
        <v>2.1013436436378798</v>
      </c>
      <c r="AN224" s="52">
        <v>2.2213214620455499</v>
      </c>
      <c r="AO224" s="52">
        <v>2.2458251028225402</v>
      </c>
      <c r="AP224" s="52">
        <v>2.1207364062139602</v>
      </c>
      <c r="AQ224" s="52">
        <v>1.9951791218821799</v>
      </c>
      <c r="AR224" s="52">
        <v>1.84709443208385</v>
      </c>
      <c r="AS224" s="52">
        <v>1.8107695101213099</v>
      </c>
      <c r="AT224" s="52">
        <v>1.50620291071346</v>
      </c>
      <c r="AU224" s="52">
        <v>1.2430789804884299</v>
      </c>
      <c r="AV224" s="52">
        <v>1.3314621351107401</v>
      </c>
      <c r="AW224" s="52">
        <v>1.15009015067848</v>
      </c>
      <c r="AX224" s="52">
        <v>1.02057289395345</v>
      </c>
      <c r="AY224" s="52">
        <v>0.91316745139748701</v>
      </c>
      <c r="AZ224" s="52">
        <v>0.82907978052848197</v>
      </c>
      <c r="BA224" s="52">
        <v>0.77812569921388797</v>
      </c>
      <c r="BB224" s="52">
        <v>0.76222463106671401</v>
      </c>
      <c r="BC224" s="52">
        <v>0.78689198852307596</v>
      </c>
      <c r="BD224" s="52">
        <v>0.81828919741313799</v>
      </c>
      <c r="BE224" s="52">
        <v>0.82985553183643901</v>
      </c>
      <c r="BF224" s="52">
        <v>0.89903835269356303</v>
      </c>
      <c r="BG224" s="52">
        <v>1.0224298888436401</v>
      </c>
      <c r="BH224" s="52">
        <v>1.1913624479596601</v>
      </c>
      <c r="BI224" s="52">
        <v>1.3976490239394299</v>
      </c>
      <c r="BJ224" s="52">
        <v>1.6044255438355599</v>
      </c>
      <c r="BK224" s="52">
        <v>1.83379665864678</v>
      </c>
      <c r="BL224" s="52">
        <v>1.9537375060176301</v>
      </c>
      <c r="BM224" s="52">
        <v>2.0905161897836999</v>
      </c>
      <c r="BN224" s="52">
        <v>2.1427694525110299</v>
      </c>
      <c r="BO224" s="52">
        <v>2.0887632753623002</v>
      </c>
      <c r="BP224" s="52">
        <v>1.9740166844042</v>
      </c>
      <c r="BQ224" s="52">
        <v>1.8729965019591399</v>
      </c>
      <c r="BR224" s="52">
        <v>1.71054709565189</v>
      </c>
      <c r="BS224" s="52">
        <v>1.47613351117137</v>
      </c>
      <c r="BT224" s="52">
        <v>1.2597029106751201</v>
      </c>
      <c r="BU224" s="52">
        <v>80.577577987438701</v>
      </c>
      <c r="BV224" s="52">
        <v>79.466606812317707</v>
      </c>
      <c r="BW224" s="52">
        <v>78.577417389612606</v>
      </c>
      <c r="BX224" s="52">
        <v>76.764418140922103</v>
      </c>
      <c r="BY224" s="52">
        <v>75.006345279367295</v>
      </c>
      <c r="BZ224" s="52">
        <v>73.304405817124106</v>
      </c>
      <c r="CA224" s="52">
        <v>73.186967945749004</v>
      </c>
      <c r="CB224" s="52">
        <v>73.919748267224307</v>
      </c>
      <c r="CC224" s="52">
        <v>76.747505209668404</v>
      </c>
      <c r="CD224" s="52">
        <v>80.604317330805699</v>
      </c>
      <c r="CE224" s="52">
        <v>83.613107471873406</v>
      </c>
      <c r="CF224" s="52">
        <v>86.813270042409997</v>
      </c>
      <c r="CG224" s="52">
        <v>89.184354988288007</v>
      </c>
      <c r="CH224" s="52">
        <v>92.234463199557496</v>
      </c>
      <c r="CI224" s="52">
        <v>94.870532232353099</v>
      </c>
      <c r="CJ224" s="52">
        <v>95.708802178730195</v>
      </c>
      <c r="CK224" s="52">
        <v>96.253797794120104</v>
      </c>
      <c r="CL224" s="52">
        <v>96.182119516228994</v>
      </c>
      <c r="CM224" s="52">
        <v>94.853620935371495</v>
      </c>
      <c r="CN224" s="52">
        <v>93.449085234665603</v>
      </c>
      <c r="CO224" s="52">
        <v>90.367509124507194</v>
      </c>
      <c r="CP224" s="57">
        <v>87.502591669776507</v>
      </c>
      <c r="CQ224" s="57">
        <v>84.705827005001197</v>
      </c>
      <c r="CR224" s="57">
        <v>82.843190041578197</v>
      </c>
      <c r="CS224" s="57">
        <v>83.414136220040803</v>
      </c>
      <c r="CT224" s="57">
        <v>3.1216961207533402E-2</v>
      </c>
      <c r="CU224" s="57">
        <v>4.0201139685459499E-2</v>
      </c>
      <c r="CV224" s="57">
        <v>3.46115055874123E-2</v>
      </c>
      <c r="CW224" s="57">
        <v>2.12179583530577E-2</v>
      </c>
      <c r="CX224" s="57">
        <v>2.6036755301064702E-3</v>
      </c>
      <c r="CY224" s="57">
        <v>-6.6240291085946498E-4</v>
      </c>
      <c r="CZ224" s="57">
        <v>-5.3013912219961098E-3</v>
      </c>
      <c r="DA224" s="57">
        <v>1.26730839765669E-2</v>
      </c>
      <c r="DB224" s="57">
        <v>1.4991891802722E-2</v>
      </c>
      <c r="DC224" s="57">
        <v>1.2818009350302801E-2</v>
      </c>
      <c r="DD224" s="57">
        <v>3.3757472983332402E-3</v>
      </c>
      <c r="DE224" s="57">
        <v>4.8294694106315499E-3</v>
      </c>
      <c r="DF224" s="57">
        <v>-7.4924018054952296E-3</v>
      </c>
      <c r="DG224" s="57">
        <v>9.3715006913903404E-3</v>
      </c>
      <c r="DH224" s="57">
        <v>1.9993150970850099E-2</v>
      </c>
      <c r="DI224" s="57">
        <v>1.9453375789878501E-2</v>
      </c>
      <c r="DJ224" s="57">
        <v>8.0389951053722694E-2</v>
      </c>
      <c r="DK224" s="57">
        <v>0.103531507906621</v>
      </c>
      <c r="DL224" s="57">
        <v>0.10325138082599</v>
      </c>
      <c r="DM224" s="57">
        <v>9.4892534787792499E-2</v>
      </c>
      <c r="DN224" s="57">
        <v>7.0052772792253998E-2</v>
      </c>
      <c r="DO224" s="57">
        <v>5.4415959070940401E-3</v>
      </c>
      <c r="DP224" s="52">
        <v>-5.3545242023281796E-3</v>
      </c>
      <c r="DQ224" s="57">
        <v>-9.06834496720202E-4</v>
      </c>
      <c r="DR224" s="58">
        <v>2.57383280150343E-5</v>
      </c>
      <c r="DS224" s="58">
        <v>2.4037855764198E-5</v>
      </c>
      <c r="DT224" s="58">
        <v>1.68019033225499E-5</v>
      </c>
      <c r="DU224" s="58">
        <v>8.2627330324366794E-6</v>
      </c>
      <c r="DV224" s="58">
        <v>3.1775850521286701E-6</v>
      </c>
      <c r="DW224" s="58">
        <v>1.55979920364973E-6</v>
      </c>
      <c r="DX224" s="58">
        <v>4.5864513536061402E-6</v>
      </c>
      <c r="DY224" s="58">
        <v>2.4615787532582899E-5</v>
      </c>
      <c r="DZ224" s="58">
        <v>1.2590517246782599E-5</v>
      </c>
      <c r="EA224" s="58">
        <v>8.3894637946609598E-6</v>
      </c>
      <c r="EB224" s="58">
        <v>3.6706259901048801E-6</v>
      </c>
      <c r="EC224" s="58">
        <v>3.3950104071427401E-6</v>
      </c>
      <c r="ED224" s="58">
        <v>6.4309620373174597E-6</v>
      </c>
      <c r="EE224" s="58">
        <v>1.6909493045269698E-5</v>
      </c>
      <c r="EF224" s="58">
        <v>2.9244507847711201E-5</v>
      </c>
      <c r="EG224" s="58">
        <v>2.9446539488272098E-5</v>
      </c>
      <c r="EH224" s="58">
        <v>3.5462713353919101E-5</v>
      </c>
      <c r="EI224" s="58">
        <v>3.6314584001253903E-5</v>
      </c>
      <c r="EJ224" s="58">
        <v>3.4274281720294598E-5</v>
      </c>
      <c r="EK224" s="58">
        <v>3.4464178227266801E-5</v>
      </c>
      <c r="EL224" s="58">
        <v>4.3062292262921E-5</v>
      </c>
      <c r="EM224" s="58">
        <v>2.5731517382116501E-5</v>
      </c>
      <c r="EN224" s="58">
        <v>3.7068992302423399E-6</v>
      </c>
      <c r="EO224" s="58">
        <v>2.9296507006199798E-6</v>
      </c>
    </row>
    <row r="225" spans="2:145" x14ac:dyDescent="0.25">
      <c r="B22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All_All_All_All_All_All_All_All_All_SLAP_PGZP_All_45916</v>
      </c>
      <c r="C225" s="52" t="s">
        <v>264</v>
      </c>
      <c r="D225" s="52" t="s">
        <v>263</v>
      </c>
      <c r="E225" s="52" t="s">
        <v>25</v>
      </c>
      <c r="F225" s="52" t="s">
        <v>25</v>
      </c>
      <c r="G225" s="52" t="s">
        <v>25</v>
      </c>
      <c r="H225" s="52" t="s">
        <v>25</v>
      </c>
      <c r="I225" s="52" t="s">
        <v>25</v>
      </c>
      <c r="J225" s="52" t="s">
        <v>25</v>
      </c>
      <c r="K225" s="52" t="s">
        <v>25</v>
      </c>
      <c r="L225" s="53" t="s">
        <v>25</v>
      </c>
      <c r="M225" s="53" t="s">
        <v>25</v>
      </c>
      <c r="N225" s="54" t="s">
        <v>287</v>
      </c>
      <c r="O225" s="52" t="s">
        <v>25</v>
      </c>
      <c r="P225" s="55">
        <v>45916</v>
      </c>
      <c r="Q225" s="52">
        <v>17</v>
      </c>
      <c r="R225" s="52">
        <v>21</v>
      </c>
      <c r="S225" s="56">
        <v>1421</v>
      </c>
      <c r="T225" s="52">
        <v>0</v>
      </c>
      <c r="U225" s="52">
        <v>0</v>
      </c>
      <c r="V225" s="52">
        <v>0</v>
      </c>
      <c r="W225" s="52">
        <v>0</v>
      </c>
      <c r="X225" s="52">
        <v>0.93674687452697403</v>
      </c>
      <c r="Y225" s="52">
        <v>0.81466659067075997</v>
      </c>
      <c r="Z225" s="52">
        <v>0.72480797080826198</v>
      </c>
      <c r="AA225" s="52">
        <v>0.67378838735688595</v>
      </c>
      <c r="AB225" s="52">
        <v>0.63413585035433795</v>
      </c>
      <c r="AC225" s="52">
        <v>0.65503466886108097</v>
      </c>
      <c r="AD225" s="52">
        <v>0.66613188171497395</v>
      </c>
      <c r="AE225" s="52">
        <v>0.66200782276362602</v>
      </c>
      <c r="AF225" s="52">
        <v>0.66672077568474297</v>
      </c>
      <c r="AG225" s="52">
        <v>0.79631839759228096</v>
      </c>
      <c r="AH225" s="52">
        <v>0.83215338506688696</v>
      </c>
      <c r="AI225" s="52">
        <v>1.0017455257694401</v>
      </c>
      <c r="AJ225" s="52">
        <v>1.2480118905636</v>
      </c>
      <c r="AK225" s="52">
        <v>1.43933845923174</v>
      </c>
      <c r="AL225" s="52">
        <v>1.74253927460073</v>
      </c>
      <c r="AM225" s="52">
        <v>1.9732940002286401</v>
      </c>
      <c r="AN225" s="52">
        <v>2.0825529371178999</v>
      </c>
      <c r="AO225" s="52">
        <v>2.0813073995188298</v>
      </c>
      <c r="AP225" s="52">
        <v>1.95242353645024</v>
      </c>
      <c r="AQ225" s="52">
        <v>1.8426933366951801</v>
      </c>
      <c r="AR225" s="52">
        <v>1.7334276085841001</v>
      </c>
      <c r="AS225" s="52">
        <v>1.60513388527097</v>
      </c>
      <c r="AT225" s="52">
        <v>1.4105900465813199</v>
      </c>
      <c r="AU225" s="52">
        <v>1.0987161520835</v>
      </c>
      <c r="AV225" s="52">
        <v>0.985749201453474</v>
      </c>
      <c r="AW225" s="52">
        <v>0.96323764651363597</v>
      </c>
      <c r="AX225" s="52">
        <v>0.85425560930344002</v>
      </c>
      <c r="AY225" s="52">
        <v>0.760847990452865</v>
      </c>
      <c r="AZ225" s="52">
        <v>0.68452593933248196</v>
      </c>
      <c r="BA225" s="52">
        <v>0.64402937874155997</v>
      </c>
      <c r="BB225" s="52">
        <v>0.63438968938224105</v>
      </c>
      <c r="BC225" s="52">
        <v>0.67076107713850597</v>
      </c>
      <c r="BD225" s="52">
        <v>0.71920606825319799</v>
      </c>
      <c r="BE225" s="52">
        <v>0.73228768814541201</v>
      </c>
      <c r="BF225" s="52">
        <v>0.80351408680587599</v>
      </c>
      <c r="BG225" s="52">
        <v>0.88057295585288398</v>
      </c>
      <c r="BH225" s="52">
        <v>1.0180002364974201</v>
      </c>
      <c r="BI225" s="52">
        <v>1.2081324509348199</v>
      </c>
      <c r="BJ225" s="52">
        <v>1.50638843289485</v>
      </c>
      <c r="BK225" s="52">
        <v>1.7317633022941501</v>
      </c>
      <c r="BL225" s="52">
        <v>1.8699541575761001</v>
      </c>
      <c r="BM225" s="52">
        <v>2.065413725934</v>
      </c>
      <c r="BN225" s="52">
        <v>2.1199132868263701</v>
      </c>
      <c r="BO225" s="52">
        <v>2.0567390123863198</v>
      </c>
      <c r="BP225" s="52">
        <v>1.9025375558027899</v>
      </c>
      <c r="BQ225" s="52">
        <v>1.7454200189017901</v>
      </c>
      <c r="BR225" s="52">
        <v>1.5832036144711601</v>
      </c>
      <c r="BS225" s="52">
        <v>1.34783757922097</v>
      </c>
      <c r="BT225" s="52">
        <v>1.1436228459094</v>
      </c>
      <c r="BU225" s="52">
        <v>76.343199723213601</v>
      </c>
      <c r="BV225" s="52">
        <v>74.473364759018494</v>
      </c>
      <c r="BW225" s="52">
        <v>73.435309108777403</v>
      </c>
      <c r="BX225" s="52">
        <v>74.141261519096403</v>
      </c>
      <c r="BY225" s="57">
        <v>70.724042731327998</v>
      </c>
      <c r="BZ225" s="52">
        <v>69.705885887358306</v>
      </c>
      <c r="CA225" s="52">
        <v>68.714260265231502</v>
      </c>
      <c r="CB225" s="52">
        <v>67.840542537474803</v>
      </c>
      <c r="CC225" s="52">
        <v>70.865333351151804</v>
      </c>
      <c r="CD225" s="52">
        <v>73.227824176564198</v>
      </c>
      <c r="CE225" s="52">
        <v>79.157964858399197</v>
      </c>
      <c r="CF225" s="52">
        <v>85.230511151027002</v>
      </c>
      <c r="CG225" s="52">
        <v>89.313311431523601</v>
      </c>
      <c r="CH225" s="52">
        <v>93.129291070719304</v>
      </c>
      <c r="CI225" s="52">
        <v>95.640688581800106</v>
      </c>
      <c r="CJ225" s="52">
        <v>96.530360357707195</v>
      </c>
      <c r="CK225" s="52">
        <v>98.082453119971902</v>
      </c>
      <c r="CL225" s="52">
        <v>97.903390567886206</v>
      </c>
      <c r="CM225" s="52">
        <v>95.942759880058603</v>
      </c>
      <c r="CN225" s="52">
        <v>92.997510518798506</v>
      </c>
      <c r="CO225" s="52">
        <v>89.744914872017404</v>
      </c>
      <c r="CP225" s="57">
        <v>87.651702547107107</v>
      </c>
      <c r="CQ225" s="57">
        <v>83.959204361550306</v>
      </c>
      <c r="CR225" s="57">
        <v>82.8280217389527</v>
      </c>
      <c r="CS225" s="57">
        <v>77.569345111953993</v>
      </c>
      <c r="CT225" s="57">
        <v>2.1694173402284599E-2</v>
      </c>
      <c r="CU225" s="57">
        <v>1.9409235874769299E-2</v>
      </c>
      <c r="CV225" s="57">
        <v>2.0183717343066801E-2</v>
      </c>
      <c r="CW225" s="57">
        <v>1.66941243782164E-2</v>
      </c>
      <c r="CX225" s="57">
        <v>1.8126901837741201E-3</v>
      </c>
      <c r="CY225" s="57">
        <v>-1.8242495994070099E-3</v>
      </c>
      <c r="CZ225" s="57">
        <v>-1.48842624366679E-3</v>
      </c>
      <c r="DA225" s="57">
        <v>8.7940795150474697E-3</v>
      </c>
      <c r="DB225" s="57">
        <v>1.89690972802233E-2</v>
      </c>
      <c r="DC225" s="57">
        <v>1.64733568434508E-2</v>
      </c>
      <c r="DD225" s="57">
        <v>6.1901864034689296E-3</v>
      </c>
      <c r="DE225" s="57">
        <v>4.6277298962905103E-3</v>
      </c>
      <c r="DF225" s="57">
        <v>-1.0055890203523E-2</v>
      </c>
      <c r="DG225" s="57">
        <v>1.03913902101565E-2</v>
      </c>
      <c r="DH225" s="57">
        <v>2.0455015392729502E-2</v>
      </c>
      <c r="DI225" s="57">
        <v>1.9695231002833401E-2</v>
      </c>
      <c r="DJ225" s="57">
        <v>8.2385669067176898E-2</v>
      </c>
      <c r="DK225" s="57">
        <v>0.107182463312509</v>
      </c>
      <c r="DL225" s="57">
        <v>0.107420616155984</v>
      </c>
      <c r="DM225" s="57">
        <v>0.102583829452461</v>
      </c>
      <c r="DN225" s="57">
        <v>6.0176172681063601E-2</v>
      </c>
      <c r="DO225" s="52">
        <v>2.7233036157146102E-4</v>
      </c>
      <c r="DP225" s="52">
        <v>-4.95924508699001E-3</v>
      </c>
      <c r="DQ225" s="52">
        <v>-8.4469448134809702E-4</v>
      </c>
      <c r="DR225" s="58">
        <v>1.8503540226944798E-5</v>
      </c>
      <c r="DS225" s="58">
        <v>1.6274110283121099E-5</v>
      </c>
      <c r="DT225" s="58">
        <v>1.11062399615925E-5</v>
      </c>
      <c r="DU225" s="58">
        <v>6.4151099086504897E-6</v>
      </c>
      <c r="DV225" s="58">
        <v>2.1588423031422598E-6</v>
      </c>
      <c r="DW225" s="58">
        <v>8.1122443001555995E-7</v>
      </c>
      <c r="DX225" s="58">
        <v>2.16929696057299E-6</v>
      </c>
      <c r="DY225" s="58">
        <v>1.30268401570025E-5</v>
      </c>
      <c r="DZ225" s="58">
        <v>4.4406906639654797E-6</v>
      </c>
      <c r="EA225" s="58">
        <v>2.8155818119226099E-6</v>
      </c>
      <c r="EB225" s="58">
        <v>1.7961782545649701E-6</v>
      </c>
      <c r="EC225" s="58">
        <v>2.4001687678137901E-6</v>
      </c>
      <c r="ED225" s="58">
        <v>4.9143737311200801E-6</v>
      </c>
      <c r="EE225" s="58">
        <v>2.2367407468642301E-5</v>
      </c>
      <c r="EF225" s="58">
        <v>3.2610505457065601E-5</v>
      </c>
      <c r="EG225" s="58">
        <v>3.3127585192168503E-5</v>
      </c>
      <c r="EH225" s="58">
        <v>4.8807598681903398E-5</v>
      </c>
      <c r="EI225" s="58">
        <v>4.8225233070163097E-5</v>
      </c>
      <c r="EJ225" s="58">
        <v>4.28630440066351E-5</v>
      </c>
      <c r="EK225" s="58">
        <v>3.4037051191318301E-5</v>
      </c>
      <c r="EL225" s="58">
        <v>4.56199483406307E-5</v>
      </c>
      <c r="EM225" s="58">
        <v>2.7923840330504698E-5</v>
      </c>
      <c r="EN225" s="58">
        <v>3.0390350653613202E-6</v>
      </c>
      <c r="EO225" s="58">
        <v>2.8625704134636498E-6</v>
      </c>
    </row>
    <row r="226" spans="2:145" x14ac:dyDescent="0.25">
      <c r="B22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All_All_All_All_All_All_All_All_All_SLAP_PGZP_All_45917</v>
      </c>
      <c r="C226" s="52" t="s">
        <v>264</v>
      </c>
      <c r="D226" s="52" t="s">
        <v>263</v>
      </c>
      <c r="E226" s="52" t="s">
        <v>25</v>
      </c>
      <c r="F226" s="52" t="s">
        <v>25</v>
      </c>
      <c r="G226" s="52" t="s">
        <v>25</v>
      </c>
      <c r="H226" s="52" t="s">
        <v>25</v>
      </c>
      <c r="I226" s="52" t="s">
        <v>25</v>
      </c>
      <c r="J226" s="52" t="s">
        <v>25</v>
      </c>
      <c r="K226" s="52" t="s">
        <v>25</v>
      </c>
      <c r="L226" s="53" t="s">
        <v>25</v>
      </c>
      <c r="M226" s="53" t="s">
        <v>25</v>
      </c>
      <c r="N226" s="54" t="s">
        <v>287</v>
      </c>
      <c r="O226" s="52" t="s">
        <v>25</v>
      </c>
      <c r="P226" s="55">
        <v>45917</v>
      </c>
      <c r="Q226" s="52">
        <v>17</v>
      </c>
      <c r="R226" s="52">
        <v>21</v>
      </c>
      <c r="S226" s="56">
        <v>1423</v>
      </c>
      <c r="T226" s="52">
        <v>0</v>
      </c>
      <c r="U226" s="52">
        <v>0</v>
      </c>
      <c r="V226" s="52">
        <v>0</v>
      </c>
      <c r="W226" s="52">
        <v>0</v>
      </c>
      <c r="X226" s="52">
        <v>1.07966190672604</v>
      </c>
      <c r="Y226" s="52">
        <v>0.93926998992695199</v>
      </c>
      <c r="Z226" s="52">
        <v>0.80098552298810199</v>
      </c>
      <c r="AA226" s="52">
        <v>0.74250914071733198</v>
      </c>
      <c r="AB226" s="52">
        <v>0.718600882339828</v>
      </c>
      <c r="AC226" s="52">
        <v>0.72093898321697303</v>
      </c>
      <c r="AD226" s="52">
        <v>0.73659471683537703</v>
      </c>
      <c r="AE226" s="52">
        <v>0.74411566139883401</v>
      </c>
      <c r="AF226" s="52">
        <v>0.74294570391245995</v>
      </c>
      <c r="AG226" s="52">
        <v>0.80281482623214195</v>
      </c>
      <c r="AH226" s="52">
        <v>0.90382638681029503</v>
      </c>
      <c r="AI226" s="52">
        <v>1.0658643952798099</v>
      </c>
      <c r="AJ226" s="52">
        <v>1.26646808267431</v>
      </c>
      <c r="AK226" s="52">
        <v>1.49055754902113</v>
      </c>
      <c r="AL226" s="52">
        <v>1.6807949315397299</v>
      </c>
      <c r="AM226" s="52">
        <v>1.7699784805580101</v>
      </c>
      <c r="AN226" s="52">
        <v>1.8071408165792799</v>
      </c>
      <c r="AO226" s="52">
        <v>1.8244588232657399</v>
      </c>
      <c r="AP226" s="52">
        <v>1.77222622004764</v>
      </c>
      <c r="AQ226" s="52">
        <v>1.6492981050734401</v>
      </c>
      <c r="AR226" s="52">
        <v>1.60058291491302</v>
      </c>
      <c r="AS226" s="52">
        <v>1.5204087527394401</v>
      </c>
      <c r="AT226" s="52">
        <v>1.41282336307942</v>
      </c>
      <c r="AU226" s="52">
        <v>1.12848994385868</v>
      </c>
      <c r="AV226" s="52">
        <v>1.0986458516551401</v>
      </c>
      <c r="AW226" s="52">
        <v>1.0844423662418201</v>
      </c>
      <c r="AX226" s="52">
        <v>0.93565038935616995</v>
      </c>
      <c r="AY226" s="52">
        <v>0.84006721367738801</v>
      </c>
      <c r="AZ226" s="52">
        <v>0.763341639392491</v>
      </c>
      <c r="BA226" s="52">
        <v>0.71713174139205105</v>
      </c>
      <c r="BB226" s="52">
        <v>0.70684817612422401</v>
      </c>
      <c r="BC226" s="52">
        <v>0.73617769940085398</v>
      </c>
      <c r="BD226" s="52">
        <v>0.76526564007817399</v>
      </c>
      <c r="BE226" s="52">
        <v>0.76452563362731396</v>
      </c>
      <c r="BF226" s="52">
        <v>0.81484293266450103</v>
      </c>
      <c r="BG226" s="52">
        <v>0.90939955451301202</v>
      </c>
      <c r="BH226" s="52">
        <v>1.0602291627948699</v>
      </c>
      <c r="BI226" s="52">
        <v>1.24375783403627</v>
      </c>
      <c r="BJ226" s="52">
        <v>1.45994513929256</v>
      </c>
      <c r="BK226" s="52">
        <v>1.653436584889</v>
      </c>
      <c r="BL226" s="52">
        <v>1.79703615644576</v>
      </c>
      <c r="BM226" s="52">
        <v>1.8882581679358501</v>
      </c>
      <c r="BN226" s="52">
        <v>1.93247761021846</v>
      </c>
      <c r="BO226" s="52">
        <v>1.8879629363916399</v>
      </c>
      <c r="BP226" s="52">
        <v>1.78335610021609</v>
      </c>
      <c r="BQ226" s="52">
        <v>1.68235638040266</v>
      </c>
      <c r="BR226" s="52">
        <v>1.54793478671045</v>
      </c>
      <c r="BS226" s="52">
        <v>1.36113841065159</v>
      </c>
      <c r="BT226" s="52">
        <v>1.1601338365801701</v>
      </c>
      <c r="BU226" s="52">
        <v>80.0146570544686</v>
      </c>
      <c r="BV226" s="52">
        <v>77.368517141772202</v>
      </c>
      <c r="BW226" s="52">
        <v>76.348589672978306</v>
      </c>
      <c r="BX226" s="52">
        <v>74.502593721671204</v>
      </c>
      <c r="BY226" s="52">
        <v>72.707709865757195</v>
      </c>
      <c r="BZ226" s="52">
        <v>70.924630948968797</v>
      </c>
      <c r="CA226" s="52">
        <v>70.761515202719394</v>
      </c>
      <c r="CB226" s="52">
        <v>69.9253382425794</v>
      </c>
      <c r="CC226" s="52">
        <v>73.592855747778003</v>
      </c>
      <c r="CD226" s="52">
        <v>78.744875492518602</v>
      </c>
      <c r="CE226" s="52">
        <v>83.018763230895104</v>
      </c>
      <c r="CF226" s="52">
        <v>85.313689063317199</v>
      </c>
      <c r="CG226" s="52">
        <v>88.343396715606104</v>
      </c>
      <c r="CH226" s="52">
        <v>90.595610414555793</v>
      </c>
      <c r="CI226" s="52">
        <v>92.826326112062006</v>
      </c>
      <c r="CJ226" s="52">
        <v>93.651325771174498</v>
      </c>
      <c r="CK226" s="52">
        <v>93.835976058495802</v>
      </c>
      <c r="CL226" s="52">
        <v>93.793738648698493</v>
      </c>
      <c r="CM226" s="52">
        <v>92.610850760845807</v>
      </c>
      <c r="CN226" s="52">
        <v>90.398289008601196</v>
      </c>
      <c r="CO226" s="52">
        <v>87.468765577363499</v>
      </c>
      <c r="CP226" s="57">
        <v>86.305706336279997</v>
      </c>
      <c r="CQ226" s="57">
        <v>85.229678125273793</v>
      </c>
      <c r="CR226" s="57">
        <v>84.120907833594202</v>
      </c>
      <c r="CS226" s="57">
        <v>82.8252875404158</v>
      </c>
      <c r="CT226" s="57">
        <v>2.9272153405492201E-2</v>
      </c>
      <c r="CU226" s="57">
        <v>2.9900779982816698E-2</v>
      </c>
      <c r="CV226" s="57">
        <v>2.75626898926793E-2</v>
      </c>
      <c r="CW226" s="57">
        <v>1.67752960451387E-2</v>
      </c>
      <c r="CX226" s="57">
        <v>2.1543402418627402E-3</v>
      </c>
      <c r="CY226" s="57">
        <v>-1.5133231213494301E-3</v>
      </c>
      <c r="CZ226" s="57">
        <v>-3.01812055887384E-3</v>
      </c>
      <c r="DA226" s="57">
        <v>9.9895082238095501E-3</v>
      </c>
      <c r="DB226" s="57">
        <v>1.7312196804601901E-2</v>
      </c>
      <c r="DC226" s="57">
        <v>1.3979603016771199E-2</v>
      </c>
      <c r="DD226" s="57">
        <v>3.9388647763410603E-3</v>
      </c>
      <c r="DE226" s="57">
        <v>4.6530269531897001E-3</v>
      </c>
      <c r="DF226" s="57">
        <v>-1.17326764973912E-2</v>
      </c>
      <c r="DG226" s="57">
        <v>-3.2574940054465999E-3</v>
      </c>
      <c r="DH226" s="57">
        <v>7.0323659645724597E-3</v>
      </c>
      <c r="DI226" s="57">
        <v>1.28270147334933E-2</v>
      </c>
      <c r="DJ226" s="57">
        <v>8.0100582144206706E-2</v>
      </c>
      <c r="DK226" s="57">
        <v>9.6010327506718798E-2</v>
      </c>
      <c r="DL226" s="57">
        <v>0.103716673042811</v>
      </c>
      <c r="DM226" s="57">
        <v>0.104815580317317</v>
      </c>
      <c r="DN226" s="57">
        <v>4.3885289418471099E-2</v>
      </c>
      <c r="DO226" s="57">
        <v>-4.0359727334583198E-3</v>
      </c>
      <c r="DP226" s="52">
        <v>-5.3974051219597696E-3</v>
      </c>
      <c r="DQ226" s="52">
        <v>-1.0361630667110699E-3</v>
      </c>
      <c r="DR226" s="58">
        <v>3.2600048181376098E-5</v>
      </c>
      <c r="DS226" s="58">
        <v>2.3946570907718599E-5</v>
      </c>
      <c r="DT226" s="58">
        <v>1.5167618662295E-5</v>
      </c>
      <c r="DU226" s="58">
        <v>6.7364366398403304E-6</v>
      </c>
      <c r="DV226" s="58">
        <v>2.2231889024388299E-6</v>
      </c>
      <c r="DW226" s="58">
        <v>1.0365267870973701E-6</v>
      </c>
      <c r="DX226" s="58">
        <v>2.9029345339130202E-6</v>
      </c>
      <c r="DY226" s="58">
        <v>1.8121649475706599E-5</v>
      </c>
      <c r="DZ226" s="58">
        <v>6.8241339221592596E-6</v>
      </c>
      <c r="EA226" s="58">
        <v>5.0880862081331303E-6</v>
      </c>
      <c r="EB226" s="58">
        <v>2.7019817105215199E-6</v>
      </c>
      <c r="EC226" s="58">
        <v>2.5736842183307398E-6</v>
      </c>
      <c r="ED226" s="58">
        <v>5.9851048826274297E-6</v>
      </c>
      <c r="EE226" s="58">
        <v>1.52093023097577E-5</v>
      </c>
      <c r="EF226" s="58">
        <v>2.0432829083579598E-5</v>
      </c>
      <c r="EG226" s="58">
        <v>2.3317271552497699E-5</v>
      </c>
      <c r="EH226" s="58">
        <v>2.67317477094256E-5</v>
      </c>
      <c r="EI226" s="58">
        <v>2.6245029415728801E-5</v>
      </c>
      <c r="EJ226" s="58">
        <v>2.6467494474989301E-5</v>
      </c>
      <c r="EK226" s="58">
        <v>2.6576218603463101E-5</v>
      </c>
      <c r="EL226" s="58">
        <v>4.0935547221662698E-5</v>
      </c>
      <c r="EM226" s="58">
        <v>2.4890095612489701E-5</v>
      </c>
      <c r="EN226" s="58">
        <v>3.4459254503411498E-6</v>
      </c>
      <c r="EO226" s="58">
        <v>3.5437505721060601E-6</v>
      </c>
    </row>
    <row r="227" spans="2:145" x14ac:dyDescent="0.25">
      <c r="B22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All_All_All_All_All_All_All_All_All_SLAP_PGZP_All_45923</v>
      </c>
      <c r="C227" s="52" t="s">
        <v>264</v>
      </c>
      <c r="D227" s="52" t="s">
        <v>263</v>
      </c>
      <c r="E227" s="52" t="s">
        <v>25</v>
      </c>
      <c r="F227" s="52" t="s">
        <v>25</v>
      </c>
      <c r="G227" s="52" t="s">
        <v>25</v>
      </c>
      <c r="H227" s="52" t="s">
        <v>25</v>
      </c>
      <c r="I227" s="52" t="s">
        <v>25</v>
      </c>
      <c r="J227" s="52" t="s">
        <v>25</v>
      </c>
      <c r="K227" s="52" t="s">
        <v>25</v>
      </c>
      <c r="L227" s="53" t="s">
        <v>25</v>
      </c>
      <c r="M227" s="53" t="s">
        <v>25</v>
      </c>
      <c r="N227" s="54" t="s">
        <v>287</v>
      </c>
      <c r="O227" s="52" t="s">
        <v>25</v>
      </c>
      <c r="P227" s="55">
        <v>45923</v>
      </c>
      <c r="Q227" s="52">
        <v>17</v>
      </c>
      <c r="R227" s="52">
        <v>21</v>
      </c>
      <c r="S227" s="56">
        <v>1425</v>
      </c>
      <c r="T227" s="52">
        <v>0</v>
      </c>
      <c r="U227" s="52">
        <v>0</v>
      </c>
      <c r="V227" s="52">
        <v>0</v>
      </c>
      <c r="W227" s="52">
        <v>0</v>
      </c>
      <c r="X227" s="52">
        <v>0.93880137717775902</v>
      </c>
      <c r="Y227" s="52">
        <v>0.79694306645746005</v>
      </c>
      <c r="Z227" s="52">
        <v>0.73709967301575396</v>
      </c>
      <c r="AA227" s="52">
        <v>0.67973904813632202</v>
      </c>
      <c r="AB227" s="52">
        <v>0.63435344648140701</v>
      </c>
      <c r="AC227" s="52">
        <v>0.65179633060669595</v>
      </c>
      <c r="AD227" s="52">
        <v>0.68647986708996001</v>
      </c>
      <c r="AE227" s="52">
        <v>0.68983335702368598</v>
      </c>
      <c r="AF227" s="52">
        <v>0.69959631314023096</v>
      </c>
      <c r="AG227" s="52">
        <v>0.74484089834562694</v>
      </c>
      <c r="AH227" s="52">
        <v>0.86737469516708898</v>
      </c>
      <c r="AI227" s="52">
        <v>1.1156101652898001</v>
      </c>
      <c r="AJ227" s="52">
        <v>1.2976101056145299</v>
      </c>
      <c r="AK227" s="52">
        <v>1.48092250599465</v>
      </c>
      <c r="AL227" s="52">
        <v>1.7049926583374699</v>
      </c>
      <c r="AM227" s="52">
        <v>1.84873470576731</v>
      </c>
      <c r="AN227" s="52">
        <v>1.92995870225688</v>
      </c>
      <c r="AO227" s="52">
        <v>1.8668879364164099</v>
      </c>
      <c r="AP227" s="52">
        <v>1.8497877432774299</v>
      </c>
      <c r="AQ227" s="52">
        <v>1.7506759425585201</v>
      </c>
      <c r="AR227" s="52">
        <v>1.6466210018371901</v>
      </c>
      <c r="AS227" s="52">
        <v>1.59974138206497</v>
      </c>
      <c r="AT227" s="52">
        <v>1.3532833567126901</v>
      </c>
      <c r="AU227" s="52">
        <v>1.1738287051391401</v>
      </c>
      <c r="AV227" s="52">
        <v>1.01665330449745</v>
      </c>
      <c r="AW227" s="52">
        <v>0.99785678890713403</v>
      </c>
      <c r="AX227" s="52">
        <v>0.859231913905394</v>
      </c>
      <c r="AY227" s="52">
        <v>0.76535227568525999</v>
      </c>
      <c r="AZ227" s="52">
        <v>0.68674056517450399</v>
      </c>
      <c r="BA227" s="52">
        <v>0.645745506712742</v>
      </c>
      <c r="BB227" s="52">
        <v>0.63930401086284405</v>
      </c>
      <c r="BC227" s="52">
        <v>0.67672120653746404</v>
      </c>
      <c r="BD227" s="52">
        <v>0.72897586287113603</v>
      </c>
      <c r="BE227" s="52">
        <v>0.74608811257178298</v>
      </c>
      <c r="BF227" s="52">
        <v>0.81039065661660403</v>
      </c>
      <c r="BG227" s="52">
        <v>0.91055017314589803</v>
      </c>
      <c r="BH227" s="52">
        <v>1.06027266337552</v>
      </c>
      <c r="BI227" s="52">
        <v>1.2390243663704099</v>
      </c>
      <c r="BJ227" s="52">
        <v>1.4665084037236999</v>
      </c>
      <c r="BK227" s="52">
        <v>1.6571712820780899</v>
      </c>
      <c r="BL227" s="52">
        <v>1.8268726983614101</v>
      </c>
      <c r="BM227" s="52">
        <v>1.97794223099424</v>
      </c>
      <c r="BN227" s="52">
        <v>1.9635818592707299</v>
      </c>
      <c r="BO227" s="52">
        <v>1.91653642849964</v>
      </c>
      <c r="BP227" s="52">
        <v>1.80712653790649</v>
      </c>
      <c r="BQ227" s="52">
        <v>1.7030884093569001</v>
      </c>
      <c r="BR227" s="52">
        <v>1.5781771192006799</v>
      </c>
      <c r="BS227" s="52">
        <v>1.35948803734361</v>
      </c>
      <c r="BT227" s="52">
        <v>1.15351522001258</v>
      </c>
      <c r="BU227" s="52">
        <v>77.668098659878893</v>
      </c>
      <c r="BV227" s="52">
        <v>74.865324491993107</v>
      </c>
      <c r="BW227" s="52">
        <v>73.151488229323505</v>
      </c>
      <c r="BX227" s="52">
        <v>72.935964950223806</v>
      </c>
      <c r="BY227" s="52">
        <v>71.114134254598994</v>
      </c>
      <c r="BZ227" s="52">
        <v>70.189540473861697</v>
      </c>
      <c r="CA227" s="52">
        <v>70.064820207776606</v>
      </c>
      <c r="CB227" s="52">
        <v>69.294506430463002</v>
      </c>
      <c r="CC227" s="52">
        <v>72.9921939560586</v>
      </c>
      <c r="CD227" s="52">
        <v>77.767713327986499</v>
      </c>
      <c r="CE227" s="52">
        <v>82.014089760328801</v>
      </c>
      <c r="CF227" s="52">
        <v>84.5484067274067</v>
      </c>
      <c r="CG227" s="52">
        <v>88.224735682121405</v>
      </c>
      <c r="CH227" s="52">
        <v>91.121644251872397</v>
      </c>
      <c r="CI227" s="52">
        <v>92.765091196141199</v>
      </c>
      <c r="CJ227" s="52">
        <v>94.107601445645997</v>
      </c>
      <c r="CK227" s="52">
        <v>95.363670521543497</v>
      </c>
      <c r="CL227" s="52">
        <v>94.205521343712704</v>
      </c>
      <c r="CM227" s="52">
        <v>93.118192677006306</v>
      </c>
      <c r="CN227" s="52">
        <v>90.953438135958805</v>
      </c>
      <c r="CO227" s="52">
        <v>88.883751801330803</v>
      </c>
      <c r="CP227" s="57">
        <v>87.173903262916795</v>
      </c>
      <c r="CQ227" s="57">
        <v>84.585069632965102</v>
      </c>
      <c r="CR227" s="57">
        <v>81.791950938310194</v>
      </c>
      <c r="CS227" s="57">
        <v>79.498643288971493</v>
      </c>
      <c r="CT227" s="57">
        <v>2.35812708898855E-2</v>
      </c>
      <c r="CU227" s="57">
        <v>1.91390794852856E-2</v>
      </c>
      <c r="CV227" s="57">
        <v>1.8070934098617202E-2</v>
      </c>
      <c r="CW227" s="57">
        <v>1.3799046692520099E-2</v>
      </c>
      <c r="CX227" s="57">
        <v>1.8476918894438101E-3</v>
      </c>
      <c r="CY227" s="57">
        <v>-1.8037296487467701E-3</v>
      </c>
      <c r="CZ227" s="57">
        <v>-2.29448586430711E-3</v>
      </c>
      <c r="DA227" s="57">
        <v>9.4570498485444902E-3</v>
      </c>
      <c r="DB227" s="57">
        <v>1.78546614219483E-2</v>
      </c>
      <c r="DC227" s="57">
        <v>1.4312153397814199E-2</v>
      </c>
      <c r="DD227" s="57">
        <v>4.5376934946040797E-3</v>
      </c>
      <c r="DE227" s="57">
        <v>4.5251429412644598E-3</v>
      </c>
      <c r="DF227" s="57">
        <v>-1.1693014096550301E-2</v>
      </c>
      <c r="DG227" s="57">
        <v>-2.8669068584904799E-3</v>
      </c>
      <c r="DH227" s="57">
        <v>7.3044663507556701E-3</v>
      </c>
      <c r="DI227" s="57">
        <v>1.39110294017091E-2</v>
      </c>
      <c r="DJ227" s="57">
        <v>8.0560955807828002E-2</v>
      </c>
      <c r="DK227" s="57">
        <v>9.7813483168158605E-2</v>
      </c>
      <c r="DL227" s="57">
        <v>0.102926789820194</v>
      </c>
      <c r="DM227" s="57">
        <v>0.10180240199754099</v>
      </c>
      <c r="DN227" s="57">
        <v>5.43837034231738E-2</v>
      </c>
      <c r="DO227" s="57">
        <v>-4.4905916258504803E-3</v>
      </c>
      <c r="DP227" s="52">
        <v>-5.1056109696397903E-3</v>
      </c>
      <c r="DQ227" s="52">
        <v>-6.5699989875786697E-4</v>
      </c>
      <c r="DR227" s="58">
        <v>2.7638485272300701E-5</v>
      </c>
      <c r="DS227" s="58">
        <v>2.0919193418826702E-5</v>
      </c>
      <c r="DT227" s="58">
        <v>1.3123118399620701E-5</v>
      </c>
      <c r="DU227" s="58">
        <v>6.0141330724777302E-6</v>
      </c>
      <c r="DV227" s="58">
        <v>2.01676465140299E-6</v>
      </c>
      <c r="DW227" s="58">
        <v>8.9946096898586302E-7</v>
      </c>
      <c r="DX227" s="58">
        <v>2.800060562398E-6</v>
      </c>
      <c r="DY227" s="58">
        <v>2.13885422882399E-5</v>
      </c>
      <c r="DZ227" s="58">
        <v>6.7289457025743604E-6</v>
      </c>
      <c r="EA227" s="58">
        <v>4.7055012686713702E-6</v>
      </c>
      <c r="EB227" s="58">
        <v>2.5166707912016099E-6</v>
      </c>
      <c r="EC227" s="58">
        <v>2.44866217331214E-6</v>
      </c>
      <c r="ED227" s="58">
        <v>5.5376737033268899E-6</v>
      </c>
      <c r="EE227" s="58">
        <v>1.59969447814194E-5</v>
      </c>
      <c r="EF227" s="58">
        <v>2.2016549181892101E-5</v>
      </c>
      <c r="EG227" s="58">
        <v>2.6310372664681998E-5</v>
      </c>
      <c r="EH227" s="58">
        <v>3.4167071948796503E-5</v>
      </c>
      <c r="EI227" s="58">
        <v>3.0847850294380097E-5</v>
      </c>
      <c r="EJ227" s="58">
        <v>2.89383011851382E-5</v>
      </c>
      <c r="EK227" s="58">
        <v>2.8986656654174802E-5</v>
      </c>
      <c r="EL227" s="58">
        <v>4.7436467279468901E-5</v>
      </c>
      <c r="EM227" s="58">
        <v>3.20918060141436E-5</v>
      </c>
      <c r="EN227" s="58">
        <v>3.1283737317335598E-6</v>
      </c>
      <c r="EO227" s="58">
        <v>2.6399779327886899E-6</v>
      </c>
    </row>
    <row r="228" spans="2:145" x14ac:dyDescent="0.25">
      <c r="B22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All_All_All_All_All_H3EELECN_All_All_All_All_All_45848</v>
      </c>
      <c r="C228" s="52" t="s">
        <v>264</v>
      </c>
      <c r="D228" s="52" t="s">
        <v>233</v>
      </c>
      <c r="E228" s="52" t="s">
        <v>25</v>
      </c>
      <c r="F228" s="52" t="s">
        <v>25</v>
      </c>
      <c r="G228" s="52" t="s">
        <v>25</v>
      </c>
      <c r="H228" s="52" t="s">
        <v>25</v>
      </c>
      <c r="I228" s="52" t="s">
        <v>25</v>
      </c>
      <c r="J228" s="52" t="s">
        <v>234</v>
      </c>
      <c r="K228" s="52" t="s">
        <v>25</v>
      </c>
      <c r="L228" s="53" t="s">
        <v>25</v>
      </c>
      <c r="M228" s="53" t="s">
        <v>25</v>
      </c>
      <c r="N228" s="54" t="s">
        <v>25</v>
      </c>
      <c r="O228" s="52" t="s">
        <v>25</v>
      </c>
      <c r="P228" s="55">
        <v>45848</v>
      </c>
      <c r="Q228" s="52">
        <v>17</v>
      </c>
      <c r="R228" s="52">
        <v>21</v>
      </c>
      <c r="S228" s="56">
        <v>538</v>
      </c>
      <c r="T228" s="52">
        <v>0</v>
      </c>
      <c r="U228" s="52">
        <v>0</v>
      </c>
      <c r="V228" s="52">
        <v>0</v>
      </c>
      <c r="W228" s="52">
        <v>0</v>
      </c>
      <c r="X228" s="52">
        <v>0.90168854176081603</v>
      </c>
      <c r="Y228" s="52">
        <v>0.83259341162189504</v>
      </c>
      <c r="Z228" s="52">
        <v>0.74833859828805505</v>
      </c>
      <c r="AA228" s="52">
        <v>0.62437112564700903</v>
      </c>
      <c r="AB228" s="52">
        <v>0.61791464928264095</v>
      </c>
      <c r="AC228" s="52">
        <v>0.63315907190919396</v>
      </c>
      <c r="AD228" s="52">
        <v>0.64831729063297305</v>
      </c>
      <c r="AE228" s="52">
        <v>0.53741325549749996</v>
      </c>
      <c r="AF228" s="52">
        <v>0.376656458651487</v>
      </c>
      <c r="AG228" s="52">
        <v>0.34498179640743998</v>
      </c>
      <c r="AH228" s="52">
        <v>0.36781338527334201</v>
      </c>
      <c r="AI228" s="52">
        <v>0.32817390130090401</v>
      </c>
      <c r="AJ228" s="52">
        <v>0.36888250086220498</v>
      </c>
      <c r="AK228" s="52">
        <v>0.41387546339372899</v>
      </c>
      <c r="AL228" s="52">
        <v>0.48943625390260498</v>
      </c>
      <c r="AM228" s="52">
        <v>0.53749300662864496</v>
      </c>
      <c r="AN228" s="52">
        <v>0.54274705040815696</v>
      </c>
      <c r="AO228" s="52">
        <v>0.68254220646038999</v>
      </c>
      <c r="AP228" s="52">
        <v>0.80701960838110398</v>
      </c>
      <c r="AQ228" s="52">
        <v>0.99042315284795801</v>
      </c>
      <c r="AR228" s="52">
        <v>1.1661626011484401</v>
      </c>
      <c r="AS228" s="52">
        <v>1.38042884967242</v>
      </c>
      <c r="AT228" s="52">
        <v>1.31116543989905</v>
      </c>
      <c r="AU228" s="52">
        <v>1.1694597668551101</v>
      </c>
      <c r="AV228" s="52">
        <v>0.79119303652308504</v>
      </c>
      <c r="AW228" s="52">
        <v>1.02642421130797</v>
      </c>
      <c r="AX228" s="52">
        <v>0.91156264851527502</v>
      </c>
      <c r="AY228" s="52">
        <v>0.79869490878511096</v>
      </c>
      <c r="AZ228" s="52">
        <v>0.69099379239342396</v>
      </c>
      <c r="BA228" s="52">
        <v>0.59677831361050304</v>
      </c>
      <c r="BB228" s="52">
        <v>0.58075441574490805</v>
      </c>
      <c r="BC228" s="52">
        <v>0.58255550927970701</v>
      </c>
      <c r="BD228" s="52">
        <v>0.55911169890798995</v>
      </c>
      <c r="BE228" s="52">
        <v>0.47601713993860101</v>
      </c>
      <c r="BF228" s="52">
        <v>0.47724418909865302</v>
      </c>
      <c r="BG228" s="52">
        <v>0.46241840499160602</v>
      </c>
      <c r="BH228" s="52">
        <v>0.47785791957194301</v>
      </c>
      <c r="BI228" s="52">
        <v>0.51085228248772796</v>
      </c>
      <c r="BJ228" s="52">
        <v>0.59578627345955404</v>
      </c>
      <c r="BK228" s="52">
        <v>0.72620624838938697</v>
      </c>
      <c r="BL228" s="52">
        <v>0.75162657143956602</v>
      </c>
      <c r="BM228" s="52">
        <v>0.79950210067433103</v>
      </c>
      <c r="BN228" s="52">
        <v>0.95429526413461896</v>
      </c>
      <c r="BO228" s="52">
        <v>1.15141491126615</v>
      </c>
      <c r="BP228" s="52">
        <v>1.2632400821963601</v>
      </c>
      <c r="BQ228" s="52">
        <v>1.3332096266812901</v>
      </c>
      <c r="BR228" s="52">
        <v>1.41528706654186</v>
      </c>
      <c r="BS228" s="52">
        <v>1.2192104825607999</v>
      </c>
      <c r="BT228" s="52">
        <v>1.0839573848649799</v>
      </c>
      <c r="BU228" s="52">
        <v>76.875063013109695</v>
      </c>
      <c r="BV228" s="52">
        <v>69.807606468406505</v>
      </c>
      <c r="BW228" s="52">
        <v>68.702159089290305</v>
      </c>
      <c r="BX228" s="52">
        <v>67.927921338302397</v>
      </c>
      <c r="BY228" s="52">
        <v>66.317125664512304</v>
      </c>
      <c r="BZ228" s="52">
        <v>65.013483262128602</v>
      </c>
      <c r="CA228" s="52">
        <v>64.676601231422296</v>
      </c>
      <c r="CB228" s="52">
        <v>66.738064285303096</v>
      </c>
      <c r="CC228" s="52">
        <v>70.589348055444304</v>
      </c>
      <c r="CD228" s="52">
        <v>75.087956385539499</v>
      </c>
      <c r="CE228" s="52">
        <v>79.1551156757276</v>
      </c>
      <c r="CF228" s="52">
        <v>83.099486733279207</v>
      </c>
      <c r="CG228" s="52">
        <v>86.652979251369004</v>
      </c>
      <c r="CH228" s="52">
        <v>89.464073149666305</v>
      </c>
      <c r="CI228" s="52">
        <v>92.055214769571194</v>
      </c>
      <c r="CJ228" s="52">
        <v>94.2043422476914</v>
      </c>
      <c r="CK228" s="52">
        <v>95.2200514632504</v>
      </c>
      <c r="CL228" s="52">
        <v>95.315831083951096</v>
      </c>
      <c r="CM228" s="52">
        <v>94.974120239247398</v>
      </c>
      <c r="CN228" s="52">
        <v>93.197135864724103</v>
      </c>
      <c r="CO228" s="52">
        <v>90.474265977872605</v>
      </c>
      <c r="CP228" s="57">
        <v>85.573088947887697</v>
      </c>
      <c r="CQ228" s="57">
        <v>81.600346138566806</v>
      </c>
      <c r="CR228" s="57">
        <v>79.401096842641195</v>
      </c>
      <c r="CS228" s="57">
        <v>73.495105911739302</v>
      </c>
      <c r="CT228" s="57">
        <v>3.0798062356708199E-2</v>
      </c>
      <c r="CU228" s="57">
        <v>-7.6706567831115796E-3</v>
      </c>
      <c r="CV228" s="57">
        <v>-7.4782250726034604E-3</v>
      </c>
      <c r="CW228" s="57">
        <v>-1.38954782372056E-3</v>
      </c>
      <c r="CX228" s="57">
        <v>-3.1234760877769702E-3</v>
      </c>
      <c r="CY228" s="57">
        <v>-3.30072885628471E-3</v>
      </c>
      <c r="CZ228" s="57">
        <v>-6.2229431694768101E-4</v>
      </c>
      <c r="DA228" s="57">
        <v>1.1070764296407701E-2</v>
      </c>
      <c r="DB228" s="57">
        <v>4.8585042177412101E-2</v>
      </c>
      <c r="DC228" s="57">
        <v>6.5257346164088903E-2</v>
      </c>
      <c r="DD228" s="57">
        <v>4.2941278317548501E-2</v>
      </c>
      <c r="DE228" s="57">
        <v>5.66752262822037E-2</v>
      </c>
      <c r="DF228" s="57">
        <v>4.3046609439703599E-2</v>
      </c>
      <c r="DG228" s="57">
        <v>4.2633901319040601E-2</v>
      </c>
      <c r="DH228" s="57">
        <v>5.3925022358234001E-2</v>
      </c>
      <c r="DI228" s="57">
        <v>3.3278625719872397E-2</v>
      </c>
      <c r="DJ228" s="57">
        <v>5.4299800931977997E-2</v>
      </c>
      <c r="DK228" s="57">
        <v>4.57171212092429E-2</v>
      </c>
      <c r="DL228" s="57">
        <v>0.11589384746485</v>
      </c>
      <c r="DM228" s="57">
        <v>8.5076814801276393E-2</v>
      </c>
      <c r="DN228" s="57">
        <v>3.6126109650254597E-2</v>
      </c>
      <c r="DO228" s="57">
        <v>-2.4446868877788599E-2</v>
      </c>
      <c r="DP228" s="52">
        <v>-2.3620866967856698E-2</v>
      </c>
      <c r="DQ228" s="52">
        <v>-7.4539958751677297E-3</v>
      </c>
      <c r="DR228" s="58">
        <v>2.46508963536734E-5</v>
      </c>
      <c r="DS228" s="58">
        <v>2.0299891165264101E-5</v>
      </c>
      <c r="DT228" s="58">
        <v>1.40914185348459E-5</v>
      </c>
      <c r="DU228" s="58">
        <v>9.8598411959564599E-6</v>
      </c>
      <c r="DV228" s="58">
        <v>6.2204413161946E-6</v>
      </c>
      <c r="DW228" s="58">
        <v>3.68854564259932E-6</v>
      </c>
      <c r="DX228" s="58">
        <v>5.1010772372278702E-6</v>
      </c>
      <c r="DY228" s="58">
        <v>7.8176061172063707E-6</v>
      </c>
      <c r="DZ228" s="58">
        <v>6.97068183981625E-6</v>
      </c>
      <c r="EA228" s="58">
        <v>6.88691797027865E-6</v>
      </c>
      <c r="EB228" s="58">
        <v>6.8008624068174399E-6</v>
      </c>
      <c r="EC228" s="58">
        <v>7.07111067359098E-6</v>
      </c>
      <c r="ED228" s="58">
        <v>8.1014969749401393E-6</v>
      </c>
      <c r="EE228" s="58">
        <v>1.17508791163694E-5</v>
      </c>
      <c r="EF228" s="58">
        <v>1.63597681986562E-5</v>
      </c>
      <c r="EG228" s="58">
        <v>1.30004489404471E-5</v>
      </c>
      <c r="EH228" s="58">
        <v>1.3982495975487699E-5</v>
      </c>
      <c r="EI228" s="58">
        <v>1.7048710160795801E-5</v>
      </c>
      <c r="EJ228" s="58">
        <v>2.30290749341319E-5</v>
      </c>
      <c r="EK228" s="58">
        <v>2.60843331982265E-5</v>
      </c>
      <c r="EL228" s="58">
        <v>2.93371892777371E-5</v>
      </c>
      <c r="EM228" s="58">
        <v>2.0764245325946799E-5</v>
      </c>
      <c r="EN228" s="58">
        <v>8.6493607593548198E-6</v>
      </c>
      <c r="EO228" s="58">
        <v>8.2251411165607992E-6</v>
      </c>
    </row>
    <row r="229" spans="2:145" x14ac:dyDescent="0.25">
      <c r="B22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All_All_All_All_All_H3EELECN_All_All_All_All_All_45849</v>
      </c>
      <c r="C229" s="52" t="s">
        <v>264</v>
      </c>
      <c r="D229" s="52" t="s">
        <v>233</v>
      </c>
      <c r="E229" s="52" t="s">
        <v>25</v>
      </c>
      <c r="F229" s="52" t="s">
        <v>25</v>
      </c>
      <c r="G229" s="52" t="s">
        <v>25</v>
      </c>
      <c r="H229" s="52" t="s">
        <v>25</v>
      </c>
      <c r="I229" s="52" t="s">
        <v>25</v>
      </c>
      <c r="J229" s="52" t="s">
        <v>234</v>
      </c>
      <c r="K229" s="52" t="s">
        <v>25</v>
      </c>
      <c r="L229" s="53" t="s">
        <v>25</v>
      </c>
      <c r="M229" s="53" t="s">
        <v>25</v>
      </c>
      <c r="N229" s="54" t="s">
        <v>25</v>
      </c>
      <c r="O229" s="52" t="s">
        <v>25</v>
      </c>
      <c r="P229" s="55">
        <v>45849</v>
      </c>
      <c r="Q229" s="52">
        <v>17</v>
      </c>
      <c r="R229" s="52">
        <v>21</v>
      </c>
      <c r="S229" s="56">
        <v>542</v>
      </c>
      <c r="T229" s="52">
        <v>0</v>
      </c>
      <c r="U229" s="52">
        <v>0</v>
      </c>
      <c r="V229" s="52">
        <v>0</v>
      </c>
      <c r="W229" s="52">
        <v>0</v>
      </c>
      <c r="X229" s="52">
        <v>1.13218420337166</v>
      </c>
      <c r="Y229" s="52">
        <v>1.0099823161080701</v>
      </c>
      <c r="Z229" s="52">
        <v>0.89362573040044002</v>
      </c>
      <c r="AA229" s="52">
        <v>0.79865099353080105</v>
      </c>
      <c r="AB229" s="52">
        <v>0.74471517400597598</v>
      </c>
      <c r="AC229" s="52">
        <v>0.74474638659039905</v>
      </c>
      <c r="AD229" s="52">
        <v>0.71604471797942304</v>
      </c>
      <c r="AE229" s="52">
        <v>0.62257162789786002</v>
      </c>
      <c r="AF229" s="52">
        <v>0.47910251870259302</v>
      </c>
      <c r="AG229" s="52">
        <v>0.46674483846326797</v>
      </c>
      <c r="AH229" s="52">
        <v>0.47433623249217</v>
      </c>
      <c r="AI229" s="52">
        <v>0.44826639870315799</v>
      </c>
      <c r="AJ229" s="52">
        <v>0.42433041128712501</v>
      </c>
      <c r="AK229" s="52">
        <v>0.49908164151386802</v>
      </c>
      <c r="AL229" s="52">
        <v>0.60190267234151495</v>
      </c>
      <c r="AM229" s="52">
        <v>0.62950408183712003</v>
      </c>
      <c r="AN229" s="52">
        <v>0.62939861248060602</v>
      </c>
      <c r="AO229" s="52">
        <v>0.81246439815917004</v>
      </c>
      <c r="AP229" s="52">
        <v>1.03429749057021</v>
      </c>
      <c r="AQ229" s="52">
        <v>1.18145399737748</v>
      </c>
      <c r="AR229" s="52">
        <v>1.31238185859863</v>
      </c>
      <c r="AS229" s="52">
        <v>1.48630022146225</v>
      </c>
      <c r="AT229" s="52">
        <v>1.50178375001474</v>
      </c>
      <c r="AU229" s="52">
        <v>1.3286387258344901</v>
      </c>
      <c r="AV229" s="52">
        <v>1.18566820455583</v>
      </c>
      <c r="AW229" s="52">
        <v>1.2585266958853401</v>
      </c>
      <c r="AX229" s="52">
        <v>1.1259931627784701</v>
      </c>
      <c r="AY229" s="52">
        <v>0.97581915340190395</v>
      </c>
      <c r="AZ229" s="52">
        <v>0.83446660360177005</v>
      </c>
      <c r="BA229" s="52">
        <v>0.71988202314828398</v>
      </c>
      <c r="BB229" s="52">
        <v>0.68639566093284599</v>
      </c>
      <c r="BC229" s="52">
        <v>0.68206421129158001</v>
      </c>
      <c r="BD229" s="52">
        <v>0.64988790328762103</v>
      </c>
      <c r="BE229" s="52">
        <v>0.54218942641256496</v>
      </c>
      <c r="BF229" s="52">
        <v>0.50387737103873198</v>
      </c>
      <c r="BG229" s="52">
        <v>0.476071217986136</v>
      </c>
      <c r="BH229" s="52">
        <v>0.50610098370972201</v>
      </c>
      <c r="BI229" s="52">
        <v>0.60308006472715403</v>
      </c>
      <c r="BJ229" s="52">
        <v>0.72077587612550598</v>
      </c>
      <c r="BK229" s="52">
        <v>0.85535120124034203</v>
      </c>
      <c r="BL229" s="52">
        <v>0.86422865621735201</v>
      </c>
      <c r="BM229" s="52">
        <v>0.91110315897615402</v>
      </c>
      <c r="BN229" s="52">
        <v>1.0987762763436399</v>
      </c>
      <c r="BO229" s="52">
        <v>1.3226158584285901</v>
      </c>
      <c r="BP229" s="52">
        <v>1.40090932584336</v>
      </c>
      <c r="BQ229" s="52">
        <v>1.4732510511835499</v>
      </c>
      <c r="BR229" s="52">
        <v>1.5621281890576599</v>
      </c>
      <c r="BS229" s="52">
        <v>1.3782954522858699</v>
      </c>
      <c r="BT229" s="52">
        <v>1.2467609641771</v>
      </c>
      <c r="BU229" s="52">
        <v>79.185396648362499</v>
      </c>
      <c r="BV229" s="52">
        <v>75.747186745875993</v>
      </c>
      <c r="BW229" s="52">
        <v>74.439244358001304</v>
      </c>
      <c r="BX229" s="52">
        <v>72.935422406806595</v>
      </c>
      <c r="BY229" s="52">
        <v>71.641281330996705</v>
      </c>
      <c r="BZ229" s="52">
        <v>71.075984420487202</v>
      </c>
      <c r="CA229" s="52">
        <v>70.267121144522093</v>
      </c>
      <c r="CB229" s="52">
        <v>71.129305741301494</v>
      </c>
      <c r="CC229" s="52">
        <v>73.539897855917701</v>
      </c>
      <c r="CD229" s="52">
        <v>79.123813790065199</v>
      </c>
      <c r="CE229" s="52">
        <v>83.060949230597402</v>
      </c>
      <c r="CF229" s="52">
        <v>86.897787542311804</v>
      </c>
      <c r="CG229" s="52">
        <v>90.289580398295698</v>
      </c>
      <c r="CH229" s="52">
        <v>92.908359107933094</v>
      </c>
      <c r="CI229" s="52">
        <v>95.073782095781496</v>
      </c>
      <c r="CJ229" s="52">
        <v>96.792918775593293</v>
      </c>
      <c r="CK229" s="52">
        <v>97.843938638085504</v>
      </c>
      <c r="CL229" s="52">
        <v>97.943620224077605</v>
      </c>
      <c r="CM229" s="52">
        <v>96.797146680908995</v>
      </c>
      <c r="CN229" s="52">
        <v>94.916718754681</v>
      </c>
      <c r="CO229" s="52">
        <v>91.176554208460203</v>
      </c>
      <c r="CP229" s="57">
        <v>86.548203312129601</v>
      </c>
      <c r="CQ229" s="57">
        <v>83.556477591073801</v>
      </c>
      <c r="CR229" s="57">
        <v>81.517183717198904</v>
      </c>
      <c r="CS229" s="57">
        <v>79.407730814282203</v>
      </c>
      <c r="CT229" s="57">
        <v>3.6717962872278201E-2</v>
      </c>
      <c r="CU229" s="57">
        <v>1.64864971903857E-2</v>
      </c>
      <c r="CV229" s="57">
        <v>6.7480956427615497E-3</v>
      </c>
      <c r="CW229" s="57">
        <v>-2.0513518290710998E-3</v>
      </c>
      <c r="CX229" s="57">
        <v>-4.2514957030513403E-3</v>
      </c>
      <c r="CY229" s="57">
        <v>-6.4997345430783298E-3</v>
      </c>
      <c r="CZ229" s="57">
        <v>-1.9748455744566999E-3</v>
      </c>
      <c r="DA229" s="57">
        <v>2.0488265544395999E-2</v>
      </c>
      <c r="DB229" s="57">
        <v>5.5632689699695502E-2</v>
      </c>
      <c r="DC229" s="57">
        <v>8.6503111588943901E-2</v>
      </c>
      <c r="DD229" s="57">
        <v>4.9842496158561997E-2</v>
      </c>
      <c r="DE229" s="57">
        <v>5.81482529581775E-2</v>
      </c>
      <c r="DF229" s="57">
        <v>6.8351645022630594E-2</v>
      </c>
      <c r="DG229" s="57">
        <v>9.7634750327294698E-2</v>
      </c>
      <c r="DH229" s="57">
        <v>9.4865282516362906E-2</v>
      </c>
      <c r="DI229" s="57">
        <v>4.9999682662314297E-2</v>
      </c>
      <c r="DJ229" s="57">
        <v>6.2128851547617298E-2</v>
      </c>
      <c r="DK229" s="57">
        <v>6.2829515199104805E-2</v>
      </c>
      <c r="DL229" s="57">
        <v>0.14425759361128901</v>
      </c>
      <c r="DM229" s="57">
        <v>9.1759109821486703E-2</v>
      </c>
      <c r="DN229" s="57">
        <v>5.1033899545449603E-2</v>
      </c>
      <c r="DO229" s="57">
        <v>-2.37976300540445E-4</v>
      </c>
      <c r="DP229" s="52">
        <v>-1.6401007200154801E-2</v>
      </c>
      <c r="DQ229" s="52">
        <v>-8.62316104814447E-3</v>
      </c>
      <c r="DR229" s="58">
        <v>2.5888830930192301E-5</v>
      </c>
      <c r="DS229" s="58">
        <v>2.2247738454707199E-5</v>
      </c>
      <c r="DT229" s="58">
        <v>1.6709941061566101E-5</v>
      </c>
      <c r="DU229" s="58">
        <v>1.15175427499824E-5</v>
      </c>
      <c r="DV229" s="58">
        <v>6.1493232656092197E-6</v>
      </c>
      <c r="DW229" s="58">
        <v>4.1157476858422704E-6</v>
      </c>
      <c r="DX229" s="58">
        <v>6.4329450519215599E-6</v>
      </c>
      <c r="DY229" s="58">
        <v>1.12531731106128E-5</v>
      </c>
      <c r="DZ229" s="58">
        <v>8.6297094877568798E-6</v>
      </c>
      <c r="EA229" s="58">
        <v>8.4427177467105508E-6</v>
      </c>
      <c r="EB229" s="58">
        <v>8.5645816305754502E-6</v>
      </c>
      <c r="EC229" s="58">
        <v>9.7118666979322393E-6</v>
      </c>
      <c r="ED229" s="58">
        <v>1.22694564055524E-5</v>
      </c>
      <c r="EE229" s="58">
        <v>1.50646761566401E-5</v>
      </c>
      <c r="EF229" s="58">
        <v>1.9114358456946099E-5</v>
      </c>
      <c r="EG229" s="58">
        <v>1.5425306236330601E-5</v>
      </c>
      <c r="EH229" s="58">
        <v>1.83468623576778E-5</v>
      </c>
      <c r="EI229" s="58">
        <v>2.4412702515305399E-5</v>
      </c>
      <c r="EJ229" s="58">
        <v>3.1641050188100099E-5</v>
      </c>
      <c r="EK229" s="58">
        <v>3.6221619549267403E-5</v>
      </c>
      <c r="EL229" s="58">
        <v>3.9264130337377903E-5</v>
      </c>
      <c r="EM229" s="58">
        <v>2.51871627067382E-5</v>
      </c>
      <c r="EN229" s="58">
        <v>1.0370950985950001E-5</v>
      </c>
      <c r="EO229" s="58">
        <v>9.3274281686784797E-6</v>
      </c>
    </row>
    <row r="230" spans="2:145" x14ac:dyDescent="0.25">
      <c r="B23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All_All_All_All_All_H3EELECN_All_All_All_All_All_45877</v>
      </c>
      <c r="C230" s="52" t="s">
        <v>264</v>
      </c>
      <c r="D230" s="52" t="s">
        <v>233</v>
      </c>
      <c r="E230" s="52" t="s">
        <v>25</v>
      </c>
      <c r="F230" s="52" t="s">
        <v>25</v>
      </c>
      <c r="G230" s="52" t="s">
        <v>25</v>
      </c>
      <c r="H230" s="52" t="s">
        <v>25</v>
      </c>
      <c r="I230" s="52" t="s">
        <v>25</v>
      </c>
      <c r="J230" s="52" t="s">
        <v>234</v>
      </c>
      <c r="K230" s="52" t="s">
        <v>25</v>
      </c>
      <c r="L230" s="53" t="s">
        <v>25</v>
      </c>
      <c r="M230" s="53" t="s">
        <v>25</v>
      </c>
      <c r="N230" s="54" t="s">
        <v>25</v>
      </c>
      <c r="O230" s="52" t="s">
        <v>25</v>
      </c>
      <c r="P230" s="55">
        <v>45877</v>
      </c>
      <c r="Q230" s="52">
        <v>17</v>
      </c>
      <c r="R230" s="52">
        <v>21</v>
      </c>
      <c r="S230" s="56">
        <v>741</v>
      </c>
      <c r="T230" s="52">
        <v>0</v>
      </c>
      <c r="U230" s="52">
        <v>0</v>
      </c>
      <c r="V230" s="52">
        <v>0</v>
      </c>
      <c r="W230" s="52">
        <v>0</v>
      </c>
      <c r="X230" s="52">
        <v>1.32453692532238</v>
      </c>
      <c r="Y230" s="52">
        <v>1.19275568595825</v>
      </c>
      <c r="Z230" s="52">
        <v>1.1256383922898501</v>
      </c>
      <c r="AA230" s="52">
        <v>1.0198722722332001</v>
      </c>
      <c r="AB230" s="52">
        <v>0.95724079022777198</v>
      </c>
      <c r="AC230" s="52">
        <v>0.88929254198805296</v>
      </c>
      <c r="AD230" s="52">
        <v>0.84258312232566401</v>
      </c>
      <c r="AE230" s="52">
        <v>0.667914514251012</v>
      </c>
      <c r="AF230" s="52">
        <v>0.51947767624755803</v>
      </c>
      <c r="AG230" s="52">
        <v>0.400265733478193</v>
      </c>
      <c r="AH230" s="52">
        <v>0.36640895672078899</v>
      </c>
      <c r="AI230" s="52">
        <v>0.35470624196360401</v>
      </c>
      <c r="AJ230" s="52">
        <v>0.35673241430764402</v>
      </c>
      <c r="AK230" s="52">
        <v>0.42358853233002502</v>
      </c>
      <c r="AL230" s="52">
        <v>0.55927773943631398</v>
      </c>
      <c r="AM230" s="52">
        <v>0.50266694589739302</v>
      </c>
      <c r="AN230" s="52">
        <v>0.60138607404507705</v>
      </c>
      <c r="AO230" s="52">
        <v>1.0402704004468699</v>
      </c>
      <c r="AP230" s="52">
        <v>1.27808153164197</v>
      </c>
      <c r="AQ230" s="52">
        <v>1.1946876825352599</v>
      </c>
      <c r="AR230" s="52">
        <v>1.6626867840611701</v>
      </c>
      <c r="AS230" s="52">
        <v>1.96819550496467</v>
      </c>
      <c r="AT230" s="52">
        <v>1.86255425057791</v>
      </c>
      <c r="AU230" s="52">
        <v>1.6036301687017001</v>
      </c>
      <c r="AV230" s="52">
        <v>1.4004733847022399</v>
      </c>
      <c r="AW230" s="52">
        <v>1.28563666050089</v>
      </c>
      <c r="AX230" s="52">
        <v>1.16637635490431</v>
      </c>
      <c r="AY230" s="52">
        <v>1.0269247262905801</v>
      </c>
      <c r="AZ230" s="52">
        <v>0.90644062463792296</v>
      </c>
      <c r="BA230" s="52">
        <v>0.81799108591735004</v>
      </c>
      <c r="BB230" s="52">
        <v>0.77501738358630801</v>
      </c>
      <c r="BC230" s="52">
        <v>0.79636039329483999</v>
      </c>
      <c r="BD230" s="52">
        <v>0.75786833541515497</v>
      </c>
      <c r="BE230" s="52">
        <v>0.59434204692380399</v>
      </c>
      <c r="BF230" s="52">
        <v>0.50109848203824003</v>
      </c>
      <c r="BG230" s="52">
        <v>0.47158117108417702</v>
      </c>
      <c r="BH230" s="52">
        <v>0.48369618527862701</v>
      </c>
      <c r="BI230" s="52">
        <v>0.58449910639429503</v>
      </c>
      <c r="BJ230" s="52">
        <v>0.75224475730455598</v>
      </c>
      <c r="BK230" s="52">
        <v>0.955913976056051</v>
      </c>
      <c r="BL230" s="52">
        <v>0.93097665817470499</v>
      </c>
      <c r="BM230" s="52">
        <v>1.02243179877196</v>
      </c>
      <c r="BN230" s="52">
        <v>1.3138595247156</v>
      </c>
      <c r="BO230" s="52">
        <v>1.6002886681019299</v>
      </c>
      <c r="BP230" s="52">
        <v>1.39112733159711</v>
      </c>
      <c r="BQ230" s="52">
        <v>1.6473711514279901</v>
      </c>
      <c r="BR230" s="52">
        <v>1.8242745341559601</v>
      </c>
      <c r="BS230" s="52">
        <v>1.60603340468828</v>
      </c>
      <c r="BT230" s="52">
        <v>1.4199568379127401</v>
      </c>
      <c r="BU230" s="52">
        <v>79.994153035760803</v>
      </c>
      <c r="BV230" s="52">
        <v>74.185437769124405</v>
      </c>
      <c r="BW230" s="52">
        <v>72.976470443150603</v>
      </c>
      <c r="BX230" s="52">
        <v>71.564834256128194</v>
      </c>
      <c r="BY230" s="52">
        <v>70.116981341519704</v>
      </c>
      <c r="BZ230" s="52">
        <v>69.224685146831405</v>
      </c>
      <c r="CA230" s="52">
        <v>68.2302555756728</v>
      </c>
      <c r="CB230" s="52">
        <v>68.440767425363006</v>
      </c>
      <c r="CC230" s="52">
        <v>71.034288294751704</v>
      </c>
      <c r="CD230" s="52">
        <v>76.682342544153897</v>
      </c>
      <c r="CE230" s="52">
        <v>80.773226937749101</v>
      </c>
      <c r="CF230" s="52">
        <v>85.182175164429793</v>
      </c>
      <c r="CG230" s="52">
        <v>89.034284276804598</v>
      </c>
      <c r="CH230" s="52">
        <v>92.237665406890798</v>
      </c>
      <c r="CI230" s="52">
        <v>94.977000614544295</v>
      </c>
      <c r="CJ230" s="52">
        <v>96.989631368906601</v>
      </c>
      <c r="CK230" s="52">
        <v>98.192428624119401</v>
      </c>
      <c r="CL230" s="52">
        <v>98.566155451248093</v>
      </c>
      <c r="CM230" s="52">
        <v>97.943272781983694</v>
      </c>
      <c r="CN230" s="52">
        <v>95.624954350180403</v>
      </c>
      <c r="CO230" s="52">
        <v>91.931435423196902</v>
      </c>
      <c r="CP230" s="57">
        <v>86.879059936294297</v>
      </c>
      <c r="CQ230" s="57">
        <v>84.320838712961404</v>
      </c>
      <c r="CR230" s="57">
        <v>81.891449822587902</v>
      </c>
      <c r="CS230" s="57">
        <v>77.448965172131096</v>
      </c>
      <c r="CT230" s="57">
        <v>3.6822152586701497E-2</v>
      </c>
      <c r="CU230" s="57">
        <v>9.03566703313456E-3</v>
      </c>
      <c r="CV230" s="57">
        <v>2.7111908295235801E-3</v>
      </c>
      <c r="CW230" s="57">
        <v>-2.2196328794073399E-3</v>
      </c>
      <c r="CX230" s="57">
        <v>-3.7401378152869301E-3</v>
      </c>
      <c r="CY230" s="57">
        <v>-5.4148780068887801E-3</v>
      </c>
      <c r="CZ230" s="57">
        <v>-1.21956205100145E-3</v>
      </c>
      <c r="DA230" s="57">
        <v>1.44537272976206E-2</v>
      </c>
      <c r="DB230" s="57">
        <v>4.9586178777631301E-2</v>
      </c>
      <c r="DC230" s="57">
        <v>7.2185906158652099E-2</v>
      </c>
      <c r="DD230" s="57">
        <v>4.3354571493111199E-2</v>
      </c>
      <c r="DE230" s="57">
        <v>5.5423183924695703E-2</v>
      </c>
      <c r="DF230" s="57">
        <v>5.1438963227979403E-2</v>
      </c>
      <c r="DG230" s="57">
        <v>7.4396356181920198E-2</v>
      </c>
      <c r="DH230" s="57">
        <v>8.0532170120782495E-2</v>
      </c>
      <c r="DI230" s="57">
        <v>4.4790778751516401E-2</v>
      </c>
      <c r="DJ230" s="57">
        <v>6.3428248682244101E-2</v>
      </c>
      <c r="DK230" s="57">
        <v>6.3203168794130599E-2</v>
      </c>
      <c r="DL230" s="57">
        <v>0.14322052293742299</v>
      </c>
      <c r="DM230" s="57">
        <v>9.6879323635265399E-2</v>
      </c>
      <c r="DN230" s="57">
        <v>5.4585907834502803E-2</v>
      </c>
      <c r="DO230" s="57">
        <v>-2.7925789113660399E-3</v>
      </c>
      <c r="DP230" s="52">
        <v>-1.8841751716658899E-2</v>
      </c>
      <c r="DQ230" s="52">
        <v>-7.5966339810831802E-3</v>
      </c>
      <c r="DR230" s="58">
        <v>1.9213387479732599E-5</v>
      </c>
      <c r="DS230" s="58">
        <v>1.4201831895826001E-5</v>
      </c>
      <c r="DT230" s="58">
        <v>1.0883446365914E-5</v>
      </c>
      <c r="DU230" s="58">
        <v>8.7750118181531505E-6</v>
      </c>
      <c r="DV230" s="58">
        <v>5.0242669835708397E-6</v>
      </c>
      <c r="DW230" s="58">
        <v>3.2857110932769201E-6</v>
      </c>
      <c r="DX230" s="58">
        <v>4.4533721111608496E-6</v>
      </c>
      <c r="DY230" s="58">
        <v>5.0001880121515403E-6</v>
      </c>
      <c r="DZ230" s="58">
        <v>5.8172234400855303E-6</v>
      </c>
      <c r="EA230" s="58">
        <v>5.6022881648825096E-6</v>
      </c>
      <c r="EB230" s="58">
        <v>5.2050774769857799E-6</v>
      </c>
      <c r="EC230" s="58">
        <v>5.6173950121424403E-6</v>
      </c>
      <c r="ED230" s="58">
        <v>7.2320656509322498E-6</v>
      </c>
      <c r="EE230" s="58">
        <v>1.10856212479529E-5</v>
      </c>
      <c r="EF230" s="58">
        <v>1.65159030489343E-5</v>
      </c>
      <c r="EG230" s="58">
        <v>1.1824233612325099E-5</v>
      </c>
      <c r="EH230" s="58">
        <v>1.40818184188361E-5</v>
      </c>
      <c r="EI230" s="58">
        <v>2.1055019285079898E-5</v>
      </c>
      <c r="EJ230" s="58">
        <v>2.8211043192585201E-5</v>
      </c>
      <c r="EK230" s="58">
        <v>2.7756100613858601E-5</v>
      </c>
      <c r="EL230" s="58">
        <v>2.8071073298648099E-5</v>
      </c>
      <c r="EM230" s="58">
        <v>1.9976540400520902E-5</v>
      </c>
      <c r="EN230" s="58">
        <v>9.5192834052233002E-6</v>
      </c>
      <c r="EO230" s="58">
        <v>8.4192685673679503E-6</v>
      </c>
    </row>
    <row r="231" spans="2:145" x14ac:dyDescent="0.25">
      <c r="B23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All_All_All_All_All_H3EELECN_All_All_All_All_All_45890</v>
      </c>
      <c r="C231" s="52" t="s">
        <v>264</v>
      </c>
      <c r="D231" s="52" t="s">
        <v>233</v>
      </c>
      <c r="E231" s="52" t="s">
        <v>25</v>
      </c>
      <c r="F231" s="52" t="s">
        <v>25</v>
      </c>
      <c r="G231" s="52" t="s">
        <v>25</v>
      </c>
      <c r="H231" s="52" t="s">
        <v>25</v>
      </c>
      <c r="I231" s="52" t="s">
        <v>25</v>
      </c>
      <c r="J231" s="52" t="s">
        <v>234</v>
      </c>
      <c r="K231" s="52" t="s">
        <v>25</v>
      </c>
      <c r="L231" s="53" t="s">
        <v>25</v>
      </c>
      <c r="M231" s="53" t="s">
        <v>25</v>
      </c>
      <c r="N231" s="54" t="s">
        <v>25</v>
      </c>
      <c r="O231" s="52" t="s">
        <v>25</v>
      </c>
      <c r="P231" s="55">
        <v>45890</v>
      </c>
      <c r="Q231" s="52">
        <v>17</v>
      </c>
      <c r="R231" s="52">
        <v>21</v>
      </c>
      <c r="S231" s="56">
        <v>812</v>
      </c>
      <c r="T231" s="52">
        <v>0</v>
      </c>
      <c r="U231" s="52">
        <v>0</v>
      </c>
      <c r="V231" s="52">
        <v>0</v>
      </c>
      <c r="W231" s="52">
        <v>0</v>
      </c>
      <c r="X231" s="52">
        <v>1.2513866119513699</v>
      </c>
      <c r="Y231" s="52">
        <v>1.1040247728797701</v>
      </c>
      <c r="Z231" s="52">
        <v>1.0394539188735801</v>
      </c>
      <c r="AA231" s="52">
        <v>0.93743028077847801</v>
      </c>
      <c r="AB231" s="52">
        <v>0.89759303187228701</v>
      </c>
      <c r="AC231" s="52">
        <v>0.84688665156365595</v>
      </c>
      <c r="AD231" s="52">
        <v>0.87080364017122602</v>
      </c>
      <c r="AE231" s="52">
        <v>0.77699618664768999</v>
      </c>
      <c r="AF231" s="52">
        <v>0.53870858770407504</v>
      </c>
      <c r="AG231" s="52">
        <v>0.35577376046173098</v>
      </c>
      <c r="AH231" s="52">
        <v>0.31667143901832501</v>
      </c>
      <c r="AI231" s="52">
        <v>0.33481428927892498</v>
      </c>
      <c r="AJ231" s="52">
        <v>0.44689441920217199</v>
      </c>
      <c r="AK231" s="52">
        <v>0.53364198898088899</v>
      </c>
      <c r="AL231" s="52">
        <v>0.68844212053419096</v>
      </c>
      <c r="AM231" s="52">
        <v>0.60123003515989404</v>
      </c>
      <c r="AN231" s="52">
        <v>0.66067500475200203</v>
      </c>
      <c r="AO231" s="52">
        <v>1.0797520793494499</v>
      </c>
      <c r="AP231" s="52">
        <v>1.4355908295441699</v>
      </c>
      <c r="AQ231" s="52">
        <v>1.0129614901741599</v>
      </c>
      <c r="AR231" s="52">
        <v>1.3475088542379901</v>
      </c>
      <c r="AS231" s="52">
        <v>1.7781637194136899</v>
      </c>
      <c r="AT231" s="52">
        <v>1.7027732593595</v>
      </c>
      <c r="AU231" s="52">
        <v>1.46029140155161</v>
      </c>
      <c r="AV231" s="52">
        <v>1.3117947234988101</v>
      </c>
      <c r="AW231" s="52">
        <v>1.2798168929523099</v>
      </c>
      <c r="AX231" s="52">
        <v>1.13112080247678</v>
      </c>
      <c r="AY231" s="52">
        <v>0.993892098175994</v>
      </c>
      <c r="AZ231" s="52">
        <v>0.87816338101172497</v>
      </c>
      <c r="BA231" s="52">
        <v>0.79075485595222095</v>
      </c>
      <c r="BB231" s="52">
        <v>0.75163057708213499</v>
      </c>
      <c r="BC231" s="52">
        <v>0.77366552060570903</v>
      </c>
      <c r="BD231" s="52">
        <v>0.73204348537281805</v>
      </c>
      <c r="BE231" s="52">
        <v>0.56768012470726303</v>
      </c>
      <c r="BF231" s="52">
        <v>0.47630396384784202</v>
      </c>
      <c r="BG231" s="52">
        <v>0.42811122888973202</v>
      </c>
      <c r="BH231" s="52">
        <v>0.46493312298077</v>
      </c>
      <c r="BI231" s="52">
        <v>0.57289071989777895</v>
      </c>
      <c r="BJ231" s="52">
        <v>0.78672924405479905</v>
      </c>
      <c r="BK231" s="52">
        <v>0.95711994052777405</v>
      </c>
      <c r="BL231" s="52">
        <v>0.93822978321334405</v>
      </c>
      <c r="BM231" s="52">
        <v>1.0167498030686</v>
      </c>
      <c r="BN231" s="52">
        <v>1.28087834947802</v>
      </c>
      <c r="BO231" s="52">
        <v>1.53546040530862</v>
      </c>
      <c r="BP231" s="52">
        <v>1.32056616336621</v>
      </c>
      <c r="BQ231" s="52">
        <v>1.5394785882070099</v>
      </c>
      <c r="BR231" s="52">
        <v>1.6547137814128901</v>
      </c>
      <c r="BS231" s="52">
        <v>1.4603050997012701</v>
      </c>
      <c r="BT231" s="52">
        <v>1.2758397656309901</v>
      </c>
      <c r="BU231" s="52">
        <v>75.795470276252502</v>
      </c>
      <c r="BV231" s="52">
        <v>74.355619986725699</v>
      </c>
      <c r="BW231" s="52">
        <v>73.337249062080005</v>
      </c>
      <c r="BX231" s="52">
        <v>71.6728385109475</v>
      </c>
      <c r="BY231" s="52">
        <v>70.509587514054999</v>
      </c>
      <c r="BZ231" s="52">
        <v>69.656027423006094</v>
      </c>
      <c r="CA231" s="52">
        <v>68.698507182854499</v>
      </c>
      <c r="CB231" s="52">
        <v>68.615753914910798</v>
      </c>
      <c r="CC231" s="52">
        <v>72.324123742379001</v>
      </c>
      <c r="CD231" s="52">
        <v>77.727956785723705</v>
      </c>
      <c r="CE231" s="52">
        <v>82.942976150288601</v>
      </c>
      <c r="CF231" s="52">
        <v>87.188102591003201</v>
      </c>
      <c r="CG231" s="52">
        <v>90.773444768670998</v>
      </c>
      <c r="CH231" s="52">
        <v>93.818538378295003</v>
      </c>
      <c r="CI231" s="52">
        <v>95.753137080430903</v>
      </c>
      <c r="CJ231" s="52">
        <v>98.027748780224201</v>
      </c>
      <c r="CK231" s="52">
        <v>98.597098492932602</v>
      </c>
      <c r="CL231" s="52">
        <v>98.183637909894401</v>
      </c>
      <c r="CM231" s="52">
        <v>97.278862038518994</v>
      </c>
      <c r="CN231" s="52">
        <v>94.870181121098099</v>
      </c>
      <c r="CO231" s="52">
        <v>90.0642915865227</v>
      </c>
      <c r="CP231" s="57">
        <v>85.774553552799702</v>
      </c>
      <c r="CQ231" s="57">
        <v>82.565250589321295</v>
      </c>
      <c r="CR231" s="57">
        <v>80.287693428055903</v>
      </c>
      <c r="CS231" s="57">
        <v>78.451164118121397</v>
      </c>
      <c r="CT231" s="57">
        <v>2.6491761482848299E-2</v>
      </c>
      <c r="CU231" s="57">
        <v>8.6997628540002505E-3</v>
      </c>
      <c r="CV231" s="57">
        <v>3.3484061613903702E-3</v>
      </c>
      <c r="CW231" s="57">
        <v>-6.6803331468816296E-4</v>
      </c>
      <c r="CX231" s="57">
        <v>-3.5081879696590799E-3</v>
      </c>
      <c r="CY231" s="57">
        <v>-4.6971179593671003E-3</v>
      </c>
      <c r="CZ231" s="57">
        <v>-1.5611973535378399E-3</v>
      </c>
      <c r="DA231" s="57">
        <v>1.3102548572537599E-2</v>
      </c>
      <c r="DB231" s="57">
        <v>4.88763467771152E-2</v>
      </c>
      <c r="DC231" s="57">
        <v>7.1274459741670099E-2</v>
      </c>
      <c r="DD231" s="57">
        <v>4.3620447383039697E-2</v>
      </c>
      <c r="DE231" s="57">
        <v>5.5717158252591201E-2</v>
      </c>
      <c r="DF231" s="57">
        <v>4.7181405486903701E-2</v>
      </c>
      <c r="DG231" s="57">
        <v>8.2014978331687999E-2</v>
      </c>
      <c r="DH231" s="57">
        <v>7.9476540738468895E-2</v>
      </c>
      <c r="DI231" s="57">
        <v>4.6282804041201699E-2</v>
      </c>
      <c r="DJ231" s="57">
        <v>6.5472484460752003E-2</v>
      </c>
      <c r="DK231" s="57">
        <v>6.0794341611891498E-2</v>
      </c>
      <c r="DL231" s="57">
        <v>0.13417918736050799</v>
      </c>
      <c r="DM231" s="57">
        <v>9.1666477599314206E-2</v>
      </c>
      <c r="DN231" s="57">
        <v>3.0146950920080299E-2</v>
      </c>
      <c r="DO231" s="57">
        <v>-1.40615912590731E-2</v>
      </c>
      <c r="DP231" s="52">
        <v>-2.1823746510356901E-2</v>
      </c>
      <c r="DQ231" s="52">
        <v>-7.1137562270701697E-3</v>
      </c>
      <c r="DR231" s="58">
        <v>1.4744981024939399E-5</v>
      </c>
      <c r="DS231" s="58">
        <v>1.1932863414252701E-5</v>
      </c>
      <c r="DT231" s="58">
        <v>9.9125617316318103E-6</v>
      </c>
      <c r="DU231" s="58">
        <v>8.0583219542942705E-6</v>
      </c>
      <c r="DV231" s="58">
        <v>4.5837045986651697E-6</v>
      </c>
      <c r="DW231" s="58">
        <v>3.0952827685865898E-6</v>
      </c>
      <c r="DX231" s="58">
        <v>4.27627944117429E-6</v>
      </c>
      <c r="DY231" s="58">
        <v>4.8468276812828402E-6</v>
      </c>
      <c r="DZ231" s="58">
        <v>5.0863397790536497E-6</v>
      </c>
      <c r="EA231" s="58">
        <v>4.6250480964878501E-6</v>
      </c>
      <c r="EB231" s="58">
        <v>4.6200457606253202E-6</v>
      </c>
      <c r="EC231" s="58">
        <v>5.3799271493075501E-6</v>
      </c>
      <c r="ED231" s="58">
        <v>7.3564760138918697E-6</v>
      </c>
      <c r="EE231" s="58">
        <v>1.1502246937090201E-5</v>
      </c>
      <c r="EF231" s="58">
        <v>1.46108437563832E-5</v>
      </c>
      <c r="EG231" s="58">
        <v>1.1459528556450799E-5</v>
      </c>
      <c r="EH231" s="58">
        <v>1.3671618436529701E-5</v>
      </c>
      <c r="EI231" s="58">
        <v>1.9355888181532299E-5</v>
      </c>
      <c r="EJ231" s="58">
        <v>2.49319004744987E-5</v>
      </c>
      <c r="EK231" s="58">
        <v>2.1713804894348001E-5</v>
      </c>
      <c r="EL231" s="58">
        <v>2.7154801359986E-5</v>
      </c>
      <c r="EM231" s="58">
        <v>1.4015113993761899E-5</v>
      </c>
      <c r="EN231" s="58">
        <v>7.0044044737324199E-6</v>
      </c>
      <c r="EO231" s="58">
        <v>6.09906751002211E-6</v>
      </c>
    </row>
    <row r="232" spans="2:145" x14ac:dyDescent="0.25">
      <c r="B23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All_All_All_All_All_H3EELECN_All_All_All_All_All_45891</v>
      </c>
      <c r="C232" s="52" t="s">
        <v>264</v>
      </c>
      <c r="D232" s="52" t="s">
        <v>233</v>
      </c>
      <c r="E232" s="52" t="s">
        <v>25</v>
      </c>
      <c r="F232" s="52" t="s">
        <v>25</v>
      </c>
      <c r="G232" s="52" t="s">
        <v>25</v>
      </c>
      <c r="H232" s="52" t="s">
        <v>25</v>
      </c>
      <c r="I232" s="52" t="s">
        <v>25</v>
      </c>
      <c r="J232" s="52" t="s">
        <v>234</v>
      </c>
      <c r="K232" s="52" t="s">
        <v>25</v>
      </c>
      <c r="L232" s="53" t="s">
        <v>25</v>
      </c>
      <c r="M232" s="53" t="s">
        <v>25</v>
      </c>
      <c r="N232" s="54" t="s">
        <v>25</v>
      </c>
      <c r="O232" s="52" t="s">
        <v>25</v>
      </c>
      <c r="P232" s="55">
        <v>45891</v>
      </c>
      <c r="Q232" s="52">
        <v>17</v>
      </c>
      <c r="R232" s="52">
        <v>21</v>
      </c>
      <c r="S232" s="56">
        <v>818</v>
      </c>
      <c r="T232" s="52">
        <v>0</v>
      </c>
      <c r="U232" s="52">
        <v>0</v>
      </c>
      <c r="V232" s="52">
        <v>0</v>
      </c>
      <c r="W232" s="52">
        <v>0</v>
      </c>
      <c r="X232" s="52">
        <v>1.50395209529174</v>
      </c>
      <c r="Y232" s="52">
        <v>1.3905495997549699</v>
      </c>
      <c r="Z232" s="52">
        <v>1.2059720227572499</v>
      </c>
      <c r="AA232" s="52">
        <v>1.0816631700875401</v>
      </c>
      <c r="AB232" s="52">
        <v>1.00938382703609</v>
      </c>
      <c r="AC232" s="52">
        <v>0.977376463829285</v>
      </c>
      <c r="AD232" s="52">
        <v>0.96303150722626696</v>
      </c>
      <c r="AE232" s="52">
        <v>0.84670706403971097</v>
      </c>
      <c r="AF232" s="52">
        <v>0.57603463111805497</v>
      </c>
      <c r="AG232" s="52">
        <v>0.44959412313240799</v>
      </c>
      <c r="AH232" s="52">
        <v>0.38232109813445397</v>
      </c>
      <c r="AI232" s="52">
        <v>0.35921361233574201</v>
      </c>
      <c r="AJ232" s="52">
        <v>0.45252460476543699</v>
      </c>
      <c r="AK232" s="52">
        <v>0.64078389548075099</v>
      </c>
      <c r="AL232" s="52">
        <v>0.90132150954118795</v>
      </c>
      <c r="AM232" s="52">
        <v>0.80526361795885104</v>
      </c>
      <c r="AN232" s="52">
        <v>0.91787529907364795</v>
      </c>
      <c r="AO232" s="52">
        <v>1.3834767728398201</v>
      </c>
      <c r="AP232" s="52">
        <v>1.44451081820516</v>
      </c>
      <c r="AQ232" s="52">
        <v>1.2460301817877699</v>
      </c>
      <c r="AR232" s="52">
        <v>1.70428663192117</v>
      </c>
      <c r="AS232" s="52">
        <v>2.03231235464939</v>
      </c>
      <c r="AT232" s="52">
        <v>1.95595111579287</v>
      </c>
      <c r="AU232" s="52">
        <v>1.7143432828051901</v>
      </c>
      <c r="AV232" s="52">
        <v>1.4578161692584299</v>
      </c>
      <c r="AW232" s="52">
        <v>1.3879111984466801</v>
      </c>
      <c r="AX232" s="52">
        <v>1.2776826093642799</v>
      </c>
      <c r="AY232" s="52">
        <v>1.11790467713091</v>
      </c>
      <c r="AZ232" s="52">
        <v>0.98432184212037199</v>
      </c>
      <c r="BA232" s="52">
        <v>0.89530919217572802</v>
      </c>
      <c r="BB232" s="52">
        <v>0.84495895597138704</v>
      </c>
      <c r="BC232" s="52">
        <v>0.85583219679942302</v>
      </c>
      <c r="BD232" s="52">
        <v>0.79533450884749002</v>
      </c>
      <c r="BE232" s="52">
        <v>0.61192346826960797</v>
      </c>
      <c r="BF232" s="52">
        <v>0.50301895852366896</v>
      </c>
      <c r="BG232" s="52">
        <v>0.446580705682248</v>
      </c>
      <c r="BH232" s="52">
        <v>0.49320979931807002</v>
      </c>
      <c r="BI232" s="52">
        <v>0.59807139016291599</v>
      </c>
      <c r="BJ232" s="52">
        <v>0.78711295738522502</v>
      </c>
      <c r="BK232" s="52">
        <v>1.0098982338581799</v>
      </c>
      <c r="BL232" s="52">
        <v>0.98876472260270099</v>
      </c>
      <c r="BM232" s="52">
        <v>1.0785273819396699</v>
      </c>
      <c r="BN232" s="52">
        <v>1.37960456829053</v>
      </c>
      <c r="BO232" s="52">
        <v>1.6566692402718399</v>
      </c>
      <c r="BP232" s="52">
        <v>1.4249264155229899</v>
      </c>
      <c r="BQ232" s="52">
        <v>1.6839663541550101</v>
      </c>
      <c r="BR232" s="52">
        <v>1.8584423761787501</v>
      </c>
      <c r="BS232" s="52">
        <v>1.6610082019630501</v>
      </c>
      <c r="BT232" s="52">
        <v>1.4698802904478601</v>
      </c>
      <c r="BU232" s="52">
        <v>78.299837894912699</v>
      </c>
      <c r="BV232" s="52">
        <v>77.274519968039201</v>
      </c>
      <c r="BW232" s="52">
        <v>75.151055733089905</v>
      </c>
      <c r="BX232" s="52">
        <v>73.554081372088902</v>
      </c>
      <c r="BY232" s="52">
        <v>72.313508279770005</v>
      </c>
      <c r="BZ232" s="52">
        <v>71.421282663071494</v>
      </c>
      <c r="CA232" s="52">
        <v>70.057009752393398</v>
      </c>
      <c r="CB232" s="52">
        <v>69.671142845720695</v>
      </c>
      <c r="CC232" s="52">
        <v>73.279396880207202</v>
      </c>
      <c r="CD232" s="52">
        <v>78.184655132255898</v>
      </c>
      <c r="CE232" s="52">
        <v>82.734345783582299</v>
      </c>
      <c r="CF232" s="52">
        <v>86.692911166838698</v>
      </c>
      <c r="CG232" s="52">
        <v>90.449391647156304</v>
      </c>
      <c r="CH232" s="52">
        <v>93.630572611585904</v>
      </c>
      <c r="CI232" s="52">
        <v>96.5308107736099</v>
      </c>
      <c r="CJ232" s="52">
        <v>98.239305988802599</v>
      </c>
      <c r="CK232" s="52">
        <v>99.269892146308393</v>
      </c>
      <c r="CL232" s="52">
        <v>99.355887698010804</v>
      </c>
      <c r="CM232" s="52">
        <v>97.966984994547801</v>
      </c>
      <c r="CN232" s="52">
        <v>95.819936422613907</v>
      </c>
      <c r="CO232" s="52">
        <v>91.716410296687499</v>
      </c>
      <c r="CP232" s="57">
        <v>87.989438494853005</v>
      </c>
      <c r="CQ232" s="57">
        <v>84.520692342879201</v>
      </c>
      <c r="CR232" s="57">
        <v>81.583426114060899</v>
      </c>
      <c r="CS232" s="57">
        <v>79.888578642675498</v>
      </c>
      <c r="CT232" s="57">
        <v>3.2531366308964298E-2</v>
      </c>
      <c r="CU232" s="57">
        <v>2.2068773240333701E-2</v>
      </c>
      <c r="CV232" s="57">
        <v>9.1727034797639204E-3</v>
      </c>
      <c r="CW232" s="57">
        <v>-4.8094225782971601E-4</v>
      </c>
      <c r="CX232" s="57">
        <v>-3.98894338791707E-3</v>
      </c>
      <c r="CY232" s="57">
        <v>-5.6909443678227296E-3</v>
      </c>
      <c r="CZ232" s="57">
        <v>-2.15268803081984E-3</v>
      </c>
      <c r="DA232" s="57">
        <v>1.6413386480217802E-2</v>
      </c>
      <c r="DB232" s="57">
        <v>5.11492979883564E-2</v>
      </c>
      <c r="DC232" s="57">
        <v>7.4725700921463203E-2</v>
      </c>
      <c r="DD232" s="57">
        <v>5.0425337308313001E-2</v>
      </c>
      <c r="DE232" s="57">
        <v>5.0937959808494103E-2</v>
      </c>
      <c r="DF232" s="57">
        <v>7.1873666471397493E-2</v>
      </c>
      <c r="DG232" s="57">
        <v>0.100481431228211</v>
      </c>
      <c r="DH232" s="57">
        <v>9.9640412022721697E-2</v>
      </c>
      <c r="DI232" s="57">
        <v>5.0310083972358401E-2</v>
      </c>
      <c r="DJ232" s="57">
        <v>6.5535753573721295E-2</v>
      </c>
      <c r="DK232" s="57">
        <v>6.8913380763422794E-2</v>
      </c>
      <c r="DL232" s="57">
        <v>0.14415680591590799</v>
      </c>
      <c r="DM232" s="57">
        <v>9.3388373136957498E-2</v>
      </c>
      <c r="DN232" s="57">
        <v>4.9970168356207503E-2</v>
      </c>
      <c r="DO232" s="57">
        <v>1.4843853416540599E-2</v>
      </c>
      <c r="DP232" s="52">
        <v>-1.0659888977875599E-2</v>
      </c>
      <c r="DQ232" s="52">
        <v>-6.0492873984254597E-3</v>
      </c>
      <c r="DR232" s="58">
        <v>1.61939154192734E-5</v>
      </c>
      <c r="DS232" s="58">
        <v>1.5688707468174101E-5</v>
      </c>
      <c r="DT232" s="58">
        <v>1.22662762682752E-5</v>
      </c>
      <c r="DU232" s="58">
        <v>9.2464212175184904E-6</v>
      </c>
      <c r="DV232" s="58">
        <v>4.84487534177625E-6</v>
      </c>
      <c r="DW232" s="58">
        <v>3.2670860856977301E-6</v>
      </c>
      <c r="DX232" s="58">
        <v>4.6841425140808396E-6</v>
      </c>
      <c r="DY232" s="58">
        <v>6.0359671398734102E-6</v>
      </c>
      <c r="DZ232" s="58">
        <v>7.0622894816711097E-6</v>
      </c>
      <c r="EA232" s="58">
        <v>6.5861347531378204E-6</v>
      </c>
      <c r="EB232" s="58">
        <v>1.24573670402691E-5</v>
      </c>
      <c r="EC232" s="58">
        <v>1.10427801051908E-5</v>
      </c>
      <c r="ED232" s="58">
        <v>1.1999388062158499E-5</v>
      </c>
      <c r="EE232" s="58">
        <v>1.51783408544273E-5</v>
      </c>
      <c r="EF232" s="58">
        <v>2.30192401567001E-5</v>
      </c>
      <c r="EG232" s="58">
        <v>1.4888948728452301E-5</v>
      </c>
      <c r="EH232" s="58">
        <v>1.7040164492256401E-5</v>
      </c>
      <c r="EI232" s="58">
        <v>2.4483107921315001E-5</v>
      </c>
      <c r="EJ232" s="58">
        <v>3.1515980917326497E-5</v>
      </c>
      <c r="EK232" s="58">
        <v>2.9439830114405001E-5</v>
      </c>
      <c r="EL232" s="58">
        <v>3.65738206946278E-5</v>
      </c>
      <c r="EM232" s="58">
        <v>2.4284961945993499E-5</v>
      </c>
      <c r="EN232" s="58">
        <v>1.13405864993975E-5</v>
      </c>
      <c r="EO232" s="58">
        <v>1.06541722014578E-5</v>
      </c>
    </row>
    <row r="233" spans="2:145" x14ac:dyDescent="0.25">
      <c r="B23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All_All_All_All_All_H3EELECN_All_All_All_All_All_45904</v>
      </c>
      <c r="C233" s="52" t="s">
        <v>264</v>
      </c>
      <c r="D233" s="52" t="s">
        <v>233</v>
      </c>
      <c r="E233" s="52" t="s">
        <v>25</v>
      </c>
      <c r="F233" s="52" t="s">
        <v>25</v>
      </c>
      <c r="G233" s="52" t="s">
        <v>25</v>
      </c>
      <c r="H233" s="52" t="s">
        <v>25</v>
      </c>
      <c r="I233" s="52" t="s">
        <v>25</v>
      </c>
      <c r="J233" s="52" t="s">
        <v>234</v>
      </c>
      <c r="K233" s="52" t="s">
        <v>25</v>
      </c>
      <c r="L233" s="53" t="s">
        <v>25</v>
      </c>
      <c r="M233" s="53" t="s">
        <v>25</v>
      </c>
      <c r="N233" s="54" t="s">
        <v>25</v>
      </c>
      <c r="O233" s="52" t="s">
        <v>25</v>
      </c>
      <c r="P233" s="55">
        <v>45904</v>
      </c>
      <c r="Q233" s="52">
        <v>17</v>
      </c>
      <c r="R233" s="52">
        <v>21</v>
      </c>
      <c r="S233" s="56">
        <v>902</v>
      </c>
      <c r="T233" s="52">
        <v>0</v>
      </c>
      <c r="U233" s="52">
        <v>0</v>
      </c>
      <c r="V233" s="52">
        <v>0</v>
      </c>
      <c r="W233" s="52">
        <v>0</v>
      </c>
      <c r="X233" s="52">
        <v>1.21102568815096</v>
      </c>
      <c r="Y233" s="52">
        <v>1.1385072124756901</v>
      </c>
      <c r="Z233" s="52">
        <v>1.1171389827704801</v>
      </c>
      <c r="AA233" s="52">
        <v>0.97282491127989901</v>
      </c>
      <c r="AB233" s="52">
        <v>0.90458664670931699</v>
      </c>
      <c r="AC233" s="52">
        <v>0.84801929700780299</v>
      </c>
      <c r="AD233" s="52">
        <v>0.87778546082562803</v>
      </c>
      <c r="AE233" s="52">
        <v>0.80194360622287597</v>
      </c>
      <c r="AF233" s="52">
        <v>0.48840093121806399</v>
      </c>
      <c r="AG233" s="52">
        <v>0.369154349856811</v>
      </c>
      <c r="AH233" s="52">
        <v>0.32264351186646001</v>
      </c>
      <c r="AI233" s="52">
        <v>0.32644332709121099</v>
      </c>
      <c r="AJ233" s="52">
        <v>0.33187672314273903</v>
      </c>
      <c r="AK233" s="52">
        <v>0.40890753916213102</v>
      </c>
      <c r="AL233" s="52">
        <v>0.48282149561987597</v>
      </c>
      <c r="AM233" s="52">
        <v>0.45258417449921301</v>
      </c>
      <c r="AN233" s="52">
        <v>0.47090594437305999</v>
      </c>
      <c r="AO233" s="52">
        <v>0.67411732392556101</v>
      </c>
      <c r="AP233" s="52">
        <v>0.84894101158983204</v>
      </c>
      <c r="AQ233" s="52">
        <v>0.91960682315253595</v>
      </c>
      <c r="AR233" s="52">
        <v>1.0729284370163801</v>
      </c>
      <c r="AS233" s="52">
        <v>1.2526936232711701</v>
      </c>
      <c r="AT233" s="52">
        <v>1.0800524882473299</v>
      </c>
      <c r="AU233" s="52">
        <v>0.98636953473408695</v>
      </c>
      <c r="AV233" s="52">
        <v>1.2107086876144699</v>
      </c>
      <c r="AW233" s="52">
        <v>1.10903597324095</v>
      </c>
      <c r="AX233" s="52">
        <v>1.01327965595241</v>
      </c>
      <c r="AY233" s="52">
        <v>0.91847370741703005</v>
      </c>
      <c r="AZ233" s="52">
        <v>0.83296166444630904</v>
      </c>
      <c r="BA233" s="52">
        <v>0.77797503053662898</v>
      </c>
      <c r="BB233" s="52">
        <v>0.74616324313360705</v>
      </c>
      <c r="BC233" s="52">
        <v>0.79882239615606598</v>
      </c>
      <c r="BD233" s="52">
        <v>0.75624382661081402</v>
      </c>
      <c r="BE233" s="52">
        <v>0.58393926520371298</v>
      </c>
      <c r="BF233" s="52">
        <v>0.47706158604563698</v>
      </c>
      <c r="BG233" s="52">
        <v>0.39964154674644398</v>
      </c>
      <c r="BH233" s="52">
        <v>0.40101298358936099</v>
      </c>
      <c r="BI233" s="52">
        <v>0.44257697116009498</v>
      </c>
      <c r="BJ233" s="52">
        <v>0.54012072030940095</v>
      </c>
      <c r="BK233" s="52">
        <v>0.69459058605175705</v>
      </c>
      <c r="BL233" s="52">
        <v>0.67954475969125705</v>
      </c>
      <c r="BM233" s="52">
        <v>0.708968783855776</v>
      </c>
      <c r="BN233" s="52">
        <v>0.86393992113003104</v>
      </c>
      <c r="BO233" s="52">
        <v>0.89734252333277598</v>
      </c>
      <c r="BP233" s="52">
        <v>0.88621143851338302</v>
      </c>
      <c r="BQ233" s="52">
        <v>1.0144525085743099</v>
      </c>
      <c r="BR233" s="52">
        <v>1.0862529213538099</v>
      </c>
      <c r="BS233" s="52">
        <v>0.96023759470288195</v>
      </c>
      <c r="BT233" s="52">
        <v>0.86521105074990701</v>
      </c>
      <c r="BU233" s="52">
        <v>74.188239497629695</v>
      </c>
      <c r="BV233" s="52">
        <v>72.664575885435099</v>
      </c>
      <c r="BW233" s="52">
        <v>71.768409381945901</v>
      </c>
      <c r="BX233" s="52">
        <v>70.703161688028601</v>
      </c>
      <c r="BY233" s="52">
        <v>69.426581457468302</v>
      </c>
      <c r="BZ233" s="52">
        <v>68.204025257201494</v>
      </c>
      <c r="CA233" s="52">
        <v>68.075898727411996</v>
      </c>
      <c r="CB233" s="52">
        <v>67.469553075650595</v>
      </c>
      <c r="CC233" s="52">
        <v>70.250886212826302</v>
      </c>
      <c r="CD233" s="52">
        <v>73.626002116877899</v>
      </c>
      <c r="CE233" s="52">
        <v>77.095768197065297</v>
      </c>
      <c r="CF233" s="52">
        <v>80.120008905236105</v>
      </c>
      <c r="CG233" s="52">
        <v>82.874819211953294</v>
      </c>
      <c r="CH233" s="52">
        <v>85.787708798346202</v>
      </c>
      <c r="CI233" s="52">
        <v>88.394887770519702</v>
      </c>
      <c r="CJ233" s="52">
        <v>89.636451263690702</v>
      </c>
      <c r="CK233" s="52">
        <v>89.841857972035299</v>
      </c>
      <c r="CL233" s="52">
        <v>89.252197705595705</v>
      </c>
      <c r="CM233" s="52">
        <v>87.315400233543201</v>
      </c>
      <c r="CN233" s="52">
        <v>83.132059185579095</v>
      </c>
      <c r="CO233" s="52">
        <v>79.314459551904093</v>
      </c>
      <c r="CP233" s="57">
        <v>76.315424483129505</v>
      </c>
      <c r="CQ233" s="57">
        <v>73.693001548217694</v>
      </c>
      <c r="CR233" s="57">
        <v>71.827506004096904</v>
      </c>
      <c r="CS233" s="57">
        <v>75.975977525929594</v>
      </c>
      <c r="CT233" s="57">
        <v>2.28391322544765E-2</v>
      </c>
      <c r="CU233" s="57">
        <v>3.07767218941132E-3</v>
      </c>
      <c r="CV233" s="57">
        <v>7.3534540510416298E-4</v>
      </c>
      <c r="CW233" s="57">
        <v>-3.5072056009504298E-5</v>
      </c>
      <c r="CX233" s="57">
        <v>-3.2612517498797002E-3</v>
      </c>
      <c r="CY233" s="57">
        <v>-3.8738569599408999E-3</v>
      </c>
      <c r="CZ233" s="57">
        <v>-1.5610245597484701E-3</v>
      </c>
      <c r="DA233" s="57">
        <v>1.2086121268372101E-2</v>
      </c>
      <c r="DB233" s="57">
        <v>4.45061234464071E-2</v>
      </c>
      <c r="DC233" s="57">
        <v>5.1745203008747201E-2</v>
      </c>
      <c r="DD233" s="57">
        <v>3.48445106652139E-2</v>
      </c>
      <c r="DE233" s="57">
        <v>4.7952910218472498E-2</v>
      </c>
      <c r="DF233" s="57">
        <v>4.3993498849168297E-2</v>
      </c>
      <c r="DG233" s="57">
        <v>3.9674417560758998E-2</v>
      </c>
      <c r="DH233" s="57">
        <v>4.2813568967631999E-2</v>
      </c>
      <c r="DI233" s="57">
        <v>2.3326028205641201E-2</v>
      </c>
      <c r="DJ233" s="57">
        <v>3.6457848530716999E-2</v>
      </c>
      <c r="DK233" s="57">
        <v>3.9094938398927297E-2</v>
      </c>
      <c r="DL233" s="57">
        <v>6.4815800628746603E-2</v>
      </c>
      <c r="DM233" s="57">
        <v>3.4248910076139699E-2</v>
      </c>
      <c r="DN233" s="57">
        <v>9.6885014631002808E-3</v>
      </c>
      <c r="DO233" s="57">
        <v>-1.08369211015805E-2</v>
      </c>
      <c r="DP233" s="52">
        <v>1.0022013873959399E-2</v>
      </c>
      <c r="DQ233" s="52">
        <v>3.9805551535788503E-4</v>
      </c>
      <c r="DR233" s="58">
        <v>1.4524641341027899E-5</v>
      </c>
      <c r="DS233" s="58">
        <v>1.1984041230824801E-5</v>
      </c>
      <c r="DT233" s="58">
        <v>9.8430946934655699E-6</v>
      </c>
      <c r="DU233" s="58">
        <v>6.7887596949966298E-6</v>
      </c>
      <c r="DV233" s="58">
        <v>3.7897598342290999E-6</v>
      </c>
      <c r="DW233" s="58">
        <v>2.3896338682829501E-6</v>
      </c>
      <c r="DX233" s="58">
        <v>3.5775278751801102E-6</v>
      </c>
      <c r="DY233" s="58">
        <v>4.9759670686022598E-6</v>
      </c>
      <c r="DZ233" s="58">
        <v>5.45204733271048E-6</v>
      </c>
      <c r="EA233" s="58">
        <v>5.51713445741616E-6</v>
      </c>
      <c r="EB233" s="58">
        <v>4.7690603515116397E-6</v>
      </c>
      <c r="EC233" s="58">
        <v>5.3098671527105997E-6</v>
      </c>
      <c r="ED233" s="58">
        <v>6.2328403997269596E-6</v>
      </c>
      <c r="EE233" s="58">
        <v>8.45367462669938E-6</v>
      </c>
      <c r="EF233" s="58">
        <v>1.29777294184145E-5</v>
      </c>
      <c r="EG233" s="58">
        <v>1.01486689115989E-5</v>
      </c>
      <c r="EH233" s="58">
        <v>1.5177024480072301E-5</v>
      </c>
      <c r="EI233" s="58">
        <v>1.9852236099655799E-5</v>
      </c>
      <c r="EJ233" s="58">
        <v>1.6104165886569801E-5</v>
      </c>
      <c r="EK233" s="58">
        <v>1.53832769951079E-5</v>
      </c>
      <c r="EL233" s="58">
        <v>1.51136038609707E-5</v>
      </c>
      <c r="EM233" s="58">
        <v>1.09030334358853E-5</v>
      </c>
      <c r="EN233" s="58">
        <v>4.3551156881230597E-6</v>
      </c>
      <c r="EO233" s="58">
        <v>4.1231232030945898E-6</v>
      </c>
    </row>
    <row r="234" spans="2:145" x14ac:dyDescent="0.25">
      <c r="B23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All_All_All_All_All_H3EELECN_All_All_All_All_All_45916</v>
      </c>
      <c r="C234" s="52" t="s">
        <v>264</v>
      </c>
      <c r="D234" s="52" t="s">
        <v>233</v>
      </c>
      <c r="E234" s="52" t="s">
        <v>25</v>
      </c>
      <c r="F234" s="52" t="s">
        <v>25</v>
      </c>
      <c r="G234" s="52" t="s">
        <v>25</v>
      </c>
      <c r="H234" s="52" t="s">
        <v>25</v>
      </c>
      <c r="I234" s="52" t="s">
        <v>25</v>
      </c>
      <c r="J234" s="52" t="s">
        <v>234</v>
      </c>
      <c r="K234" s="52" t="s">
        <v>25</v>
      </c>
      <c r="L234" s="53" t="s">
        <v>25</v>
      </c>
      <c r="M234" s="53" t="s">
        <v>25</v>
      </c>
      <c r="N234" s="54" t="s">
        <v>25</v>
      </c>
      <c r="O234" s="52" t="s">
        <v>25</v>
      </c>
      <c r="P234" s="55">
        <v>45916</v>
      </c>
      <c r="Q234" s="52">
        <v>17</v>
      </c>
      <c r="R234" s="52">
        <v>21</v>
      </c>
      <c r="S234" s="56">
        <v>974</v>
      </c>
      <c r="T234" s="52">
        <v>0</v>
      </c>
      <c r="U234" s="52">
        <v>0</v>
      </c>
      <c r="V234" s="52">
        <v>0</v>
      </c>
      <c r="W234" s="52">
        <v>0</v>
      </c>
      <c r="X234" s="52">
        <v>0.91975686248038102</v>
      </c>
      <c r="Y234" s="52">
        <v>0.96611585644320597</v>
      </c>
      <c r="Z234" s="52">
        <v>0.82655540746921996</v>
      </c>
      <c r="AA234" s="52">
        <v>0.76391430433396801</v>
      </c>
      <c r="AB234" s="52">
        <v>0.71293126401026397</v>
      </c>
      <c r="AC234" s="52">
        <v>0.73049448174415599</v>
      </c>
      <c r="AD234" s="52">
        <v>0.81458253997664498</v>
      </c>
      <c r="AE234" s="52">
        <v>0.71195641577992397</v>
      </c>
      <c r="AF234" s="52">
        <v>0.426992815234854</v>
      </c>
      <c r="AG234" s="52">
        <v>0.303944681537266</v>
      </c>
      <c r="AH234" s="52">
        <v>0.262995785161658</v>
      </c>
      <c r="AI234" s="52">
        <v>0.25129159267804702</v>
      </c>
      <c r="AJ234" s="52">
        <v>0.33505765955419498</v>
      </c>
      <c r="AK234" s="52">
        <v>0.46867755229935798</v>
      </c>
      <c r="AL234" s="52">
        <v>0.61126619406819005</v>
      </c>
      <c r="AM234" s="52">
        <v>0.539720016789907</v>
      </c>
      <c r="AN234" s="52">
        <v>0.51822425279108697</v>
      </c>
      <c r="AO234" s="52">
        <v>0.75071269648929095</v>
      </c>
      <c r="AP234" s="52">
        <v>0.79039091986255905</v>
      </c>
      <c r="AQ234" s="52">
        <v>0.94184750531390504</v>
      </c>
      <c r="AR234" s="52">
        <v>1.17184905856963</v>
      </c>
      <c r="AS234" s="52">
        <v>1.3814681386384799</v>
      </c>
      <c r="AT234" s="52">
        <v>1.3163918553848399</v>
      </c>
      <c r="AU234" s="52">
        <v>1.0976986176300201</v>
      </c>
      <c r="AV234" s="52">
        <v>0.83631528740611705</v>
      </c>
      <c r="AW234" s="52">
        <v>1.0416097288197801</v>
      </c>
      <c r="AX234" s="52">
        <v>0.94206052024139197</v>
      </c>
      <c r="AY234" s="52">
        <v>0.82661157834976595</v>
      </c>
      <c r="AZ234" s="52">
        <v>0.722514295912284</v>
      </c>
      <c r="BA234" s="52">
        <v>0.65810666878868296</v>
      </c>
      <c r="BB234" s="52">
        <v>0.63293588066232598</v>
      </c>
      <c r="BC234" s="52">
        <v>0.69670022148983102</v>
      </c>
      <c r="BD234" s="52">
        <v>0.687781472730563</v>
      </c>
      <c r="BE234" s="52">
        <v>0.54363690524742503</v>
      </c>
      <c r="BF234" s="52">
        <v>0.45102537643868101</v>
      </c>
      <c r="BG234" s="52">
        <v>0.38843604705650298</v>
      </c>
      <c r="BH234" s="52">
        <v>0.42730760181433097</v>
      </c>
      <c r="BI234" s="52">
        <v>0.497996792914006</v>
      </c>
      <c r="BJ234" s="52">
        <v>0.65441383813264897</v>
      </c>
      <c r="BK234" s="52">
        <v>0.83230402775384105</v>
      </c>
      <c r="BL234" s="52">
        <v>0.82408269948385304</v>
      </c>
      <c r="BM234" s="52">
        <v>0.849746504068007</v>
      </c>
      <c r="BN234" s="52">
        <v>1.0372668932320099</v>
      </c>
      <c r="BO234" s="52">
        <v>1.11047484549776</v>
      </c>
      <c r="BP234" s="52">
        <v>1.11475749476764</v>
      </c>
      <c r="BQ234" s="52">
        <v>1.19981481180788</v>
      </c>
      <c r="BR234" s="52">
        <v>1.2680135333348299</v>
      </c>
      <c r="BS234" s="52">
        <v>1.1021367678604199</v>
      </c>
      <c r="BT234" s="52">
        <v>0.98445082394486505</v>
      </c>
      <c r="BU234" s="52">
        <v>73.879912943147204</v>
      </c>
      <c r="BV234" s="52">
        <v>72.663996913605502</v>
      </c>
      <c r="BW234" s="52">
        <v>70.806427263947</v>
      </c>
      <c r="BX234" s="52">
        <v>70.113938141381894</v>
      </c>
      <c r="BY234" s="52">
        <v>68.4746009328817</v>
      </c>
      <c r="BZ234" s="52">
        <v>67.082381462745005</v>
      </c>
      <c r="CA234" s="52">
        <v>66.4615597801089</v>
      </c>
      <c r="CB234" s="52">
        <v>65.789318852712597</v>
      </c>
      <c r="CC234" s="52">
        <v>68.847815904359507</v>
      </c>
      <c r="CD234" s="52">
        <v>73.774726468527504</v>
      </c>
      <c r="CE234" s="52">
        <v>79.806522656822807</v>
      </c>
      <c r="CF234" s="52">
        <v>84.435988406787203</v>
      </c>
      <c r="CG234" s="52">
        <v>87.734791331550099</v>
      </c>
      <c r="CH234" s="52">
        <v>91.012793862044404</v>
      </c>
      <c r="CI234" s="52">
        <v>92.828692515355797</v>
      </c>
      <c r="CJ234" s="52">
        <v>94.571161628608607</v>
      </c>
      <c r="CK234" s="52">
        <v>95.159976199941298</v>
      </c>
      <c r="CL234" s="52">
        <v>95.129804174865995</v>
      </c>
      <c r="CM234" s="52">
        <v>93.694744223505893</v>
      </c>
      <c r="CN234" s="52">
        <v>90.3807783444325</v>
      </c>
      <c r="CO234" s="52">
        <v>85.936270346230998</v>
      </c>
      <c r="CP234" s="57">
        <v>82.549249277509702</v>
      </c>
      <c r="CQ234" s="57">
        <v>80.066157073444003</v>
      </c>
      <c r="CR234" s="57">
        <v>77.953236465857501</v>
      </c>
      <c r="CS234" s="57">
        <v>75.790613939570093</v>
      </c>
      <c r="CT234" s="57">
        <v>2.15259791826121E-2</v>
      </c>
      <c r="CU234" s="57">
        <v>2.0169019565231001E-3</v>
      </c>
      <c r="CV234" s="57">
        <v>-2.7839989942599801E-3</v>
      </c>
      <c r="CW234" s="57">
        <v>1.3978473050424201E-4</v>
      </c>
      <c r="CX234" s="57">
        <v>-2.7944899036370201E-3</v>
      </c>
      <c r="CY234" s="57">
        <v>-3.4796509834855499E-3</v>
      </c>
      <c r="CZ234" s="57">
        <v>-7.6251587035895501E-4</v>
      </c>
      <c r="DA234" s="57">
        <v>7.73347884959692E-3</v>
      </c>
      <c r="DB234" s="57">
        <v>4.0601194207030601E-2</v>
      </c>
      <c r="DC234" s="57">
        <v>4.8592455798924503E-2</v>
      </c>
      <c r="DD234" s="57">
        <v>3.6771024381302003E-2</v>
      </c>
      <c r="DE234" s="57">
        <v>4.9733640430294303E-2</v>
      </c>
      <c r="DF234" s="57">
        <v>3.3349831321791097E-2</v>
      </c>
      <c r="DG234" s="57">
        <v>3.9918847883586697E-2</v>
      </c>
      <c r="DH234" s="57">
        <v>4.4221748496086399E-2</v>
      </c>
      <c r="DI234" s="57">
        <v>2.7635702480862199E-2</v>
      </c>
      <c r="DJ234" s="57">
        <v>5.56604526707523E-2</v>
      </c>
      <c r="DK234" s="57">
        <v>4.9923978631195298E-2</v>
      </c>
      <c r="DL234" s="57">
        <v>9.4182287421253397E-2</v>
      </c>
      <c r="DM234" s="57">
        <v>7.3762430425052497E-2</v>
      </c>
      <c r="DN234" s="57">
        <v>1.2284725690279601E-2</v>
      </c>
      <c r="DO234" s="57">
        <v>-2.40498136880078E-2</v>
      </c>
      <c r="DP234" s="52">
        <v>-1.1756728313389E-2</v>
      </c>
      <c r="DQ234" s="57">
        <v>-4.3503359904143602E-3</v>
      </c>
      <c r="DR234" s="58">
        <v>1.16483398168743E-5</v>
      </c>
      <c r="DS234" s="58">
        <v>9.4909101586906197E-6</v>
      </c>
      <c r="DT234" s="58">
        <v>7.2440129879644599E-6</v>
      </c>
      <c r="DU234" s="58">
        <v>4.8386301508992102E-6</v>
      </c>
      <c r="DV234" s="58">
        <v>2.6870491048232501E-6</v>
      </c>
      <c r="DW234" s="58">
        <v>1.7783779073891299E-6</v>
      </c>
      <c r="DX234" s="58">
        <v>2.4237120730947701E-6</v>
      </c>
      <c r="DY234" s="58">
        <v>3.9896705377021398E-6</v>
      </c>
      <c r="DZ234" s="58">
        <v>3.9475184865058898E-6</v>
      </c>
      <c r="EA234" s="58">
        <v>4.0212156072515003E-6</v>
      </c>
      <c r="EB234" s="58">
        <v>3.6447846324396702E-6</v>
      </c>
      <c r="EC234" s="58">
        <v>4.1382105440438998E-6</v>
      </c>
      <c r="ED234" s="58">
        <v>5.3135986801222901E-6</v>
      </c>
      <c r="EE234" s="58">
        <v>8.9520258662804497E-6</v>
      </c>
      <c r="EF234" s="58">
        <v>1.17235409570349E-5</v>
      </c>
      <c r="EG234" s="58">
        <v>8.3396579863047097E-6</v>
      </c>
      <c r="EH234" s="58">
        <v>9.4277275554003693E-6</v>
      </c>
      <c r="EI234" s="58">
        <v>1.33295384043482E-5</v>
      </c>
      <c r="EJ234" s="58">
        <v>1.5017414070975801E-5</v>
      </c>
      <c r="EK234" s="58">
        <v>1.40281189327156E-5</v>
      </c>
      <c r="EL234" s="58">
        <v>1.3189327709567901E-5</v>
      </c>
      <c r="EM234" s="58">
        <v>9.2838353901505802E-6</v>
      </c>
      <c r="EN234" s="58">
        <v>4.0608625294106503E-6</v>
      </c>
      <c r="EO234" s="58">
        <v>3.9817498114632202E-6</v>
      </c>
    </row>
    <row r="235" spans="2:145" x14ac:dyDescent="0.25">
      <c r="B23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All_All_All_All_All_H3EELECN_All_All_All_All_All_45917</v>
      </c>
      <c r="C235" s="52" t="s">
        <v>264</v>
      </c>
      <c r="D235" s="52" t="s">
        <v>233</v>
      </c>
      <c r="E235" s="52" t="s">
        <v>25</v>
      </c>
      <c r="F235" s="52" t="s">
        <v>25</v>
      </c>
      <c r="G235" s="52" t="s">
        <v>25</v>
      </c>
      <c r="H235" s="52" t="s">
        <v>25</v>
      </c>
      <c r="I235" s="52" t="s">
        <v>25</v>
      </c>
      <c r="J235" s="52" t="s">
        <v>234</v>
      </c>
      <c r="K235" s="52" t="s">
        <v>25</v>
      </c>
      <c r="L235" s="53" t="s">
        <v>25</v>
      </c>
      <c r="M235" s="53" t="s">
        <v>25</v>
      </c>
      <c r="N235" s="54" t="s">
        <v>25</v>
      </c>
      <c r="O235" s="52" t="s">
        <v>25</v>
      </c>
      <c r="P235" s="55">
        <v>45917</v>
      </c>
      <c r="Q235" s="52">
        <v>17</v>
      </c>
      <c r="R235" s="52">
        <v>21</v>
      </c>
      <c r="S235" s="56">
        <v>979</v>
      </c>
      <c r="T235" s="52">
        <v>0</v>
      </c>
      <c r="U235" s="52">
        <v>0</v>
      </c>
      <c r="V235" s="52">
        <v>0</v>
      </c>
      <c r="W235" s="52">
        <v>0</v>
      </c>
      <c r="X235" s="52">
        <v>1.18708773704323</v>
      </c>
      <c r="Y235" s="52">
        <v>1.08244843845543</v>
      </c>
      <c r="Z235" s="52">
        <v>0.993477025590355</v>
      </c>
      <c r="AA235" s="52">
        <v>0.87125482710116198</v>
      </c>
      <c r="AB235" s="52">
        <v>0.81896545442535196</v>
      </c>
      <c r="AC235" s="52">
        <v>0.80639068132797098</v>
      </c>
      <c r="AD235" s="52">
        <v>0.88125604645014199</v>
      </c>
      <c r="AE235" s="52">
        <v>0.82878452403583802</v>
      </c>
      <c r="AF235" s="52">
        <v>0.56573930675688799</v>
      </c>
      <c r="AG235" s="52">
        <v>0.40851830372376502</v>
      </c>
      <c r="AH235" s="52">
        <v>0.34096300296840498</v>
      </c>
      <c r="AI235" s="52">
        <v>0.31728747097968002</v>
      </c>
      <c r="AJ235" s="52">
        <v>0.37713196281841799</v>
      </c>
      <c r="AK235" s="52">
        <v>0.45521628613280202</v>
      </c>
      <c r="AL235" s="52">
        <v>0.63625104677500299</v>
      </c>
      <c r="AM235" s="52">
        <v>0.571459289373901</v>
      </c>
      <c r="AN235" s="52">
        <v>0.58197305162276702</v>
      </c>
      <c r="AO235" s="52">
        <v>0.70213858512385696</v>
      </c>
      <c r="AP235" s="52">
        <v>0.85335727479735202</v>
      </c>
      <c r="AQ235" s="52">
        <v>1.0435157496352501</v>
      </c>
      <c r="AR235" s="52">
        <v>1.25257746547245</v>
      </c>
      <c r="AS235" s="52">
        <v>1.42095536997792</v>
      </c>
      <c r="AT235" s="52">
        <v>1.29338214015591</v>
      </c>
      <c r="AU235" s="52">
        <v>1.14433788872002</v>
      </c>
      <c r="AV235" s="52">
        <v>1.09005103531321</v>
      </c>
      <c r="AW235" s="52">
        <v>1.1362019184600101</v>
      </c>
      <c r="AX235" s="52">
        <v>1.01442404983296</v>
      </c>
      <c r="AY235" s="52">
        <v>0.90088020606048202</v>
      </c>
      <c r="AZ235" s="52">
        <v>0.79832159297824201</v>
      </c>
      <c r="BA235" s="52">
        <v>0.73420831899751304</v>
      </c>
      <c r="BB235" s="52">
        <v>0.70333000776130505</v>
      </c>
      <c r="BC235" s="52">
        <v>0.75762274923741002</v>
      </c>
      <c r="BD235" s="52">
        <v>0.731006194062082</v>
      </c>
      <c r="BE235" s="52">
        <v>0.57288574070438503</v>
      </c>
      <c r="BF235" s="52">
        <v>0.47137552479032702</v>
      </c>
      <c r="BG235" s="52">
        <v>0.41913048215322002</v>
      </c>
      <c r="BH235" s="52">
        <v>0.441233249841613</v>
      </c>
      <c r="BI235" s="52">
        <v>0.48813056184190101</v>
      </c>
      <c r="BJ235" s="52">
        <v>0.65244412518737105</v>
      </c>
      <c r="BK235" s="52">
        <v>0.84696286740932503</v>
      </c>
      <c r="BL235" s="52">
        <v>0.84319095017409396</v>
      </c>
      <c r="BM235" s="52">
        <v>0.87329007828259897</v>
      </c>
      <c r="BN235" s="52">
        <v>1.0659821479523199</v>
      </c>
      <c r="BO235" s="52">
        <v>1.1391812809595501</v>
      </c>
      <c r="BP235" s="52">
        <v>1.1344504233248001</v>
      </c>
      <c r="BQ235" s="52">
        <v>1.2268344927521999</v>
      </c>
      <c r="BR235" s="52">
        <v>1.30473918024073</v>
      </c>
      <c r="BS235" s="52">
        <v>1.1356294542699401</v>
      </c>
      <c r="BT235" s="52">
        <v>1.01607375523238</v>
      </c>
      <c r="BU235" s="52">
        <v>75.243439850052596</v>
      </c>
      <c r="BV235" s="52">
        <v>73.742480922514105</v>
      </c>
      <c r="BW235" s="52">
        <v>72.238614228696605</v>
      </c>
      <c r="BX235" s="52">
        <v>70.913054777068993</v>
      </c>
      <c r="BY235" s="52">
        <v>69.467578872726904</v>
      </c>
      <c r="BZ235" s="52">
        <v>68.4505335735697</v>
      </c>
      <c r="CA235" s="52">
        <v>67.377252348614903</v>
      </c>
      <c r="CB235" s="52">
        <v>66.901872127646001</v>
      </c>
      <c r="CC235" s="52">
        <v>69.960961202464503</v>
      </c>
      <c r="CD235" s="52">
        <v>75.263548628597505</v>
      </c>
      <c r="CE235" s="52">
        <v>80.017583762539005</v>
      </c>
      <c r="CF235" s="52">
        <v>83.948774290918195</v>
      </c>
      <c r="CG235" s="52">
        <v>87.818528619062604</v>
      </c>
      <c r="CH235" s="52">
        <v>90.846886178466903</v>
      </c>
      <c r="CI235" s="52">
        <v>93.332316332409903</v>
      </c>
      <c r="CJ235" s="52">
        <v>95.079658199732094</v>
      </c>
      <c r="CK235" s="52">
        <v>95.658733230193903</v>
      </c>
      <c r="CL235" s="52">
        <v>95.608180201220407</v>
      </c>
      <c r="CM235" s="52">
        <v>93.8602149004181</v>
      </c>
      <c r="CN235" s="52">
        <v>90.815861551376898</v>
      </c>
      <c r="CO235" s="52">
        <v>86.444736139631502</v>
      </c>
      <c r="CP235" s="52">
        <v>83.738999621192704</v>
      </c>
      <c r="CQ235" s="57">
        <v>81.894184622278701</v>
      </c>
      <c r="CR235" s="57">
        <v>79.913488116669896</v>
      </c>
      <c r="CS235" s="57">
        <v>77.571134169492595</v>
      </c>
      <c r="CT235" s="57">
        <v>2.4429128905786801E-2</v>
      </c>
      <c r="CU235" s="57">
        <v>7.0413724082665696E-3</v>
      </c>
      <c r="CV235" s="57">
        <v>1.53700541609763E-3</v>
      </c>
      <c r="CW235" s="57">
        <v>4.76828641215371E-4</v>
      </c>
      <c r="CX235" s="57">
        <v>-2.7476207439267302E-3</v>
      </c>
      <c r="CY235" s="57">
        <v>-3.9807316486602899E-3</v>
      </c>
      <c r="CZ235" s="57">
        <v>-1.1589437260828E-3</v>
      </c>
      <c r="DA235" s="57">
        <v>9.8723941002197106E-3</v>
      </c>
      <c r="DB235" s="57">
        <v>4.2453525072311801E-2</v>
      </c>
      <c r="DC235" s="57">
        <v>5.4916331354258399E-2</v>
      </c>
      <c r="DD235" s="57">
        <v>3.6786978117801898E-2</v>
      </c>
      <c r="DE235" s="57">
        <v>4.92574766188369E-2</v>
      </c>
      <c r="DF235" s="57">
        <v>3.4946985632196302E-2</v>
      </c>
      <c r="DG235" s="57">
        <v>3.8576485466904502E-2</v>
      </c>
      <c r="DH235" s="57">
        <v>4.9033132289461101E-2</v>
      </c>
      <c r="DI235" s="57">
        <v>2.9989925604142299E-2</v>
      </c>
      <c r="DJ235" s="57">
        <v>5.7851179581862297E-2</v>
      </c>
      <c r="DK235" s="57">
        <v>5.2005012710868798E-2</v>
      </c>
      <c r="DL235" s="57">
        <v>9.4190681027866804E-2</v>
      </c>
      <c r="DM235" s="57">
        <v>7.7008336668299399E-2</v>
      </c>
      <c r="DN235" s="57">
        <v>7.8165079214904103E-3</v>
      </c>
      <c r="DO235" s="57">
        <v>-2.8702848733129699E-2</v>
      </c>
      <c r="DP235" s="52">
        <v>-1.7928696759054601E-2</v>
      </c>
      <c r="DQ235" s="52">
        <v>-5.8997040771747496E-3</v>
      </c>
      <c r="DR235" s="58">
        <v>1.3067193213482499E-5</v>
      </c>
      <c r="DS235" s="58">
        <v>1.0399637288042601E-5</v>
      </c>
      <c r="DT235" s="58">
        <v>8.1755975229940798E-6</v>
      </c>
      <c r="DU235" s="58">
        <v>5.8238098201106798E-6</v>
      </c>
      <c r="DV235" s="58">
        <v>3.3840392633170401E-6</v>
      </c>
      <c r="DW235" s="58">
        <v>2.2002510636476702E-6</v>
      </c>
      <c r="DX235" s="58">
        <v>3.1292264514009299E-6</v>
      </c>
      <c r="DY235" s="58">
        <v>4.4087176471688297E-6</v>
      </c>
      <c r="DZ235" s="58">
        <v>4.3570798618239698E-6</v>
      </c>
      <c r="EA235" s="58">
        <v>4.5040644429921299E-6</v>
      </c>
      <c r="EB235" s="58">
        <v>4.0096656894277003E-6</v>
      </c>
      <c r="EC235" s="58">
        <v>4.2671514703543197E-6</v>
      </c>
      <c r="ED235" s="58">
        <v>5.4493583134380699E-6</v>
      </c>
      <c r="EE235" s="58">
        <v>7.7714732127751705E-6</v>
      </c>
      <c r="EF235" s="58">
        <v>1.02438704495576E-5</v>
      </c>
      <c r="EG235" s="58">
        <v>7.9198608443290105E-6</v>
      </c>
      <c r="EH235" s="58">
        <v>8.4735496628647099E-6</v>
      </c>
      <c r="EI235" s="58">
        <v>1.27277536355664E-5</v>
      </c>
      <c r="EJ235" s="58">
        <v>1.4665831127721001E-5</v>
      </c>
      <c r="EK235" s="58">
        <v>1.4025158881780799E-5</v>
      </c>
      <c r="EL235" s="58">
        <v>1.4730750109206001E-5</v>
      </c>
      <c r="EM235" s="58">
        <v>9.61962781533656E-6</v>
      </c>
      <c r="EN235" s="58">
        <v>3.6539512880006899E-6</v>
      </c>
      <c r="EO235" s="58">
        <v>3.4342202629401101E-6</v>
      </c>
    </row>
    <row r="236" spans="2:145" x14ac:dyDescent="0.25">
      <c r="B23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All_All_All_All_All_H3EELECN_All_All_All_All_All_45923</v>
      </c>
      <c r="C236" s="52" t="s">
        <v>264</v>
      </c>
      <c r="D236" s="52" t="s">
        <v>233</v>
      </c>
      <c r="E236" s="52" t="s">
        <v>25</v>
      </c>
      <c r="F236" s="52" t="s">
        <v>25</v>
      </c>
      <c r="G236" s="52" t="s">
        <v>25</v>
      </c>
      <c r="H236" s="52" t="s">
        <v>25</v>
      </c>
      <c r="I236" s="52" t="s">
        <v>25</v>
      </c>
      <c r="J236" s="52" t="s">
        <v>234</v>
      </c>
      <c r="K236" s="52" t="s">
        <v>25</v>
      </c>
      <c r="L236" s="53" t="s">
        <v>25</v>
      </c>
      <c r="M236" s="53" t="s">
        <v>25</v>
      </c>
      <c r="N236" s="54" t="s">
        <v>25</v>
      </c>
      <c r="O236" s="52" t="s">
        <v>25</v>
      </c>
      <c r="P236" s="55">
        <v>45923</v>
      </c>
      <c r="Q236" s="52">
        <v>17</v>
      </c>
      <c r="R236" s="52">
        <v>21</v>
      </c>
      <c r="S236" s="56">
        <v>1000</v>
      </c>
      <c r="T236" s="52">
        <v>0</v>
      </c>
      <c r="U236" s="52">
        <v>0</v>
      </c>
      <c r="V236" s="52">
        <v>0</v>
      </c>
      <c r="W236" s="52">
        <v>0</v>
      </c>
      <c r="X236" s="52">
        <v>1.0539420780781501</v>
      </c>
      <c r="Y236" s="52">
        <v>0.97371962469275697</v>
      </c>
      <c r="Z236" s="52">
        <v>0.87695621966402204</v>
      </c>
      <c r="AA236" s="52">
        <v>0.77674543087986903</v>
      </c>
      <c r="AB236" s="52">
        <v>0.77090970703542405</v>
      </c>
      <c r="AC236" s="52">
        <v>0.75796314582968405</v>
      </c>
      <c r="AD236" s="52">
        <v>0.83757404196452301</v>
      </c>
      <c r="AE236" s="52">
        <v>0.80197776140843102</v>
      </c>
      <c r="AF236" s="52">
        <v>0.546877467090497</v>
      </c>
      <c r="AG236" s="52">
        <v>0.37904175161770898</v>
      </c>
      <c r="AH236" s="52">
        <v>0.29796210976842302</v>
      </c>
      <c r="AI236" s="52">
        <v>0.30219731974753999</v>
      </c>
      <c r="AJ236" s="52">
        <v>0.33831276531749999</v>
      </c>
      <c r="AK236" s="52">
        <v>0.42033726952032002</v>
      </c>
      <c r="AL236" s="52">
        <v>0.59494739247312101</v>
      </c>
      <c r="AM236" s="52">
        <v>0.55829313814336501</v>
      </c>
      <c r="AN236" s="52">
        <v>0.69927719924627196</v>
      </c>
      <c r="AO236" s="52">
        <v>0.96380816984435402</v>
      </c>
      <c r="AP236" s="52">
        <v>0.96915571013289303</v>
      </c>
      <c r="AQ236" s="52">
        <v>1.11174461546543</v>
      </c>
      <c r="AR236" s="52">
        <v>1.35449058621759</v>
      </c>
      <c r="AS236" s="52">
        <v>1.5666347252047499</v>
      </c>
      <c r="AT236" s="52">
        <v>1.3965375707318</v>
      </c>
      <c r="AU236" s="52">
        <v>1.2278000295576701</v>
      </c>
      <c r="AV236" s="52">
        <v>0.98964852592007002</v>
      </c>
      <c r="AW236" s="52">
        <v>1.0841569753438201</v>
      </c>
      <c r="AX236" s="52">
        <v>0.96040685763955103</v>
      </c>
      <c r="AY236" s="52">
        <v>0.85317736526578603</v>
      </c>
      <c r="AZ236" s="52">
        <v>0.75525105859152897</v>
      </c>
      <c r="BA236" s="52">
        <v>0.68701795708807101</v>
      </c>
      <c r="BB236" s="52">
        <v>0.65958162736333903</v>
      </c>
      <c r="BC236" s="52">
        <v>0.72093628855049596</v>
      </c>
      <c r="BD236" s="52">
        <v>0.71367461116611897</v>
      </c>
      <c r="BE236" s="52">
        <v>0.56703149865567604</v>
      </c>
      <c r="BF236" s="52">
        <v>0.47057024553813898</v>
      </c>
      <c r="BG236" s="52">
        <v>0.41567655521532199</v>
      </c>
      <c r="BH236" s="52">
        <v>0.44565898211230498</v>
      </c>
      <c r="BI236" s="52">
        <v>0.493054981118766</v>
      </c>
      <c r="BJ236" s="52">
        <v>0.68059015003032897</v>
      </c>
      <c r="BK236" s="52">
        <v>0.86059561699628795</v>
      </c>
      <c r="BL236" s="52">
        <v>0.855265627797693</v>
      </c>
      <c r="BM236" s="52">
        <v>0.90217330374568705</v>
      </c>
      <c r="BN236" s="52">
        <v>1.09207599128782</v>
      </c>
      <c r="BO236" s="52">
        <v>1.1767257784903</v>
      </c>
      <c r="BP236" s="52">
        <v>1.1937356421351399</v>
      </c>
      <c r="BQ236" s="52">
        <v>1.2740157024860299</v>
      </c>
      <c r="BR236" s="52">
        <v>1.3571373172402299</v>
      </c>
      <c r="BS236" s="52">
        <v>1.1968896686164601</v>
      </c>
      <c r="BT236" s="52">
        <v>1.0669325387990101</v>
      </c>
      <c r="BU236" s="52">
        <v>74.8310102875311</v>
      </c>
      <c r="BV236" s="52">
        <v>72.507946727619597</v>
      </c>
      <c r="BW236" s="52">
        <v>71.760216400807494</v>
      </c>
      <c r="BX236" s="52">
        <v>70.454261210193394</v>
      </c>
      <c r="BY236" s="52">
        <v>69.247434053269998</v>
      </c>
      <c r="BZ236" s="52">
        <v>68.342432525924906</v>
      </c>
      <c r="CA236" s="52">
        <v>67.529395025654296</v>
      </c>
      <c r="CB236" s="52">
        <v>67.606935385431399</v>
      </c>
      <c r="CC236" s="52">
        <v>70.714511938597397</v>
      </c>
      <c r="CD236" s="52">
        <v>76.094663028185295</v>
      </c>
      <c r="CE236" s="52">
        <v>81.085144792868505</v>
      </c>
      <c r="CF236" s="52">
        <v>84.932617787890806</v>
      </c>
      <c r="CG236" s="52">
        <v>88.669079143838999</v>
      </c>
      <c r="CH236" s="52">
        <v>91.751326343743798</v>
      </c>
      <c r="CI236" s="52">
        <v>93.705001619490304</v>
      </c>
      <c r="CJ236" s="52">
        <v>95.503074811641497</v>
      </c>
      <c r="CK236" s="52">
        <v>96.5264039704862</v>
      </c>
      <c r="CL236" s="52">
        <v>96.235734201999193</v>
      </c>
      <c r="CM236" s="52">
        <v>95.177949168245306</v>
      </c>
      <c r="CN236" s="52">
        <v>91.508865961943002</v>
      </c>
      <c r="CO236" s="52">
        <v>87.407921346012799</v>
      </c>
      <c r="CP236" s="52">
        <v>84.840886774905201</v>
      </c>
      <c r="CQ236" s="57">
        <v>81.713538401840097</v>
      </c>
      <c r="CR236" s="57">
        <v>78.918867941832303</v>
      </c>
      <c r="CS236" s="57">
        <v>76.589178215957205</v>
      </c>
      <c r="CT236" s="57">
        <v>2.33985628224909E-2</v>
      </c>
      <c r="CU236" s="57">
        <v>1.2439431189559399E-3</v>
      </c>
      <c r="CV236" s="57">
        <v>-2.15370394289493E-5</v>
      </c>
      <c r="CW236" s="57">
        <v>4.3513337522745098E-4</v>
      </c>
      <c r="CX236" s="57">
        <v>-2.6469648445490699E-3</v>
      </c>
      <c r="CY236" s="57">
        <v>-3.69334715348668E-3</v>
      </c>
      <c r="CZ236" s="57">
        <v>-1.07747102784924E-3</v>
      </c>
      <c r="DA236" s="57">
        <v>1.04878751928918E-2</v>
      </c>
      <c r="DB236" s="57">
        <v>4.3606062462553302E-2</v>
      </c>
      <c r="DC236" s="57">
        <v>5.85298264818266E-2</v>
      </c>
      <c r="DD236" s="57">
        <v>3.8061645996524E-2</v>
      </c>
      <c r="DE236" s="57">
        <v>4.9865184818161601E-2</v>
      </c>
      <c r="DF236" s="57">
        <v>3.3386149008758297E-2</v>
      </c>
      <c r="DG236" s="57">
        <v>4.4445914011914202E-2</v>
      </c>
      <c r="DH236" s="57">
        <v>5.0075712137389899E-2</v>
      </c>
      <c r="DI236" s="57">
        <v>3.0525354240089599E-2</v>
      </c>
      <c r="DJ236" s="57">
        <v>6.0591941900551297E-2</v>
      </c>
      <c r="DK236" s="57">
        <v>5.37992867678403E-2</v>
      </c>
      <c r="DL236" s="57">
        <v>0.106034949734807</v>
      </c>
      <c r="DM236" s="57">
        <v>8.04233959764242E-2</v>
      </c>
      <c r="DN236" s="57">
        <v>8.6931502036750301E-3</v>
      </c>
      <c r="DO236" s="57">
        <v>-3.07780815845471E-2</v>
      </c>
      <c r="DP236" s="52">
        <v>-1.7914123959373598E-2</v>
      </c>
      <c r="DQ236" s="52">
        <v>-5.2661894883203704E-3</v>
      </c>
      <c r="DR236" s="58">
        <v>1.12958005795662E-5</v>
      </c>
      <c r="DS236" s="58">
        <v>9.3289556311065106E-6</v>
      </c>
      <c r="DT236" s="58">
        <v>6.8839679375305396E-6</v>
      </c>
      <c r="DU236" s="58">
        <v>5.0633271499864304E-6</v>
      </c>
      <c r="DV236" s="58">
        <v>2.7170929335024899E-6</v>
      </c>
      <c r="DW236" s="58">
        <v>1.77092924222324E-6</v>
      </c>
      <c r="DX236" s="58">
        <v>2.6681382088699998E-6</v>
      </c>
      <c r="DY236" s="58">
        <v>4.3839908935842602E-6</v>
      </c>
      <c r="DZ236" s="58">
        <v>4.4063604965704103E-6</v>
      </c>
      <c r="EA236" s="58">
        <v>4.4071015911795202E-6</v>
      </c>
      <c r="EB236" s="58">
        <v>3.9016184344345599E-6</v>
      </c>
      <c r="EC236" s="58">
        <v>4.4433757674032601E-6</v>
      </c>
      <c r="ED236" s="58">
        <v>5.2744557053556401E-6</v>
      </c>
      <c r="EE236" s="58">
        <v>7.8255371818668196E-6</v>
      </c>
      <c r="EF236" s="58">
        <v>1.0468929128503001E-5</v>
      </c>
      <c r="EG236" s="58">
        <v>7.2245333792234296E-6</v>
      </c>
      <c r="EH236" s="58">
        <v>8.5084975982026602E-6</v>
      </c>
      <c r="EI236" s="58">
        <v>1.2122874856140601E-5</v>
      </c>
      <c r="EJ236" s="58">
        <v>1.41672117570269E-5</v>
      </c>
      <c r="EK236" s="58">
        <v>1.4974172573944E-5</v>
      </c>
      <c r="EL236" s="58">
        <v>1.48160216149117E-5</v>
      </c>
      <c r="EM236" s="58">
        <v>1.0387461134101601E-5</v>
      </c>
      <c r="EN236" s="58">
        <v>3.8902403294596201E-6</v>
      </c>
      <c r="EO236" s="58">
        <v>3.9256289560144001E-6</v>
      </c>
    </row>
    <row r="237" spans="2:145" x14ac:dyDescent="0.25">
      <c r="B23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All_All_All_All_All_HE1_All_All_All_All_All_45848</v>
      </c>
      <c r="C237" s="52" t="s">
        <v>264</v>
      </c>
      <c r="D237" s="52" t="s">
        <v>235</v>
      </c>
      <c r="E237" s="52" t="s">
        <v>25</v>
      </c>
      <c r="F237" s="52" t="s">
        <v>25</v>
      </c>
      <c r="G237" s="52" t="s">
        <v>25</v>
      </c>
      <c r="H237" s="52" t="s">
        <v>25</v>
      </c>
      <c r="I237" s="52" t="s">
        <v>25</v>
      </c>
      <c r="J237" s="52" t="s">
        <v>236</v>
      </c>
      <c r="K237" s="52" t="s">
        <v>25</v>
      </c>
      <c r="L237" s="53" t="s">
        <v>25</v>
      </c>
      <c r="M237" s="53" t="s">
        <v>25</v>
      </c>
      <c r="N237" s="54" t="s">
        <v>25</v>
      </c>
      <c r="O237" s="52" t="s">
        <v>25</v>
      </c>
      <c r="P237" s="55">
        <v>45848</v>
      </c>
      <c r="Q237" s="52">
        <v>17</v>
      </c>
      <c r="R237" s="52">
        <v>21</v>
      </c>
      <c r="S237" s="56">
        <v>20650</v>
      </c>
      <c r="T237" s="52">
        <v>0</v>
      </c>
      <c r="U237" s="52">
        <v>0</v>
      </c>
      <c r="V237" s="52">
        <v>0</v>
      </c>
      <c r="W237" s="52">
        <v>0</v>
      </c>
      <c r="X237" s="52">
        <v>0.822732887508553</v>
      </c>
      <c r="Y237" s="52">
        <v>0.71346096212170895</v>
      </c>
      <c r="Z237" s="52">
        <v>0.61506303962481901</v>
      </c>
      <c r="AA237" s="52">
        <v>0.57696716232150103</v>
      </c>
      <c r="AB237" s="52">
        <v>0.56642348735397396</v>
      </c>
      <c r="AC237" s="52">
        <v>0.54306863968283203</v>
      </c>
      <c r="AD237" s="52">
        <v>0.58462172473856799</v>
      </c>
      <c r="AE237" s="52">
        <v>0.63417136405534702</v>
      </c>
      <c r="AF237" s="52">
        <v>0.69201351220973495</v>
      </c>
      <c r="AG237" s="52">
        <v>0.76339831230625999</v>
      </c>
      <c r="AH237" s="52">
        <v>0.89370352362775696</v>
      </c>
      <c r="AI237" s="52">
        <v>1.0451314388080799</v>
      </c>
      <c r="AJ237" s="52">
        <v>1.28288665419853</v>
      </c>
      <c r="AK237" s="52">
        <v>1.5316445029511501</v>
      </c>
      <c r="AL237" s="52">
        <v>1.77956073994724</v>
      </c>
      <c r="AM237" s="52">
        <v>1.9848016559092301</v>
      </c>
      <c r="AN237" s="52">
        <v>2.04426613480187</v>
      </c>
      <c r="AO237" s="52">
        <v>2.1481485273358598</v>
      </c>
      <c r="AP237" s="52">
        <v>2.1366025760913199</v>
      </c>
      <c r="AQ237" s="52">
        <v>1.9849692132147001</v>
      </c>
      <c r="AR237" s="52">
        <v>1.8113513325344199</v>
      </c>
      <c r="AS237" s="52">
        <v>1.67268619310209</v>
      </c>
      <c r="AT237" s="52">
        <v>1.41776997734849</v>
      </c>
      <c r="AU237" s="52">
        <v>1.1854628494525801</v>
      </c>
      <c r="AV237" s="52">
        <v>0.98258509143289297</v>
      </c>
      <c r="AW237" s="52">
        <v>0.92817814268298005</v>
      </c>
      <c r="AX237" s="52">
        <v>0.78888661320287401</v>
      </c>
      <c r="AY237" s="52">
        <v>0.69621765486625398</v>
      </c>
      <c r="AZ237" s="52">
        <v>0.61899128128844305</v>
      </c>
      <c r="BA237" s="52">
        <v>0.56459401887424299</v>
      </c>
      <c r="BB237" s="52">
        <v>0.55021958957139805</v>
      </c>
      <c r="BC237" s="52">
        <v>0.58111603245824595</v>
      </c>
      <c r="BD237" s="52">
        <v>0.66370814683073598</v>
      </c>
      <c r="BE237" s="52">
        <v>0.72458176887352799</v>
      </c>
      <c r="BF237" s="52">
        <v>0.79917372071569803</v>
      </c>
      <c r="BG237" s="52">
        <v>0.899844665822638</v>
      </c>
      <c r="BH237" s="52">
        <v>1.05476066561181</v>
      </c>
      <c r="BI237" s="52">
        <v>1.25143617472694</v>
      </c>
      <c r="BJ237" s="52">
        <v>1.4822738419866399</v>
      </c>
      <c r="BK237" s="52">
        <v>1.7497948113336399</v>
      </c>
      <c r="BL237" s="52">
        <v>1.9547195214191799</v>
      </c>
      <c r="BM237" s="52">
        <v>2.06800694751393</v>
      </c>
      <c r="BN237" s="52">
        <v>2.1603547968558399</v>
      </c>
      <c r="BO237" s="52">
        <v>2.1584921842885598</v>
      </c>
      <c r="BP237" s="52">
        <v>2.0314542817261199</v>
      </c>
      <c r="BQ237" s="52">
        <v>1.8545779395623001</v>
      </c>
      <c r="BR237" s="52">
        <v>1.69409957884298</v>
      </c>
      <c r="BS237" s="52">
        <v>1.42048264727952</v>
      </c>
      <c r="BT237" s="52">
        <v>1.18636882429017</v>
      </c>
      <c r="BU237" s="52">
        <v>79.630772644164395</v>
      </c>
      <c r="BV237" s="52">
        <v>72.226645138881807</v>
      </c>
      <c r="BW237" s="52">
        <v>71.264642507375399</v>
      </c>
      <c r="BX237" s="52">
        <v>70.422385822630801</v>
      </c>
      <c r="BY237" s="52">
        <v>68.806337309915406</v>
      </c>
      <c r="BZ237" s="52">
        <v>66.974973670043198</v>
      </c>
      <c r="CA237" s="52">
        <v>66.342873518755695</v>
      </c>
      <c r="CB237" s="52">
        <v>68.171030402691898</v>
      </c>
      <c r="CC237" s="52">
        <v>71.678975790393594</v>
      </c>
      <c r="CD237" s="52">
        <v>76.279173426827498</v>
      </c>
      <c r="CE237" s="52">
        <v>80.354971087083598</v>
      </c>
      <c r="CF237" s="52">
        <v>84.385440033919096</v>
      </c>
      <c r="CG237" s="52">
        <v>87.857327553812993</v>
      </c>
      <c r="CH237" s="52">
        <v>90.564349422614399</v>
      </c>
      <c r="CI237" s="52">
        <v>93.345135725633497</v>
      </c>
      <c r="CJ237" s="52">
        <v>95.624139950202306</v>
      </c>
      <c r="CK237" s="52">
        <v>96.620650931222301</v>
      </c>
      <c r="CL237" s="52">
        <v>96.9403163753949</v>
      </c>
      <c r="CM237" s="52">
        <v>96.795606278005195</v>
      </c>
      <c r="CN237" s="52">
        <v>95.435830435900897</v>
      </c>
      <c r="CO237" s="52">
        <v>92.945710364017003</v>
      </c>
      <c r="CP237" s="52">
        <v>88.100763066921004</v>
      </c>
      <c r="CQ237" s="57">
        <v>84.113245811159999</v>
      </c>
      <c r="CR237" s="57">
        <v>82.019292529526496</v>
      </c>
      <c r="CS237" s="57">
        <v>77.0558665523249</v>
      </c>
      <c r="CT237" s="57">
        <v>2.9803378153310401E-2</v>
      </c>
      <c r="CU237" s="57">
        <v>9.7551434247941209E-3</v>
      </c>
      <c r="CV237" s="57">
        <v>1.4600471589555301E-2</v>
      </c>
      <c r="CW237" s="57">
        <v>1.03164933579686E-2</v>
      </c>
      <c r="CX237" s="57">
        <v>1.75082488294711E-3</v>
      </c>
      <c r="CY237" s="57">
        <v>-2.8988710720064901E-3</v>
      </c>
      <c r="CZ237" s="57">
        <v>5.6515217908744298E-4</v>
      </c>
      <c r="DA237" s="57">
        <v>8.5509479363712702E-3</v>
      </c>
      <c r="DB237" s="57">
        <v>1.7637192642419901E-2</v>
      </c>
      <c r="DC237" s="57">
        <v>1.42345238260509E-2</v>
      </c>
      <c r="DD237" s="57">
        <v>5.6446893849989603E-3</v>
      </c>
      <c r="DE237" s="57">
        <v>3.91354816651324E-3</v>
      </c>
      <c r="DF237" s="57">
        <v>-1.2728373049598E-2</v>
      </c>
      <c r="DG237" s="57">
        <v>-8.3589453278470199E-3</v>
      </c>
      <c r="DH237" s="57">
        <v>5.2287487895133697E-3</v>
      </c>
      <c r="DI237" s="57">
        <v>1.1451603054017099E-2</v>
      </c>
      <c r="DJ237" s="57">
        <v>8.4420856795212801E-2</v>
      </c>
      <c r="DK237" s="57">
        <v>0.104059170221156</v>
      </c>
      <c r="DL237" s="57">
        <v>0.111975549907574</v>
      </c>
      <c r="DM237" s="57">
        <v>0.10808093889970399</v>
      </c>
      <c r="DN237" s="57">
        <v>7.2842695955322306E-2</v>
      </c>
      <c r="DO237" s="57">
        <v>-1.9971113401692599E-4</v>
      </c>
      <c r="DP237" s="52">
        <v>-4.6999716281566099E-3</v>
      </c>
      <c r="DQ237" s="52">
        <v>-2.0782533731169401E-4</v>
      </c>
      <c r="DR237" s="58">
        <v>3.6060334010722E-6</v>
      </c>
      <c r="DS237" s="58">
        <v>2.6622587839610999E-6</v>
      </c>
      <c r="DT237" s="58">
        <v>1.9712878343850402E-6</v>
      </c>
      <c r="DU237" s="58">
        <v>1.0317339792331999E-6</v>
      </c>
      <c r="DV237" s="58">
        <v>4.1716677657918099E-7</v>
      </c>
      <c r="DW237" s="58">
        <v>1.7158687213468099E-7</v>
      </c>
      <c r="DX237" s="58">
        <v>4.1412338870572801E-7</v>
      </c>
      <c r="DY237" s="58">
        <v>1.65850071743061E-6</v>
      </c>
      <c r="DZ237" s="58">
        <v>1.1735357834132701E-6</v>
      </c>
      <c r="EA237" s="58">
        <v>8.4796791848882203E-7</v>
      </c>
      <c r="EB237" s="58">
        <v>5.0871647754159895E-7</v>
      </c>
      <c r="EC237" s="58">
        <v>4.9995276460149699E-7</v>
      </c>
      <c r="ED237" s="58">
        <v>1.39677610725819E-6</v>
      </c>
      <c r="EE237" s="58">
        <v>3.9590546948979499E-6</v>
      </c>
      <c r="EF237" s="58">
        <v>5.9394531109739998E-6</v>
      </c>
      <c r="EG237" s="58">
        <v>6.3314742076755304E-6</v>
      </c>
      <c r="EH237" s="58">
        <v>6.8356374758069199E-6</v>
      </c>
      <c r="EI237" s="58">
        <v>7.62922037753022E-6</v>
      </c>
      <c r="EJ237" s="58">
        <v>8.1302553722705392E-6</v>
      </c>
      <c r="EK237" s="58">
        <v>8.2882767473782107E-6</v>
      </c>
      <c r="EL237" s="58">
        <v>9.3828109241460408E-6</v>
      </c>
      <c r="EM237" s="58">
        <v>5.7652184084861996E-6</v>
      </c>
      <c r="EN237" s="58">
        <v>6.64449699293925E-7</v>
      </c>
      <c r="EO237" s="58">
        <v>5.3216844234902897E-7</v>
      </c>
    </row>
    <row r="238" spans="2:145" x14ac:dyDescent="0.25">
      <c r="B23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All_All_All_All_All_HE1_All_All_All_All_All_45849</v>
      </c>
      <c r="C238" s="52" t="s">
        <v>264</v>
      </c>
      <c r="D238" s="52" t="s">
        <v>235</v>
      </c>
      <c r="E238" s="52" t="s">
        <v>25</v>
      </c>
      <c r="F238" s="52" t="s">
        <v>25</v>
      </c>
      <c r="G238" s="52" t="s">
        <v>25</v>
      </c>
      <c r="H238" s="52" t="s">
        <v>25</v>
      </c>
      <c r="I238" s="52" t="s">
        <v>25</v>
      </c>
      <c r="J238" s="52" t="s">
        <v>236</v>
      </c>
      <c r="K238" s="52" t="s">
        <v>25</v>
      </c>
      <c r="L238" s="53" t="s">
        <v>25</v>
      </c>
      <c r="M238" s="53" t="s">
        <v>25</v>
      </c>
      <c r="N238" s="54" t="s">
        <v>25</v>
      </c>
      <c r="O238" s="52" t="s">
        <v>25</v>
      </c>
      <c r="P238" s="55">
        <v>45849</v>
      </c>
      <c r="Q238" s="52">
        <v>17</v>
      </c>
      <c r="R238" s="52">
        <v>21</v>
      </c>
      <c r="S238" s="56">
        <v>20644</v>
      </c>
      <c r="T238" s="52">
        <v>0</v>
      </c>
      <c r="U238" s="52">
        <v>0</v>
      </c>
      <c r="V238" s="52">
        <v>0</v>
      </c>
      <c r="W238" s="52">
        <v>0</v>
      </c>
      <c r="X238" s="52">
        <v>0.99588329413998</v>
      </c>
      <c r="Y238" s="52">
        <v>0.83732295266499701</v>
      </c>
      <c r="Z238" s="52">
        <v>0.72678266506875</v>
      </c>
      <c r="AA238" s="52">
        <v>0.65890303694272501</v>
      </c>
      <c r="AB238" s="52">
        <v>0.62440900297075996</v>
      </c>
      <c r="AC238" s="52">
        <v>0.60721700722660699</v>
      </c>
      <c r="AD238" s="52">
        <v>0.64264076989460095</v>
      </c>
      <c r="AE238" s="52">
        <v>0.67980146232696503</v>
      </c>
      <c r="AF238" s="52">
        <v>0.76431474346071104</v>
      </c>
      <c r="AG238" s="52">
        <v>0.91710283639837098</v>
      </c>
      <c r="AH238" s="52">
        <v>1.0927127253020901</v>
      </c>
      <c r="AI238" s="52">
        <v>1.3391144822613701</v>
      </c>
      <c r="AJ238" s="52">
        <v>1.5701320767326501</v>
      </c>
      <c r="AK238" s="52">
        <v>1.84632314328532</v>
      </c>
      <c r="AL238" s="52">
        <v>2.0985886202178099</v>
      </c>
      <c r="AM238" s="52">
        <v>2.3106741025145698</v>
      </c>
      <c r="AN238" s="52">
        <v>2.3878097853206102</v>
      </c>
      <c r="AO238" s="52">
        <v>2.4557068541920501</v>
      </c>
      <c r="AP238" s="52">
        <v>2.4002347966116901</v>
      </c>
      <c r="AQ238" s="52">
        <v>2.2457103007752499</v>
      </c>
      <c r="AR238" s="52">
        <v>2.01209415181021</v>
      </c>
      <c r="AS238" s="52">
        <v>1.8618800739763799</v>
      </c>
      <c r="AT238" s="52">
        <v>1.6452787459064999</v>
      </c>
      <c r="AU238" s="52">
        <v>1.3818351789730801</v>
      </c>
      <c r="AV238" s="52">
        <v>1.18492344630196</v>
      </c>
      <c r="AW238" s="52">
        <v>1.0820944630846701</v>
      </c>
      <c r="AX238" s="52">
        <v>0.93422476900100804</v>
      </c>
      <c r="AY238" s="52">
        <v>0.81004581309391499</v>
      </c>
      <c r="AZ238" s="52">
        <v>0.70710570644172199</v>
      </c>
      <c r="BA238" s="52">
        <v>0.63213374251396903</v>
      </c>
      <c r="BB238" s="52">
        <v>0.60745758933824101</v>
      </c>
      <c r="BC238" s="52">
        <v>0.63312802061357698</v>
      </c>
      <c r="BD238" s="52">
        <v>0.73696261086833004</v>
      </c>
      <c r="BE238" s="52">
        <v>0.82823178410888099</v>
      </c>
      <c r="BF238" s="52">
        <v>0.95637148920037995</v>
      </c>
      <c r="BG238" s="52">
        <v>1.11214844783377</v>
      </c>
      <c r="BH238" s="52">
        <v>1.31607226977389</v>
      </c>
      <c r="BI238" s="52">
        <v>1.55805581775319</v>
      </c>
      <c r="BJ238" s="52">
        <v>1.8000782735831999</v>
      </c>
      <c r="BK238" s="52">
        <v>2.0342849400908598</v>
      </c>
      <c r="BL238" s="52">
        <v>2.2479505754922</v>
      </c>
      <c r="BM238" s="52">
        <v>2.3901529588589101</v>
      </c>
      <c r="BN238" s="52">
        <v>2.4943639560624402</v>
      </c>
      <c r="BO238" s="52">
        <v>2.4614662269454799</v>
      </c>
      <c r="BP238" s="52">
        <v>2.28246841089274</v>
      </c>
      <c r="BQ238" s="52">
        <v>2.07349906316378</v>
      </c>
      <c r="BR238" s="52">
        <v>1.8901863905437499</v>
      </c>
      <c r="BS238" s="52">
        <v>1.63902836810217</v>
      </c>
      <c r="BT238" s="52">
        <v>1.38956012460136</v>
      </c>
      <c r="BU238" s="52">
        <v>82.269135584961205</v>
      </c>
      <c r="BV238" s="52">
        <v>78.213578147481599</v>
      </c>
      <c r="BW238" s="52">
        <v>76.662717179670395</v>
      </c>
      <c r="BX238" s="52">
        <v>74.898226716223405</v>
      </c>
      <c r="BY238" s="52">
        <v>73.168869115935806</v>
      </c>
      <c r="BZ238" s="52">
        <v>72.457887128432503</v>
      </c>
      <c r="CA238" s="52">
        <v>71.398294090676501</v>
      </c>
      <c r="CB238" s="52">
        <v>72.295138437369502</v>
      </c>
      <c r="CC238" s="52">
        <v>75.002849779247796</v>
      </c>
      <c r="CD238" s="52">
        <v>80.099340935425005</v>
      </c>
      <c r="CE238" s="52">
        <v>84.171459738989995</v>
      </c>
      <c r="CF238" s="52">
        <v>88.369688252305806</v>
      </c>
      <c r="CG238" s="52">
        <v>92.092396439071393</v>
      </c>
      <c r="CH238" s="52">
        <v>94.803548768277196</v>
      </c>
      <c r="CI238" s="52">
        <v>97.036593578354797</v>
      </c>
      <c r="CJ238" s="52">
        <v>99.122084157663593</v>
      </c>
      <c r="CK238" s="52">
        <v>100.196811685982</v>
      </c>
      <c r="CL238" s="52">
        <v>100.6582847203</v>
      </c>
      <c r="CM238" s="52">
        <v>99.512344695246298</v>
      </c>
      <c r="CN238" s="52">
        <v>97.9646897913765</v>
      </c>
      <c r="CO238" s="52">
        <v>94.343628922308199</v>
      </c>
      <c r="CP238" s="52">
        <v>89.919134196042293</v>
      </c>
      <c r="CQ238" s="57">
        <v>86.987356895029194</v>
      </c>
      <c r="CR238" s="57">
        <v>84.626040080265895</v>
      </c>
      <c r="CS238" s="57">
        <v>82.014403837994095</v>
      </c>
      <c r="CT238" s="57">
        <v>3.6354280851564398E-2</v>
      </c>
      <c r="CU238" s="57">
        <v>3.4088866577421099E-2</v>
      </c>
      <c r="CV238" s="57">
        <v>2.8707143929597102E-2</v>
      </c>
      <c r="CW238" s="57">
        <v>1.79544169138207E-2</v>
      </c>
      <c r="CX238" s="57">
        <v>2.3247301466301899E-3</v>
      </c>
      <c r="CY238" s="57">
        <v>-9.6294776436242602E-4</v>
      </c>
      <c r="CZ238" s="57">
        <v>-3.15426498622192E-3</v>
      </c>
      <c r="DA238" s="57">
        <v>1.0621504402580299E-2</v>
      </c>
      <c r="DB238" s="57">
        <v>1.48290197854106E-2</v>
      </c>
      <c r="DC238" s="57">
        <v>1.24046266173416E-2</v>
      </c>
      <c r="DD238" s="57">
        <v>3.3321699591665399E-3</v>
      </c>
      <c r="DE238" s="57">
        <v>4.33373145179149E-3</v>
      </c>
      <c r="DF238" s="57">
        <v>-7.35918231235895E-3</v>
      </c>
      <c r="DG238" s="57">
        <v>1.03162913973225E-2</v>
      </c>
      <c r="DH238" s="57">
        <v>1.7926689563639301E-2</v>
      </c>
      <c r="DI238" s="57">
        <v>1.7616508812985501E-2</v>
      </c>
      <c r="DJ238" s="57">
        <v>8.4509881993229105E-2</v>
      </c>
      <c r="DK238" s="57">
        <v>0.11489825707266001</v>
      </c>
      <c r="DL238" s="57">
        <v>0.11268800480164499</v>
      </c>
      <c r="DM238" s="57">
        <v>0.101562902770577</v>
      </c>
      <c r="DN238" s="57">
        <v>8.2785769801163103E-2</v>
      </c>
      <c r="DO238" s="57">
        <v>9.8649289439966294E-3</v>
      </c>
      <c r="DP238" s="52">
        <v>-4.6322947030509303E-3</v>
      </c>
      <c r="DQ238" s="52">
        <v>6.9138990733039196E-4</v>
      </c>
      <c r="DR238" s="58">
        <v>4.3822572658296703E-6</v>
      </c>
      <c r="DS238" s="58">
        <v>3.71757583434382E-6</v>
      </c>
      <c r="DT238" s="58">
        <v>2.6520187310227302E-6</v>
      </c>
      <c r="DU238" s="58">
        <v>1.4255287399912099E-6</v>
      </c>
      <c r="DV238" s="58">
        <v>5.9908630723456904E-7</v>
      </c>
      <c r="DW238" s="58">
        <v>2.7210252068320898E-7</v>
      </c>
      <c r="DX238" s="58">
        <v>7.4982686032204598E-7</v>
      </c>
      <c r="DY238" s="58">
        <v>2.6305128145109999E-6</v>
      </c>
      <c r="DZ238" s="58">
        <v>2.1179377166358402E-6</v>
      </c>
      <c r="EA238" s="58">
        <v>1.5510162531718899E-6</v>
      </c>
      <c r="EB238" s="58">
        <v>8.5392430848479504E-7</v>
      </c>
      <c r="EC238" s="58">
        <v>1.46469346728003E-6</v>
      </c>
      <c r="ED238" s="58">
        <v>3.9629525697568597E-6</v>
      </c>
      <c r="EE238" s="58">
        <v>8.2549661453725192E-6</v>
      </c>
      <c r="EF238" s="58">
        <v>1.07672561738084E-5</v>
      </c>
      <c r="EG238" s="58">
        <v>1.3165423790520101E-5</v>
      </c>
      <c r="EH238" s="58">
        <v>1.4607647546893999E-5</v>
      </c>
      <c r="EI238" s="58">
        <v>1.74721660045948E-5</v>
      </c>
      <c r="EJ238" s="58">
        <v>1.57676604975334E-5</v>
      </c>
      <c r="EK238" s="58">
        <v>1.6303405967641698E-5</v>
      </c>
      <c r="EL238" s="58">
        <v>1.5383935062571299E-5</v>
      </c>
      <c r="EM238" s="58">
        <v>9.4371012974023895E-6</v>
      </c>
      <c r="EN238" s="58">
        <v>1.5862538607270999E-6</v>
      </c>
      <c r="EO238" s="58">
        <v>1.1065496811809E-6</v>
      </c>
    </row>
    <row r="239" spans="2:145" x14ac:dyDescent="0.25">
      <c r="B23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All_All_All_All_All_HE1_All_All_All_All_All_45877</v>
      </c>
      <c r="C239" s="52" t="s">
        <v>264</v>
      </c>
      <c r="D239" s="52" t="s">
        <v>235</v>
      </c>
      <c r="E239" s="52" t="s">
        <v>25</v>
      </c>
      <c r="F239" s="52" t="s">
        <v>25</v>
      </c>
      <c r="G239" s="52" t="s">
        <v>25</v>
      </c>
      <c r="H239" s="52" t="s">
        <v>25</v>
      </c>
      <c r="I239" s="52" t="s">
        <v>25</v>
      </c>
      <c r="J239" s="52" t="s">
        <v>236</v>
      </c>
      <c r="K239" s="52" t="s">
        <v>25</v>
      </c>
      <c r="L239" s="53" t="s">
        <v>25</v>
      </c>
      <c r="M239" s="53" t="s">
        <v>25</v>
      </c>
      <c r="N239" s="54" t="s">
        <v>25</v>
      </c>
      <c r="O239" s="52" t="s">
        <v>25</v>
      </c>
      <c r="P239" s="55">
        <v>45877</v>
      </c>
      <c r="Q239" s="52">
        <v>17</v>
      </c>
      <c r="R239" s="52">
        <v>21</v>
      </c>
      <c r="S239" s="56">
        <v>21125</v>
      </c>
      <c r="T239" s="52">
        <v>0</v>
      </c>
      <c r="U239" s="52">
        <v>0</v>
      </c>
      <c r="V239" s="52">
        <v>0</v>
      </c>
      <c r="W239" s="52">
        <v>0</v>
      </c>
      <c r="X239" s="52">
        <v>0.98077354426999896</v>
      </c>
      <c r="Y239" s="52">
        <v>0.84162637232363202</v>
      </c>
      <c r="Z239" s="52">
        <v>0.72529739789048697</v>
      </c>
      <c r="AA239" s="52">
        <v>0.65733192736314705</v>
      </c>
      <c r="AB239" s="52">
        <v>0.62154650034379499</v>
      </c>
      <c r="AC239" s="52">
        <v>0.60989629545880497</v>
      </c>
      <c r="AD239" s="52">
        <v>0.63386455818751097</v>
      </c>
      <c r="AE239" s="52">
        <v>0.69956461760780198</v>
      </c>
      <c r="AF239" s="52">
        <v>0.75705428921699502</v>
      </c>
      <c r="AG239" s="52">
        <v>0.87541004188466798</v>
      </c>
      <c r="AH239" s="52">
        <v>1.0167084455477899</v>
      </c>
      <c r="AI239" s="52">
        <v>1.2160532533886801</v>
      </c>
      <c r="AJ239" s="52">
        <v>1.4783021844326301</v>
      </c>
      <c r="AK239" s="52">
        <v>1.7475455821452801</v>
      </c>
      <c r="AL239" s="52">
        <v>2.01987264687259</v>
      </c>
      <c r="AM239" s="52">
        <v>2.24183716814977</v>
      </c>
      <c r="AN239" s="52">
        <v>2.3054149125137</v>
      </c>
      <c r="AO239" s="52">
        <v>2.38733028859343</v>
      </c>
      <c r="AP239" s="52">
        <v>2.31942509105837</v>
      </c>
      <c r="AQ239" s="52">
        <v>2.14867726946287</v>
      </c>
      <c r="AR239" s="52">
        <v>1.9423689898822301</v>
      </c>
      <c r="AS239" s="52">
        <v>1.8245749107306199</v>
      </c>
      <c r="AT239" s="52">
        <v>1.59435834681</v>
      </c>
      <c r="AU239" s="52">
        <v>1.3207942785622</v>
      </c>
      <c r="AV239" s="52">
        <v>1.1923436403496599</v>
      </c>
      <c r="AW239" s="52">
        <v>1.0386058625314301</v>
      </c>
      <c r="AX239" s="52">
        <v>0.89544065569632103</v>
      </c>
      <c r="AY239" s="52">
        <v>0.78450869729109696</v>
      </c>
      <c r="AZ239" s="52">
        <v>0.69154233472516502</v>
      </c>
      <c r="BA239" s="52">
        <v>0.62344973049669905</v>
      </c>
      <c r="BB239" s="52">
        <v>0.60704379821864096</v>
      </c>
      <c r="BC239" s="52">
        <v>0.63803004273754604</v>
      </c>
      <c r="BD239" s="52">
        <v>0.72203220131622903</v>
      </c>
      <c r="BE239" s="52">
        <v>0.78681987755820504</v>
      </c>
      <c r="BF239" s="52">
        <v>0.89723536602868303</v>
      </c>
      <c r="BG239" s="52">
        <v>1.0362543305459699</v>
      </c>
      <c r="BH239" s="52">
        <v>1.22104907667165</v>
      </c>
      <c r="BI239" s="52">
        <v>1.4447117429559</v>
      </c>
      <c r="BJ239" s="52">
        <v>1.7037549962292</v>
      </c>
      <c r="BK239" s="52">
        <v>1.9562507498983801</v>
      </c>
      <c r="BL239" s="52">
        <v>2.1779157356214198</v>
      </c>
      <c r="BM239" s="52">
        <v>2.3185110345479298</v>
      </c>
      <c r="BN239" s="52">
        <v>2.4206331853020102</v>
      </c>
      <c r="BO239" s="52">
        <v>2.3851233025725702</v>
      </c>
      <c r="BP239" s="52">
        <v>2.2148039980160399</v>
      </c>
      <c r="BQ239" s="52">
        <v>2.03109849666843</v>
      </c>
      <c r="BR239" s="52">
        <v>1.8523884370199999</v>
      </c>
      <c r="BS239" s="52">
        <v>1.5800629664283801</v>
      </c>
      <c r="BT239" s="52">
        <v>1.3402258571955401</v>
      </c>
      <c r="BU239" s="52">
        <v>82.616395899574698</v>
      </c>
      <c r="BV239" s="52">
        <v>76.761636426074602</v>
      </c>
      <c r="BW239" s="52">
        <v>75.463227233108299</v>
      </c>
      <c r="BX239" s="52">
        <v>73.882241607394306</v>
      </c>
      <c r="BY239" s="52">
        <v>72.251040655208399</v>
      </c>
      <c r="BZ239" s="52">
        <v>71.123160472185205</v>
      </c>
      <c r="CA239" s="52">
        <v>69.894407213967597</v>
      </c>
      <c r="CB239" s="52">
        <v>70.300723880632603</v>
      </c>
      <c r="CC239" s="52">
        <v>72.932044481488006</v>
      </c>
      <c r="CD239" s="52">
        <v>78.049550020668207</v>
      </c>
      <c r="CE239" s="52">
        <v>82.316891080104099</v>
      </c>
      <c r="CF239" s="52">
        <v>86.494347680653505</v>
      </c>
      <c r="CG239" s="52">
        <v>90.170408597736497</v>
      </c>
      <c r="CH239" s="52">
        <v>93.614974504861493</v>
      </c>
      <c r="CI239" s="52">
        <v>96.453294090667498</v>
      </c>
      <c r="CJ239" s="52">
        <v>98.616731417813497</v>
      </c>
      <c r="CK239" s="52">
        <v>99.790486615723594</v>
      </c>
      <c r="CL239" s="52">
        <v>100.263464393917</v>
      </c>
      <c r="CM239" s="52">
        <v>99.664541027619507</v>
      </c>
      <c r="CN239" s="52">
        <v>97.903288428342606</v>
      </c>
      <c r="CO239" s="52">
        <v>94.577721372384701</v>
      </c>
      <c r="CP239" s="52">
        <v>89.886592954666696</v>
      </c>
      <c r="CQ239" s="57">
        <v>87.141176598250595</v>
      </c>
      <c r="CR239" s="57">
        <v>84.652928307040597</v>
      </c>
      <c r="CS239" s="57">
        <v>81.077770235448199</v>
      </c>
      <c r="CT239" s="57">
        <v>3.5979883060520503E-2</v>
      </c>
      <c r="CU239" s="57">
        <v>2.7521283421301699E-2</v>
      </c>
      <c r="CV239" s="57">
        <v>2.5114997426499801E-2</v>
      </c>
      <c r="CW239" s="57">
        <v>1.5850328590685001E-2</v>
      </c>
      <c r="CX239" s="57">
        <v>2.2563998059275899E-3</v>
      </c>
      <c r="CY239" s="57">
        <v>-1.4729144725757E-3</v>
      </c>
      <c r="CZ239" s="57">
        <v>-1.9606695797221301E-3</v>
      </c>
      <c r="DA239" s="57">
        <v>9.6926680893234893E-3</v>
      </c>
      <c r="DB239" s="57">
        <v>1.6776815830735401E-2</v>
      </c>
      <c r="DC239" s="57">
        <v>1.33907948435014E-2</v>
      </c>
      <c r="DD239" s="57">
        <v>4.1067790599269797E-3</v>
      </c>
      <c r="DE239" s="57">
        <v>3.9030584579341498E-3</v>
      </c>
      <c r="DF239" s="57">
        <v>-1.02133677178682E-2</v>
      </c>
      <c r="DG239" s="57">
        <v>4.9540624148846097E-3</v>
      </c>
      <c r="DH239" s="57">
        <v>1.5793301188608701E-2</v>
      </c>
      <c r="DI239" s="57">
        <v>1.7354429391978701E-2</v>
      </c>
      <c r="DJ239" s="57">
        <v>8.5443338014317693E-2</v>
      </c>
      <c r="DK239" s="57">
        <v>0.113921536649825</v>
      </c>
      <c r="DL239" s="57">
        <v>0.114406282841453</v>
      </c>
      <c r="DM239" s="57">
        <v>0.10450461766494</v>
      </c>
      <c r="DN239" s="57">
        <v>8.3227937143935199E-2</v>
      </c>
      <c r="DO239" s="52">
        <v>8.4540859936301106E-3</v>
      </c>
      <c r="DP239" s="52">
        <v>-4.5596405565352903E-3</v>
      </c>
      <c r="DQ239" s="52">
        <v>8.8422282210677897E-4</v>
      </c>
      <c r="DR239" s="58">
        <v>4.4188239930607001E-6</v>
      </c>
      <c r="DS239" s="58">
        <v>2.9297163407171702E-6</v>
      </c>
      <c r="DT239" s="58">
        <v>2.0333885646042901E-6</v>
      </c>
      <c r="DU239" s="58">
        <v>1.1874687510108099E-6</v>
      </c>
      <c r="DV239" s="58">
        <v>4.8794299808454197E-7</v>
      </c>
      <c r="DW239" s="58">
        <v>2.0492340970408699E-7</v>
      </c>
      <c r="DX239" s="58">
        <v>5.2863148725299401E-7</v>
      </c>
      <c r="DY239" s="58">
        <v>1.9662290126334499E-6</v>
      </c>
      <c r="DZ239" s="58">
        <v>1.45405792017133E-6</v>
      </c>
      <c r="EA239" s="58">
        <v>1.05201974718019E-6</v>
      </c>
      <c r="EB239" s="58">
        <v>5.9482190896174002E-7</v>
      </c>
      <c r="EC239" s="58">
        <v>5.7689282630900901E-7</v>
      </c>
      <c r="ED239" s="58">
        <v>1.5516898567860899E-6</v>
      </c>
      <c r="EE239" s="58">
        <v>4.9495971844812798E-6</v>
      </c>
      <c r="EF239" s="58">
        <v>7.6402153706970096E-6</v>
      </c>
      <c r="EG239" s="58">
        <v>1.0211231553950401E-5</v>
      </c>
      <c r="EH239" s="58">
        <v>1.1679782172753E-5</v>
      </c>
      <c r="EI239" s="58">
        <v>1.30920961337324E-5</v>
      </c>
      <c r="EJ239" s="58">
        <v>1.3509427345514099E-5</v>
      </c>
      <c r="EK239" s="58">
        <v>1.2214339436588001E-5</v>
      </c>
      <c r="EL239" s="58">
        <v>1.16505179414239E-5</v>
      </c>
      <c r="EM239" s="58">
        <v>7.24080823769391E-6</v>
      </c>
      <c r="EN239" s="58">
        <v>1.47023032872971E-6</v>
      </c>
      <c r="EO239" s="58">
        <v>1.4174541959411601E-6</v>
      </c>
    </row>
    <row r="240" spans="2:145" x14ac:dyDescent="0.25">
      <c r="B24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All_All_All_All_All_HE1_All_All_All_All_All_45890</v>
      </c>
      <c r="C240" s="52" t="s">
        <v>264</v>
      </c>
      <c r="D240" s="52" t="s">
        <v>235</v>
      </c>
      <c r="E240" s="52" t="s">
        <v>25</v>
      </c>
      <c r="F240" s="52" t="s">
        <v>25</v>
      </c>
      <c r="G240" s="52" t="s">
        <v>25</v>
      </c>
      <c r="H240" s="52" t="s">
        <v>25</v>
      </c>
      <c r="I240" s="52" t="s">
        <v>25</v>
      </c>
      <c r="J240" s="52" t="s">
        <v>236</v>
      </c>
      <c r="K240" s="52" t="s">
        <v>25</v>
      </c>
      <c r="L240" s="53" t="s">
        <v>25</v>
      </c>
      <c r="M240" s="53" t="s">
        <v>25</v>
      </c>
      <c r="N240" s="54" t="s">
        <v>25</v>
      </c>
      <c r="O240" s="52" t="s">
        <v>25</v>
      </c>
      <c r="P240" s="55">
        <v>45890</v>
      </c>
      <c r="Q240" s="52">
        <v>17</v>
      </c>
      <c r="R240" s="52">
        <v>21</v>
      </c>
      <c r="S240" s="56">
        <v>21317</v>
      </c>
      <c r="T240" s="52">
        <v>0</v>
      </c>
      <c r="U240" s="52">
        <v>0</v>
      </c>
      <c r="V240" s="52">
        <v>0</v>
      </c>
      <c r="W240" s="52">
        <v>0</v>
      </c>
      <c r="X240" s="52">
        <v>0.86886468846586395</v>
      </c>
      <c r="Y240" s="52">
        <v>0.74131102641629998</v>
      </c>
      <c r="Z240" s="52">
        <v>0.66679024114984398</v>
      </c>
      <c r="AA240" s="52">
        <v>0.61232381959854498</v>
      </c>
      <c r="AB240" s="52">
        <v>0.59806519759248</v>
      </c>
      <c r="AC240" s="52">
        <v>0.59350333189995597</v>
      </c>
      <c r="AD240" s="52">
        <v>0.64281077735446601</v>
      </c>
      <c r="AE240" s="52">
        <v>0.673280312434137</v>
      </c>
      <c r="AF240" s="52">
        <v>0.69599015957590804</v>
      </c>
      <c r="AG240" s="52">
        <v>0.77501853679356703</v>
      </c>
      <c r="AH240" s="52">
        <v>0.90506552058705103</v>
      </c>
      <c r="AI240" s="52">
        <v>1.09581410925753</v>
      </c>
      <c r="AJ240" s="52">
        <v>1.3528585119380601</v>
      </c>
      <c r="AK240" s="52">
        <v>1.62451396178887</v>
      </c>
      <c r="AL240" s="52">
        <v>1.87792739309414</v>
      </c>
      <c r="AM240" s="52">
        <v>2.10707053553539</v>
      </c>
      <c r="AN240" s="52">
        <v>2.1658929005103702</v>
      </c>
      <c r="AO240" s="52">
        <v>2.23356021591874</v>
      </c>
      <c r="AP240" s="52">
        <v>2.1734224276825702</v>
      </c>
      <c r="AQ240" s="52">
        <v>2.00431887031599</v>
      </c>
      <c r="AR240" s="52">
        <v>1.86565970947585</v>
      </c>
      <c r="AS240" s="52">
        <v>1.7220165047704601</v>
      </c>
      <c r="AT240" s="52">
        <v>1.44568232429016</v>
      </c>
      <c r="AU240" s="52">
        <v>1.19454398577973</v>
      </c>
      <c r="AV240" s="52">
        <v>1.0460022026003599</v>
      </c>
      <c r="AW240" s="52">
        <v>1.0161300470408801</v>
      </c>
      <c r="AX240" s="52">
        <v>0.86430442212359604</v>
      </c>
      <c r="AY240" s="52">
        <v>0.75500800444604199</v>
      </c>
      <c r="AZ240" s="52">
        <v>0.67144762383372902</v>
      </c>
      <c r="BA240" s="52">
        <v>0.61017697429206696</v>
      </c>
      <c r="BB240" s="52">
        <v>0.59738469801892202</v>
      </c>
      <c r="BC240" s="52">
        <v>0.62745076893261398</v>
      </c>
      <c r="BD240" s="52">
        <v>0.69724508641084004</v>
      </c>
      <c r="BE240" s="52">
        <v>0.73917923168116095</v>
      </c>
      <c r="BF240" s="52">
        <v>0.81281082325528398</v>
      </c>
      <c r="BG240" s="52">
        <v>0.92218329878924998</v>
      </c>
      <c r="BH240" s="52">
        <v>1.0931861879994</v>
      </c>
      <c r="BI240" s="52">
        <v>1.3230679138544901</v>
      </c>
      <c r="BJ240" s="52">
        <v>1.61487761415985</v>
      </c>
      <c r="BK240" s="52">
        <v>1.8441908984206099</v>
      </c>
      <c r="BL240" s="52">
        <v>2.1035435053193501</v>
      </c>
      <c r="BM240" s="52">
        <v>2.2130733521524699</v>
      </c>
      <c r="BN240" s="52">
        <v>2.2818495087011299</v>
      </c>
      <c r="BO240" s="52">
        <v>2.2475671181425101</v>
      </c>
      <c r="BP240" s="52">
        <v>2.0812210147100201</v>
      </c>
      <c r="BQ240" s="52">
        <v>1.8844127714949901</v>
      </c>
      <c r="BR240" s="52">
        <v>1.6925297403484301</v>
      </c>
      <c r="BS240" s="52">
        <v>1.43522544291081</v>
      </c>
      <c r="BT240" s="52">
        <v>1.20600328658629</v>
      </c>
      <c r="BU240" s="52">
        <v>77.102713522405693</v>
      </c>
      <c r="BV240" s="52">
        <v>75.820508791135097</v>
      </c>
      <c r="BW240" s="52">
        <v>74.820684406652504</v>
      </c>
      <c r="BX240" s="52">
        <v>73.116112819258404</v>
      </c>
      <c r="BY240" s="52">
        <v>71.856716298772</v>
      </c>
      <c r="BZ240" s="52">
        <v>70.771957509661206</v>
      </c>
      <c r="CA240" s="52">
        <v>69.649907135965705</v>
      </c>
      <c r="CB240" s="52">
        <v>69.638122271343207</v>
      </c>
      <c r="CC240" s="52">
        <v>73.198771551949093</v>
      </c>
      <c r="CD240" s="52">
        <v>78.239581943862603</v>
      </c>
      <c r="CE240" s="52">
        <v>83.204952443282906</v>
      </c>
      <c r="CF240" s="52">
        <v>87.619396293216795</v>
      </c>
      <c r="CG240" s="52">
        <v>91.067118158544105</v>
      </c>
      <c r="CH240" s="52">
        <v>94.035121278345102</v>
      </c>
      <c r="CI240" s="52">
        <v>96.154863872563595</v>
      </c>
      <c r="CJ240" s="52">
        <v>98.555439187027602</v>
      </c>
      <c r="CK240" s="52">
        <v>99.292142758714206</v>
      </c>
      <c r="CL240" s="52">
        <v>98.956513654734806</v>
      </c>
      <c r="CM240" s="52">
        <v>98.367179060447</v>
      </c>
      <c r="CN240" s="52">
        <v>96.134348784119894</v>
      </c>
      <c r="CO240" s="52">
        <v>91.957181290563597</v>
      </c>
      <c r="CP240" s="52">
        <v>87.937854319864499</v>
      </c>
      <c r="CQ240" s="57">
        <v>84.839950630625495</v>
      </c>
      <c r="CR240" s="57">
        <v>82.321319794383498</v>
      </c>
      <c r="CS240" s="57">
        <v>80.413950737456503</v>
      </c>
      <c r="CT240" s="57">
        <v>2.27807797462387E-2</v>
      </c>
      <c r="CU240" s="57">
        <v>2.2868650103011499E-2</v>
      </c>
      <c r="CV240" s="57">
        <v>2.2873766102090999E-2</v>
      </c>
      <c r="CW240" s="57">
        <v>1.41706319706481E-2</v>
      </c>
      <c r="CX240" s="57">
        <v>2.1275046552296701E-3</v>
      </c>
      <c r="CY240" s="57">
        <v>-1.6150309185923701E-3</v>
      </c>
      <c r="CZ240" s="57">
        <v>-1.81871651630245E-3</v>
      </c>
      <c r="DA240" s="57">
        <v>9.2610678999883594E-3</v>
      </c>
      <c r="DB240" s="57">
        <v>1.6729726406431E-2</v>
      </c>
      <c r="DC240" s="57">
        <v>1.3358877172649299E-2</v>
      </c>
      <c r="DD240" s="57">
        <v>3.4833260144190598E-3</v>
      </c>
      <c r="DE240" s="57">
        <v>3.9959375849747498E-3</v>
      </c>
      <c r="DF240" s="57">
        <v>-1.0867952233039799E-2</v>
      </c>
      <c r="DG240" s="57">
        <v>4.8289258025723996E-3</v>
      </c>
      <c r="DH240" s="57">
        <v>1.3669798545548799E-2</v>
      </c>
      <c r="DI240" s="57">
        <v>1.7072519054778301E-2</v>
      </c>
      <c r="DJ240" s="57">
        <v>8.56645733188659E-2</v>
      </c>
      <c r="DK240" s="57">
        <v>0.110295938354384</v>
      </c>
      <c r="DL240" s="57">
        <v>0.113527925762552</v>
      </c>
      <c r="DM240" s="57">
        <v>0.10671642077950801</v>
      </c>
      <c r="DN240" s="57">
        <v>6.8698664359713696E-2</v>
      </c>
      <c r="DO240" s="52">
        <v>3.5775588290693E-3</v>
      </c>
      <c r="DP240" s="52">
        <v>-4.8473498099816398E-3</v>
      </c>
      <c r="DQ240" s="52">
        <v>-2.5539397492448102E-4</v>
      </c>
      <c r="DR240" s="58">
        <v>2.7352138280049198E-6</v>
      </c>
      <c r="DS240" s="58">
        <v>2.2325382662908202E-6</v>
      </c>
      <c r="DT240" s="58">
        <v>1.7022413763296201E-6</v>
      </c>
      <c r="DU240" s="58">
        <v>1.01993488208827E-6</v>
      </c>
      <c r="DV240" s="58">
        <v>4.3369956594984801E-7</v>
      </c>
      <c r="DW240" s="58">
        <v>1.9955267538040599E-7</v>
      </c>
      <c r="DX240" s="58">
        <v>5.0534223557561697E-7</v>
      </c>
      <c r="DY240" s="58">
        <v>1.81429530405755E-6</v>
      </c>
      <c r="DZ240" s="58">
        <v>1.2044392815450701E-6</v>
      </c>
      <c r="EA240" s="58">
        <v>9.0377101356420295E-7</v>
      </c>
      <c r="EB240" s="58">
        <v>5.5652727744012895E-7</v>
      </c>
      <c r="EC240" s="58">
        <v>6.2493280876922095E-7</v>
      </c>
      <c r="ED240" s="58">
        <v>1.66055636628523E-6</v>
      </c>
      <c r="EE240" s="58">
        <v>4.0402094113887401E-6</v>
      </c>
      <c r="EF240" s="58">
        <v>5.6459471205149099E-6</v>
      </c>
      <c r="EG240" s="58">
        <v>8.3630834048461495E-6</v>
      </c>
      <c r="EH240" s="58">
        <v>9.2759664888620307E-6</v>
      </c>
      <c r="EI240" s="58">
        <v>9.3781440722523708E-6</v>
      </c>
      <c r="EJ240" s="58">
        <v>9.7014861789211194E-6</v>
      </c>
      <c r="EK240" s="58">
        <v>8.1219362951253704E-6</v>
      </c>
      <c r="EL240" s="58">
        <v>8.7085087408512398E-6</v>
      </c>
      <c r="EM240" s="58">
        <v>4.6424169677522398E-6</v>
      </c>
      <c r="EN240" s="58">
        <v>7.67947681160295E-7</v>
      </c>
      <c r="EO240" s="58">
        <v>5.4892473596183502E-7</v>
      </c>
    </row>
    <row r="241" spans="2:145" x14ac:dyDescent="0.25">
      <c r="B24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All_All_All_All_All_HE1_All_All_All_All_All_45891</v>
      </c>
      <c r="C241" s="52" t="s">
        <v>264</v>
      </c>
      <c r="D241" s="52" t="s">
        <v>235</v>
      </c>
      <c r="E241" s="52" t="s">
        <v>25</v>
      </c>
      <c r="F241" s="52" t="s">
        <v>25</v>
      </c>
      <c r="G241" s="52" t="s">
        <v>25</v>
      </c>
      <c r="H241" s="52" t="s">
        <v>25</v>
      </c>
      <c r="I241" s="52" t="s">
        <v>25</v>
      </c>
      <c r="J241" s="52" t="s">
        <v>236</v>
      </c>
      <c r="K241" s="52" t="s">
        <v>25</v>
      </c>
      <c r="L241" s="53" t="s">
        <v>25</v>
      </c>
      <c r="M241" s="53" t="s">
        <v>25</v>
      </c>
      <c r="N241" s="54" t="s">
        <v>25</v>
      </c>
      <c r="O241" s="52" t="s">
        <v>25</v>
      </c>
      <c r="P241" s="55">
        <v>45891</v>
      </c>
      <c r="Q241" s="52">
        <v>17</v>
      </c>
      <c r="R241" s="52">
        <v>21</v>
      </c>
      <c r="S241" s="56">
        <v>21342</v>
      </c>
      <c r="T241" s="52">
        <v>0</v>
      </c>
      <c r="U241" s="52">
        <v>0</v>
      </c>
      <c r="V241" s="52">
        <v>0</v>
      </c>
      <c r="W241" s="52">
        <v>0</v>
      </c>
      <c r="X241" s="52">
        <v>0.99701431432380105</v>
      </c>
      <c r="Y241" s="52">
        <v>0.88126215002461905</v>
      </c>
      <c r="Z241" s="52">
        <v>0.77113928804118403</v>
      </c>
      <c r="AA241" s="52">
        <v>0.71624612194862403</v>
      </c>
      <c r="AB241" s="52">
        <v>0.67148639990275105</v>
      </c>
      <c r="AC241" s="52">
        <v>0.65515274687317304</v>
      </c>
      <c r="AD241" s="52">
        <v>0.68993411434824403</v>
      </c>
      <c r="AE241" s="52">
        <v>0.758057681309801</v>
      </c>
      <c r="AF241" s="52">
        <v>0.78404468145594797</v>
      </c>
      <c r="AG241" s="52">
        <v>0.90255191064899398</v>
      </c>
      <c r="AH241" s="52">
        <v>1.0407370442350701</v>
      </c>
      <c r="AI241" s="52">
        <v>1.2410062284901</v>
      </c>
      <c r="AJ241" s="52">
        <v>1.5347440654579501</v>
      </c>
      <c r="AK241" s="52">
        <v>1.80520640067327</v>
      </c>
      <c r="AL241" s="52">
        <v>2.06421533929118</v>
      </c>
      <c r="AM241" s="52">
        <v>2.3049582519911702</v>
      </c>
      <c r="AN241" s="52">
        <v>2.3367536729400098</v>
      </c>
      <c r="AO241" s="52">
        <v>2.3758099145579199</v>
      </c>
      <c r="AP241" s="52">
        <v>2.3020188573484099</v>
      </c>
      <c r="AQ241" s="52">
        <v>2.12850911287113</v>
      </c>
      <c r="AR241" s="52">
        <v>1.9796309436864601</v>
      </c>
      <c r="AS241" s="52">
        <v>1.8579106663167</v>
      </c>
      <c r="AT241" s="52">
        <v>1.5784531732621501</v>
      </c>
      <c r="AU241" s="52">
        <v>1.3294921987563</v>
      </c>
      <c r="AV241" s="52">
        <v>1.19127024294134</v>
      </c>
      <c r="AW241" s="52">
        <v>1.10242562640569</v>
      </c>
      <c r="AX241" s="52">
        <v>0.972185918773117</v>
      </c>
      <c r="AY241" s="52">
        <v>0.84550312711005304</v>
      </c>
      <c r="AZ241" s="52">
        <v>0.74465980315595803</v>
      </c>
      <c r="BA241" s="52">
        <v>0.67763694313124101</v>
      </c>
      <c r="BB241" s="52">
        <v>0.65897651659936496</v>
      </c>
      <c r="BC241" s="52">
        <v>0.68358106897951298</v>
      </c>
      <c r="BD241" s="52">
        <v>0.75606732355175299</v>
      </c>
      <c r="BE241" s="52">
        <v>0.81094067021694705</v>
      </c>
      <c r="BF241" s="52">
        <v>0.92338037905639303</v>
      </c>
      <c r="BG241" s="52">
        <v>1.06678870661206</v>
      </c>
      <c r="BH241" s="52">
        <v>1.25686034810498</v>
      </c>
      <c r="BI241" s="52">
        <v>1.4835867786427499</v>
      </c>
      <c r="BJ241" s="52">
        <v>1.74157775756138</v>
      </c>
      <c r="BK241" s="52">
        <v>2.01910796352781</v>
      </c>
      <c r="BL241" s="52">
        <v>2.2173501545146599</v>
      </c>
      <c r="BM241" s="52">
        <v>2.3801781233494701</v>
      </c>
      <c r="BN241" s="52">
        <v>2.4803236731212901</v>
      </c>
      <c r="BO241" s="52">
        <v>2.43057271763898</v>
      </c>
      <c r="BP241" s="52">
        <v>2.2394338010786399</v>
      </c>
      <c r="BQ241" s="52">
        <v>2.0483401458032802</v>
      </c>
      <c r="BR241" s="52">
        <v>1.8503562650604799</v>
      </c>
      <c r="BS241" s="52">
        <v>1.5752717411794299</v>
      </c>
      <c r="BT241" s="52">
        <v>1.3420760822587301</v>
      </c>
      <c r="BU241" s="52">
        <v>80.263054983289095</v>
      </c>
      <c r="BV241" s="52">
        <v>79.429782843722094</v>
      </c>
      <c r="BW241" s="52">
        <v>77.049995395792294</v>
      </c>
      <c r="BX241" s="52">
        <v>75.241501318533295</v>
      </c>
      <c r="BY241" s="52">
        <v>73.799915812156797</v>
      </c>
      <c r="BZ241" s="52">
        <v>72.993440332472105</v>
      </c>
      <c r="CA241" s="52">
        <v>71.320182877450193</v>
      </c>
      <c r="CB241" s="52">
        <v>71.014696684316903</v>
      </c>
      <c r="CC241" s="52">
        <v>74.576665222016501</v>
      </c>
      <c r="CD241" s="52">
        <v>79.012935612242799</v>
      </c>
      <c r="CE241" s="52">
        <v>83.637744049317703</v>
      </c>
      <c r="CF241" s="52">
        <v>87.807437223659306</v>
      </c>
      <c r="CG241" s="52">
        <v>91.703154150015493</v>
      </c>
      <c r="CH241" s="52">
        <v>94.810650860595004</v>
      </c>
      <c r="CI241" s="52">
        <v>97.903620529917902</v>
      </c>
      <c r="CJ241" s="52">
        <v>99.635448018513699</v>
      </c>
      <c r="CK241" s="52">
        <v>100.708915889709</v>
      </c>
      <c r="CL241" s="52">
        <v>100.928973200081</v>
      </c>
      <c r="CM241" s="52">
        <v>99.817821706777906</v>
      </c>
      <c r="CN241" s="52">
        <v>97.948241506615105</v>
      </c>
      <c r="CO241" s="52">
        <v>94.202424259170996</v>
      </c>
      <c r="CP241" s="57">
        <v>90.692930783634694</v>
      </c>
      <c r="CQ241" s="57">
        <v>87.046421065965902</v>
      </c>
      <c r="CR241" s="57">
        <v>83.728113201116201</v>
      </c>
      <c r="CS241" s="57">
        <v>82.320530396989696</v>
      </c>
      <c r="CT241" s="57">
        <v>3.0359014649127901E-2</v>
      </c>
      <c r="CU241" s="57">
        <v>3.85981273856741E-2</v>
      </c>
      <c r="CV241" s="57">
        <v>2.9723128029304099E-2</v>
      </c>
      <c r="CW241" s="57">
        <v>1.8368038403613798E-2</v>
      </c>
      <c r="CX241" s="57">
        <v>2.53166667068424E-3</v>
      </c>
      <c r="CY241" s="57">
        <v>-6.68634607136577E-4</v>
      </c>
      <c r="CZ241" s="57">
        <v>-3.4453879780513398E-3</v>
      </c>
      <c r="DA241" s="57">
        <v>1.03157287798773E-2</v>
      </c>
      <c r="DB241" s="57">
        <v>1.53992366383122E-2</v>
      </c>
      <c r="DC241" s="57">
        <v>1.28324548405996E-2</v>
      </c>
      <c r="DD241" s="57">
        <v>4.15719859924976E-3</v>
      </c>
      <c r="DE241" s="57">
        <v>3.8781406790075299E-3</v>
      </c>
      <c r="DF241" s="57">
        <v>-4.7685027647617001E-3</v>
      </c>
      <c r="DG241" s="57">
        <v>1.3833593616240701E-2</v>
      </c>
      <c r="DH241" s="57">
        <v>2.2390202657536801E-2</v>
      </c>
      <c r="DI241" s="57">
        <v>2.0133660824370798E-2</v>
      </c>
      <c r="DJ241" s="57">
        <v>8.5821050632140697E-2</v>
      </c>
      <c r="DK241" s="57">
        <v>0.116544280543318</v>
      </c>
      <c r="DL241" s="57">
        <v>0.113754459266563</v>
      </c>
      <c r="DM241" s="57">
        <v>0.102314809029523</v>
      </c>
      <c r="DN241" s="57">
        <v>8.3222125442291003E-2</v>
      </c>
      <c r="DO241" s="52">
        <v>1.57654855713933E-2</v>
      </c>
      <c r="DP241" s="52">
        <v>-3.8128431972363199E-3</v>
      </c>
      <c r="DQ241" s="52">
        <v>1.6550248683089199E-3</v>
      </c>
      <c r="DR241" s="58">
        <v>3.2197377567400201E-6</v>
      </c>
      <c r="DS241" s="58">
        <v>3.5985837290846998E-6</v>
      </c>
      <c r="DT241" s="58">
        <v>2.3050851175702601E-6</v>
      </c>
      <c r="DU241" s="58">
        <v>1.29653913309939E-6</v>
      </c>
      <c r="DV241" s="58">
        <v>5.9812671614002595E-7</v>
      </c>
      <c r="DW241" s="58">
        <v>3.7636939672951402E-7</v>
      </c>
      <c r="DX241" s="58">
        <v>8.0030370629085797E-7</v>
      </c>
      <c r="DY241" s="58">
        <v>2.4715369714281099E-6</v>
      </c>
      <c r="DZ241" s="58">
        <v>2.0944903621873002E-6</v>
      </c>
      <c r="EA241" s="58">
        <v>1.5154308803603099E-6</v>
      </c>
      <c r="EB241" s="58">
        <v>9.4518031415392804E-7</v>
      </c>
      <c r="EC241" s="58">
        <v>1.83852249902273E-6</v>
      </c>
      <c r="ED241" s="58">
        <v>3.9133320531943801E-6</v>
      </c>
      <c r="EE241" s="58">
        <v>8.3132529416808908E-6</v>
      </c>
      <c r="EF241" s="58">
        <v>1.36078081963741E-5</v>
      </c>
      <c r="EG241" s="58">
        <v>1.3588538123845E-5</v>
      </c>
      <c r="EH241" s="58">
        <v>1.5472231446998499E-5</v>
      </c>
      <c r="EI241" s="58">
        <v>1.7160379165941999E-5</v>
      </c>
      <c r="EJ241" s="58">
        <v>1.6313366191603199E-5</v>
      </c>
      <c r="EK241" s="58">
        <v>1.45120058364111E-5</v>
      </c>
      <c r="EL241" s="58">
        <v>1.5605020235319199E-5</v>
      </c>
      <c r="EM241" s="58">
        <v>1.2511874362890401E-5</v>
      </c>
      <c r="EN241" s="58">
        <v>2.36081969709722E-6</v>
      </c>
      <c r="EO241" s="58">
        <v>2.8741873220777999E-6</v>
      </c>
    </row>
    <row r="242" spans="2:145" x14ac:dyDescent="0.25">
      <c r="B24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All_All_All_All_All_HE1_All_All_All_All_All_45904</v>
      </c>
      <c r="C242" s="52" t="s">
        <v>264</v>
      </c>
      <c r="D242" s="52" t="s">
        <v>235</v>
      </c>
      <c r="E242" s="52" t="s">
        <v>25</v>
      </c>
      <c r="F242" s="52" t="s">
        <v>25</v>
      </c>
      <c r="G242" s="52" t="s">
        <v>25</v>
      </c>
      <c r="H242" s="52" t="s">
        <v>25</v>
      </c>
      <c r="I242" s="52" t="s">
        <v>25</v>
      </c>
      <c r="J242" s="52" t="s">
        <v>236</v>
      </c>
      <c r="K242" s="52" t="s">
        <v>25</v>
      </c>
      <c r="L242" s="53" t="s">
        <v>25</v>
      </c>
      <c r="M242" s="53" t="s">
        <v>25</v>
      </c>
      <c r="N242" s="54" t="s">
        <v>25</v>
      </c>
      <c r="O242" s="52" t="s">
        <v>25</v>
      </c>
      <c r="P242" s="55">
        <v>45904</v>
      </c>
      <c r="Q242" s="52">
        <v>17</v>
      </c>
      <c r="R242" s="52">
        <v>21</v>
      </c>
      <c r="S242" s="56">
        <v>21514</v>
      </c>
      <c r="T242" s="52">
        <v>0</v>
      </c>
      <c r="U242" s="52">
        <v>0</v>
      </c>
      <c r="V242" s="52">
        <v>0</v>
      </c>
      <c r="W242" s="52">
        <v>0</v>
      </c>
      <c r="X242" s="52">
        <v>0.94995934874767796</v>
      </c>
      <c r="Y242" s="52">
        <v>0.82605846054676302</v>
      </c>
      <c r="Z242" s="52">
        <v>0.73379592707712504</v>
      </c>
      <c r="AA242" s="52">
        <v>0.67489756487257102</v>
      </c>
      <c r="AB242" s="52">
        <v>0.648244346043236</v>
      </c>
      <c r="AC242" s="52">
        <v>0.63550051010183195</v>
      </c>
      <c r="AD242" s="52">
        <v>0.67244796095577797</v>
      </c>
      <c r="AE242" s="52">
        <v>0.69235244486261904</v>
      </c>
      <c r="AF242" s="52">
        <v>0.70520692720171596</v>
      </c>
      <c r="AG242" s="52">
        <v>0.761087480431478</v>
      </c>
      <c r="AH242" s="52">
        <v>0.84517850260400695</v>
      </c>
      <c r="AI242" s="52">
        <v>1.0139202094306199</v>
      </c>
      <c r="AJ242" s="52">
        <v>1.2219858230410701</v>
      </c>
      <c r="AK242" s="52">
        <v>1.44923337985073</v>
      </c>
      <c r="AL242" s="52">
        <v>1.63175053004773</v>
      </c>
      <c r="AM242" s="52">
        <v>1.8509184988521401</v>
      </c>
      <c r="AN242" s="52">
        <v>1.9193982358005499</v>
      </c>
      <c r="AO242" s="52">
        <v>1.9636597772717499</v>
      </c>
      <c r="AP242" s="52">
        <v>1.84755454984375</v>
      </c>
      <c r="AQ242" s="52">
        <v>1.66635052037747</v>
      </c>
      <c r="AR242" s="52">
        <v>1.55665439676887</v>
      </c>
      <c r="AS242" s="52">
        <v>1.4210669791061701</v>
      </c>
      <c r="AT242" s="52">
        <v>1.21008415079974</v>
      </c>
      <c r="AU242" s="52">
        <v>0.98809709956278602</v>
      </c>
      <c r="AV242" s="52">
        <v>1.1410212256996499</v>
      </c>
      <c r="AW242" s="52">
        <v>0.959963898089358</v>
      </c>
      <c r="AX242" s="52">
        <v>0.83407446837709398</v>
      </c>
      <c r="AY242" s="52">
        <v>0.74892753141707802</v>
      </c>
      <c r="AZ242" s="52">
        <v>0.68209626360275899</v>
      </c>
      <c r="BA242" s="52">
        <v>0.64406899366609704</v>
      </c>
      <c r="BB242" s="52">
        <v>0.64173633723499002</v>
      </c>
      <c r="BC242" s="52">
        <v>0.67745198437557397</v>
      </c>
      <c r="BD242" s="52">
        <v>0.71701712517243199</v>
      </c>
      <c r="BE242" s="52">
        <v>0.72952556511962197</v>
      </c>
      <c r="BF242" s="52">
        <v>0.79354983465137396</v>
      </c>
      <c r="BG242" s="52">
        <v>0.88280607537193101</v>
      </c>
      <c r="BH242" s="52">
        <v>1.0098239353799401</v>
      </c>
      <c r="BI242" s="52">
        <v>1.1621283112501499</v>
      </c>
      <c r="BJ242" s="52">
        <v>1.3187732493801401</v>
      </c>
      <c r="BK242" s="52">
        <v>1.5245968056005399</v>
      </c>
      <c r="BL242" s="52">
        <v>1.6729941638282599</v>
      </c>
      <c r="BM242" s="52">
        <v>1.7891145203374399</v>
      </c>
      <c r="BN242" s="52">
        <v>1.8250239516009299</v>
      </c>
      <c r="BO242" s="52">
        <v>1.7587698764064901</v>
      </c>
      <c r="BP242" s="52">
        <v>1.6147042817372099</v>
      </c>
      <c r="BQ242" s="52">
        <v>1.49647779174843</v>
      </c>
      <c r="BR242" s="52">
        <v>1.36099327410548</v>
      </c>
      <c r="BS242" s="52">
        <v>1.1876553748984</v>
      </c>
      <c r="BT242" s="52">
        <v>1.01659730277354</v>
      </c>
      <c r="BU242" s="52">
        <v>76.568014600307293</v>
      </c>
      <c r="BV242" s="52">
        <v>74.792184156130403</v>
      </c>
      <c r="BW242" s="52">
        <v>73.735661530503094</v>
      </c>
      <c r="BX242" s="52">
        <v>72.430781141576205</v>
      </c>
      <c r="BY242" s="52">
        <v>71.065962157841</v>
      </c>
      <c r="BZ242" s="52">
        <v>69.756846362009895</v>
      </c>
      <c r="CA242" s="52">
        <v>69.283470494727894</v>
      </c>
      <c r="CB242" s="52">
        <v>68.491846997485794</v>
      </c>
      <c r="CC242" s="52">
        <v>71.417999456566605</v>
      </c>
      <c r="CD242" s="52">
        <v>74.693963818296993</v>
      </c>
      <c r="CE242" s="52">
        <v>78.312869204390296</v>
      </c>
      <c r="CF242" s="52">
        <v>81.452574819484497</v>
      </c>
      <c r="CG242" s="52">
        <v>84.295791651871497</v>
      </c>
      <c r="CH242" s="52">
        <v>87.3290936817492</v>
      </c>
      <c r="CI242" s="52">
        <v>90.052586335277496</v>
      </c>
      <c r="CJ242" s="52">
        <v>91.552535780688601</v>
      </c>
      <c r="CK242" s="52">
        <v>92.069662717007105</v>
      </c>
      <c r="CL242" s="52">
        <v>91.778000387556901</v>
      </c>
      <c r="CM242" s="52">
        <v>90.085228270017097</v>
      </c>
      <c r="CN242" s="52">
        <v>86.283820432268897</v>
      </c>
      <c r="CO242" s="52">
        <v>82.690315819754801</v>
      </c>
      <c r="CP242" s="57">
        <v>79.663703399349203</v>
      </c>
      <c r="CQ242" s="57">
        <v>76.743411438326206</v>
      </c>
      <c r="CR242" s="57">
        <v>74.786755064302298</v>
      </c>
      <c r="CS242" s="57">
        <v>79.093873748480306</v>
      </c>
      <c r="CT242" s="57">
        <v>2.1852192569712901E-2</v>
      </c>
      <c r="CU242" s="57">
        <v>1.9536580172250202E-2</v>
      </c>
      <c r="CV242" s="57">
        <v>2.0659200101233701E-2</v>
      </c>
      <c r="CW242" s="57">
        <v>1.34202105060987E-2</v>
      </c>
      <c r="CX242" s="57">
        <v>2.0468856690651601E-3</v>
      </c>
      <c r="CY242" s="57">
        <v>-1.8068813279622101E-3</v>
      </c>
      <c r="CZ242" s="57">
        <v>-1.9681287407394602E-3</v>
      </c>
      <c r="DA242" s="57">
        <v>9.0543127285425302E-3</v>
      </c>
      <c r="DB242" s="57">
        <v>1.7542452139008801E-2</v>
      </c>
      <c r="DC242" s="57">
        <v>1.49759457758446E-2</v>
      </c>
      <c r="DD242" s="57">
        <v>6.4599292518392097E-3</v>
      </c>
      <c r="DE242" s="57">
        <v>3.3703808473674502E-3</v>
      </c>
      <c r="DF242" s="57">
        <v>-8.9457872348377397E-3</v>
      </c>
      <c r="DG242" s="57">
        <v>-6.37292817766237E-3</v>
      </c>
      <c r="DH242" s="57">
        <v>3.4178165510789799E-3</v>
      </c>
      <c r="DI242" s="57">
        <v>9.1003205935443303E-3</v>
      </c>
      <c r="DJ242" s="57">
        <v>7.8646244929161904E-2</v>
      </c>
      <c r="DK242" s="57">
        <v>9.27496046278765E-2</v>
      </c>
      <c r="DL242" s="57">
        <v>9.4263245570222698E-2</v>
      </c>
      <c r="DM242" s="57">
        <v>8.4728178206503593E-2</v>
      </c>
      <c r="DN242" s="57">
        <v>4.96525516267909E-2</v>
      </c>
      <c r="DO242" s="52">
        <v>5.8795601173892401E-4</v>
      </c>
      <c r="DP242" s="52">
        <v>-2.5512626601224102E-3</v>
      </c>
      <c r="DQ242" s="52">
        <v>6.7903476031715105E-4</v>
      </c>
      <c r="DR242" s="58">
        <v>2.8018008419381902E-6</v>
      </c>
      <c r="DS242" s="58">
        <v>2.3549518992150998E-6</v>
      </c>
      <c r="DT242" s="58">
        <v>1.7021556998233199E-6</v>
      </c>
      <c r="DU242" s="58">
        <v>8.9219369804363196E-7</v>
      </c>
      <c r="DV242" s="58">
        <v>3.8869308594229E-7</v>
      </c>
      <c r="DW242" s="58">
        <v>2.1024010808357799E-7</v>
      </c>
      <c r="DX242" s="58">
        <v>5.4988120362219104E-7</v>
      </c>
      <c r="DY242" s="58">
        <v>2.16472170470296E-6</v>
      </c>
      <c r="DZ242" s="58">
        <v>1.3364665351378901E-6</v>
      </c>
      <c r="EA242" s="58">
        <v>9.5334132247135003E-7</v>
      </c>
      <c r="EB242" s="58">
        <v>5.0671119614490596E-7</v>
      </c>
      <c r="EC242" s="58">
        <v>4.9698604838793597E-7</v>
      </c>
      <c r="ED242" s="58">
        <v>1.1901685884631401E-6</v>
      </c>
      <c r="EE242" s="58">
        <v>3.2835428288672299E-6</v>
      </c>
      <c r="EF242" s="58">
        <v>5.1622890072555398E-6</v>
      </c>
      <c r="EG242" s="58">
        <v>6.0493449438850799E-6</v>
      </c>
      <c r="EH242" s="58">
        <v>6.3317199552846704E-6</v>
      </c>
      <c r="EI242" s="58">
        <v>6.68956575928661E-6</v>
      </c>
      <c r="EJ242" s="58">
        <v>5.8815018955711002E-6</v>
      </c>
      <c r="EK242" s="58">
        <v>5.6034662564480501E-6</v>
      </c>
      <c r="EL242" s="58">
        <v>5.5802596411096503E-6</v>
      </c>
      <c r="EM242" s="58">
        <v>3.2747684721165301E-6</v>
      </c>
      <c r="EN242" s="58">
        <v>4.9381461178217002E-7</v>
      </c>
      <c r="EO242" s="58">
        <v>4.2103807298641901E-7</v>
      </c>
    </row>
    <row r="243" spans="2:145" x14ac:dyDescent="0.25">
      <c r="B24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All_All_All_All_All_HE1_All_All_All_All_All_45916</v>
      </c>
      <c r="C243" s="52" t="s">
        <v>264</v>
      </c>
      <c r="D243" s="52" t="s">
        <v>235</v>
      </c>
      <c r="E243" s="52" t="s">
        <v>25</v>
      </c>
      <c r="F243" s="52" t="s">
        <v>25</v>
      </c>
      <c r="G243" s="52" t="s">
        <v>25</v>
      </c>
      <c r="H243" s="52" t="s">
        <v>25</v>
      </c>
      <c r="I243" s="52" t="s">
        <v>25</v>
      </c>
      <c r="J243" s="52" t="s">
        <v>236</v>
      </c>
      <c r="K243" s="52" t="s">
        <v>25</v>
      </c>
      <c r="L243" s="53" t="s">
        <v>25</v>
      </c>
      <c r="M243" s="53" t="s">
        <v>25</v>
      </c>
      <c r="N243" s="54" t="s">
        <v>25</v>
      </c>
      <c r="O243" s="52" t="s">
        <v>25</v>
      </c>
      <c r="P243" s="55">
        <v>45916</v>
      </c>
      <c r="Q243" s="52">
        <v>17</v>
      </c>
      <c r="R243" s="52">
        <v>21</v>
      </c>
      <c r="S243" s="56">
        <v>21609</v>
      </c>
      <c r="T243" s="52">
        <v>0</v>
      </c>
      <c r="U243" s="52">
        <v>0</v>
      </c>
      <c r="V243" s="52">
        <v>0</v>
      </c>
      <c r="W243" s="52">
        <v>0</v>
      </c>
      <c r="X243" s="52">
        <v>0.73902992042631599</v>
      </c>
      <c r="Y243" s="52">
        <v>0.63649832649378402</v>
      </c>
      <c r="Z243" s="52">
        <v>0.57756913194248205</v>
      </c>
      <c r="AA243" s="52">
        <v>0.54534425966953104</v>
      </c>
      <c r="AB243" s="52">
        <v>0.52731205358105004</v>
      </c>
      <c r="AC243" s="52">
        <v>0.53874878153283101</v>
      </c>
      <c r="AD243" s="52">
        <v>0.58525340764946798</v>
      </c>
      <c r="AE243" s="52">
        <v>0.60424433458240501</v>
      </c>
      <c r="AF243" s="52">
        <v>0.60807433891257401</v>
      </c>
      <c r="AG243" s="52">
        <v>0.67081378917748502</v>
      </c>
      <c r="AH243" s="52">
        <v>0.744780531202754</v>
      </c>
      <c r="AI243" s="52">
        <v>0.87037730248491196</v>
      </c>
      <c r="AJ243" s="52">
        <v>1.08559814466919</v>
      </c>
      <c r="AK243" s="52">
        <v>1.3084325949853499</v>
      </c>
      <c r="AL243" s="52">
        <v>1.5467631968809501</v>
      </c>
      <c r="AM243" s="52">
        <v>1.8120726021817499</v>
      </c>
      <c r="AN243" s="52">
        <v>1.90711154044703</v>
      </c>
      <c r="AO243" s="52">
        <v>1.9368614149210699</v>
      </c>
      <c r="AP243" s="52">
        <v>1.8568114432114899</v>
      </c>
      <c r="AQ243" s="52">
        <v>1.6800995295531</v>
      </c>
      <c r="AR243" s="52">
        <v>1.5448219428469701</v>
      </c>
      <c r="AS243" s="52">
        <v>1.3817629382947101</v>
      </c>
      <c r="AT243" s="52">
        <v>1.17584092171534</v>
      </c>
      <c r="AU243" s="52">
        <v>0.96966733299098995</v>
      </c>
      <c r="AV243" s="52">
        <v>0.87302757362655303</v>
      </c>
      <c r="AW243" s="52">
        <v>0.85609433515702205</v>
      </c>
      <c r="AX243" s="52">
        <v>0.74193248541036005</v>
      </c>
      <c r="AY243" s="52">
        <v>0.65354865454863098</v>
      </c>
      <c r="AZ243" s="52">
        <v>0.57758317416661098</v>
      </c>
      <c r="BA243" s="52">
        <v>0.53686206945880899</v>
      </c>
      <c r="BB243" s="52">
        <v>0.53788275217366799</v>
      </c>
      <c r="BC243" s="52">
        <v>0.58187286583798503</v>
      </c>
      <c r="BD243" s="52">
        <v>0.64195918875916902</v>
      </c>
      <c r="BE243" s="52">
        <v>0.65938145153335104</v>
      </c>
      <c r="BF243" s="52">
        <v>0.70171134962544102</v>
      </c>
      <c r="BG243" s="52">
        <v>0.76057895431571698</v>
      </c>
      <c r="BH243" s="52">
        <v>0.88363540770555904</v>
      </c>
      <c r="BI243" s="52">
        <v>1.06146767935804</v>
      </c>
      <c r="BJ243" s="52">
        <v>1.3247659467576101</v>
      </c>
      <c r="BK243" s="52">
        <v>1.55493907672576</v>
      </c>
      <c r="BL243" s="52">
        <v>1.7626238590675001</v>
      </c>
      <c r="BM243" s="52">
        <v>1.87639279739899</v>
      </c>
      <c r="BN243" s="52">
        <v>1.9405451165658301</v>
      </c>
      <c r="BO243" s="52">
        <v>1.8903129913043499</v>
      </c>
      <c r="BP243" s="52">
        <v>1.74501790560523</v>
      </c>
      <c r="BQ243" s="52">
        <v>1.56941115555237</v>
      </c>
      <c r="BR243" s="52">
        <v>1.3960799268071</v>
      </c>
      <c r="BS243" s="52">
        <v>1.16544964437578</v>
      </c>
      <c r="BT243" s="52">
        <v>0.98529249237274497</v>
      </c>
      <c r="BU243" s="52">
        <v>75.313315239759405</v>
      </c>
      <c r="BV243" s="52">
        <v>73.859230339701597</v>
      </c>
      <c r="BW243" s="57">
        <v>71.556272721041097</v>
      </c>
      <c r="BX243" s="52">
        <v>70.860137098980999</v>
      </c>
      <c r="BY243" s="52">
        <v>68.921189715206793</v>
      </c>
      <c r="BZ243" s="52">
        <v>67.825292637569902</v>
      </c>
      <c r="CA243" s="52">
        <v>66.888848846459098</v>
      </c>
      <c r="CB243" s="52">
        <v>65.995528685696897</v>
      </c>
      <c r="CC243" s="52">
        <v>68.902485297639501</v>
      </c>
      <c r="CD243" s="52">
        <v>73.592979554725005</v>
      </c>
      <c r="CE243" s="52">
        <v>79.758427426046893</v>
      </c>
      <c r="CF243" s="52">
        <v>84.745496015493799</v>
      </c>
      <c r="CG243" s="52">
        <v>88.133533912853096</v>
      </c>
      <c r="CH243" s="52">
        <v>91.672849876660095</v>
      </c>
      <c r="CI243" s="52">
        <v>93.75736820102</v>
      </c>
      <c r="CJ243" s="52">
        <v>95.567138586573094</v>
      </c>
      <c r="CK243" s="52">
        <v>96.3575674237768</v>
      </c>
      <c r="CL243" s="52">
        <v>96.393916016025301</v>
      </c>
      <c r="CM243" s="52">
        <v>94.985669928021295</v>
      </c>
      <c r="CN243" s="52">
        <v>91.795432334617402</v>
      </c>
      <c r="CO243" s="52">
        <v>87.646050362153701</v>
      </c>
      <c r="CP243" s="57">
        <v>84.345091905652197</v>
      </c>
      <c r="CQ243" s="57">
        <v>81.523190558761698</v>
      </c>
      <c r="CR243" s="57">
        <v>79.618116555994504</v>
      </c>
      <c r="CS243" s="57">
        <v>77.204652787136396</v>
      </c>
      <c r="CT243" s="57">
        <v>1.8700844838287201E-2</v>
      </c>
      <c r="CU243" s="57">
        <v>1.4654696394385301E-2</v>
      </c>
      <c r="CV243" s="57">
        <v>1.3395085407127701E-2</v>
      </c>
      <c r="CW243" s="57">
        <v>1.01359384713148E-2</v>
      </c>
      <c r="CX243" s="57">
        <v>1.60847181578145E-3</v>
      </c>
      <c r="CY243" s="57">
        <v>-2.4517732983203198E-3</v>
      </c>
      <c r="CZ243" s="57">
        <v>2.8928127722826097E-4</v>
      </c>
      <c r="DA243" s="57">
        <v>7.4261883104665503E-3</v>
      </c>
      <c r="DB243" s="57">
        <v>1.9763313045941401E-2</v>
      </c>
      <c r="DC243" s="57">
        <v>1.58774760744014E-2</v>
      </c>
      <c r="DD243" s="57">
        <v>5.6540647417660603E-3</v>
      </c>
      <c r="DE243" s="57">
        <v>3.6166889699114401E-3</v>
      </c>
      <c r="DF243" s="57">
        <v>-1.24548275052257E-2</v>
      </c>
      <c r="DG243" s="57">
        <v>-4.45341057474994E-3</v>
      </c>
      <c r="DH243" s="57">
        <v>6.0313644297110202E-3</v>
      </c>
      <c r="DI243" s="57">
        <v>1.14003062558045E-2</v>
      </c>
      <c r="DJ243" s="57">
        <v>8.3707536705411603E-2</v>
      </c>
      <c r="DK243" s="57">
        <v>0.10272810202192</v>
      </c>
      <c r="DL243" s="57">
        <v>0.110173914914087</v>
      </c>
      <c r="DM243" s="57">
        <v>0.10939375584917201</v>
      </c>
      <c r="DN243" s="57">
        <v>5.3973688291169102E-2</v>
      </c>
      <c r="DO243" s="52">
        <v>-2.5523314799823899E-3</v>
      </c>
      <c r="DP243" s="52">
        <v>-3.9732385126641E-3</v>
      </c>
      <c r="DQ243" s="52">
        <v>8.8749014545327697E-5</v>
      </c>
      <c r="DR243" s="58">
        <v>3.1246676689034902E-6</v>
      </c>
      <c r="DS243" s="58">
        <v>2.7356741181569199E-6</v>
      </c>
      <c r="DT243" s="58">
        <v>1.8658910881679599E-6</v>
      </c>
      <c r="DU243" s="58">
        <v>9.1375109943484205E-7</v>
      </c>
      <c r="DV243" s="58">
        <v>3.5834414729559001E-7</v>
      </c>
      <c r="DW243" s="58">
        <v>1.51151569340551E-7</v>
      </c>
      <c r="DX243" s="58">
        <v>3.9609841381464698E-7</v>
      </c>
      <c r="DY243" s="58">
        <v>1.53742341028197E-6</v>
      </c>
      <c r="DZ243" s="58">
        <v>8.7209128955200696E-7</v>
      </c>
      <c r="EA243" s="58">
        <v>5.9058062122017596E-7</v>
      </c>
      <c r="EB243" s="58">
        <v>4.0572315122701002E-7</v>
      </c>
      <c r="EC243" s="58">
        <v>4.8325789486205596E-7</v>
      </c>
      <c r="ED243" s="58">
        <v>1.16277749662437E-6</v>
      </c>
      <c r="EE243" s="58">
        <v>4.00165235211757E-6</v>
      </c>
      <c r="EF243" s="58">
        <v>5.1681287201200302E-6</v>
      </c>
      <c r="EG243" s="58">
        <v>6.0242929874888601E-6</v>
      </c>
      <c r="EH243" s="58">
        <v>7.2519510758115099E-6</v>
      </c>
      <c r="EI243" s="58">
        <v>7.2123623595235503E-6</v>
      </c>
      <c r="EJ243" s="58">
        <v>6.7114542294924098E-6</v>
      </c>
      <c r="EK243" s="58">
        <v>5.8052597841491904E-6</v>
      </c>
      <c r="EL243" s="58">
        <v>6.0817083907952198E-6</v>
      </c>
      <c r="EM243" s="58">
        <v>3.77751271358075E-6</v>
      </c>
      <c r="EN243" s="58">
        <v>4.7713706761928204E-7</v>
      </c>
      <c r="EO243" s="58">
        <v>4.2985141784263098E-7</v>
      </c>
    </row>
    <row r="244" spans="2:145" x14ac:dyDescent="0.25">
      <c r="B24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All_All_All_All_All_HE1_All_All_All_All_All_45917</v>
      </c>
      <c r="C244" s="52" t="s">
        <v>264</v>
      </c>
      <c r="D244" s="52" t="s">
        <v>235</v>
      </c>
      <c r="E244" s="52" t="s">
        <v>25</v>
      </c>
      <c r="F244" s="52" t="s">
        <v>25</v>
      </c>
      <c r="G244" s="52" t="s">
        <v>25</v>
      </c>
      <c r="H244" s="52" t="s">
        <v>25</v>
      </c>
      <c r="I244" s="52" t="s">
        <v>25</v>
      </c>
      <c r="J244" s="52" t="s">
        <v>236</v>
      </c>
      <c r="K244" s="52" t="s">
        <v>25</v>
      </c>
      <c r="L244" s="53" t="s">
        <v>25</v>
      </c>
      <c r="M244" s="53" t="s">
        <v>25</v>
      </c>
      <c r="N244" s="54" t="s">
        <v>25</v>
      </c>
      <c r="O244" s="52" t="s">
        <v>25</v>
      </c>
      <c r="P244" s="55">
        <v>45917</v>
      </c>
      <c r="Q244" s="52">
        <v>17</v>
      </c>
      <c r="R244" s="52">
        <v>21</v>
      </c>
      <c r="S244" s="56">
        <v>21626</v>
      </c>
      <c r="T244" s="52">
        <v>0</v>
      </c>
      <c r="U244" s="52">
        <v>0</v>
      </c>
      <c r="V244" s="52">
        <v>0</v>
      </c>
      <c r="W244" s="52">
        <v>0</v>
      </c>
      <c r="X244" s="52">
        <v>0.82077904922794498</v>
      </c>
      <c r="Y244" s="52">
        <v>0.709320515418984</v>
      </c>
      <c r="Z244" s="52">
        <v>0.63787187999351103</v>
      </c>
      <c r="AA244" s="52">
        <v>0.58781390912149101</v>
      </c>
      <c r="AB244" s="52">
        <v>0.57440451074404397</v>
      </c>
      <c r="AC244" s="52">
        <v>0.57983368205084196</v>
      </c>
      <c r="AD244" s="52">
        <v>0.62656960797296102</v>
      </c>
      <c r="AE244" s="52">
        <v>0.63786249103382298</v>
      </c>
      <c r="AF244" s="52">
        <v>0.64721585677277405</v>
      </c>
      <c r="AG244" s="52">
        <v>0.70062998249932495</v>
      </c>
      <c r="AH244" s="52">
        <v>0.79302691720632401</v>
      </c>
      <c r="AI244" s="52">
        <v>0.93550043906935199</v>
      </c>
      <c r="AJ244" s="52">
        <v>1.1052871118719101</v>
      </c>
      <c r="AK244" s="52">
        <v>1.3319077891131399</v>
      </c>
      <c r="AL244" s="52">
        <v>1.6148603780759301</v>
      </c>
      <c r="AM244" s="52">
        <v>1.8253156092680001</v>
      </c>
      <c r="AN244" s="52">
        <v>1.88479077347444</v>
      </c>
      <c r="AO244" s="52">
        <v>1.90898134763075</v>
      </c>
      <c r="AP244" s="52">
        <v>1.8432121763545599</v>
      </c>
      <c r="AQ244" s="52">
        <v>1.67746153589759</v>
      </c>
      <c r="AR244" s="52">
        <v>1.57523336315554</v>
      </c>
      <c r="AS244" s="52">
        <v>1.45259862440972</v>
      </c>
      <c r="AT244" s="52">
        <v>1.2330833656885201</v>
      </c>
      <c r="AU244" s="52">
        <v>1.0154893162991101</v>
      </c>
      <c r="AV244" s="52">
        <v>0.97017162259955603</v>
      </c>
      <c r="AW244" s="52">
        <v>0.92822186309976196</v>
      </c>
      <c r="AX244" s="52">
        <v>0.79303391216327701</v>
      </c>
      <c r="AY244" s="52">
        <v>0.70295662469738096</v>
      </c>
      <c r="AZ244" s="52">
        <v>0.62868572877333895</v>
      </c>
      <c r="BA244" s="52">
        <v>0.58315178086587105</v>
      </c>
      <c r="BB244" s="52">
        <v>0.58168578138775595</v>
      </c>
      <c r="BC244" s="52">
        <v>0.62145151687059197</v>
      </c>
      <c r="BD244" s="52">
        <v>0.67378950647787195</v>
      </c>
      <c r="BE244" s="52">
        <v>0.68694169367965396</v>
      </c>
      <c r="BF244" s="52">
        <v>0.72574651268338597</v>
      </c>
      <c r="BG244" s="52">
        <v>0.798764868194484</v>
      </c>
      <c r="BH244" s="52">
        <v>0.92636936041963602</v>
      </c>
      <c r="BI244" s="52">
        <v>1.1017075175191799</v>
      </c>
      <c r="BJ244" s="52">
        <v>1.3354332126069901</v>
      </c>
      <c r="BK244" s="52">
        <v>1.5872331151981101</v>
      </c>
      <c r="BL244" s="52">
        <v>1.80582010946099</v>
      </c>
      <c r="BM244" s="52">
        <v>1.9004716344538</v>
      </c>
      <c r="BN244" s="52">
        <v>1.96901102413811</v>
      </c>
      <c r="BO244" s="52">
        <v>1.9146071594302501</v>
      </c>
      <c r="BP244" s="52">
        <v>1.7686729484125601</v>
      </c>
      <c r="BQ244" s="52">
        <v>1.6053033621097501</v>
      </c>
      <c r="BR244" s="52">
        <v>1.4395613263058</v>
      </c>
      <c r="BS244" s="52">
        <v>1.21998358229841</v>
      </c>
      <c r="BT244" s="52">
        <v>1.0319595079235799</v>
      </c>
      <c r="BU244" s="52">
        <v>76.780304940193801</v>
      </c>
      <c r="BV244" s="52">
        <v>75.038770186176293</v>
      </c>
      <c r="BW244" s="52">
        <v>73.567543255512305</v>
      </c>
      <c r="BX244" s="52">
        <v>71.987536254744199</v>
      </c>
      <c r="BY244" s="52">
        <v>70.351470128615901</v>
      </c>
      <c r="BZ244" s="52">
        <v>69.202016533750097</v>
      </c>
      <c r="CA244" s="52">
        <v>68.010708879265195</v>
      </c>
      <c r="CB244" s="52">
        <v>67.619208387101295</v>
      </c>
      <c r="CC244" s="52">
        <v>70.434492281763895</v>
      </c>
      <c r="CD244" s="52">
        <v>75.461773462052193</v>
      </c>
      <c r="CE244" s="52">
        <v>80.233647740464903</v>
      </c>
      <c r="CF244" s="52">
        <v>84.094915793439597</v>
      </c>
      <c r="CG244" s="52">
        <v>87.858254138942698</v>
      </c>
      <c r="CH244" s="52">
        <v>91.037155156705097</v>
      </c>
      <c r="CI244" s="52">
        <v>93.508884821662406</v>
      </c>
      <c r="CJ244" s="52">
        <v>95.621062875740705</v>
      </c>
      <c r="CK244" s="52">
        <v>96.301770060579599</v>
      </c>
      <c r="CL244" s="52">
        <v>96.459414451381505</v>
      </c>
      <c r="CM244" s="52">
        <v>94.817923828426501</v>
      </c>
      <c r="CN244" s="52">
        <v>91.923220225173097</v>
      </c>
      <c r="CO244" s="52">
        <v>87.874255485685495</v>
      </c>
      <c r="CP244" s="57">
        <v>85.164892892361294</v>
      </c>
      <c r="CQ244" s="57">
        <v>83.579306053415394</v>
      </c>
      <c r="CR244" s="57">
        <v>81.308661754606206</v>
      </c>
      <c r="CS244" s="57">
        <v>79.619449777534001</v>
      </c>
      <c r="CT244" s="57">
        <v>2.21382745014388E-2</v>
      </c>
      <c r="CU244" s="57">
        <v>1.9963765548610599E-2</v>
      </c>
      <c r="CV244" s="57">
        <v>1.9446615288602701E-2</v>
      </c>
      <c r="CW244" s="57">
        <v>1.22919694625266E-2</v>
      </c>
      <c r="CX244" s="57">
        <v>1.8682890765752899E-3</v>
      </c>
      <c r="CY244" s="57">
        <v>-2.0284138413462498E-3</v>
      </c>
      <c r="CZ244" s="57">
        <v>-5.8685792989720599E-4</v>
      </c>
      <c r="DA244" s="57">
        <v>8.3468781878187608E-3</v>
      </c>
      <c r="DB244" s="57">
        <v>1.8597048174420702E-2</v>
      </c>
      <c r="DC244" s="57">
        <v>1.47900602225692E-2</v>
      </c>
      <c r="DD244" s="57">
        <v>5.32276364710043E-3</v>
      </c>
      <c r="DE244" s="57">
        <v>3.5410417566136298E-3</v>
      </c>
      <c r="DF244" s="57">
        <v>-1.2324710954591801E-2</v>
      </c>
      <c r="DG244" s="57">
        <v>-7.6481862800122299E-3</v>
      </c>
      <c r="DH244" s="57">
        <v>4.7980951322560096E-3</v>
      </c>
      <c r="DI244" s="57">
        <v>1.1422270591164701E-2</v>
      </c>
      <c r="DJ244" s="57">
        <v>8.4104371683038595E-2</v>
      </c>
      <c r="DK244" s="57">
        <v>0.102975841932371</v>
      </c>
      <c r="DL244" s="57">
        <v>0.110851045685869</v>
      </c>
      <c r="DM244" s="57">
        <v>0.11231978653154</v>
      </c>
      <c r="DN244" s="57">
        <v>5.0884803814950703E-2</v>
      </c>
      <c r="DO244" s="52">
        <v>-3.9971597583743097E-3</v>
      </c>
      <c r="DP244" s="52">
        <v>-4.6024293302478298E-3</v>
      </c>
      <c r="DQ244" s="52">
        <v>-1.21872480256122E-4</v>
      </c>
      <c r="DR244" s="58">
        <v>3.03947984418046E-6</v>
      </c>
      <c r="DS244" s="58">
        <v>2.3329569560434198E-6</v>
      </c>
      <c r="DT244" s="58">
        <v>1.6365200531416101E-6</v>
      </c>
      <c r="DU244" s="58">
        <v>8.3080681073805399E-7</v>
      </c>
      <c r="DV244" s="58">
        <v>3.2771248375442299E-7</v>
      </c>
      <c r="DW244" s="58">
        <v>1.7358886815512501E-7</v>
      </c>
      <c r="DX244" s="58">
        <v>4.1007100191749597E-7</v>
      </c>
      <c r="DY244" s="58">
        <v>1.50989250126359E-6</v>
      </c>
      <c r="DZ244" s="58">
        <v>9.3010929806441204E-7</v>
      </c>
      <c r="EA244" s="58">
        <v>7.0052257605717002E-7</v>
      </c>
      <c r="EB244" s="58">
        <v>4.1438442476083601E-7</v>
      </c>
      <c r="EC244" s="58">
        <v>4.3105111709391802E-7</v>
      </c>
      <c r="ED244" s="58">
        <v>1.0989811705945799E-6</v>
      </c>
      <c r="EE244" s="58">
        <v>2.8863952677712098E-6</v>
      </c>
      <c r="EF244" s="58">
        <v>4.2436147759521796E-6</v>
      </c>
      <c r="EG244" s="58">
        <v>6.2372981301062003E-6</v>
      </c>
      <c r="EH244" s="58">
        <v>5.6763463005478101E-6</v>
      </c>
      <c r="EI244" s="58">
        <v>6.1222731396457998E-6</v>
      </c>
      <c r="EJ244" s="58">
        <v>5.8711431997674297E-6</v>
      </c>
      <c r="EK244" s="58">
        <v>5.3091812711490798E-6</v>
      </c>
      <c r="EL244" s="58">
        <v>5.5118437584909598E-6</v>
      </c>
      <c r="EM244" s="58">
        <v>3.6799978405874501E-6</v>
      </c>
      <c r="EN244" s="58">
        <v>5.5574116925483005E-7</v>
      </c>
      <c r="EO244" s="58">
        <v>4.5882531463636302E-7</v>
      </c>
    </row>
    <row r="245" spans="2:145" x14ac:dyDescent="0.25">
      <c r="B24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All_All_All_All_All_HE1_All_All_All_All_All_45923</v>
      </c>
      <c r="C245" s="52" t="s">
        <v>264</v>
      </c>
      <c r="D245" s="52" t="s">
        <v>235</v>
      </c>
      <c r="E245" s="52" t="s">
        <v>25</v>
      </c>
      <c r="F245" s="52" t="s">
        <v>25</v>
      </c>
      <c r="G245" s="52" t="s">
        <v>25</v>
      </c>
      <c r="H245" s="52" t="s">
        <v>25</v>
      </c>
      <c r="I245" s="52" t="s">
        <v>25</v>
      </c>
      <c r="J245" s="52" t="s">
        <v>236</v>
      </c>
      <c r="K245" s="52" t="s">
        <v>25</v>
      </c>
      <c r="L245" s="53" t="s">
        <v>25</v>
      </c>
      <c r="M245" s="53" t="s">
        <v>25</v>
      </c>
      <c r="N245" s="54" t="s">
        <v>25</v>
      </c>
      <c r="O245" s="52" t="s">
        <v>25</v>
      </c>
      <c r="P245" s="55">
        <v>45923</v>
      </c>
      <c r="Q245" s="52">
        <v>17</v>
      </c>
      <c r="R245" s="52">
        <v>21</v>
      </c>
      <c r="S245" s="56">
        <v>21659</v>
      </c>
      <c r="T245" s="52">
        <v>0</v>
      </c>
      <c r="U245" s="52">
        <v>0</v>
      </c>
      <c r="V245" s="52">
        <v>0</v>
      </c>
      <c r="W245" s="52">
        <v>0</v>
      </c>
      <c r="X245" s="52">
        <v>0.78598642335888302</v>
      </c>
      <c r="Y245" s="52">
        <v>0.68616527125349502</v>
      </c>
      <c r="Z245" s="52">
        <v>0.619642080233063</v>
      </c>
      <c r="AA245" s="52">
        <v>0.574480603263409</v>
      </c>
      <c r="AB245" s="52">
        <v>0.56600180433366398</v>
      </c>
      <c r="AC245" s="52">
        <v>0.57127306118781296</v>
      </c>
      <c r="AD245" s="52">
        <v>0.62387423948632004</v>
      </c>
      <c r="AE245" s="52">
        <v>0.65868025229518001</v>
      </c>
      <c r="AF245" s="52">
        <v>0.63875862920035797</v>
      </c>
      <c r="AG245" s="52">
        <v>0.70134778460415304</v>
      </c>
      <c r="AH245" s="52">
        <v>0.80241824352026703</v>
      </c>
      <c r="AI245" s="52">
        <v>0.95652488225534105</v>
      </c>
      <c r="AJ245" s="52">
        <v>1.1850185862042799</v>
      </c>
      <c r="AK245" s="52">
        <v>1.38494635524404</v>
      </c>
      <c r="AL245" s="52">
        <v>1.6142175383555</v>
      </c>
      <c r="AM245" s="52">
        <v>1.86493964475184</v>
      </c>
      <c r="AN245" s="52">
        <v>1.94020768064599</v>
      </c>
      <c r="AO245" s="52">
        <v>1.98716610834225</v>
      </c>
      <c r="AP245" s="52">
        <v>1.8879811283629799</v>
      </c>
      <c r="AQ245" s="52">
        <v>1.74002594398313</v>
      </c>
      <c r="AR245" s="52">
        <v>1.6181008979641101</v>
      </c>
      <c r="AS245" s="52">
        <v>1.46842907929759</v>
      </c>
      <c r="AT245" s="52">
        <v>1.2244168130353801</v>
      </c>
      <c r="AU245" s="52">
        <v>1.0359876824382801</v>
      </c>
      <c r="AV245" s="52">
        <v>0.91094133468729499</v>
      </c>
      <c r="AW245" s="52">
        <v>0.90358365045491296</v>
      </c>
      <c r="AX245" s="52">
        <v>0.77283397923532804</v>
      </c>
      <c r="AY245" s="52">
        <v>0.68793856740146397</v>
      </c>
      <c r="AZ245" s="52">
        <v>0.618842360220484</v>
      </c>
      <c r="BA245" s="52">
        <v>0.57497905564759999</v>
      </c>
      <c r="BB245" s="52">
        <v>0.57437640810385704</v>
      </c>
      <c r="BC245" s="52">
        <v>0.61577652633916602</v>
      </c>
      <c r="BD245" s="52">
        <v>0.67385185534584502</v>
      </c>
      <c r="BE245" s="52">
        <v>0.69290887200646301</v>
      </c>
      <c r="BF245" s="52">
        <v>0.74211525158080505</v>
      </c>
      <c r="BG245" s="52">
        <v>0.82339599699806898</v>
      </c>
      <c r="BH245" s="52">
        <v>0.9588217664284</v>
      </c>
      <c r="BI245" s="52">
        <v>1.1395761923960499</v>
      </c>
      <c r="BJ245" s="52">
        <v>1.37719871658489</v>
      </c>
      <c r="BK245" s="52">
        <v>1.6000945356569201</v>
      </c>
      <c r="BL245" s="52">
        <v>1.81649788052395</v>
      </c>
      <c r="BM245" s="52">
        <v>1.95028398698967</v>
      </c>
      <c r="BN245" s="52">
        <v>1.9967453587203201</v>
      </c>
      <c r="BO245" s="52">
        <v>1.9566469394003201</v>
      </c>
      <c r="BP245" s="52">
        <v>1.82105905959918</v>
      </c>
      <c r="BQ245" s="52">
        <v>1.6342248960849901</v>
      </c>
      <c r="BR245" s="52">
        <v>1.45895760904427</v>
      </c>
      <c r="BS245" s="52">
        <v>1.2282559374461099</v>
      </c>
      <c r="BT245" s="52">
        <v>1.0364565290618299</v>
      </c>
      <c r="BU245" s="52">
        <v>75.957967265865605</v>
      </c>
      <c r="BV245" s="52">
        <v>73.731568336595103</v>
      </c>
      <c r="BW245" s="52">
        <v>72.813121335178195</v>
      </c>
      <c r="BX245" s="52">
        <v>71.606444182585804</v>
      </c>
      <c r="BY245" s="52">
        <v>70.252558507514493</v>
      </c>
      <c r="BZ245" s="52">
        <v>69.404786231523104</v>
      </c>
      <c r="CA245" s="52">
        <v>68.290934470224599</v>
      </c>
      <c r="CB245" s="52">
        <v>68.138756775934596</v>
      </c>
      <c r="CC245" s="52">
        <v>71.458298679465699</v>
      </c>
      <c r="CD245" s="52">
        <v>76.407177673749501</v>
      </c>
      <c r="CE245" s="52">
        <v>81.051289522496702</v>
      </c>
      <c r="CF245" s="52">
        <v>84.752029402083494</v>
      </c>
      <c r="CG245" s="52">
        <v>88.586600582964095</v>
      </c>
      <c r="CH245" s="52">
        <v>91.601621899071603</v>
      </c>
      <c r="CI245" s="52">
        <v>93.541703585575902</v>
      </c>
      <c r="CJ245" s="52">
        <v>95.647286671972694</v>
      </c>
      <c r="CK245" s="52">
        <v>96.982748126725895</v>
      </c>
      <c r="CL245" s="52">
        <v>96.888001990383799</v>
      </c>
      <c r="CM245" s="52">
        <v>96.038139878245602</v>
      </c>
      <c r="CN245" s="52">
        <v>92.5455601170232</v>
      </c>
      <c r="CO245" s="52">
        <v>88.677301101230697</v>
      </c>
      <c r="CP245" s="52">
        <v>85.959306266751994</v>
      </c>
      <c r="CQ245" s="57">
        <v>82.990321806838097</v>
      </c>
      <c r="CR245" s="57">
        <v>79.882584893114299</v>
      </c>
      <c r="CS245" s="57">
        <v>78.0382217047989</v>
      </c>
      <c r="CT245" s="57">
        <v>1.9979631005859401E-2</v>
      </c>
      <c r="CU245" s="57">
        <v>1.3793075286677199E-2</v>
      </c>
      <c r="CV245" s="57">
        <v>1.6896038612665198E-2</v>
      </c>
      <c r="CW245" s="57">
        <v>1.1206816372279001E-2</v>
      </c>
      <c r="CX245" s="57">
        <v>1.84710731448025E-3</v>
      </c>
      <c r="CY245" s="57">
        <v>-2.1407522745656498E-3</v>
      </c>
      <c r="CZ245" s="57">
        <v>-5.1795962204919201E-4</v>
      </c>
      <c r="DA245" s="57">
        <v>8.3786548695954505E-3</v>
      </c>
      <c r="DB245" s="57">
        <v>1.8032805355096899E-2</v>
      </c>
      <c r="DC245" s="57">
        <v>1.43442624669312E-2</v>
      </c>
      <c r="DD245" s="57">
        <v>4.78695100364701E-3</v>
      </c>
      <c r="DE245" s="57">
        <v>3.5918881360575E-3</v>
      </c>
      <c r="DF245" s="57">
        <v>-1.27623129654033E-2</v>
      </c>
      <c r="DG245" s="57">
        <v>-6.76093741521665E-3</v>
      </c>
      <c r="DH245" s="57">
        <v>4.08218074360243E-3</v>
      </c>
      <c r="DI245" s="57">
        <v>1.07243146579954E-2</v>
      </c>
      <c r="DJ245" s="57">
        <v>8.4507711002263994E-2</v>
      </c>
      <c r="DK245" s="57">
        <v>0.10366604075828501</v>
      </c>
      <c r="DL245" s="57">
        <v>0.11253746431089499</v>
      </c>
      <c r="DM245" s="57">
        <v>0.113049681086835</v>
      </c>
      <c r="DN245" s="57">
        <v>5.1812701275208102E-2</v>
      </c>
      <c r="DO245" s="57">
        <v>-4.39622065400518E-3</v>
      </c>
      <c r="DP245" s="52">
        <v>-4.4292566493599698E-3</v>
      </c>
      <c r="DQ245" s="52">
        <v>7.0573031825709904E-5</v>
      </c>
      <c r="DR245" s="58">
        <v>2.5637865469929399E-6</v>
      </c>
      <c r="DS245" s="58">
        <v>1.97741883352931E-6</v>
      </c>
      <c r="DT245" s="58">
        <v>1.47984376228671E-6</v>
      </c>
      <c r="DU245" s="58">
        <v>8.3636154977883103E-7</v>
      </c>
      <c r="DV245" s="58">
        <v>3.4413487483666103E-7</v>
      </c>
      <c r="DW245" s="58">
        <v>1.6160284290802901E-7</v>
      </c>
      <c r="DX245" s="58">
        <v>4.1548903316331802E-7</v>
      </c>
      <c r="DY245" s="58">
        <v>1.3855146998787001E-6</v>
      </c>
      <c r="DZ245" s="58">
        <v>1.0807664352168701E-6</v>
      </c>
      <c r="EA245" s="58">
        <v>7.4391912014773196E-7</v>
      </c>
      <c r="EB245" s="58">
        <v>4.0362933350148399E-7</v>
      </c>
      <c r="EC245" s="58">
        <v>4.1519693684001302E-7</v>
      </c>
      <c r="ED245" s="58">
        <v>1.16625519982694E-6</v>
      </c>
      <c r="EE245" s="58">
        <v>3.1181330016979802E-6</v>
      </c>
      <c r="EF245" s="58">
        <v>4.9519838677412498E-6</v>
      </c>
      <c r="EG245" s="58">
        <v>5.6264448938691703E-6</v>
      </c>
      <c r="EH245" s="58">
        <v>5.98835615341906E-6</v>
      </c>
      <c r="EI245" s="58">
        <v>5.8405723397538104E-6</v>
      </c>
      <c r="EJ245" s="58">
        <v>5.7320718329569203E-6</v>
      </c>
      <c r="EK245" s="58">
        <v>5.4446113618766702E-6</v>
      </c>
      <c r="EL245" s="58">
        <v>5.5365239672887701E-6</v>
      </c>
      <c r="EM245" s="58">
        <v>3.7829641986218598E-6</v>
      </c>
      <c r="EN245" s="58">
        <v>5.1036705162455205E-7</v>
      </c>
      <c r="EO245" s="58">
        <v>3.8545081230561E-7</v>
      </c>
    </row>
    <row r="246" spans="2:145" x14ac:dyDescent="0.25">
      <c r="B24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All_All_All_All_All_HEELEC_All_All_All_All_All_45848</v>
      </c>
      <c r="C246" s="52" t="s">
        <v>264</v>
      </c>
      <c r="D246" s="52" t="s">
        <v>237</v>
      </c>
      <c r="E246" s="52" t="s">
        <v>25</v>
      </c>
      <c r="F246" s="52" t="s">
        <v>25</v>
      </c>
      <c r="G246" s="52" t="s">
        <v>25</v>
      </c>
      <c r="H246" s="52" t="s">
        <v>25</v>
      </c>
      <c r="I246" s="52" t="s">
        <v>25</v>
      </c>
      <c r="J246" s="52" t="s">
        <v>238</v>
      </c>
      <c r="K246" s="52" t="s">
        <v>25</v>
      </c>
      <c r="L246" s="53" t="s">
        <v>25</v>
      </c>
      <c r="M246" s="53" t="s">
        <v>25</v>
      </c>
      <c r="N246" s="54" t="s">
        <v>25</v>
      </c>
      <c r="O246" s="52" t="s">
        <v>25</v>
      </c>
      <c r="P246" s="55">
        <v>45848</v>
      </c>
      <c r="Q246" s="52">
        <v>17</v>
      </c>
      <c r="R246" s="52">
        <v>21</v>
      </c>
      <c r="S246" s="56">
        <v>918</v>
      </c>
      <c r="T246" s="52">
        <v>0</v>
      </c>
      <c r="U246" s="52">
        <v>0</v>
      </c>
      <c r="V246" s="52">
        <v>0</v>
      </c>
      <c r="W246" s="52">
        <v>0</v>
      </c>
      <c r="X246" s="52">
        <v>2.09300366488631</v>
      </c>
      <c r="Y246" s="52">
        <v>1.87005217349915</v>
      </c>
      <c r="Z246" s="52">
        <v>1.60910554910291</v>
      </c>
      <c r="AA246" s="52">
        <v>1.4519563823939301</v>
      </c>
      <c r="AB246" s="52">
        <v>1.25914352737555</v>
      </c>
      <c r="AC246" s="52">
        <v>1.17954665092018</v>
      </c>
      <c r="AD246" s="52">
        <v>1.3727864604573501</v>
      </c>
      <c r="AE246" s="52">
        <v>1.34105805092178</v>
      </c>
      <c r="AF246" s="52">
        <v>1.3798590514523601</v>
      </c>
      <c r="AG246" s="52">
        <v>1.4212284558642101</v>
      </c>
      <c r="AH246" s="52">
        <v>1.47698726849675</v>
      </c>
      <c r="AI246" s="52">
        <v>1.61704359633286</v>
      </c>
      <c r="AJ246" s="52">
        <v>1.9525725332555901</v>
      </c>
      <c r="AK246" s="52">
        <v>2.0505217008336598</v>
      </c>
      <c r="AL246" s="52">
        <v>2.6739414622245299</v>
      </c>
      <c r="AM246" s="52">
        <v>2.6369570470019501</v>
      </c>
      <c r="AN246" s="52">
        <v>2.4073303475917598</v>
      </c>
      <c r="AO246" s="52">
        <v>2.64059014074402</v>
      </c>
      <c r="AP246" s="52">
        <v>2.7318181491786402</v>
      </c>
      <c r="AQ246" s="52">
        <v>2.5131070598062601</v>
      </c>
      <c r="AR246" s="52">
        <v>2.2322897641700998</v>
      </c>
      <c r="AS246" s="52">
        <v>2.5776598704106899</v>
      </c>
      <c r="AT246" s="52">
        <v>2.2690584884390601</v>
      </c>
      <c r="AU246" s="52">
        <v>2.03187845243415</v>
      </c>
      <c r="AV246" s="52">
        <v>1.70813008488455</v>
      </c>
      <c r="AW246" s="52">
        <v>1.503548349755</v>
      </c>
      <c r="AX246" s="52">
        <v>1.39509811270211</v>
      </c>
      <c r="AY246" s="52">
        <v>1.32160114044067</v>
      </c>
      <c r="AZ246" s="52">
        <v>1.2875159256208899</v>
      </c>
      <c r="BA246" s="52">
        <v>1.3091538110768199</v>
      </c>
      <c r="BB246" s="52">
        <v>1.27856193935754</v>
      </c>
      <c r="BC246" s="52">
        <v>1.23532691972902</v>
      </c>
      <c r="BD246" s="52">
        <v>1.1436385824659501</v>
      </c>
      <c r="BE246" s="52">
        <v>1.14283945279962</v>
      </c>
      <c r="BF246" s="52">
        <v>1.32270355155784</v>
      </c>
      <c r="BG246" s="52">
        <v>1.5062900124633101</v>
      </c>
      <c r="BH246" s="52">
        <v>1.72125936750817</v>
      </c>
      <c r="BI246" s="52">
        <v>1.92667629564899</v>
      </c>
      <c r="BJ246" s="52">
        <v>2.0567178456741702</v>
      </c>
      <c r="BK246" s="52">
        <v>2.2741876328952402</v>
      </c>
      <c r="BL246" s="52">
        <v>2.43706189404385</v>
      </c>
      <c r="BM246" s="52">
        <v>2.5128948841739001</v>
      </c>
      <c r="BN246" s="52">
        <v>2.5695470262456799</v>
      </c>
      <c r="BO246" s="52">
        <v>2.5534647907047199</v>
      </c>
      <c r="BP246" s="52">
        <v>2.4387983455117701</v>
      </c>
      <c r="BQ246" s="52">
        <v>2.3398108214854099</v>
      </c>
      <c r="BR246" s="52">
        <v>2.3381009886207602</v>
      </c>
      <c r="BS246" s="52">
        <v>2.31134823445141</v>
      </c>
      <c r="BT246" s="52">
        <v>2.0041953556905101</v>
      </c>
      <c r="BU246" s="52">
        <v>76.616221484881606</v>
      </c>
      <c r="BV246" s="52">
        <v>69.259668056767694</v>
      </c>
      <c r="BW246" s="52">
        <v>68.016478009705096</v>
      </c>
      <c r="BX246" s="52">
        <v>67.3528824806275</v>
      </c>
      <c r="BY246" s="52">
        <v>65.727114814500396</v>
      </c>
      <c r="BZ246" s="52">
        <v>64.488502295332296</v>
      </c>
      <c r="CA246" s="52">
        <v>64.209063976449599</v>
      </c>
      <c r="CB246" s="52">
        <v>66.130357285839295</v>
      </c>
      <c r="CC246" s="52">
        <v>70.300840777474704</v>
      </c>
      <c r="CD246" s="52">
        <v>74.880148993163701</v>
      </c>
      <c r="CE246" s="52">
        <v>79.088563395573203</v>
      </c>
      <c r="CF246" s="52">
        <v>83.277695675783903</v>
      </c>
      <c r="CG246" s="52">
        <v>86.900773497865003</v>
      </c>
      <c r="CH246" s="52">
        <v>89.803503113625595</v>
      </c>
      <c r="CI246" s="52">
        <v>92.648393739823405</v>
      </c>
      <c r="CJ246" s="52">
        <v>94.776627207215398</v>
      </c>
      <c r="CK246" s="52">
        <v>95.800915525106703</v>
      </c>
      <c r="CL246" s="52">
        <v>95.751017748591195</v>
      </c>
      <c r="CM246" s="52">
        <v>95.203552618405496</v>
      </c>
      <c r="CN246" s="52">
        <v>93.455151603117201</v>
      </c>
      <c r="CO246" s="52">
        <v>90.781148890748497</v>
      </c>
      <c r="CP246" s="57">
        <v>85.869180186794495</v>
      </c>
      <c r="CQ246" s="57">
        <v>81.849854468032504</v>
      </c>
      <c r="CR246" s="57">
        <v>79.497364932332204</v>
      </c>
      <c r="CS246" s="57">
        <v>73.108341871152305</v>
      </c>
      <c r="CT246" s="57">
        <v>1.9299656990712601E-2</v>
      </c>
      <c r="CU246" s="57">
        <v>-5.4637764110447998E-3</v>
      </c>
      <c r="CV246" s="57">
        <v>4.6032395973204998E-3</v>
      </c>
      <c r="CW246" s="57">
        <v>4.3757456454869004E-3</v>
      </c>
      <c r="CX246" s="57">
        <v>3.8925116356210599E-4</v>
      </c>
      <c r="CY246" s="57">
        <v>-2.03408183446783E-3</v>
      </c>
      <c r="CZ246" s="57">
        <v>1.2482993461281401E-3</v>
      </c>
      <c r="DA246" s="57">
        <v>8.1624628895840892E-3</v>
      </c>
      <c r="DB246" s="57">
        <v>1.97012857280363E-2</v>
      </c>
      <c r="DC246" s="57">
        <v>1.59888310451263E-2</v>
      </c>
      <c r="DD246" s="57">
        <v>3.7627044843493501E-3</v>
      </c>
      <c r="DE246" s="57">
        <v>2.5939398407398401E-3</v>
      </c>
      <c r="DF246" s="57">
        <v>-8.6763178773895406E-3</v>
      </c>
      <c r="DG246" s="57">
        <v>-6.4924976287291901E-3</v>
      </c>
      <c r="DH246" s="57">
        <v>6.53700992969231E-3</v>
      </c>
      <c r="DI246" s="57">
        <v>1.5199033816751801E-2</v>
      </c>
      <c r="DJ246" s="57">
        <v>7.9703559867696797E-2</v>
      </c>
      <c r="DK246" s="57">
        <v>0.101449019541407</v>
      </c>
      <c r="DL246" s="57">
        <v>0.107716054016468</v>
      </c>
      <c r="DM246" s="57">
        <v>0.10494046555203</v>
      </c>
      <c r="DN246" s="57">
        <v>6.2442748902734803E-2</v>
      </c>
      <c r="DO246" s="52">
        <v>2.6087141628118398E-4</v>
      </c>
      <c r="DP246" s="52">
        <v>-4.6278472598195704E-3</v>
      </c>
      <c r="DQ246" s="52">
        <v>-4.0067427635083198E-4</v>
      </c>
      <c r="DR246" s="58">
        <v>3.8947999134522999E-5</v>
      </c>
      <c r="DS246" s="58">
        <v>3.3895055501030102E-5</v>
      </c>
      <c r="DT246" s="58">
        <v>2.7298730604782001E-5</v>
      </c>
      <c r="DU246" s="58">
        <v>1.8883826297386801E-5</v>
      </c>
      <c r="DV246" s="58">
        <v>1.4517605398453401E-5</v>
      </c>
      <c r="DW246" s="58">
        <v>2.3127198957361599E-6</v>
      </c>
      <c r="DX246" s="58">
        <v>1.0694711616182901E-5</v>
      </c>
      <c r="DY246" s="58">
        <v>3.5775057870010002E-5</v>
      </c>
      <c r="DZ246" s="58">
        <v>8.7009189904935208E-6</v>
      </c>
      <c r="EA246" s="58">
        <v>3.0004685738908598E-6</v>
      </c>
      <c r="EB246" s="58">
        <v>9.5175962843042098E-7</v>
      </c>
      <c r="EC246" s="58">
        <v>1.1150959913510999E-6</v>
      </c>
      <c r="ED246" s="58">
        <v>2.8137831756504202E-6</v>
      </c>
      <c r="EE246" s="58">
        <v>8.8365777655261192E-6</v>
      </c>
      <c r="EF246" s="58">
        <v>1.25305897858611E-5</v>
      </c>
      <c r="EG246" s="58">
        <v>1.4926980532585399E-5</v>
      </c>
      <c r="EH246" s="58">
        <v>3.3003973487795301E-5</v>
      </c>
      <c r="EI246" s="58">
        <v>3.7340859278010797E-5</v>
      </c>
      <c r="EJ246" s="58">
        <v>3.6944803970805698E-5</v>
      </c>
      <c r="EK246" s="58">
        <v>1.94729302398859E-5</v>
      </c>
      <c r="EL246" s="58">
        <v>3.3561780980926901E-5</v>
      </c>
      <c r="EM246" s="58">
        <v>2.0600956881013999E-5</v>
      </c>
      <c r="EN246" s="58">
        <v>2.2084891433648199E-6</v>
      </c>
      <c r="EO246" s="58">
        <v>2.0686587288928299E-6</v>
      </c>
    </row>
    <row r="247" spans="2:145" x14ac:dyDescent="0.25">
      <c r="B24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All_All_All_All_All_HEELEC_All_All_All_All_All_45849</v>
      </c>
      <c r="C247" s="52" t="s">
        <v>264</v>
      </c>
      <c r="D247" s="52" t="s">
        <v>237</v>
      </c>
      <c r="E247" s="52" t="s">
        <v>25</v>
      </c>
      <c r="F247" s="52" t="s">
        <v>25</v>
      </c>
      <c r="G247" s="52" t="s">
        <v>25</v>
      </c>
      <c r="H247" s="52" t="s">
        <v>25</v>
      </c>
      <c r="I247" s="52" t="s">
        <v>25</v>
      </c>
      <c r="J247" s="52" t="s">
        <v>238</v>
      </c>
      <c r="K247" s="52" t="s">
        <v>25</v>
      </c>
      <c r="L247" s="53" t="s">
        <v>25</v>
      </c>
      <c r="M247" s="53" t="s">
        <v>25</v>
      </c>
      <c r="N247" s="54" t="s">
        <v>25</v>
      </c>
      <c r="O247" s="52" t="s">
        <v>25</v>
      </c>
      <c r="P247" s="55">
        <v>45849</v>
      </c>
      <c r="Q247" s="52">
        <v>17</v>
      </c>
      <c r="R247" s="52">
        <v>21</v>
      </c>
      <c r="S247" s="56">
        <v>919</v>
      </c>
      <c r="T247" s="52">
        <v>0</v>
      </c>
      <c r="U247" s="52">
        <v>0</v>
      </c>
      <c r="V247" s="52">
        <v>0</v>
      </c>
      <c r="W247" s="52">
        <v>0</v>
      </c>
      <c r="X247" s="52">
        <v>2.0407117120254301</v>
      </c>
      <c r="Y247" s="52">
        <v>1.8691819881590399</v>
      </c>
      <c r="Z247" s="52">
        <v>1.5731901283709</v>
      </c>
      <c r="AA247" s="52">
        <v>1.45999086530142</v>
      </c>
      <c r="AB247" s="52">
        <v>1.3835267554244799</v>
      </c>
      <c r="AC247" s="52">
        <v>1.31717468056245</v>
      </c>
      <c r="AD247" s="52">
        <v>1.3299184082037501</v>
      </c>
      <c r="AE247" s="52">
        <v>1.2016907020385601</v>
      </c>
      <c r="AF247" s="52">
        <v>1.49489931908799</v>
      </c>
      <c r="AG247" s="52">
        <v>1.64944244881705</v>
      </c>
      <c r="AH247" s="52">
        <v>1.9873108700334201</v>
      </c>
      <c r="AI247" s="52">
        <v>2.0942131987164001</v>
      </c>
      <c r="AJ247" s="52">
        <v>2.1912883937852099</v>
      </c>
      <c r="AK247" s="52">
        <v>2.44308757816871</v>
      </c>
      <c r="AL247" s="52">
        <v>2.9673871524379898</v>
      </c>
      <c r="AM247" s="52">
        <v>3.16027285989309</v>
      </c>
      <c r="AN247" s="52">
        <v>3.1332028500456102</v>
      </c>
      <c r="AO247" s="52">
        <v>3.2098939922147101</v>
      </c>
      <c r="AP247" s="52">
        <v>3.2426383549816702</v>
      </c>
      <c r="AQ247" s="52">
        <v>2.8653059022862601</v>
      </c>
      <c r="AR247" s="52">
        <v>2.7654315055211298</v>
      </c>
      <c r="AS247" s="52">
        <v>2.7413632150668801</v>
      </c>
      <c r="AT247" s="52">
        <v>2.5442626546226101</v>
      </c>
      <c r="AU247" s="52">
        <v>2.4763957241682202</v>
      </c>
      <c r="AV247" s="52">
        <v>2.0348010003640402</v>
      </c>
      <c r="AW247" s="52">
        <v>1.72354698456799</v>
      </c>
      <c r="AX247" s="52">
        <v>1.5692600682458799</v>
      </c>
      <c r="AY247" s="52">
        <v>1.4566407736159701</v>
      </c>
      <c r="AZ247" s="52">
        <v>1.39223795141761</v>
      </c>
      <c r="BA247" s="52">
        <v>1.3891777902014599</v>
      </c>
      <c r="BB247" s="52">
        <v>1.3480706697449401</v>
      </c>
      <c r="BC247" s="52">
        <v>1.3040072442203601</v>
      </c>
      <c r="BD247" s="52">
        <v>1.2506601111284401</v>
      </c>
      <c r="BE247" s="52">
        <v>1.30653362269629</v>
      </c>
      <c r="BF247" s="52">
        <v>1.57877840888934</v>
      </c>
      <c r="BG247" s="52">
        <v>1.8508884257376499</v>
      </c>
      <c r="BH247" s="52">
        <v>2.1347966209151199</v>
      </c>
      <c r="BI247" s="52">
        <v>2.3762221133034398</v>
      </c>
      <c r="BJ247" s="52">
        <v>2.4672612276118699</v>
      </c>
      <c r="BK247" s="52">
        <v>2.6380244865770299</v>
      </c>
      <c r="BL247" s="52">
        <v>2.7651753120764799</v>
      </c>
      <c r="BM247" s="52">
        <v>2.8717391294415999</v>
      </c>
      <c r="BN247" s="52">
        <v>2.9153048580956198</v>
      </c>
      <c r="BO247" s="52">
        <v>2.8714608493645102</v>
      </c>
      <c r="BP247" s="52">
        <v>2.7188361142483299</v>
      </c>
      <c r="BQ247" s="52">
        <v>2.59832124514211</v>
      </c>
      <c r="BR247" s="52">
        <v>2.6244526884241899</v>
      </c>
      <c r="BS247" s="52">
        <v>2.68779703919594</v>
      </c>
      <c r="BT247" s="52">
        <v>2.3465760322986902</v>
      </c>
      <c r="BU247" s="52">
        <v>79.005166456382398</v>
      </c>
      <c r="BV247" s="52">
        <v>75.268341770066399</v>
      </c>
      <c r="BW247" s="52">
        <v>73.885830674584696</v>
      </c>
      <c r="BX247" s="52">
        <v>72.402736750916802</v>
      </c>
      <c r="BY247" s="52">
        <v>71.065142001330798</v>
      </c>
      <c r="BZ247" s="52">
        <v>70.521164108832707</v>
      </c>
      <c r="CA247" s="52">
        <v>69.664855785309996</v>
      </c>
      <c r="CB247" s="52">
        <v>70.368575995096606</v>
      </c>
      <c r="CC247" s="52">
        <v>72.897142209138906</v>
      </c>
      <c r="CD247" s="52">
        <v>78.483906016906502</v>
      </c>
      <c r="CE247" s="52">
        <v>82.418814059534895</v>
      </c>
      <c r="CF247" s="52">
        <v>86.2220474296589</v>
      </c>
      <c r="CG247" s="52">
        <v>89.9431972513038</v>
      </c>
      <c r="CH247" s="52">
        <v>92.837532798177506</v>
      </c>
      <c r="CI247" s="52">
        <v>95.191941898930395</v>
      </c>
      <c r="CJ247" s="52">
        <v>96.899260643539705</v>
      </c>
      <c r="CK247" s="52">
        <v>98.198384059417705</v>
      </c>
      <c r="CL247" s="52">
        <v>98.115765250950204</v>
      </c>
      <c r="CM247" s="52">
        <v>96.977176746297999</v>
      </c>
      <c r="CN247" s="52">
        <v>94.781140261322506</v>
      </c>
      <c r="CO247" s="52">
        <v>90.867319616364696</v>
      </c>
      <c r="CP247" s="57">
        <v>86.414538478689707</v>
      </c>
      <c r="CQ247" s="57">
        <v>83.495935731841598</v>
      </c>
      <c r="CR247" s="57">
        <v>81.391597194064502</v>
      </c>
      <c r="CS247" s="57">
        <v>79.491791085833498</v>
      </c>
      <c r="CT247" s="57">
        <v>2.4582354353904899E-2</v>
      </c>
      <c r="CU247" s="57">
        <v>1.8457638007442701E-2</v>
      </c>
      <c r="CV247" s="57">
        <v>1.9070496937712001E-2</v>
      </c>
      <c r="CW247" s="57">
        <v>1.1968003694876E-2</v>
      </c>
      <c r="CX247" s="57">
        <v>2.0028296714928299E-3</v>
      </c>
      <c r="CY247" s="57">
        <v>-1.3137401084915199E-3</v>
      </c>
      <c r="CZ247" s="57">
        <v>-3.14230145930877E-3</v>
      </c>
      <c r="DA247" s="57">
        <v>1.1277761661484999E-2</v>
      </c>
      <c r="DB247" s="57">
        <v>1.8531377132377999E-2</v>
      </c>
      <c r="DC247" s="57">
        <v>1.3280078341071699E-2</v>
      </c>
      <c r="DD247" s="57">
        <v>2.4982692468080402E-3</v>
      </c>
      <c r="DE247" s="57">
        <v>2.5619036460779701E-3</v>
      </c>
      <c r="DF247" s="57">
        <v>-4.9786017640160397E-3</v>
      </c>
      <c r="DG247" s="57">
        <v>1.09560174057543E-2</v>
      </c>
      <c r="DH247" s="57">
        <v>1.9089426883821599E-2</v>
      </c>
      <c r="DI247" s="57">
        <v>2.25538696741058E-2</v>
      </c>
      <c r="DJ247" s="57">
        <v>8.2971601672997497E-2</v>
      </c>
      <c r="DK247" s="57">
        <v>0.10948333072843899</v>
      </c>
      <c r="DL247" s="57">
        <v>0.109189157581951</v>
      </c>
      <c r="DM247" s="57">
        <v>0.101858477281473</v>
      </c>
      <c r="DN247" s="57">
        <v>6.6651999228861905E-2</v>
      </c>
      <c r="DO247" s="57">
        <v>6.9448262518887402E-3</v>
      </c>
      <c r="DP247" s="52">
        <v>-3.3891980284956702E-3</v>
      </c>
      <c r="DQ247" s="52">
        <v>-4.96931278143604E-4</v>
      </c>
      <c r="DR247" s="58">
        <v>3.1325225754910699E-5</v>
      </c>
      <c r="DS247" s="58">
        <v>2.6293438422896498E-5</v>
      </c>
      <c r="DT247" s="58">
        <v>2.0102598437194102E-5</v>
      </c>
      <c r="DU247" s="58">
        <v>1.1020661185991201E-5</v>
      </c>
      <c r="DV247" s="58">
        <v>6.2608259428826004E-6</v>
      </c>
      <c r="DW247" s="58">
        <v>1.2683019249772299E-6</v>
      </c>
      <c r="DX247" s="58">
        <v>5.6035831732050903E-6</v>
      </c>
      <c r="DY247" s="58">
        <v>3.27878795658714E-5</v>
      </c>
      <c r="DZ247" s="58">
        <v>9.37217735080527E-6</v>
      </c>
      <c r="EA247" s="58">
        <v>3.4636786551117098E-6</v>
      </c>
      <c r="EB247" s="58">
        <v>1.27723332108806E-6</v>
      </c>
      <c r="EC247" s="58">
        <v>1.39537437506106E-6</v>
      </c>
      <c r="ED247" s="58">
        <v>3.5708096210611598E-6</v>
      </c>
      <c r="EE247" s="58">
        <v>1.12559230709194E-5</v>
      </c>
      <c r="EF247" s="58">
        <v>1.55341572138769E-5</v>
      </c>
      <c r="EG247" s="58">
        <v>1.88109184332379E-5</v>
      </c>
      <c r="EH247" s="58">
        <v>2.5801388767626699E-5</v>
      </c>
      <c r="EI247" s="58">
        <v>2.86140107268973E-5</v>
      </c>
      <c r="EJ247" s="58">
        <v>2.6363624527580799E-5</v>
      </c>
      <c r="EK247" s="58">
        <v>2.3136467724900999E-5</v>
      </c>
      <c r="EL247" s="58">
        <v>4.3279461884749899E-5</v>
      </c>
      <c r="EM247" s="58">
        <v>2.4261067627471599E-5</v>
      </c>
      <c r="EN247" s="58">
        <v>2.4927589463129402E-6</v>
      </c>
      <c r="EO247" s="58">
        <v>2.2624832477736501E-6</v>
      </c>
    </row>
    <row r="248" spans="2:145" x14ac:dyDescent="0.25">
      <c r="B24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All_All_All_All_All_HEELEC_All_All_All_All_All_45877</v>
      </c>
      <c r="C248" s="52" t="s">
        <v>264</v>
      </c>
      <c r="D248" s="52" t="s">
        <v>237</v>
      </c>
      <c r="E248" s="52" t="s">
        <v>25</v>
      </c>
      <c r="F248" s="52" t="s">
        <v>25</v>
      </c>
      <c r="G248" s="52" t="s">
        <v>25</v>
      </c>
      <c r="H248" s="52" t="s">
        <v>25</v>
      </c>
      <c r="I248" s="52" t="s">
        <v>25</v>
      </c>
      <c r="J248" s="52" t="s">
        <v>238</v>
      </c>
      <c r="K248" s="52" t="s">
        <v>25</v>
      </c>
      <c r="L248" s="53" t="s">
        <v>25</v>
      </c>
      <c r="M248" s="53" t="s">
        <v>25</v>
      </c>
      <c r="N248" s="54" t="s">
        <v>25</v>
      </c>
      <c r="O248" s="52" t="s">
        <v>25</v>
      </c>
      <c r="P248" s="55">
        <v>45877</v>
      </c>
      <c r="Q248" s="52">
        <v>17</v>
      </c>
      <c r="R248" s="52">
        <v>21</v>
      </c>
      <c r="S248" s="56">
        <v>924</v>
      </c>
      <c r="T248" s="52">
        <v>0</v>
      </c>
      <c r="U248" s="52">
        <v>0</v>
      </c>
      <c r="V248" s="52">
        <v>0</v>
      </c>
      <c r="W248" s="52">
        <v>0</v>
      </c>
      <c r="X248" s="52">
        <v>2.43415162533968</v>
      </c>
      <c r="Y248" s="52">
        <v>2.1778903641258802</v>
      </c>
      <c r="Z248" s="52">
        <v>2.0525512217864401</v>
      </c>
      <c r="AA248" s="52">
        <v>1.55785854054224</v>
      </c>
      <c r="AB248" s="52">
        <v>1.1980579504062101</v>
      </c>
      <c r="AC248" s="52">
        <v>1.08723635864004</v>
      </c>
      <c r="AD248" s="52">
        <v>1.1383671588837601</v>
      </c>
      <c r="AE248" s="52">
        <v>1.2651188692397899</v>
      </c>
      <c r="AF248" s="52">
        <v>1.40744508968633</v>
      </c>
      <c r="AG248" s="52">
        <v>1.4146366572456599</v>
      </c>
      <c r="AH248" s="52">
        <v>1.63728275610206</v>
      </c>
      <c r="AI248" s="52">
        <v>1.7534760593579</v>
      </c>
      <c r="AJ248" s="52">
        <v>1.9919609070864099</v>
      </c>
      <c r="AK248" s="52">
        <v>2.2196937158405201</v>
      </c>
      <c r="AL248" s="52">
        <v>2.5130658621554001</v>
      </c>
      <c r="AM248" s="52">
        <v>2.6885436063360202</v>
      </c>
      <c r="AN248" s="52">
        <v>2.7185475396782</v>
      </c>
      <c r="AO248" s="52">
        <v>2.95744428138569</v>
      </c>
      <c r="AP248" s="52">
        <v>2.8952496141656399</v>
      </c>
      <c r="AQ248" s="52">
        <v>2.49114641871564</v>
      </c>
      <c r="AR248" s="52">
        <v>2.2463114240248498</v>
      </c>
      <c r="AS248" s="52">
        <v>2.31552154787054</v>
      </c>
      <c r="AT248" s="52">
        <v>2.2308604200709299</v>
      </c>
      <c r="AU248" s="52">
        <v>2.0503082876902301</v>
      </c>
      <c r="AV248" s="52">
        <v>2.1649381783511199</v>
      </c>
      <c r="AW248" s="52">
        <v>1.46469410073447</v>
      </c>
      <c r="AX248" s="52">
        <v>1.34480764794272</v>
      </c>
      <c r="AY248" s="52">
        <v>1.2451872610490999</v>
      </c>
      <c r="AZ248" s="52">
        <v>1.1815620800601101</v>
      </c>
      <c r="BA248" s="52">
        <v>1.16726216251328</v>
      </c>
      <c r="BB248" s="52">
        <v>1.1407084053511201</v>
      </c>
      <c r="BC248" s="52">
        <v>1.1217675803156599</v>
      </c>
      <c r="BD248" s="52">
        <v>1.0933221650845999</v>
      </c>
      <c r="BE248" s="52">
        <v>1.13379335345385</v>
      </c>
      <c r="BF248" s="52">
        <v>1.34960434169738</v>
      </c>
      <c r="BG248" s="52">
        <v>1.5780673723554901</v>
      </c>
      <c r="BH248" s="52">
        <v>1.8237686841164</v>
      </c>
      <c r="BI248" s="52">
        <v>2.0540598559302099</v>
      </c>
      <c r="BJ248" s="52">
        <v>2.20096086875184</v>
      </c>
      <c r="BK248" s="52">
        <v>2.3950575217927099</v>
      </c>
      <c r="BL248" s="52">
        <v>2.5564123265670999</v>
      </c>
      <c r="BM248" s="52">
        <v>2.6545449065697602</v>
      </c>
      <c r="BN248" s="52">
        <v>2.7272132330642598</v>
      </c>
      <c r="BO248" s="52">
        <v>2.6817163988883301</v>
      </c>
      <c r="BP248" s="52">
        <v>2.5228313943008298</v>
      </c>
      <c r="BQ248" s="52">
        <v>2.39106073730435</v>
      </c>
      <c r="BR248" s="52">
        <v>2.3480116819148402</v>
      </c>
      <c r="BS248" s="52">
        <v>2.29263417114749</v>
      </c>
      <c r="BT248" s="52">
        <v>1.9885427260053701</v>
      </c>
      <c r="BU248" s="52">
        <v>79.668461546987402</v>
      </c>
      <c r="BV248" s="52">
        <v>73.691168385761799</v>
      </c>
      <c r="BW248" s="52">
        <v>72.575412601175799</v>
      </c>
      <c r="BX248" s="52">
        <v>71.292062206489007</v>
      </c>
      <c r="BY248" s="52">
        <v>69.653430210161801</v>
      </c>
      <c r="BZ248" s="52">
        <v>69.084748172085298</v>
      </c>
      <c r="CA248" s="52">
        <v>68.242891307968193</v>
      </c>
      <c r="CB248" s="52">
        <v>68.512697865781604</v>
      </c>
      <c r="CC248" s="52">
        <v>71.162282161614698</v>
      </c>
      <c r="CD248" s="52">
        <v>77.047067155853</v>
      </c>
      <c r="CE248" s="52">
        <v>81.070217612482395</v>
      </c>
      <c r="CF248" s="52">
        <v>85.4747656105218</v>
      </c>
      <c r="CG248" s="52">
        <v>89.325987368119598</v>
      </c>
      <c r="CH248" s="52">
        <v>92.483439429229193</v>
      </c>
      <c r="CI248" s="52">
        <v>95.138160254498104</v>
      </c>
      <c r="CJ248" s="52">
        <v>97.043811517892195</v>
      </c>
      <c r="CK248" s="52">
        <v>98.186650601432703</v>
      </c>
      <c r="CL248" s="52">
        <v>98.551046357484097</v>
      </c>
      <c r="CM248" s="52">
        <v>97.920198665279997</v>
      </c>
      <c r="CN248" s="52">
        <v>95.400473783738505</v>
      </c>
      <c r="CO248" s="52">
        <v>91.510895697140896</v>
      </c>
      <c r="CP248" s="57">
        <v>86.324857127717394</v>
      </c>
      <c r="CQ248" s="57">
        <v>84.065923943989603</v>
      </c>
      <c r="CR248" s="57">
        <v>81.483604373395295</v>
      </c>
      <c r="CS248" s="57">
        <v>76.924436576889406</v>
      </c>
      <c r="CT248" s="57">
        <v>2.4882982312641098E-2</v>
      </c>
      <c r="CU248" s="57">
        <v>1.15970637441665E-2</v>
      </c>
      <c r="CV248" s="57">
        <v>1.5130986045044099E-2</v>
      </c>
      <c r="CW248" s="57">
        <v>9.9077624939351797E-3</v>
      </c>
      <c r="CX248" s="57">
        <v>1.38904538068081E-3</v>
      </c>
      <c r="CY248" s="57">
        <v>-1.29153619217232E-3</v>
      </c>
      <c r="CZ248" s="57">
        <v>-1.6611071300778001E-3</v>
      </c>
      <c r="DA248" s="57">
        <v>9.6489034353219195E-3</v>
      </c>
      <c r="DB248" s="57">
        <v>1.92059663253396E-2</v>
      </c>
      <c r="DC248" s="57">
        <v>1.43576371201285E-2</v>
      </c>
      <c r="DD248" s="57">
        <v>2.5798317210777E-3</v>
      </c>
      <c r="DE248" s="57">
        <v>2.2209050626195602E-3</v>
      </c>
      <c r="DF248" s="57">
        <v>-7.0434456280857403E-3</v>
      </c>
      <c r="DG248" s="57">
        <v>7.6993237848260497E-3</v>
      </c>
      <c r="DH248" s="57">
        <v>1.74138742227921E-2</v>
      </c>
      <c r="DI248" s="57">
        <v>2.2202922015156501E-2</v>
      </c>
      <c r="DJ248" s="57">
        <v>8.3576529823017803E-2</v>
      </c>
      <c r="DK248" s="57">
        <v>0.11013886522001699</v>
      </c>
      <c r="DL248" s="57">
        <v>0.112271414924558</v>
      </c>
      <c r="DM248" s="57">
        <v>0.105735892381567</v>
      </c>
      <c r="DN248" s="57">
        <v>6.9333876382349793E-2</v>
      </c>
      <c r="DO248" s="52">
        <v>6.2930963953500303E-3</v>
      </c>
      <c r="DP248" s="52">
        <v>-3.7361288070779501E-3</v>
      </c>
      <c r="DQ248" s="52">
        <v>-4.8834626694931505E-4</v>
      </c>
      <c r="DR248" s="58">
        <v>2.9359415839074398E-5</v>
      </c>
      <c r="DS248" s="58">
        <v>2.34931949449174E-5</v>
      </c>
      <c r="DT248" s="58">
        <v>1.7708142115182799E-5</v>
      </c>
      <c r="DU248" s="58">
        <v>1.01632425770514E-5</v>
      </c>
      <c r="DV248" s="58">
        <v>6.2637191685658696E-6</v>
      </c>
      <c r="DW248" s="58">
        <v>1.2137032158932501E-6</v>
      </c>
      <c r="DX248" s="58">
        <v>5.4631029495979704E-6</v>
      </c>
      <c r="DY248" s="58">
        <v>3.0157723015453802E-5</v>
      </c>
      <c r="DZ248" s="58">
        <v>9.46703173830869E-6</v>
      </c>
      <c r="EA248" s="58">
        <v>3.3757890648325001E-6</v>
      </c>
      <c r="EB248" s="58">
        <v>1.0759154309398701E-6</v>
      </c>
      <c r="EC248" s="58">
        <v>1.2109626964747001E-6</v>
      </c>
      <c r="ED248" s="58">
        <v>3.0280259822747602E-6</v>
      </c>
      <c r="EE248" s="58">
        <v>9.4863178316408297E-6</v>
      </c>
      <c r="EF248" s="58">
        <v>1.4021722293078199E-5</v>
      </c>
      <c r="EG248" s="58">
        <v>1.7342707042376E-5</v>
      </c>
      <c r="EH248" s="58">
        <v>2.4201812660385401E-5</v>
      </c>
      <c r="EI248" s="58">
        <v>2.6919340969926001E-5</v>
      </c>
      <c r="EJ248" s="58">
        <v>2.4127862363369398E-5</v>
      </c>
      <c r="EK248" s="58">
        <v>2.0995809795275701E-5</v>
      </c>
      <c r="EL248" s="58">
        <v>3.8925166057074901E-5</v>
      </c>
      <c r="EM248" s="58">
        <v>2.28157597755563E-5</v>
      </c>
      <c r="EN248" s="58">
        <v>2.2410862221575801E-6</v>
      </c>
      <c r="EO248" s="58">
        <v>2.0966328591218002E-6</v>
      </c>
    </row>
    <row r="249" spans="2:145" x14ac:dyDescent="0.25">
      <c r="B24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All_All_All_All_All_HEELEC_All_All_All_All_All_45890</v>
      </c>
      <c r="C249" s="52" t="s">
        <v>264</v>
      </c>
      <c r="D249" s="52" t="s">
        <v>237</v>
      </c>
      <c r="E249" s="52" t="s">
        <v>25</v>
      </c>
      <c r="F249" s="52" t="s">
        <v>25</v>
      </c>
      <c r="G249" s="52" t="s">
        <v>25</v>
      </c>
      <c r="H249" s="52" t="s">
        <v>25</v>
      </c>
      <c r="I249" s="52" t="s">
        <v>25</v>
      </c>
      <c r="J249" s="52" t="s">
        <v>238</v>
      </c>
      <c r="K249" s="52" t="s">
        <v>25</v>
      </c>
      <c r="L249" s="53" t="s">
        <v>25</v>
      </c>
      <c r="M249" s="53" t="s">
        <v>25</v>
      </c>
      <c r="N249" s="54" t="s">
        <v>25</v>
      </c>
      <c r="O249" s="52" t="s">
        <v>25</v>
      </c>
      <c r="P249" s="55">
        <v>45890</v>
      </c>
      <c r="Q249" s="52">
        <v>17</v>
      </c>
      <c r="R249" s="52">
        <v>21</v>
      </c>
      <c r="S249" s="56">
        <v>927</v>
      </c>
      <c r="T249" s="52">
        <v>0</v>
      </c>
      <c r="U249" s="52">
        <v>0</v>
      </c>
      <c r="V249" s="52">
        <v>0</v>
      </c>
      <c r="W249" s="52">
        <v>0</v>
      </c>
      <c r="X249" s="52">
        <v>2.15291637028038</v>
      </c>
      <c r="Y249" s="52">
        <v>1.90160352018909</v>
      </c>
      <c r="Z249" s="52">
        <v>1.6242210845665701</v>
      </c>
      <c r="AA249" s="52">
        <v>1.4539748182597301</v>
      </c>
      <c r="AB249" s="52">
        <v>1.4146299862384699</v>
      </c>
      <c r="AC249" s="52">
        <v>1.4050743518672</v>
      </c>
      <c r="AD249" s="52">
        <v>1.2869783856752099</v>
      </c>
      <c r="AE249" s="52">
        <v>1.2867519001129599</v>
      </c>
      <c r="AF249" s="52">
        <v>1.3319682653390399</v>
      </c>
      <c r="AG249" s="52">
        <v>1.50240405094289</v>
      </c>
      <c r="AH249" s="52">
        <v>1.7092387247885501</v>
      </c>
      <c r="AI249" s="52">
        <v>1.75976587932997</v>
      </c>
      <c r="AJ249" s="52">
        <v>1.81524733364297</v>
      </c>
      <c r="AK249" s="52">
        <v>2.18208200963613</v>
      </c>
      <c r="AL249" s="52">
        <v>2.4488714742422499</v>
      </c>
      <c r="AM249" s="52">
        <v>2.6655795931016502</v>
      </c>
      <c r="AN249" s="52">
        <v>2.4841605864264502</v>
      </c>
      <c r="AO249" s="52">
        <v>2.7983630874987999</v>
      </c>
      <c r="AP249" s="52">
        <v>2.7663367174607698</v>
      </c>
      <c r="AQ249" s="52">
        <v>2.4509139429093398</v>
      </c>
      <c r="AR249" s="52">
        <v>2.4590881670119802</v>
      </c>
      <c r="AS249" s="52">
        <v>2.8157716226893199</v>
      </c>
      <c r="AT249" s="52">
        <v>2.77042187554644</v>
      </c>
      <c r="AU249" s="52">
        <v>2.1866465986133501</v>
      </c>
      <c r="AV249" s="52">
        <v>2.1990797938190401</v>
      </c>
      <c r="AW249" s="52">
        <v>1.68177231834415</v>
      </c>
      <c r="AX249" s="52">
        <v>1.5399848455492799</v>
      </c>
      <c r="AY249" s="52">
        <v>1.4438136428948201</v>
      </c>
      <c r="AZ249" s="52">
        <v>1.39735003834049</v>
      </c>
      <c r="BA249" s="52">
        <v>1.40714388283646</v>
      </c>
      <c r="BB249" s="52">
        <v>1.37645952619346</v>
      </c>
      <c r="BC249" s="52">
        <v>1.3304028840737501</v>
      </c>
      <c r="BD249" s="52">
        <v>1.2197169727427799</v>
      </c>
      <c r="BE249" s="52">
        <v>1.19019461034956</v>
      </c>
      <c r="BF249" s="52">
        <v>1.3699044533628399</v>
      </c>
      <c r="BG249" s="52">
        <v>1.56616701684016</v>
      </c>
      <c r="BH249" s="52">
        <v>1.80842032756941</v>
      </c>
      <c r="BI249" s="52">
        <v>2.0569007618848998</v>
      </c>
      <c r="BJ249" s="52">
        <v>2.2731158948124599</v>
      </c>
      <c r="BK249" s="52">
        <v>2.4488152305413702</v>
      </c>
      <c r="BL249" s="52">
        <v>2.6680721031680701</v>
      </c>
      <c r="BM249" s="52">
        <v>2.7231013225763201</v>
      </c>
      <c r="BN249" s="52">
        <v>2.7681770641055299</v>
      </c>
      <c r="BO249" s="52">
        <v>2.7219279329367798</v>
      </c>
      <c r="BP249" s="52">
        <v>2.5728513139994198</v>
      </c>
      <c r="BQ249" s="52">
        <v>2.4905550391157001</v>
      </c>
      <c r="BR249" s="52">
        <v>2.5324411329199399</v>
      </c>
      <c r="BS249" s="52">
        <v>2.65098202982445</v>
      </c>
      <c r="BT249" s="52">
        <v>2.3117420338134398</v>
      </c>
      <c r="BU249" s="52">
        <v>75.244910862274196</v>
      </c>
      <c r="BV249" s="52">
        <v>73.743799452375498</v>
      </c>
      <c r="BW249" s="52">
        <v>72.731589524982198</v>
      </c>
      <c r="BX249" s="52">
        <v>70.751623370137395</v>
      </c>
      <c r="BY249" s="52">
        <v>69.600758183277904</v>
      </c>
      <c r="BZ249" s="52">
        <v>68.751329818881899</v>
      </c>
      <c r="CA249" s="52">
        <v>67.736778510088399</v>
      </c>
      <c r="CB249" s="52">
        <v>67.6602659421564</v>
      </c>
      <c r="CC249" s="52">
        <v>71.552837593672706</v>
      </c>
      <c r="CD249" s="52">
        <v>77.1149444955539</v>
      </c>
      <c r="CE249" s="52">
        <v>82.729902912188905</v>
      </c>
      <c r="CF249" s="52">
        <v>87.011607277981696</v>
      </c>
      <c r="CG249" s="52">
        <v>90.752315824466095</v>
      </c>
      <c r="CH249" s="52">
        <v>93.980035598100102</v>
      </c>
      <c r="CI249" s="52">
        <v>95.835143592739698</v>
      </c>
      <c r="CJ249" s="52">
        <v>98.060201560129599</v>
      </c>
      <c r="CK249" s="52">
        <v>98.550049057811506</v>
      </c>
      <c r="CL249" s="52">
        <v>97.891856299506401</v>
      </c>
      <c r="CM249" s="52">
        <v>96.782421315516402</v>
      </c>
      <c r="CN249" s="52">
        <v>94.091835488149698</v>
      </c>
      <c r="CO249" s="52">
        <v>88.941329360971494</v>
      </c>
      <c r="CP249" s="57">
        <v>84.745101548005096</v>
      </c>
      <c r="CQ249" s="57">
        <v>81.432091047112607</v>
      </c>
      <c r="CR249" s="57">
        <v>79.140442396344</v>
      </c>
      <c r="CS249" s="57">
        <v>77.744852274392002</v>
      </c>
      <c r="CT249" s="57">
        <v>1.5955370844832999E-2</v>
      </c>
      <c r="CU249" s="57">
        <v>1.04789281368934E-2</v>
      </c>
      <c r="CV249" s="57">
        <v>1.4867107179709E-2</v>
      </c>
      <c r="CW249" s="57">
        <v>8.4914987886217999E-3</v>
      </c>
      <c r="CX249" s="57">
        <v>1.1049161294734899E-3</v>
      </c>
      <c r="CY249" s="57">
        <v>-1.42182178816435E-3</v>
      </c>
      <c r="CZ249" s="57">
        <v>-9.0778686008627005E-4</v>
      </c>
      <c r="DA249" s="57">
        <v>8.7284533550084694E-3</v>
      </c>
      <c r="DB249" s="57">
        <v>1.9464589442410699E-2</v>
      </c>
      <c r="DC249" s="57">
        <v>1.43254064535872E-2</v>
      </c>
      <c r="DD249" s="57">
        <v>1.7007959658981199E-3</v>
      </c>
      <c r="DE249" s="57">
        <v>2.0941797801631999E-3</v>
      </c>
      <c r="DF249" s="57">
        <v>-8.76466979354543E-3</v>
      </c>
      <c r="DG249" s="57">
        <v>1.14773754103304E-2</v>
      </c>
      <c r="DH249" s="57">
        <v>1.7424415468470299E-2</v>
      </c>
      <c r="DI249" s="57">
        <v>2.3901928638177299E-2</v>
      </c>
      <c r="DJ249" s="57">
        <v>8.5254938623987406E-2</v>
      </c>
      <c r="DK249" s="57">
        <v>0.107859609236673</v>
      </c>
      <c r="DL249" s="57">
        <v>0.11099460281375401</v>
      </c>
      <c r="DM249" s="57">
        <v>0.104267697889827</v>
      </c>
      <c r="DN249" s="57">
        <v>5.5248622333443999E-2</v>
      </c>
      <c r="DO249" s="52">
        <v>2.6316195395483699E-3</v>
      </c>
      <c r="DP249" s="52">
        <v>-4.4286966295219599E-3</v>
      </c>
      <c r="DQ249" s="52">
        <v>-2.8241562437037002E-4</v>
      </c>
      <c r="DR249" s="58">
        <v>3.7779139505345703E-5</v>
      </c>
      <c r="DS249" s="58">
        <v>3.1551887538923699E-5</v>
      </c>
      <c r="DT249" s="58">
        <v>2.4181803042004199E-5</v>
      </c>
      <c r="DU249" s="58">
        <v>1.5751124025852399E-5</v>
      </c>
      <c r="DV249" s="58">
        <v>1.14143482256484E-5</v>
      </c>
      <c r="DW249" s="58">
        <v>1.9396814396934701E-6</v>
      </c>
      <c r="DX249" s="58">
        <v>8.8549249655485398E-6</v>
      </c>
      <c r="DY249" s="58">
        <v>3.7263187342092E-5</v>
      </c>
      <c r="DZ249" s="58">
        <v>9.8765918133811194E-6</v>
      </c>
      <c r="EA249" s="58">
        <v>3.52331968306326E-6</v>
      </c>
      <c r="EB249" s="58">
        <v>1.1461407550674201E-6</v>
      </c>
      <c r="EC249" s="58">
        <v>1.3077934822855601E-6</v>
      </c>
      <c r="ED249" s="58">
        <v>3.3665008621531298E-6</v>
      </c>
      <c r="EE249" s="58">
        <v>9.9050794799969392E-6</v>
      </c>
      <c r="EF249" s="58">
        <v>1.4334757010673201E-5</v>
      </c>
      <c r="EG249" s="58">
        <v>1.8014944570663199E-5</v>
      </c>
      <c r="EH249" s="58">
        <v>3.1843332001891697E-5</v>
      </c>
      <c r="EI249" s="58">
        <v>3.5906601981300099E-5</v>
      </c>
      <c r="EJ249" s="58">
        <v>3.4626940756553398E-5</v>
      </c>
      <c r="EK249" s="58">
        <v>2.3760579724607399E-5</v>
      </c>
      <c r="EL249" s="58">
        <v>4.52130624907906E-5</v>
      </c>
      <c r="EM249" s="58">
        <v>2.9362539201444098E-5</v>
      </c>
      <c r="EN249" s="58">
        <v>3.0420358606136198E-6</v>
      </c>
      <c r="EO249" s="58">
        <v>2.86850487557598E-6</v>
      </c>
    </row>
    <row r="250" spans="2:145" x14ac:dyDescent="0.25">
      <c r="B25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All_All_All_All_All_HEELEC_All_All_All_All_All_45891</v>
      </c>
      <c r="C250" s="52" t="s">
        <v>264</v>
      </c>
      <c r="D250" s="52" t="s">
        <v>237</v>
      </c>
      <c r="E250" s="52" t="s">
        <v>25</v>
      </c>
      <c r="F250" s="52" t="s">
        <v>25</v>
      </c>
      <c r="G250" s="52" t="s">
        <v>25</v>
      </c>
      <c r="H250" s="52" t="s">
        <v>25</v>
      </c>
      <c r="I250" s="52" t="s">
        <v>25</v>
      </c>
      <c r="J250" s="52" t="s">
        <v>238</v>
      </c>
      <c r="K250" s="52" t="s">
        <v>25</v>
      </c>
      <c r="L250" s="53" t="s">
        <v>25</v>
      </c>
      <c r="M250" s="53" t="s">
        <v>25</v>
      </c>
      <c r="N250" s="54" t="s">
        <v>25</v>
      </c>
      <c r="O250" s="52" t="s">
        <v>25</v>
      </c>
      <c r="P250" s="55">
        <v>45891</v>
      </c>
      <c r="Q250" s="52">
        <v>17</v>
      </c>
      <c r="R250" s="52">
        <v>21</v>
      </c>
      <c r="S250" s="56">
        <v>928</v>
      </c>
      <c r="T250" s="52">
        <v>0</v>
      </c>
      <c r="U250" s="52">
        <v>0</v>
      </c>
      <c r="V250" s="52">
        <v>0</v>
      </c>
      <c r="W250" s="52">
        <v>0</v>
      </c>
      <c r="X250" s="52">
        <v>2.4981427455357101</v>
      </c>
      <c r="Y250" s="52">
        <v>2.4622627251152198</v>
      </c>
      <c r="Z250" s="52">
        <v>2.2309318357509</v>
      </c>
      <c r="AA250" s="52">
        <v>1.8547361375181901</v>
      </c>
      <c r="AB250" s="52">
        <v>1.5494338187486001</v>
      </c>
      <c r="AC250" s="52">
        <v>1.2791159922364801</v>
      </c>
      <c r="AD250" s="52">
        <v>1.2813781138217899</v>
      </c>
      <c r="AE250" s="52">
        <v>1.45027942437187</v>
      </c>
      <c r="AF250" s="52">
        <v>1.3550300694016799</v>
      </c>
      <c r="AG250" s="52">
        <v>1.4553185541976801</v>
      </c>
      <c r="AH250" s="52">
        <v>1.6518080600066201</v>
      </c>
      <c r="AI250" s="52">
        <v>1.84948324660746</v>
      </c>
      <c r="AJ250" s="52">
        <v>2.0530198126002901</v>
      </c>
      <c r="AK250" s="52">
        <v>2.2675574260325702</v>
      </c>
      <c r="AL250" s="52">
        <v>2.55663133233505</v>
      </c>
      <c r="AM250" s="52">
        <v>2.73690751933007</v>
      </c>
      <c r="AN250" s="52">
        <v>2.64456512245297</v>
      </c>
      <c r="AO250" s="52">
        <v>2.6648679352445299</v>
      </c>
      <c r="AP250" s="52">
        <v>2.52850348762991</v>
      </c>
      <c r="AQ250" s="52">
        <v>2.37154697188363</v>
      </c>
      <c r="AR250" s="52">
        <v>2.1686761047416101</v>
      </c>
      <c r="AS250" s="52">
        <v>2.3738479165092201</v>
      </c>
      <c r="AT250" s="52">
        <v>2.4055175616113398</v>
      </c>
      <c r="AU250" s="52">
        <v>2.5168920346262</v>
      </c>
      <c r="AV250" s="52">
        <v>2.1848935102429001</v>
      </c>
      <c r="AW250" s="52">
        <v>1.6969646300863599</v>
      </c>
      <c r="AX250" s="52">
        <v>1.5703817837518299</v>
      </c>
      <c r="AY250" s="52">
        <v>1.45853391058486</v>
      </c>
      <c r="AZ250" s="52">
        <v>1.3994925094784401</v>
      </c>
      <c r="BA250" s="52">
        <v>1.4075458736504101</v>
      </c>
      <c r="BB250" s="52">
        <v>1.3767207192040201</v>
      </c>
      <c r="BC250" s="52">
        <v>1.33351615439008</v>
      </c>
      <c r="BD250" s="52">
        <v>1.2292279120020799</v>
      </c>
      <c r="BE250" s="52">
        <v>1.212873649382</v>
      </c>
      <c r="BF250" s="52">
        <v>1.4110135209289001</v>
      </c>
      <c r="BG250" s="52">
        <v>1.6305154343697601</v>
      </c>
      <c r="BH250" s="52">
        <v>1.87076001912997</v>
      </c>
      <c r="BI250" s="52">
        <v>2.0975347571436198</v>
      </c>
      <c r="BJ250" s="52">
        <v>2.26253596548761</v>
      </c>
      <c r="BK250" s="52">
        <v>2.4727222709434802</v>
      </c>
      <c r="BL250" s="52">
        <v>2.6467369228344499</v>
      </c>
      <c r="BM250" s="52">
        <v>2.7605175215365501</v>
      </c>
      <c r="BN250" s="52">
        <v>2.8397950311672999</v>
      </c>
      <c r="BO250" s="52">
        <v>2.7834169302007199</v>
      </c>
      <c r="BP250" s="52">
        <v>2.6202038719222398</v>
      </c>
      <c r="BQ250" s="52">
        <v>2.5324484140708501</v>
      </c>
      <c r="BR250" s="52">
        <v>2.5514788911517301</v>
      </c>
      <c r="BS250" s="52">
        <v>2.6251892017617999</v>
      </c>
      <c r="BT250" s="52">
        <v>2.30141722735274</v>
      </c>
      <c r="BU250" s="52">
        <v>77.136700498675097</v>
      </c>
      <c r="BV250" s="52">
        <v>76.054305971506906</v>
      </c>
      <c r="BW250" s="52">
        <v>73.933374384236402</v>
      </c>
      <c r="BX250" s="52">
        <v>72.040787629216993</v>
      </c>
      <c r="BY250" s="52">
        <v>70.768917294092404</v>
      </c>
      <c r="BZ250" s="52">
        <v>69.747300028455697</v>
      </c>
      <c r="CA250" s="52">
        <v>68.4763216758098</v>
      </c>
      <c r="CB250" s="52">
        <v>68.088655664558104</v>
      </c>
      <c r="CC250" s="52">
        <v>71.944725600369395</v>
      </c>
      <c r="CD250" s="52">
        <v>77.099015069879798</v>
      </c>
      <c r="CE250" s="52">
        <v>81.8062975817286</v>
      </c>
      <c r="CF250" s="52">
        <v>85.721857390095494</v>
      </c>
      <c r="CG250" s="52">
        <v>89.662541634012499</v>
      </c>
      <c r="CH250" s="52">
        <v>92.944263252910801</v>
      </c>
      <c r="CI250" s="52">
        <v>95.697879872462295</v>
      </c>
      <c r="CJ250" s="52">
        <v>97.586524166386695</v>
      </c>
      <c r="CK250" s="52">
        <v>98.638127950533601</v>
      </c>
      <c r="CL250" s="52">
        <v>98.7997998185363</v>
      </c>
      <c r="CM250" s="52">
        <v>97.348550215050693</v>
      </c>
      <c r="CN250" s="52">
        <v>95.013412274686502</v>
      </c>
      <c r="CO250" s="52">
        <v>90.227251677022593</v>
      </c>
      <c r="CP250" s="57">
        <v>86.241386424279696</v>
      </c>
      <c r="CQ250" s="57">
        <v>82.962079986285204</v>
      </c>
      <c r="CR250" s="57">
        <v>80.120659799970099</v>
      </c>
      <c r="CS250" s="57">
        <v>79.145003976806194</v>
      </c>
      <c r="CT250" s="57">
        <v>1.9824711691210799E-2</v>
      </c>
      <c r="CU250" s="57">
        <v>2.1588613828122199E-2</v>
      </c>
      <c r="CV250" s="57">
        <v>1.94526406241869E-2</v>
      </c>
      <c r="CW250" s="57">
        <v>1.1360123715913399E-2</v>
      </c>
      <c r="CX250" s="57">
        <v>1.8303070990378699E-3</v>
      </c>
      <c r="CY250" s="57">
        <v>-1.08588749095235E-3</v>
      </c>
      <c r="CZ250" s="57">
        <v>-2.2939646478962101E-3</v>
      </c>
      <c r="DA250" s="57">
        <v>9.8367357031434195E-3</v>
      </c>
      <c r="DB250" s="57">
        <v>1.86701081693172E-2</v>
      </c>
      <c r="DC250" s="57">
        <v>1.43426014040195E-2</v>
      </c>
      <c r="DD250" s="57">
        <v>4.4225658501968997E-3</v>
      </c>
      <c r="DE250" s="57">
        <v>2.6718464420715901E-3</v>
      </c>
      <c r="DF250" s="57">
        <v>-1.85513549428739E-3</v>
      </c>
      <c r="DG250" s="57">
        <v>1.7610184040426299E-2</v>
      </c>
      <c r="DH250" s="57">
        <v>2.36601454154628E-2</v>
      </c>
      <c r="DI250" s="57">
        <v>2.53646569286376E-2</v>
      </c>
      <c r="DJ250" s="57">
        <v>8.4687103300580102E-2</v>
      </c>
      <c r="DK250" s="57">
        <v>0.111778191627998</v>
      </c>
      <c r="DL250" s="57">
        <v>0.110635331318039</v>
      </c>
      <c r="DM250" s="57">
        <v>0.10238457610830599</v>
      </c>
      <c r="DN250" s="57">
        <v>6.3786058803088894E-2</v>
      </c>
      <c r="DO250" s="52">
        <v>1.02550868037912E-2</v>
      </c>
      <c r="DP250" s="52">
        <v>-3.1772742851021098E-3</v>
      </c>
      <c r="DQ250" s="52">
        <v>-2.5234469956495498E-5</v>
      </c>
      <c r="DR250" s="58">
        <v>4.32492794471581E-5</v>
      </c>
      <c r="DS250" s="58">
        <v>3.6932174790313603E-5</v>
      </c>
      <c r="DT250" s="58">
        <v>2.85246368787372E-5</v>
      </c>
      <c r="DU250" s="58">
        <v>1.7027590435589199E-5</v>
      </c>
      <c r="DV250" s="58">
        <v>1.0890102466627399E-5</v>
      </c>
      <c r="DW250" s="58">
        <v>1.9674775217867402E-6</v>
      </c>
      <c r="DX250" s="58">
        <v>9.2054297951757701E-6</v>
      </c>
      <c r="DY250" s="58">
        <v>4.1327804261614202E-5</v>
      </c>
      <c r="DZ250" s="58">
        <v>1.0685152739740799E-5</v>
      </c>
      <c r="EA250" s="58">
        <v>3.5667539627873298E-6</v>
      </c>
      <c r="EB250" s="58">
        <v>2.0934865570341301E-6</v>
      </c>
      <c r="EC250" s="58">
        <v>1.6858698312514599E-6</v>
      </c>
      <c r="ED250" s="58">
        <v>3.6331315299563399E-6</v>
      </c>
      <c r="EE250" s="58">
        <v>1.1666779576094899E-5</v>
      </c>
      <c r="EF250" s="58">
        <v>1.7467489804741902E-5</v>
      </c>
      <c r="EG250" s="58">
        <v>2.04513774336402E-5</v>
      </c>
      <c r="EH250" s="58">
        <v>3.14999706388772E-5</v>
      </c>
      <c r="EI250" s="58">
        <v>3.51872471658622E-5</v>
      </c>
      <c r="EJ250" s="58">
        <v>3.3478948927396398E-5</v>
      </c>
      <c r="EK250" s="58">
        <v>2.5240224995626499E-5</v>
      </c>
      <c r="EL250" s="58">
        <v>4.9628757547793999E-5</v>
      </c>
      <c r="EM250" s="58">
        <v>2.93351497022307E-5</v>
      </c>
      <c r="EN250" s="58">
        <v>3.1533897630522098E-6</v>
      </c>
      <c r="EO250" s="58">
        <v>3.00473746800653E-6</v>
      </c>
    </row>
    <row r="251" spans="2:145" x14ac:dyDescent="0.25">
      <c r="B25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All_All_All_All_All_HEELEC_All_All_All_All_All_45904</v>
      </c>
      <c r="C251" s="52" t="s">
        <v>264</v>
      </c>
      <c r="D251" s="52" t="s">
        <v>237</v>
      </c>
      <c r="E251" s="52" t="s">
        <v>25</v>
      </c>
      <c r="F251" s="52" t="s">
        <v>25</v>
      </c>
      <c r="G251" s="52" t="s">
        <v>25</v>
      </c>
      <c r="H251" s="52" t="s">
        <v>25</v>
      </c>
      <c r="I251" s="52" t="s">
        <v>25</v>
      </c>
      <c r="J251" s="52" t="s">
        <v>238</v>
      </c>
      <c r="K251" s="52" t="s">
        <v>25</v>
      </c>
      <c r="L251" s="53" t="s">
        <v>25</v>
      </c>
      <c r="M251" s="53" t="s">
        <v>25</v>
      </c>
      <c r="N251" s="54" t="s">
        <v>25</v>
      </c>
      <c r="O251" s="52" t="s">
        <v>25</v>
      </c>
      <c r="P251" s="55">
        <v>45904</v>
      </c>
      <c r="Q251" s="52">
        <v>17</v>
      </c>
      <c r="R251" s="52">
        <v>21</v>
      </c>
      <c r="S251" s="56">
        <v>930</v>
      </c>
      <c r="T251" s="52">
        <v>0</v>
      </c>
      <c r="U251" s="52">
        <v>0</v>
      </c>
      <c r="V251" s="52">
        <v>0</v>
      </c>
      <c r="W251" s="52">
        <v>0</v>
      </c>
      <c r="X251" s="52">
        <v>2.1815236570538801</v>
      </c>
      <c r="Y251" s="52">
        <v>2.1024197399934899</v>
      </c>
      <c r="Z251" s="52">
        <v>1.80170935640443</v>
      </c>
      <c r="AA251" s="52">
        <v>1.4454856363706501</v>
      </c>
      <c r="AB251" s="52">
        <v>1.4047023700966901</v>
      </c>
      <c r="AC251" s="52">
        <v>1.3525908837914999</v>
      </c>
      <c r="AD251" s="52">
        <v>1.21515902711874</v>
      </c>
      <c r="AE251" s="52">
        <v>1.31493938989155</v>
      </c>
      <c r="AF251" s="52">
        <v>1.3072529447475401</v>
      </c>
      <c r="AG251" s="52">
        <v>1.38117152228171</v>
      </c>
      <c r="AH251" s="52">
        <v>1.6039000526923499</v>
      </c>
      <c r="AI251" s="52">
        <v>1.6553358292925799</v>
      </c>
      <c r="AJ251" s="52">
        <v>1.9585289107169599</v>
      </c>
      <c r="AK251" s="52">
        <v>2.20594629907957</v>
      </c>
      <c r="AL251" s="52">
        <v>2.2652735607376799</v>
      </c>
      <c r="AM251" s="52">
        <v>2.2870944236374902</v>
      </c>
      <c r="AN251" s="52">
        <v>2.0685393327187702</v>
      </c>
      <c r="AO251" s="52">
        <v>2.1622157090337599</v>
      </c>
      <c r="AP251" s="52">
        <v>2.0874170142893602</v>
      </c>
      <c r="AQ251" s="52">
        <v>1.9695489730623601</v>
      </c>
      <c r="AR251" s="52">
        <v>1.9412046675486101</v>
      </c>
      <c r="AS251" s="52">
        <v>2.0689415138015401</v>
      </c>
      <c r="AT251" s="52">
        <v>1.64296199024823</v>
      </c>
      <c r="AU251" s="52">
        <v>1.52740932842682</v>
      </c>
      <c r="AV251" s="52">
        <v>2.0798203455489501</v>
      </c>
      <c r="AW251" s="52">
        <v>1.45900754967043</v>
      </c>
      <c r="AX251" s="52">
        <v>1.36843585977631</v>
      </c>
      <c r="AY251" s="52">
        <v>1.3136789936532201</v>
      </c>
      <c r="AZ251" s="52">
        <v>1.2960375614584401</v>
      </c>
      <c r="BA251" s="52">
        <v>1.3368358091481201</v>
      </c>
      <c r="BB251" s="52">
        <v>1.32291753770362</v>
      </c>
      <c r="BC251" s="52">
        <v>1.2925940074106601</v>
      </c>
      <c r="BD251" s="52">
        <v>1.17376088615386</v>
      </c>
      <c r="BE251" s="52">
        <v>1.1531752754924101</v>
      </c>
      <c r="BF251" s="52">
        <v>1.3664620229633899</v>
      </c>
      <c r="BG251" s="52">
        <v>1.5624001901356399</v>
      </c>
      <c r="BH251" s="52">
        <v>1.7519684834345599</v>
      </c>
      <c r="BI251" s="52">
        <v>1.8860421438130599</v>
      </c>
      <c r="BJ251" s="52">
        <v>1.86664841437852</v>
      </c>
      <c r="BK251" s="52">
        <v>1.9727445997217601</v>
      </c>
      <c r="BL251" s="52">
        <v>2.0363280972485902</v>
      </c>
      <c r="BM251" s="52">
        <v>2.0836090671118801</v>
      </c>
      <c r="BN251" s="52">
        <v>2.0638255332105899</v>
      </c>
      <c r="BO251" s="52">
        <v>1.96640991568565</v>
      </c>
      <c r="BP251" s="52">
        <v>1.81636195214845</v>
      </c>
      <c r="BQ251" s="52">
        <v>1.7662987853891099</v>
      </c>
      <c r="BR251" s="52">
        <v>1.7199959865821299</v>
      </c>
      <c r="BS251" s="52">
        <v>1.6686367803122999</v>
      </c>
      <c r="BT251" s="52">
        <v>1.47030655984035</v>
      </c>
      <c r="BU251" s="52">
        <v>72.7853873852942</v>
      </c>
      <c r="BV251" s="52">
        <v>71.323619102594293</v>
      </c>
      <c r="BW251" s="52">
        <v>70.388686714194193</v>
      </c>
      <c r="BX251" s="52">
        <v>69.500524709192604</v>
      </c>
      <c r="BY251" s="52">
        <v>68.232427687409597</v>
      </c>
      <c r="BZ251" s="52">
        <v>67.0687961832692</v>
      </c>
      <c r="CA251" s="57">
        <v>67.132808154643499</v>
      </c>
      <c r="CB251" s="52">
        <v>66.540768438396299</v>
      </c>
      <c r="CC251" s="52">
        <v>69.203413940372997</v>
      </c>
      <c r="CD251" s="52">
        <v>72.484873606957805</v>
      </c>
      <c r="CE251" s="52">
        <v>75.872772193972096</v>
      </c>
      <c r="CF251" s="52">
        <v>78.724721778808203</v>
      </c>
      <c r="CG251" s="52">
        <v>81.556480442836104</v>
      </c>
      <c r="CH251" s="52">
        <v>84.469903052854903</v>
      </c>
      <c r="CI251" s="52">
        <v>86.948072738348003</v>
      </c>
      <c r="CJ251" s="52">
        <v>88.063628667093596</v>
      </c>
      <c r="CK251" s="52">
        <v>88.073355429794503</v>
      </c>
      <c r="CL251" s="52">
        <v>87.234415058739302</v>
      </c>
      <c r="CM251" s="52">
        <v>85.280354839512199</v>
      </c>
      <c r="CN251" s="52">
        <v>80.823162992149307</v>
      </c>
      <c r="CO251" s="52">
        <v>77.233178437401193</v>
      </c>
      <c r="CP251" s="57">
        <v>74.461335928007202</v>
      </c>
      <c r="CQ251" s="57">
        <v>72.091367863844198</v>
      </c>
      <c r="CR251" s="57">
        <v>70.277142786918901</v>
      </c>
      <c r="CS251" s="57">
        <v>75.000651204561095</v>
      </c>
      <c r="CT251" s="57">
        <v>1.1749621304452999E-2</v>
      </c>
      <c r="CU251" s="57">
        <v>2.48757984679472E-3</v>
      </c>
      <c r="CV251" s="57">
        <v>1.02555540210056E-2</v>
      </c>
      <c r="CW251" s="57">
        <v>7.6729093594426496E-3</v>
      </c>
      <c r="CX251" s="57">
        <v>1.0156425283170201E-3</v>
      </c>
      <c r="CY251" s="57">
        <v>-1.55596462120952E-3</v>
      </c>
      <c r="CZ251" s="57">
        <v>-1.24746776212217E-3</v>
      </c>
      <c r="DA251" s="57">
        <v>8.9370699344022593E-3</v>
      </c>
      <c r="DB251" s="57">
        <v>1.9393857610562101E-2</v>
      </c>
      <c r="DC251" s="57">
        <v>1.7512782265542301E-2</v>
      </c>
      <c r="DD251" s="57">
        <v>5.2659116683669198E-3</v>
      </c>
      <c r="DE251" s="57">
        <v>2.51792806037521E-3</v>
      </c>
      <c r="DF251" s="57">
        <v>-3.6740186842038202E-3</v>
      </c>
      <c r="DG251" s="57">
        <v>-3.85806371723251E-3</v>
      </c>
      <c r="DH251" s="57">
        <v>5.7113167629527098E-3</v>
      </c>
      <c r="DI251" s="57">
        <v>1.0902709657106E-2</v>
      </c>
      <c r="DJ251" s="57">
        <v>7.0337989409604298E-2</v>
      </c>
      <c r="DK251" s="57">
        <v>8.6721534153787E-2</v>
      </c>
      <c r="DL251" s="57">
        <v>8.1060013687738797E-2</v>
      </c>
      <c r="DM251" s="57">
        <v>6.6531804888959795E-2</v>
      </c>
      <c r="DN251" s="57">
        <v>4.2573447301182697E-2</v>
      </c>
      <c r="DO251" s="52">
        <v>5.2519207687607801E-3</v>
      </c>
      <c r="DP251" s="52">
        <v>-2.0267676403720901E-3</v>
      </c>
      <c r="DQ251" s="52">
        <v>1.3308165323847299E-3</v>
      </c>
      <c r="DR251" s="58">
        <v>2.5812879084118399E-5</v>
      </c>
      <c r="DS251" s="58">
        <v>2.2499298987600499E-5</v>
      </c>
      <c r="DT251" s="58">
        <v>1.81759834139857E-5</v>
      </c>
      <c r="DU251" s="58">
        <v>1.3197524249132399E-5</v>
      </c>
      <c r="DV251" s="58">
        <v>1.06542658728297E-5</v>
      </c>
      <c r="DW251" s="58">
        <v>1.6480426371416001E-6</v>
      </c>
      <c r="DX251" s="58">
        <v>8.0594896211080094E-6</v>
      </c>
      <c r="DY251" s="58">
        <v>2.3156092940622802E-5</v>
      </c>
      <c r="DZ251" s="58">
        <v>8.4368833947883896E-6</v>
      </c>
      <c r="EA251" s="58">
        <v>2.92211708297544E-6</v>
      </c>
      <c r="EB251" s="58">
        <v>9.9859348984990698E-7</v>
      </c>
      <c r="EC251" s="58">
        <v>1.1670331923423101E-6</v>
      </c>
      <c r="ED251" s="58">
        <v>2.81257887022015E-6</v>
      </c>
      <c r="EE251" s="58">
        <v>6.6219944066382297E-6</v>
      </c>
      <c r="EF251" s="58">
        <v>1.00886976904666E-5</v>
      </c>
      <c r="EG251" s="58">
        <v>1.27477664253989E-5</v>
      </c>
      <c r="EH251" s="58">
        <v>2.5283983222814599E-5</v>
      </c>
      <c r="EI251" s="58">
        <v>2.80289032986199E-5</v>
      </c>
      <c r="EJ251" s="58">
        <v>2.52497786004518E-5</v>
      </c>
      <c r="EK251" s="58">
        <v>1.35816054991896E-5</v>
      </c>
      <c r="EL251" s="58">
        <v>2.00409039621392E-5</v>
      </c>
      <c r="EM251" s="58">
        <v>1.12290575377182E-5</v>
      </c>
      <c r="EN251" s="58">
        <v>1.30210130775546E-6</v>
      </c>
      <c r="EO251" s="58">
        <v>1.24143950220956E-6</v>
      </c>
    </row>
    <row r="252" spans="2:145" x14ac:dyDescent="0.25">
      <c r="B25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All_All_All_All_All_HEELEC_All_All_All_All_All_45916</v>
      </c>
      <c r="C252" s="52" t="s">
        <v>264</v>
      </c>
      <c r="D252" s="52" t="s">
        <v>237</v>
      </c>
      <c r="E252" s="52" t="s">
        <v>25</v>
      </c>
      <c r="F252" s="52" t="s">
        <v>25</v>
      </c>
      <c r="G252" s="52" t="s">
        <v>25</v>
      </c>
      <c r="H252" s="52" t="s">
        <v>25</v>
      </c>
      <c r="I252" s="52" t="s">
        <v>25</v>
      </c>
      <c r="J252" s="52" t="s">
        <v>238</v>
      </c>
      <c r="K252" s="52" t="s">
        <v>25</v>
      </c>
      <c r="L252" s="53" t="s">
        <v>25</v>
      </c>
      <c r="M252" s="53" t="s">
        <v>25</v>
      </c>
      <c r="N252" s="54" t="s">
        <v>25</v>
      </c>
      <c r="O252" s="52" t="s">
        <v>25</v>
      </c>
      <c r="P252" s="55">
        <v>45916</v>
      </c>
      <c r="Q252" s="52">
        <v>17</v>
      </c>
      <c r="R252" s="52">
        <v>21</v>
      </c>
      <c r="S252" s="56">
        <v>933</v>
      </c>
      <c r="T252" s="52">
        <v>0</v>
      </c>
      <c r="U252" s="52">
        <v>0</v>
      </c>
      <c r="V252" s="52">
        <v>0</v>
      </c>
      <c r="W252" s="52">
        <v>0</v>
      </c>
      <c r="X252" s="52">
        <v>1.9782488164062899</v>
      </c>
      <c r="Y252" s="52">
        <v>1.70959113138543</v>
      </c>
      <c r="Z252" s="52">
        <v>1.2753328707086899</v>
      </c>
      <c r="AA252" s="52">
        <v>1.12153958477556</v>
      </c>
      <c r="AB252" s="52">
        <v>1.20739503271499</v>
      </c>
      <c r="AC252" s="52">
        <v>1.1606988775482501</v>
      </c>
      <c r="AD252" s="52">
        <v>1.35369724668016</v>
      </c>
      <c r="AE252" s="52">
        <v>1.5360943272141101</v>
      </c>
      <c r="AF252" s="52">
        <v>1.60317612603411</v>
      </c>
      <c r="AG252" s="52">
        <v>1.7141878158672901</v>
      </c>
      <c r="AH252" s="52">
        <v>1.72430638149601</v>
      </c>
      <c r="AI252" s="52">
        <v>1.76690882782618</v>
      </c>
      <c r="AJ252" s="52">
        <v>1.7424498350872</v>
      </c>
      <c r="AK252" s="52">
        <v>1.7612793793972401</v>
      </c>
      <c r="AL252" s="52">
        <v>2.0346135975298001</v>
      </c>
      <c r="AM252" s="52">
        <v>1.97727754039785</v>
      </c>
      <c r="AN252" s="52">
        <v>2.0825531393323802</v>
      </c>
      <c r="AO252" s="52">
        <v>2.0943261716556898</v>
      </c>
      <c r="AP252" s="52">
        <v>2.22549399252825</v>
      </c>
      <c r="AQ252" s="52">
        <v>2.2183230918239198</v>
      </c>
      <c r="AR252" s="52">
        <v>2.33997884522765</v>
      </c>
      <c r="AS252" s="52">
        <v>2.31042849491701</v>
      </c>
      <c r="AT252" s="52">
        <v>2.2943036014157001</v>
      </c>
      <c r="AU252" s="52">
        <v>2.0412898522856802</v>
      </c>
      <c r="AV252" s="52">
        <v>1.98697645320143</v>
      </c>
      <c r="AW252" s="52">
        <v>1.4889080496974001</v>
      </c>
      <c r="AX252" s="52">
        <v>1.3673853191915399</v>
      </c>
      <c r="AY252" s="52">
        <v>1.2822697817927899</v>
      </c>
      <c r="AZ252" s="52">
        <v>1.2352198728610699</v>
      </c>
      <c r="BA252" s="52">
        <v>1.2521551861512501</v>
      </c>
      <c r="BB252" s="52">
        <v>1.2351484795810701</v>
      </c>
      <c r="BC252" s="52">
        <v>1.2181098406689199</v>
      </c>
      <c r="BD252" s="52">
        <v>1.15281738923804</v>
      </c>
      <c r="BE252" s="52">
        <v>1.16903724419981</v>
      </c>
      <c r="BF252" s="52">
        <v>1.4125905019517599</v>
      </c>
      <c r="BG252" s="52">
        <v>1.6261089959856601</v>
      </c>
      <c r="BH252" s="52">
        <v>1.8585691526013099</v>
      </c>
      <c r="BI252" s="52">
        <v>2.0509742723911599</v>
      </c>
      <c r="BJ252" s="52">
        <v>2.1146165529248</v>
      </c>
      <c r="BK252" s="52">
        <v>2.2494580071710901</v>
      </c>
      <c r="BL252" s="52">
        <v>2.3979235750813701</v>
      </c>
      <c r="BM252" s="52">
        <v>2.4155494021960502</v>
      </c>
      <c r="BN252" s="52">
        <v>2.4486451141320602</v>
      </c>
      <c r="BO252" s="52">
        <v>2.3786449207497999</v>
      </c>
      <c r="BP252" s="52">
        <v>2.2433183734951001</v>
      </c>
      <c r="BQ252" s="52">
        <v>2.1779072106459498</v>
      </c>
      <c r="BR252" s="52">
        <v>2.2143618210846698</v>
      </c>
      <c r="BS252" s="52">
        <v>2.3034011029337802</v>
      </c>
      <c r="BT252" s="52">
        <v>2.0214650616736498</v>
      </c>
      <c r="BU252" s="52">
        <v>72.8377195241343</v>
      </c>
      <c r="BV252" s="52">
        <v>71.853377404422403</v>
      </c>
      <c r="BW252" s="52">
        <v>69.828829637672001</v>
      </c>
      <c r="BX252" s="52">
        <v>69.043146013805099</v>
      </c>
      <c r="BY252" s="52">
        <v>67.664594807360004</v>
      </c>
      <c r="BZ252" s="52">
        <v>66.159837387811606</v>
      </c>
      <c r="CA252" s="52">
        <v>65.682059842027599</v>
      </c>
      <c r="CB252" s="52">
        <v>65.007513157915</v>
      </c>
      <c r="CC252" s="52">
        <v>68.195146960339798</v>
      </c>
      <c r="CD252" s="52">
        <v>73.614505837737298</v>
      </c>
      <c r="CE252" s="52">
        <v>79.602285834922398</v>
      </c>
      <c r="CF252" s="52">
        <v>84.083129565444594</v>
      </c>
      <c r="CG252" s="52">
        <v>87.376375839237497</v>
      </c>
      <c r="CH252" s="52">
        <v>90.491588620085395</v>
      </c>
      <c r="CI252" s="52">
        <v>92.058311970570799</v>
      </c>
      <c r="CJ252" s="52">
        <v>93.846894376315504</v>
      </c>
      <c r="CK252" s="52">
        <v>94.257379413488707</v>
      </c>
      <c r="CL252" s="52">
        <v>94.223596186176493</v>
      </c>
      <c r="CM252" s="52">
        <v>92.701485765633606</v>
      </c>
      <c r="CN252" s="52">
        <v>89.264143502085602</v>
      </c>
      <c r="CO252" s="52">
        <v>84.591469607265395</v>
      </c>
      <c r="CP252" s="57">
        <v>81.176684545655604</v>
      </c>
      <c r="CQ252" s="57">
        <v>78.825980715128594</v>
      </c>
      <c r="CR252" s="57">
        <v>76.591862005447197</v>
      </c>
      <c r="CS252" s="57">
        <v>74.800668161480004</v>
      </c>
      <c r="CT252" s="57">
        <v>1.1389140096579899E-2</v>
      </c>
      <c r="CU252" s="57">
        <v>2.3196429718063201E-3</v>
      </c>
      <c r="CV252" s="57">
        <v>6.3033085307685303E-3</v>
      </c>
      <c r="CW252" s="57">
        <v>5.5031890569639504E-3</v>
      </c>
      <c r="CX252" s="57">
        <v>4.0622698509963802E-4</v>
      </c>
      <c r="CY252" s="57">
        <v>-1.70860610005362E-3</v>
      </c>
      <c r="CZ252" s="57">
        <v>7.7127107567056998E-4</v>
      </c>
      <c r="DA252" s="57">
        <v>7.0246081888607802E-3</v>
      </c>
      <c r="DB252" s="57">
        <v>2.0436630385657299E-2</v>
      </c>
      <c r="DC252" s="57">
        <v>1.69845508383577E-2</v>
      </c>
      <c r="DD252" s="57">
        <v>3.4121194243479001E-3</v>
      </c>
      <c r="DE252" s="57">
        <v>2.07551280016604E-3</v>
      </c>
      <c r="DF252" s="57">
        <v>-9.5395282315667192E-3</v>
      </c>
      <c r="DG252" s="57">
        <v>-8.4933335358817995E-3</v>
      </c>
      <c r="DH252" s="57">
        <v>5.7160531720675499E-4</v>
      </c>
      <c r="DI252" s="57">
        <v>1.0194686580836601E-2</v>
      </c>
      <c r="DJ252" s="57">
        <v>7.6354398069721496E-2</v>
      </c>
      <c r="DK252" s="57">
        <v>9.7049527956294596E-2</v>
      </c>
      <c r="DL252" s="57">
        <v>0.102683216309432</v>
      </c>
      <c r="DM252" s="57">
        <v>9.8390127668937802E-2</v>
      </c>
      <c r="DN252" s="57">
        <v>4.5588517351932402E-2</v>
      </c>
      <c r="DO252" s="52">
        <v>3.3002650199718999E-4</v>
      </c>
      <c r="DP252" s="52">
        <v>-3.8419971855193501E-3</v>
      </c>
      <c r="DQ252" s="52">
        <v>1.9992952095793801E-4</v>
      </c>
      <c r="DR252" s="58">
        <v>3.4615496452985302E-5</v>
      </c>
      <c r="DS252" s="58">
        <v>2.8883191857633101E-5</v>
      </c>
      <c r="DT252" s="58">
        <v>2.20664327568541E-5</v>
      </c>
      <c r="DU252" s="58">
        <v>1.39311009748736E-5</v>
      </c>
      <c r="DV252" s="58">
        <v>9.3926281625088194E-6</v>
      </c>
      <c r="DW252" s="58">
        <v>1.6764897409758201E-6</v>
      </c>
      <c r="DX252" s="58">
        <v>8.0437933678841696E-6</v>
      </c>
      <c r="DY252" s="58">
        <v>3.1487934439818301E-5</v>
      </c>
      <c r="DZ252" s="58">
        <v>1.21360895236643E-5</v>
      </c>
      <c r="EA252" s="58">
        <v>5.5155137866657999E-6</v>
      </c>
      <c r="EB252" s="58">
        <v>1.78971460692831E-6</v>
      </c>
      <c r="EC252" s="58">
        <v>1.84703892794286E-6</v>
      </c>
      <c r="ED252" s="58">
        <v>5.6979836374030803E-6</v>
      </c>
      <c r="EE252" s="58">
        <v>1.28720775534778E-5</v>
      </c>
      <c r="EF252" s="58">
        <v>1.9159811894184899E-5</v>
      </c>
      <c r="EG252" s="58">
        <v>2.33415851089538E-5</v>
      </c>
      <c r="EH252" s="58">
        <v>3.3625545121517002E-5</v>
      </c>
      <c r="EI252" s="58">
        <v>3.6619295249340103E-5</v>
      </c>
      <c r="EJ252" s="58">
        <v>3.3025091200199E-5</v>
      </c>
      <c r="EK252" s="58">
        <v>2.52747753820592E-5</v>
      </c>
      <c r="EL252" s="58">
        <v>3.9570078468438197E-5</v>
      </c>
      <c r="EM252" s="58">
        <v>2.7497102622757702E-5</v>
      </c>
      <c r="EN252" s="58">
        <v>3.27980104237857E-6</v>
      </c>
      <c r="EO252" s="58">
        <v>3.1358629895858002E-6</v>
      </c>
    </row>
    <row r="253" spans="2:145" x14ac:dyDescent="0.25">
      <c r="B25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All_All_All_All_All_HEELEC_All_All_All_All_All_45917</v>
      </c>
      <c r="C253" s="52" t="s">
        <v>264</v>
      </c>
      <c r="D253" s="52" t="s">
        <v>237</v>
      </c>
      <c r="E253" s="52" t="s">
        <v>25</v>
      </c>
      <c r="F253" s="52" t="s">
        <v>25</v>
      </c>
      <c r="G253" s="52" t="s">
        <v>25</v>
      </c>
      <c r="H253" s="52" t="s">
        <v>25</v>
      </c>
      <c r="I253" s="52" t="s">
        <v>25</v>
      </c>
      <c r="J253" s="52" t="s">
        <v>238</v>
      </c>
      <c r="K253" s="52" t="s">
        <v>25</v>
      </c>
      <c r="L253" s="53" t="s">
        <v>25</v>
      </c>
      <c r="M253" s="53" t="s">
        <v>25</v>
      </c>
      <c r="N253" s="54" t="s">
        <v>25</v>
      </c>
      <c r="O253" s="52" t="s">
        <v>25</v>
      </c>
      <c r="P253" s="55">
        <v>45917</v>
      </c>
      <c r="Q253" s="52">
        <v>17</v>
      </c>
      <c r="R253" s="52">
        <v>21</v>
      </c>
      <c r="S253" s="56">
        <v>936</v>
      </c>
      <c r="T253" s="52">
        <v>0</v>
      </c>
      <c r="U253" s="52">
        <v>0</v>
      </c>
      <c r="V253" s="52">
        <v>0</v>
      </c>
      <c r="W253" s="52">
        <v>0</v>
      </c>
      <c r="X253" s="52">
        <v>2.0236693189989001</v>
      </c>
      <c r="Y253" s="52">
        <v>1.91756309490663</v>
      </c>
      <c r="Z253" s="52">
        <v>1.7538660081951201</v>
      </c>
      <c r="AA253" s="52">
        <v>1.51215672658167</v>
      </c>
      <c r="AB253" s="52">
        <v>1.35675217869322</v>
      </c>
      <c r="AC253" s="52">
        <v>1.29709304168439</v>
      </c>
      <c r="AD253" s="52">
        <v>1.21180088968516</v>
      </c>
      <c r="AE253" s="52">
        <v>1.30416349956948</v>
      </c>
      <c r="AF253" s="52">
        <v>1.1781526265401201</v>
      </c>
      <c r="AG253" s="52">
        <v>1.19494850613314</v>
      </c>
      <c r="AH253" s="52">
        <v>1.3945342213438501</v>
      </c>
      <c r="AI253" s="52">
        <v>1.5619155776784901</v>
      </c>
      <c r="AJ253" s="52">
        <v>1.67891818977704</v>
      </c>
      <c r="AK253" s="52">
        <v>1.8183672823260799</v>
      </c>
      <c r="AL253" s="52">
        <v>2.1347044736359302</v>
      </c>
      <c r="AM253" s="52">
        <v>2.1923497625310602</v>
      </c>
      <c r="AN253" s="52">
        <v>2.3631038569243201</v>
      </c>
      <c r="AO253" s="52">
        <v>2.6222697296684698</v>
      </c>
      <c r="AP253" s="52">
        <v>2.5221268217719701</v>
      </c>
      <c r="AQ253" s="52">
        <v>2.2957523015333399</v>
      </c>
      <c r="AR253" s="52">
        <v>1.9633267525028899</v>
      </c>
      <c r="AS253" s="52">
        <v>2.1522538695351701</v>
      </c>
      <c r="AT253" s="52">
        <v>2.2592768742657801</v>
      </c>
      <c r="AU253" s="52">
        <v>2.0485533958248499</v>
      </c>
      <c r="AV253" s="52">
        <v>2.0379501768331898</v>
      </c>
      <c r="AW253" s="52">
        <v>1.5201774408292501</v>
      </c>
      <c r="AX253" s="52">
        <v>1.39583248482682</v>
      </c>
      <c r="AY253" s="52">
        <v>1.31877861563593</v>
      </c>
      <c r="AZ253" s="52">
        <v>1.28229286740175</v>
      </c>
      <c r="BA253" s="52">
        <v>1.3087705506378</v>
      </c>
      <c r="BB253" s="52">
        <v>1.2912203093958801</v>
      </c>
      <c r="BC253" s="52">
        <v>1.2600521466448</v>
      </c>
      <c r="BD253" s="52">
        <v>1.1415322429030801</v>
      </c>
      <c r="BE253" s="52">
        <v>1.08281388840614</v>
      </c>
      <c r="BF253" s="52">
        <v>1.2060471287108601</v>
      </c>
      <c r="BG253" s="52">
        <v>1.3485795040813899</v>
      </c>
      <c r="BH253" s="52">
        <v>1.5325024793258799</v>
      </c>
      <c r="BI253" s="52">
        <v>1.72751476072793</v>
      </c>
      <c r="BJ253" s="52">
        <v>1.8810093310526199</v>
      </c>
      <c r="BK253" s="52">
        <v>2.1125985274457499</v>
      </c>
      <c r="BL253" s="52">
        <v>2.2799306211308501</v>
      </c>
      <c r="BM253" s="52">
        <v>2.34324020389308</v>
      </c>
      <c r="BN253" s="52">
        <v>2.3955830418401201</v>
      </c>
      <c r="BO253" s="52">
        <v>2.3348273809394202</v>
      </c>
      <c r="BP253" s="52">
        <v>2.2016515833699799</v>
      </c>
      <c r="BQ253" s="52">
        <v>2.1426151278946102</v>
      </c>
      <c r="BR253" s="52">
        <v>2.19091807694261</v>
      </c>
      <c r="BS253" s="52">
        <v>2.2899412012969398</v>
      </c>
      <c r="BT253" s="52">
        <v>2.0123141640200202</v>
      </c>
      <c r="BU253" s="52">
        <v>73.896396793792604</v>
      </c>
      <c r="BV253" s="52">
        <v>72.498200622679704</v>
      </c>
      <c r="BW253" s="52">
        <v>70.952676355280502</v>
      </c>
      <c r="BX253" s="52">
        <v>69.601995708766495</v>
      </c>
      <c r="BY253" s="52">
        <v>68.080503215919805</v>
      </c>
      <c r="BZ253" s="52">
        <v>67.233978116790595</v>
      </c>
      <c r="CA253" s="52">
        <v>66.128455610747196</v>
      </c>
      <c r="CB253" s="52">
        <v>65.691836597044897</v>
      </c>
      <c r="CC253" s="52">
        <v>68.751256074172701</v>
      </c>
      <c r="CD253" s="52">
        <v>74.260119163244099</v>
      </c>
      <c r="CE253" s="52">
        <v>79.429942241400497</v>
      </c>
      <c r="CF253" s="52">
        <v>83.390683352141593</v>
      </c>
      <c r="CG253" s="52">
        <v>87.510277511840002</v>
      </c>
      <c r="CH253" s="52">
        <v>90.598882560340897</v>
      </c>
      <c r="CI253" s="52">
        <v>93.325040333894506</v>
      </c>
      <c r="CJ253" s="52">
        <v>94.962273625294401</v>
      </c>
      <c r="CK253" s="52">
        <v>95.498846658742494</v>
      </c>
      <c r="CL253" s="52">
        <v>95.415166796937598</v>
      </c>
      <c r="CM253" s="52">
        <v>93.474985546860495</v>
      </c>
      <c r="CN253" s="52">
        <v>90.137688796542903</v>
      </c>
      <c r="CO253" s="52">
        <v>85.501042244792202</v>
      </c>
      <c r="CP253" s="57">
        <v>82.730810393310307</v>
      </c>
      <c r="CQ253" s="57">
        <v>80.709588154900601</v>
      </c>
      <c r="CR253" s="57">
        <v>78.741544701440503</v>
      </c>
      <c r="CS253" s="57">
        <v>76.604922276797197</v>
      </c>
      <c r="CT253" s="57">
        <v>1.35062058649272E-2</v>
      </c>
      <c r="CU253" s="57">
        <v>6.1193534968638202E-3</v>
      </c>
      <c r="CV253" s="57">
        <v>1.0113564050014101E-2</v>
      </c>
      <c r="CW253" s="57">
        <v>6.7383644721295604E-3</v>
      </c>
      <c r="CX253" s="57">
        <v>6.0422554822105298E-4</v>
      </c>
      <c r="CY253" s="57">
        <v>-1.4808422263460901E-3</v>
      </c>
      <c r="CZ253" s="57">
        <v>3.4856832563592502E-4</v>
      </c>
      <c r="DA253" s="57">
        <v>7.5595202969196097E-3</v>
      </c>
      <c r="DB253" s="57">
        <v>1.99740454693858E-2</v>
      </c>
      <c r="DC253" s="57">
        <v>1.6481270377810699E-2</v>
      </c>
      <c r="DD253" s="57">
        <v>3.4441790209175601E-3</v>
      </c>
      <c r="DE253" s="57">
        <v>2.1772512737721298E-3</v>
      </c>
      <c r="DF253" s="57">
        <v>-8.7262493934214605E-3</v>
      </c>
      <c r="DG253" s="57">
        <v>-6.5472783378656696E-3</v>
      </c>
      <c r="DH253" s="57">
        <v>6.0234231090533297E-3</v>
      </c>
      <c r="DI253" s="57">
        <v>1.3386454358204399E-2</v>
      </c>
      <c r="DJ253" s="57">
        <v>7.9050025743488003E-2</v>
      </c>
      <c r="DK253" s="57">
        <v>0.100319223605796</v>
      </c>
      <c r="DL253" s="57">
        <v>0.10478403251299701</v>
      </c>
      <c r="DM253" s="57">
        <v>0.10157350310657701</v>
      </c>
      <c r="DN253" s="57">
        <v>4.4391183357717599E-2</v>
      </c>
      <c r="DO253" s="52">
        <v>-1.26203644546107E-3</v>
      </c>
      <c r="DP253" s="52">
        <v>-4.3331020207962199E-3</v>
      </c>
      <c r="DQ253" s="52">
        <v>-1.9091961302885999E-4</v>
      </c>
      <c r="DR253" s="58">
        <v>3.8479789307078799E-5</v>
      </c>
      <c r="DS253" s="58">
        <v>3.2650398914142598E-5</v>
      </c>
      <c r="DT253" s="58">
        <v>2.60098857478138E-5</v>
      </c>
      <c r="DU253" s="58">
        <v>1.8179356254600002E-5</v>
      </c>
      <c r="DV253" s="58">
        <v>1.41521593370176E-5</v>
      </c>
      <c r="DW253" s="58">
        <v>2.2352612499650102E-6</v>
      </c>
      <c r="DX253" s="58">
        <v>1.0714075455958601E-5</v>
      </c>
      <c r="DY253" s="58">
        <v>3.6330194542085803E-5</v>
      </c>
      <c r="DZ253" s="58">
        <v>1.01938709313516E-5</v>
      </c>
      <c r="EA253" s="58">
        <v>3.16449340480395E-6</v>
      </c>
      <c r="EB253" s="58">
        <v>9.3236651940340003E-7</v>
      </c>
      <c r="EC253" s="58">
        <v>1.1385473622009E-6</v>
      </c>
      <c r="ED253" s="58">
        <v>2.6631654334701198E-6</v>
      </c>
      <c r="EE253" s="58">
        <v>8.2267294656341702E-6</v>
      </c>
      <c r="EF253" s="58">
        <v>1.25223909724736E-5</v>
      </c>
      <c r="EG253" s="58">
        <v>1.57340554496714E-5</v>
      </c>
      <c r="EH253" s="58">
        <v>3.28185466314314E-5</v>
      </c>
      <c r="EI253" s="58">
        <v>3.6954388855196597E-5</v>
      </c>
      <c r="EJ253" s="58">
        <v>3.5802977397205197E-5</v>
      </c>
      <c r="EK253" s="58">
        <v>2.1259181078784001E-5</v>
      </c>
      <c r="EL253" s="58">
        <v>3.7517229089889203E-5</v>
      </c>
      <c r="EM253" s="58">
        <v>2.4320725780865899E-5</v>
      </c>
      <c r="EN253" s="58">
        <v>2.8559999108209301E-6</v>
      </c>
      <c r="EO253" s="58">
        <v>2.69856032074811E-6</v>
      </c>
    </row>
    <row r="254" spans="2:145" x14ac:dyDescent="0.25">
      <c r="B25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All_All_All_All_All_HEELEC_All_All_All_All_All_45923</v>
      </c>
      <c r="C254" s="52" t="s">
        <v>264</v>
      </c>
      <c r="D254" s="52" t="s">
        <v>237</v>
      </c>
      <c r="E254" s="52" t="s">
        <v>25</v>
      </c>
      <c r="F254" s="52" t="s">
        <v>25</v>
      </c>
      <c r="G254" s="52" t="s">
        <v>25</v>
      </c>
      <c r="H254" s="52" t="s">
        <v>25</v>
      </c>
      <c r="I254" s="52" t="s">
        <v>25</v>
      </c>
      <c r="J254" s="52" t="s">
        <v>238</v>
      </c>
      <c r="K254" s="52" t="s">
        <v>25</v>
      </c>
      <c r="L254" s="53" t="s">
        <v>25</v>
      </c>
      <c r="M254" s="53" t="s">
        <v>25</v>
      </c>
      <c r="N254" s="54" t="s">
        <v>25</v>
      </c>
      <c r="O254" s="52" t="s">
        <v>25</v>
      </c>
      <c r="P254" s="55">
        <v>45923</v>
      </c>
      <c r="Q254" s="52">
        <v>17</v>
      </c>
      <c r="R254" s="52">
        <v>21</v>
      </c>
      <c r="S254" s="56">
        <v>939</v>
      </c>
      <c r="T254" s="52">
        <v>0</v>
      </c>
      <c r="U254" s="52">
        <v>0</v>
      </c>
      <c r="V254" s="52">
        <v>0</v>
      </c>
      <c r="W254" s="52">
        <v>0</v>
      </c>
      <c r="X254" s="52">
        <v>2.45318938645929</v>
      </c>
      <c r="Y254" s="52">
        <v>2.1301535272356902</v>
      </c>
      <c r="Z254" s="52">
        <v>1.80874821250731</v>
      </c>
      <c r="AA254" s="52">
        <v>1.55190112902031</v>
      </c>
      <c r="AB254" s="52">
        <v>1.3316763038167301</v>
      </c>
      <c r="AC254" s="52">
        <v>1.4186604535092999</v>
      </c>
      <c r="AD254" s="52">
        <v>1.3284632240229</v>
      </c>
      <c r="AE254" s="52">
        <v>1.3694048624111901</v>
      </c>
      <c r="AF254" s="52">
        <v>1.26795707256191</v>
      </c>
      <c r="AG254" s="52">
        <v>1.3226382562092001</v>
      </c>
      <c r="AH254" s="52">
        <v>1.4575066119036799</v>
      </c>
      <c r="AI254" s="52">
        <v>1.6338881568891399</v>
      </c>
      <c r="AJ254" s="52">
        <v>1.85310464968258</v>
      </c>
      <c r="AK254" s="52">
        <v>1.93728083528691</v>
      </c>
      <c r="AL254" s="52">
        <v>2.23746905007591</v>
      </c>
      <c r="AM254" s="52">
        <v>2.4706242898980602</v>
      </c>
      <c r="AN254" s="52">
        <v>2.3905613534619699</v>
      </c>
      <c r="AO254" s="52">
        <v>2.4711032467881999</v>
      </c>
      <c r="AP254" s="52">
        <v>2.65315648761193</v>
      </c>
      <c r="AQ254" s="52">
        <v>2.50618116368384</v>
      </c>
      <c r="AR254" s="52">
        <v>2.5528427154436502</v>
      </c>
      <c r="AS254" s="52">
        <v>2.6734204657317799</v>
      </c>
      <c r="AT254" s="52">
        <v>2.5416254990141698</v>
      </c>
      <c r="AU254" s="52">
        <v>2.42082595917873</v>
      </c>
      <c r="AV254" s="52">
        <v>2.31492942062301</v>
      </c>
      <c r="AW254" s="52">
        <v>1.5908527120995399</v>
      </c>
      <c r="AX254" s="52">
        <v>1.4575418029159</v>
      </c>
      <c r="AY254" s="52">
        <v>1.3781175143992901</v>
      </c>
      <c r="AZ254" s="52">
        <v>1.3461854669907101</v>
      </c>
      <c r="BA254" s="52">
        <v>1.37550105040256</v>
      </c>
      <c r="BB254" s="52">
        <v>1.3594616387868499</v>
      </c>
      <c r="BC254" s="52">
        <v>1.33136339398364</v>
      </c>
      <c r="BD254" s="52">
        <v>1.2063219562823499</v>
      </c>
      <c r="BE254" s="52">
        <v>1.1426866444916699</v>
      </c>
      <c r="BF254" s="52">
        <v>1.28523499978045</v>
      </c>
      <c r="BG254" s="52">
        <v>1.4474580038072999</v>
      </c>
      <c r="BH254" s="52">
        <v>1.6543076278619999</v>
      </c>
      <c r="BI254" s="52">
        <v>1.86797109625527</v>
      </c>
      <c r="BJ254" s="52">
        <v>2.04549286870783</v>
      </c>
      <c r="BK254" s="52">
        <v>2.2468854484720602</v>
      </c>
      <c r="BL254" s="52">
        <v>2.4261869043587798</v>
      </c>
      <c r="BM254" s="52">
        <v>2.5210372909062402</v>
      </c>
      <c r="BN254" s="52">
        <v>2.5538519646286</v>
      </c>
      <c r="BO254" s="52">
        <v>2.5123617094291699</v>
      </c>
      <c r="BP254" s="52">
        <v>2.3894986824486502</v>
      </c>
      <c r="BQ254" s="52">
        <v>2.3373437981509002</v>
      </c>
      <c r="BR254" s="52">
        <v>2.4374386298135899</v>
      </c>
      <c r="BS254" s="52">
        <v>2.6262698624445702</v>
      </c>
      <c r="BT254" s="52">
        <v>2.3086105812582902</v>
      </c>
      <c r="BU254" s="52">
        <v>73.763423743751204</v>
      </c>
      <c r="BV254" s="52">
        <v>71.393286750818604</v>
      </c>
      <c r="BW254" s="52">
        <v>70.655988586611599</v>
      </c>
      <c r="BX254" s="52">
        <v>69.3960034738069</v>
      </c>
      <c r="BY254" s="52">
        <v>68.274815133688904</v>
      </c>
      <c r="BZ254" s="52">
        <v>67.347454984962894</v>
      </c>
      <c r="CA254" s="52">
        <v>66.605425789155802</v>
      </c>
      <c r="CB254" s="52">
        <v>66.719429319053901</v>
      </c>
      <c r="CC254" s="52">
        <v>69.638057315126005</v>
      </c>
      <c r="CD254" s="52">
        <v>75.446241899444701</v>
      </c>
      <c r="CE254" s="52">
        <v>80.814240345797799</v>
      </c>
      <c r="CF254" s="52">
        <v>85.084426675856307</v>
      </c>
      <c r="CG254" s="52">
        <v>88.787372492612107</v>
      </c>
      <c r="CH254" s="52">
        <v>92.043039024045399</v>
      </c>
      <c r="CI254" s="52">
        <v>94.063193128608404</v>
      </c>
      <c r="CJ254" s="52">
        <v>95.834718541723305</v>
      </c>
      <c r="CK254" s="52">
        <v>96.820350611700405</v>
      </c>
      <c r="CL254" s="52">
        <v>96.456774976295705</v>
      </c>
      <c r="CM254" s="52">
        <v>95.277395075046798</v>
      </c>
      <c r="CN254" s="52">
        <v>91.064771417199495</v>
      </c>
      <c r="CO254" s="52">
        <v>86.614751696948105</v>
      </c>
      <c r="CP254" s="52">
        <v>83.8314916278254</v>
      </c>
      <c r="CQ254" s="57">
        <v>80.589245355579195</v>
      </c>
      <c r="CR254" s="57">
        <v>77.849201881126803</v>
      </c>
      <c r="CS254" s="57">
        <v>75.352285632069893</v>
      </c>
      <c r="CT254" s="57">
        <v>1.31294856262537E-2</v>
      </c>
      <c r="CU254" s="57">
        <v>4.5702036661596701E-4</v>
      </c>
      <c r="CV254" s="57">
        <v>8.6420184436241301E-3</v>
      </c>
      <c r="CW254" s="57">
        <v>6.0143332256892296E-3</v>
      </c>
      <c r="CX254" s="57">
        <v>6.4361809814374605E-4</v>
      </c>
      <c r="CY254" s="57">
        <v>-1.68773958621163E-3</v>
      </c>
      <c r="CZ254" s="57">
        <v>4.7187940759338301E-4</v>
      </c>
      <c r="DA254" s="57">
        <v>7.8652255379429194E-3</v>
      </c>
      <c r="DB254" s="57">
        <v>1.9929367858476099E-2</v>
      </c>
      <c r="DC254" s="57">
        <v>1.55588116951056E-2</v>
      </c>
      <c r="DD254" s="57">
        <v>2.7611908045149999E-3</v>
      </c>
      <c r="DE254" s="57">
        <v>1.92101324607912E-3</v>
      </c>
      <c r="DF254" s="57">
        <v>-1.0022927962314901E-2</v>
      </c>
      <c r="DG254" s="57">
        <v>-1.31161821186859E-3</v>
      </c>
      <c r="DH254" s="57">
        <v>8.4640766008974196E-3</v>
      </c>
      <c r="DI254" s="57">
        <v>1.5759615424953001E-2</v>
      </c>
      <c r="DJ254" s="57">
        <v>8.0716598624238495E-2</v>
      </c>
      <c r="DK254" s="57">
        <v>0.10297373555307</v>
      </c>
      <c r="DL254" s="57">
        <v>0.10800127808849599</v>
      </c>
      <c r="DM254" s="57">
        <v>0.10330562061046</v>
      </c>
      <c r="DN254" s="57">
        <v>4.4483232275206903E-2</v>
      </c>
      <c r="DO254" s="52">
        <v>-2.0034043832470802E-3</v>
      </c>
      <c r="DP254" s="52">
        <v>-4.2621602906316803E-3</v>
      </c>
      <c r="DQ254" s="52">
        <v>-4.4219011921411698E-5</v>
      </c>
      <c r="DR254" s="58">
        <v>5.6872854339808798E-5</v>
      </c>
      <c r="DS254" s="58">
        <v>4.7108112820407703E-5</v>
      </c>
      <c r="DT254" s="58">
        <v>3.5517150623993102E-5</v>
      </c>
      <c r="DU254" s="58">
        <v>1.9317641599160598E-5</v>
      </c>
      <c r="DV254" s="58">
        <v>1.13765767083344E-5</v>
      </c>
      <c r="DW254" s="58">
        <v>2.1201490647566202E-6</v>
      </c>
      <c r="DX254" s="58">
        <v>9.9498376099143394E-6</v>
      </c>
      <c r="DY254" s="58">
        <v>5.7922762676355297E-5</v>
      </c>
      <c r="DZ254" s="58">
        <v>1.01163491243625E-5</v>
      </c>
      <c r="EA254" s="58">
        <v>3.1204998959719002E-6</v>
      </c>
      <c r="EB254" s="58">
        <v>9.6547645957625997E-7</v>
      </c>
      <c r="EC254" s="58">
        <v>1.1389191054480399E-6</v>
      </c>
      <c r="ED254" s="58">
        <v>2.8303761422194299E-6</v>
      </c>
      <c r="EE254" s="58">
        <v>1.3372234752635799E-5</v>
      </c>
      <c r="EF254" s="58">
        <v>1.86694222680639E-5</v>
      </c>
      <c r="EG254" s="58">
        <v>2.2521641928539499E-5</v>
      </c>
      <c r="EH254" s="58">
        <v>3.48501937683394E-5</v>
      </c>
      <c r="EI254" s="58">
        <v>3.9362627653913903E-5</v>
      </c>
      <c r="EJ254" s="58">
        <v>4.0237529112467701E-5</v>
      </c>
      <c r="EK254" s="58">
        <v>3.5065098236612398E-5</v>
      </c>
      <c r="EL254" s="58">
        <v>7.5327245822617896E-5</v>
      </c>
      <c r="EM254" s="58">
        <v>4.2077488806508301E-5</v>
      </c>
      <c r="EN254" s="58">
        <v>3.9320982876775004E-6</v>
      </c>
      <c r="EO254" s="58">
        <v>3.66822012613222E-6</v>
      </c>
    </row>
    <row r="255" spans="2:145" x14ac:dyDescent="0.25">
      <c r="B25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All_All_All_All_All_HETOUB_All_All_All_All_All_45848</v>
      </c>
      <c r="C255" s="52" t="s">
        <v>264</v>
      </c>
      <c r="D255" s="52" t="s">
        <v>239</v>
      </c>
      <c r="E255" s="52" t="s">
        <v>25</v>
      </c>
      <c r="F255" s="52" t="s">
        <v>25</v>
      </c>
      <c r="G255" s="52" t="s">
        <v>25</v>
      </c>
      <c r="H255" s="52" t="s">
        <v>25</v>
      </c>
      <c r="I255" s="52" t="s">
        <v>25</v>
      </c>
      <c r="J255" s="52" t="s">
        <v>240</v>
      </c>
      <c r="K255" s="52" t="s">
        <v>25</v>
      </c>
      <c r="L255" s="53" t="s">
        <v>25</v>
      </c>
      <c r="M255" s="53" t="s">
        <v>25</v>
      </c>
      <c r="N255" s="54" t="s">
        <v>25</v>
      </c>
      <c r="O255" s="52" t="s">
        <v>25</v>
      </c>
      <c r="P255" s="55">
        <v>45848</v>
      </c>
      <c r="Q255" s="52">
        <v>17</v>
      </c>
      <c r="R255" s="52">
        <v>21</v>
      </c>
      <c r="S255" s="56">
        <v>29</v>
      </c>
      <c r="T255" s="52">
        <v>1</v>
      </c>
      <c r="U255" s="52">
        <v>1</v>
      </c>
      <c r="V255" s="52">
        <v>0</v>
      </c>
      <c r="W255" s="52">
        <v>0</v>
      </c>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v>63.898546264601698</v>
      </c>
      <c r="BV255" s="52">
        <v>59.386074711924898</v>
      </c>
      <c r="BW255" s="52">
        <v>58.352806828156602</v>
      </c>
      <c r="BX255" s="52">
        <v>58.3408816172768</v>
      </c>
      <c r="BY255" s="52">
        <v>58.073351395506698</v>
      </c>
      <c r="BZ255" s="52">
        <v>57.816431651934202</v>
      </c>
      <c r="CA255" s="52">
        <v>57.662139911578599</v>
      </c>
      <c r="CB255" s="52">
        <v>58.185086742351501</v>
      </c>
      <c r="CC255" s="52">
        <v>62.2555968323869</v>
      </c>
      <c r="CD255" s="52">
        <v>64.759723343777793</v>
      </c>
      <c r="CE255" s="52">
        <v>68.270255464979499</v>
      </c>
      <c r="CF255" s="52">
        <v>71.532848955531705</v>
      </c>
      <c r="CG255" s="52">
        <v>75.368153449711599</v>
      </c>
      <c r="CH255" s="52">
        <v>80.046963182140303</v>
      </c>
      <c r="CI255" s="52">
        <v>82.510353793290903</v>
      </c>
      <c r="CJ255" s="52">
        <v>85.325803443447995</v>
      </c>
      <c r="CK255" s="52">
        <v>87.233112479118006</v>
      </c>
      <c r="CL255" s="52">
        <v>86.479519809733006</v>
      </c>
      <c r="CM255" s="52">
        <v>84.731378115171793</v>
      </c>
      <c r="CN255" s="52">
        <v>81.089548072493002</v>
      </c>
      <c r="CO255" s="52">
        <v>76.080179014884607</v>
      </c>
      <c r="CP255" s="57">
        <v>71.980423002437206</v>
      </c>
      <c r="CQ255" s="57">
        <v>69.056466152401299</v>
      </c>
      <c r="CR255" s="57">
        <v>66.366479735756897</v>
      </c>
      <c r="CS255" s="57">
        <v>61.643997001341504</v>
      </c>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2"/>
      <c r="DP255" s="52"/>
      <c r="DQ255" s="52"/>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row>
    <row r="256" spans="2:145" x14ac:dyDescent="0.25">
      <c r="B25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All_All_All_All_All_HETOUB_All_All_All_All_All_45849</v>
      </c>
      <c r="C256" s="52" t="s">
        <v>264</v>
      </c>
      <c r="D256" s="52" t="s">
        <v>239</v>
      </c>
      <c r="E256" s="52" t="s">
        <v>25</v>
      </c>
      <c r="F256" s="52" t="s">
        <v>25</v>
      </c>
      <c r="G256" s="52" t="s">
        <v>25</v>
      </c>
      <c r="H256" s="52" t="s">
        <v>25</v>
      </c>
      <c r="I256" s="52" t="s">
        <v>25</v>
      </c>
      <c r="J256" s="52" t="s">
        <v>240</v>
      </c>
      <c r="K256" s="52" t="s">
        <v>25</v>
      </c>
      <c r="L256" s="53" t="s">
        <v>25</v>
      </c>
      <c r="M256" s="53" t="s">
        <v>25</v>
      </c>
      <c r="N256" s="54" t="s">
        <v>25</v>
      </c>
      <c r="O256" s="52" t="s">
        <v>25</v>
      </c>
      <c r="P256" s="55">
        <v>45849</v>
      </c>
      <c r="Q256" s="52">
        <v>17</v>
      </c>
      <c r="R256" s="52">
        <v>21</v>
      </c>
      <c r="S256" s="56">
        <v>29</v>
      </c>
      <c r="T256" s="52">
        <v>1</v>
      </c>
      <c r="U256" s="52">
        <v>1</v>
      </c>
      <c r="V256" s="52">
        <v>0</v>
      </c>
      <c r="W256" s="52">
        <v>0</v>
      </c>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v>63.368496524562303</v>
      </c>
      <c r="BV256" s="52">
        <v>63.261973164828099</v>
      </c>
      <c r="BW256" s="52">
        <v>62.150711973732001</v>
      </c>
      <c r="BX256" s="52">
        <v>61.362516819482003</v>
      </c>
      <c r="BY256" s="52">
        <v>60.751800329110203</v>
      </c>
      <c r="BZ256" s="52">
        <v>61.237664222457802</v>
      </c>
      <c r="CA256" s="52">
        <v>60.715081196897998</v>
      </c>
      <c r="CB256" s="52">
        <v>60.893034874568102</v>
      </c>
      <c r="CC256" s="52">
        <v>62.701508922069998</v>
      </c>
      <c r="CD256" s="52">
        <v>66.666371290371899</v>
      </c>
      <c r="CE256" s="52">
        <v>71.560718640781005</v>
      </c>
      <c r="CF256" s="52">
        <v>75.043007948322895</v>
      </c>
      <c r="CG256" s="52">
        <v>77.301172957312303</v>
      </c>
      <c r="CH256" s="52">
        <v>79.3787340843636</v>
      </c>
      <c r="CI256" s="52">
        <v>81.367668530328501</v>
      </c>
      <c r="CJ256" s="52">
        <v>83.466575026328897</v>
      </c>
      <c r="CK256" s="52">
        <v>82.634852738905906</v>
      </c>
      <c r="CL256" s="52">
        <v>82.641946472417303</v>
      </c>
      <c r="CM256" s="52">
        <v>80.277591060693993</v>
      </c>
      <c r="CN256" s="52">
        <v>77.328337872191298</v>
      </c>
      <c r="CO256" s="52">
        <v>73.810217336378201</v>
      </c>
      <c r="CP256" s="52">
        <v>69.341835199242894</v>
      </c>
      <c r="CQ256" s="57">
        <v>66.828947898730604</v>
      </c>
      <c r="CR256" s="57">
        <v>64.836611232855205</v>
      </c>
      <c r="CS256" s="57">
        <v>66.366479598548096</v>
      </c>
      <c r="CT256" s="57"/>
      <c r="CU256" s="57"/>
      <c r="CV256" s="57"/>
      <c r="CW256" s="57"/>
      <c r="CX256" s="57"/>
      <c r="CY256" s="57"/>
      <c r="CZ256" s="57"/>
      <c r="DA256" s="57"/>
      <c r="DB256" s="57"/>
      <c r="DC256" s="57"/>
      <c r="DD256" s="57"/>
      <c r="DE256" s="57"/>
      <c r="DF256" s="57"/>
      <c r="DG256" s="57"/>
      <c r="DH256" s="57"/>
      <c r="DI256" s="57"/>
      <c r="DJ256" s="57"/>
      <c r="DK256" s="57"/>
      <c r="DL256" s="57"/>
      <c r="DM256" s="57"/>
      <c r="DN256" s="57"/>
      <c r="DO256" s="52"/>
      <c r="DP256" s="52"/>
      <c r="DQ256" s="52"/>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row>
    <row r="257" spans="2:145" x14ac:dyDescent="0.25">
      <c r="B25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All_All_All_All_All_HETOUB_All_All_All_All_All_45877</v>
      </c>
      <c r="C257" s="52" t="s">
        <v>264</v>
      </c>
      <c r="D257" s="52" t="s">
        <v>239</v>
      </c>
      <c r="E257" s="52" t="s">
        <v>25</v>
      </c>
      <c r="F257" s="52" t="s">
        <v>25</v>
      </c>
      <c r="G257" s="52" t="s">
        <v>25</v>
      </c>
      <c r="H257" s="52" t="s">
        <v>25</v>
      </c>
      <c r="I257" s="52" t="s">
        <v>25</v>
      </c>
      <c r="J257" s="52" t="s">
        <v>240</v>
      </c>
      <c r="K257" s="52" t="s">
        <v>25</v>
      </c>
      <c r="L257" s="53" t="s">
        <v>25</v>
      </c>
      <c r="M257" s="53" t="s">
        <v>25</v>
      </c>
      <c r="N257" s="54" t="s">
        <v>25</v>
      </c>
      <c r="O257" s="52" t="s">
        <v>25</v>
      </c>
      <c r="P257" s="55">
        <v>45877</v>
      </c>
      <c r="Q257" s="52">
        <v>17</v>
      </c>
      <c r="R257" s="52">
        <v>21</v>
      </c>
      <c r="S257" s="56">
        <v>15</v>
      </c>
      <c r="T257" s="52">
        <v>1</v>
      </c>
      <c r="U257" s="52">
        <v>1</v>
      </c>
      <c r="V257" s="52">
        <v>0</v>
      </c>
      <c r="W257" s="52">
        <v>0</v>
      </c>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v>65.319999999999993</v>
      </c>
      <c r="BV257" s="52">
        <v>60.64</v>
      </c>
      <c r="BW257" s="52">
        <v>60.22</v>
      </c>
      <c r="BX257" s="52">
        <v>59.5</v>
      </c>
      <c r="BY257" s="52">
        <v>59</v>
      </c>
      <c r="BZ257" s="52">
        <v>58.739999999999903</v>
      </c>
      <c r="CA257" s="52">
        <v>58.2</v>
      </c>
      <c r="CB257" s="52">
        <v>58.36</v>
      </c>
      <c r="CC257" s="52">
        <v>61</v>
      </c>
      <c r="CD257" s="52">
        <v>68.42</v>
      </c>
      <c r="CE257" s="52">
        <v>72.38</v>
      </c>
      <c r="CF257" s="52">
        <v>77.040000000000006</v>
      </c>
      <c r="CG257" s="52">
        <v>81.44</v>
      </c>
      <c r="CH257" s="52">
        <v>84.16</v>
      </c>
      <c r="CI257" s="52">
        <v>85.92</v>
      </c>
      <c r="CJ257" s="52">
        <v>89</v>
      </c>
      <c r="CK257" s="52">
        <v>89.16</v>
      </c>
      <c r="CL257" s="52">
        <v>89.54</v>
      </c>
      <c r="CM257" s="52">
        <v>89.8</v>
      </c>
      <c r="CN257" s="52">
        <v>87.48</v>
      </c>
      <c r="CO257" s="52">
        <v>83.24</v>
      </c>
      <c r="CP257" s="52">
        <v>76.56</v>
      </c>
      <c r="CQ257" s="57">
        <v>73.279999999999902</v>
      </c>
      <c r="CR257" s="57">
        <v>68.8</v>
      </c>
      <c r="CS257" s="57">
        <v>64.06</v>
      </c>
      <c r="CT257" s="57"/>
      <c r="CU257" s="57"/>
      <c r="CV257" s="57"/>
      <c r="CW257" s="57"/>
      <c r="CX257" s="57"/>
      <c r="CY257" s="57"/>
      <c r="CZ257" s="57"/>
      <c r="DA257" s="57"/>
      <c r="DB257" s="57"/>
      <c r="DC257" s="57"/>
      <c r="DD257" s="57"/>
      <c r="DE257" s="57"/>
      <c r="DF257" s="57"/>
      <c r="DG257" s="57"/>
      <c r="DH257" s="57"/>
      <c r="DI257" s="57"/>
      <c r="DJ257" s="57"/>
      <c r="DK257" s="57"/>
      <c r="DL257" s="57"/>
      <c r="DM257" s="57"/>
      <c r="DN257" s="57"/>
      <c r="DO257" s="52"/>
      <c r="DP257" s="52"/>
      <c r="DQ257" s="52"/>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row>
    <row r="258" spans="2:145" x14ac:dyDescent="0.25">
      <c r="B25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All_All_All_All_All_HETOUB_All_All_All_All_All_45890</v>
      </c>
      <c r="C258" s="52" t="s">
        <v>264</v>
      </c>
      <c r="D258" s="52" t="s">
        <v>239</v>
      </c>
      <c r="E258" s="52" t="s">
        <v>25</v>
      </c>
      <c r="F258" s="52" t="s">
        <v>25</v>
      </c>
      <c r="G258" s="52" t="s">
        <v>25</v>
      </c>
      <c r="H258" s="52" t="s">
        <v>25</v>
      </c>
      <c r="I258" s="52" t="s">
        <v>25</v>
      </c>
      <c r="J258" s="52" t="s">
        <v>240</v>
      </c>
      <c r="K258" s="52" t="s">
        <v>25</v>
      </c>
      <c r="L258" s="53" t="s">
        <v>25</v>
      </c>
      <c r="M258" s="53" t="s">
        <v>25</v>
      </c>
      <c r="N258" s="54" t="s">
        <v>25</v>
      </c>
      <c r="O258" s="52" t="s">
        <v>25</v>
      </c>
      <c r="P258" s="55">
        <v>45890</v>
      </c>
      <c r="Q258" s="52">
        <v>17</v>
      </c>
      <c r="R258" s="52">
        <v>21</v>
      </c>
      <c r="S258" s="56">
        <v>12</v>
      </c>
      <c r="T258" s="52">
        <v>1</v>
      </c>
      <c r="U258" s="52">
        <v>1</v>
      </c>
      <c r="V258" s="52">
        <v>0</v>
      </c>
      <c r="W258" s="52">
        <v>0</v>
      </c>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v>67.8333333333333</v>
      </c>
      <c r="BV258" s="52">
        <v>66</v>
      </c>
      <c r="BW258" s="52">
        <v>64.6666666666666</v>
      </c>
      <c r="BX258" s="52">
        <v>63</v>
      </c>
      <c r="BY258" s="52">
        <v>61.8333333333333</v>
      </c>
      <c r="BZ258" s="52">
        <v>60.8333333333333</v>
      </c>
      <c r="CA258" s="52">
        <v>60.6666666666666</v>
      </c>
      <c r="CB258" s="52">
        <v>61</v>
      </c>
      <c r="CC258" s="52">
        <v>66.5</v>
      </c>
      <c r="CD258" s="52">
        <v>72.5</v>
      </c>
      <c r="CE258" s="52">
        <v>75.1666666666666</v>
      </c>
      <c r="CF258" s="52">
        <v>81</v>
      </c>
      <c r="CG258" s="52">
        <v>85.3333333333333</v>
      </c>
      <c r="CH258" s="52">
        <v>88.3333333333333</v>
      </c>
      <c r="CI258" s="52">
        <v>92.1666666666666</v>
      </c>
      <c r="CJ258" s="52">
        <v>92.5</v>
      </c>
      <c r="CK258" s="52">
        <v>93.6666666666666</v>
      </c>
      <c r="CL258" s="52">
        <v>91</v>
      </c>
      <c r="CM258" s="52">
        <v>87.6666666666666</v>
      </c>
      <c r="CN258" s="52">
        <v>83.6666666666666</v>
      </c>
      <c r="CO258" s="52">
        <v>77.8333333333333</v>
      </c>
      <c r="CP258" s="57">
        <v>74.5</v>
      </c>
      <c r="CQ258" s="57">
        <v>70.3333333333333</v>
      </c>
      <c r="CR258" s="57">
        <v>67.1666666666666</v>
      </c>
      <c r="CS258" s="57">
        <v>70.5</v>
      </c>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2"/>
      <c r="DQ258" s="52"/>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row>
    <row r="259" spans="2:145" x14ac:dyDescent="0.25">
      <c r="B25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All_All_All_All_All_HETOUB_All_All_All_All_All_45891</v>
      </c>
      <c r="C259" s="52" t="s">
        <v>264</v>
      </c>
      <c r="D259" s="52" t="s">
        <v>239</v>
      </c>
      <c r="E259" s="52" t="s">
        <v>25</v>
      </c>
      <c r="F259" s="52" t="s">
        <v>25</v>
      </c>
      <c r="G259" s="52" t="s">
        <v>25</v>
      </c>
      <c r="H259" s="52" t="s">
        <v>25</v>
      </c>
      <c r="I259" s="52" t="s">
        <v>25</v>
      </c>
      <c r="J259" s="52" t="s">
        <v>240</v>
      </c>
      <c r="K259" s="52" t="s">
        <v>25</v>
      </c>
      <c r="L259" s="53" t="s">
        <v>25</v>
      </c>
      <c r="M259" s="53" t="s">
        <v>25</v>
      </c>
      <c r="N259" s="54" t="s">
        <v>25</v>
      </c>
      <c r="O259" s="52" t="s">
        <v>25</v>
      </c>
      <c r="P259" s="55">
        <v>45891</v>
      </c>
      <c r="Q259" s="52">
        <v>17</v>
      </c>
      <c r="R259" s="52">
        <v>21</v>
      </c>
      <c r="S259" s="56">
        <v>12</v>
      </c>
      <c r="T259" s="52">
        <v>1</v>
      </c>
      <c r="U259" s="52">
        <v>1</v>
      </c>
      <c r="V259" s="52">
        <v>0</v>
      </c>
      <c r="W259" s="52">
        <v>0</v>
      </c>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v>64.3333333333333</v>
      </c>
      <c r="BV259" s="52">
        <v>63.5</v>
      </c>
      <c r="BW259" s="52">
        <v>60.6666666666666</v>
      </c>
      <c r="BX259" s="52">
        <v>59.5</v>
      </c>
      <c r="BY259" s="52">
        <v>58.5</v>
      </c>
      <c r="BZ259" s="52">
        <v>58.3333333333333</v>
      </c>
      <c r="CA259" s="52">
        <v>57.3333333333333</v>
      </c>
      <c r="CB259" s="52">
        <v>57</v>
      </c>
      <c r="CC259" s="52">
        <v>59.5</v>
      </c>
      <c r="CD259" s="52">
        <v>64.5</v>
      </c>
      <c r="CE259" s="52">
        <v>67.1666666666666</v>
      </c>
      <c r="CF259" s="52">
        <v>70.5</v>
      </c>
      <c r="CG259" s="52">
        <v>73</v>
      </c>
      <c r="CH259" s="52">
        <v>75.6666666666666</v>
      </c>
      <c r="CI259" s="52">
        <v>78.8333333333333</v>
      </c>
      <c r="CJ259" s="52">
        <v>80</v>
      </c>
      <c r="CK259" s="52">
        <v>84.6666666666666</v>
      </c>
      <c r="CL259" s="52">
        <v>82.1666666666666</v>
      </c>
      <c r="CM259" s="52">
        <v>81.8333333333333</v>
      </c>
      <c r="CN259" s="52">
        <v>78.1666666666666</v>
      </c>
      <c r="CO259" s="52">
        <v>74.1666666666666</v>
      </c>
      <c r="CP259" s="57">
        <v>71.8333333333333</v>
      </c>
      <c r="CQ259" s="57">
        <v>68.5</v>
      </c>
      <c r="CR259" s="57">
        <v>66.3333333333333</v>
      </c>
      <c r="CS259" s="57">
        <v>67.1666666666666</v>
      </c>
      <c r="CT259" s="57"/>
      <c r="CU259" s="57"/>
      <c r="CV259" s="57"/>
      <c r="CW259" s="57"/>
      <c r="CX259" s="57"/>
      <c r="CY259" s="57"/>
      <c r="CZ259" s="57"/>
      <c r="DA259" s="57"/>
      <c r="DB259" s="57"/>
      <c r="DC259" s="57"/>
      <c r="DD259" s="57"/>
      <c r="DE259" s="57"/>
      <c r="DF259" s="57"/>
      <c r="DG259" s="52"/>
      <c r="DH259" s="52"/>
      <c r="DI259" s="52"/>
      <c r="DJ259" s="52"/>
      <c r="DK259" s="57"/>
      <c r="DL259" s="57"/>
      <c r="DM259" s="57"/>
      <c r="DN259" s="57"/>
      <c r="DO259" s="52"/>
      <c r="DP259" s="52"/>
      <c r="DQ259" s="52"/>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row>
    <row r="260" spans="2:145" x14ac:dyDescent="0.25">
      <c r="B26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All_All_All_All_All_HETOUB_All_All_All_All_All_45904</v>
      </c>
      <c r="C260" s="52" t="s">
        <v>264</v>
      </c>
      <c r="D260" s="52" t="s">
        <v>239</v>
      </c>
      <c r="E260" s="52" t="s">
        <v>25</v>
      </c>
      <c r="F260" s="52" t="s">
        <v>25</v>
      </c>
      <c r="G260" s="52" t="s">
        <v>25</v>
      </c>
      <c r="H260" s="52" t="s">
        <v>25</v>
      </c>
      <c r="I260" s="52" t="s">
        <v>25</v>
      </c>
      <c r="J260" s="52" t="s">
        <v>240</v>
      </c>
      <c r="K260" s="52" t="s">
        <v>25</v>
      </c>
      <c r="L260" s="53" t="s">
        <v>25</v>
      </c>
      <c r="M260" s="53" t="s">
        <v>25</v>
      </c>
      <c r="N260" s="54" t="s">
        <v>25</v>
      </c>
      <c r="O260" s="52" t="s">
        <v>25</v>
      </c>
      <c r="P260" s="55">
        <v>45904</v>
      </c>
      <c r="Q260" s="52">
        <v>17</v>
      </c>
      <c r="R260" s="52">
        <v>21</v>
      </c>
      <c r="S260" s="56">
        <v>7</v>
      </c>
      <c r="T260" s="52">
        <v>1</v>
      </c>
      <c r="U260" s="52">
        <v>1</v>
      </c>
      <c r="V260" s="52">
        <v>0</v>
      </c>
      <c r="W260" s="52">
        <v>0</v>
      </c>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v>60.714285714285701</v>
      </c>
      <c r="BV260" s="52">
        <v>59.428571428571402</v>
      </c>
      <c r="BW260" s="52">
        <v>58.428571428571402</v>
      </c>
      <c r="BX260" s="52">
        <v>57.571428571428498</v>
      </c>
      <c r="BY260" s="52">
        <v>57.428571428571402</v>
      </c>
      <c r="BZ260" s="52">
        <v>58.142857142857103</v>
      </c>
      <c r="CA260" s="52">
        <v>57</v>
      </c>
      <c r="CB260" s="52">
        <v>57.571428571428498</v>
      </c>
      <c r="CC260" s="52">
        <v>57.714285714285701</v>
      </c>
      <c r="CD260" s="52">
        <v>59.857142857142797</v>
      </c>
      <c r="CE260" s="52">
        <v>63</v>
      </c>
      <c r="CF260" s="52">
        <v>67.142857142857096</v>
      </c>
      <c r="CG260" s="52">
        <v>71.285714285714207</v>
      </c>
      <c r="CH260" s="52">
        <v>74.285714285714207</v>
      </c>
      <c r="CI260" s="52">
        <v>75.571428571428498</v>
      </c>
      <c r="CJ260" s="52">
        <v>75.714285714285694</v>
      </c>
      <c r="CK260" s="52">
        <v>73</v>
      </c>
      <c r="CL260" s="52">
        <v>71.857142857142804</v>
      </c>
      <c r="CM260" s="52">
        <v>68.857142857142804</v>
      </c>
      <c r="CN260" s="52">
        <v>65.571428571428498</v>
      </c>
      <c r="CO260" s="52">
        <v>64.142857142857096</v>
      </c>
      <c r="CP260" s="57">
        <v>63.571428571428498</v>
      </c>
      <c r="CQ260" s="57">
        <v>63.285714285714199</v>
      </c>
      <c r="CR260" s="57">
        <v>62.142857142857103</v>
      </c>
      <c r="CS260" s="57">
        <v>61.857142857142797</v>
      </c>
      <c r="CT260" s="57"/>
      <c r="CU260" s="57"/>
      <c r="CV260" s="57"/>
      <c r="CW260" s="57"/>
      <c r="CX260" s="57"/>
      <c r="CY260" s="57"/>
      <c r="CZ260" s="57"/>
      <c r="DA260" s="57"/>
      <c r="DB260" s="57"/>
      <c r="DC260" s="57"/>
      <c r="DD260" s="57"/>
      <c r="DE260" s="57"/>
      <c r="DF260" s="57"/>
      <c r="DG260" s="52"/>
      <c r="DH260" s="52"/>
      <c r="DI260" s="52"/>
      <c r="DJ260" s="57"/>
      <c r="DK260" s="57"/>
      <c r="DL260" s="57"/>
      <c r="DM260" s="57"/>
      <c r="DN260" s="57"/>
      <c r="DO260" s="57"/>
      <c r="DP260" s="52"/>
      <c r="DQ260" s="52"/>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row>
    <row r="261" spans="2:145" x14ac:dyDescent="0.25">
      <c r="B26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All_All_All_All_All_HETOUB_All_All_All_All_All_45916</v>
      </c>
      <c r="C261" s="52" t="s">
        <v>264</v>
      </c>
      <c r="D261" s="52" t="s">
        <v>239</v>
      </c>
      <c r="E261" s="52" t="s">
        <v>25</v>
      </c>
      <c r="F261" s="52" t="s">
        <v>25</v>
      </c>
      <c r="G261" s="52" t="s">
        <v>25</v>
      </c>
      <c r="H261" s="52" t="s">
        <v>25</v>
      </c>
      <c r="I261" s="52" t="s">
        <v>25</v>
      </c>
      <c r="J261" s="52" t="s">
        <v>240</v>
      </c>
      <c r="K261" s="52" t="s">
        <v>25</v>
      </c>
      <c r="L261" s="53" t="s">
        <v>25</v>
      </c>
      <c r="M261" s="53" t="s">
        <v>25</v>
      </c>
      <c r="N261" s="54" t="s">
        <v>25</v>
      </c>
      <c r="O261" s="52" t="s">
        <v>25</v>
      </c>
      <c r="P261" s="55">
        <v>45916</v>
      </c>
      <c r="Q261" s="52">
        <v>17</v>
      </c>
      <c r="R261" s="52">
        <v>21</v>
      </c>
      <c r="S261" s="56">
        <v>2</v>
      </c>
      <c r="T261" s="52">
        <v>1</v>
      </c>
      <c r="U261" s="52">
        <v>1</v>
      </c>
      <c r="V261" s="52">
        <v>0</v>
      </c>
      <c r="W261" s="52">
        <v>0</v>
      </c>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7">
        <v>68</v>
      </c>
      <c r="BV261" s="52">
        <v>69</v>
      </c>
      <c r="BW261" s="52">
        <v>65</v>
      </c>
      <c r="BX261" s="52">
        <v>64</v>
      </c>
      <c r="BY261" s="52">
        <v>64</v>
      </c>
      <c r="BZ261" s="52">
        <v>64</v>
      </c>
      <c r="CA261" s="52">
        <v>63</v>
      </c>
      <c r="CB261" s="52">
        <v>62</v>
      </c>
      <c r="CC261" s="52">
        <v>65</v>
      </c>
      <c r="CD261" s="52">
        <v>71</v>
      </c>
      <c r="CE261" s="52">
        <v>76</v>
      </c>
      <c r="CF261" s="52">
        <v>79</v>
      </c>
      <c r="CG261" s="52">
        <v>80</v>
      </c>
      <c r="CH261" s="52">
        <v>83</v>
      </c>
      <c r="CI261" s="52">
        <v>83</v>
      </c>
      <c r="CJ261" s="52">
        <v>85</v>
      </c>
      <c r="CK261" s="52">
        <v>86</v>
      </c>
      <c r="CL261" s="52">
        <v>83</v>
      </c>
      <c r="CM261" s="52">
        <v>78</v>
      </c>
      <c r="CN261" s="52">
        <v>75</v>
      </c>
      <c r="CO261" s="52">
        <v>73</v>
      </c>
      <c r="CP261" s="57">
        <v>73</v>
      </c>
      <c r="CQ261" s="57">
        <v>70</v>
      </c>
      <c r="CR261" s="57">
        <v>66</v>
      </c>
      <c r="CS261" s="57">
        <v>69</v>
      </c>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2"/>
      <c r="DP261" s="52"/>
      <c r="DQ261" s="52"/>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row>
    <row r="262" spans="2:145" x14ac:dyDescent="0.25">
      <c r="B26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All_All_All_All_All_HETOUB_All_All_All_All_All_45917</v>
      </c>
      <c r="C262" s="52" t="s">
        <v>264</v>
      </c>
      <c r="D262" s="52" t="s">
        <v>239</v>
      </c>
      <c r="E262" s="52" t="s">
        <v>25</v>
      </c>
      <c r="F262" s="52" t="s">
        <v>25</v>
      </c>
      <c r="G262" s="52" t="s">
        <v>25</v>
      </c>
      <c r="H262" s="52" t="s">
        <v>25</v>
      </c>
      <c r="I262" s="52" t="s">
        <v>25</v>
      </c>
      <c r="J262" s="52" t="s">
        <v>240</v>
      </c>
      <c r="K262" s="52" t="s">
        <v>25</v>
      </c>
      <c r="L262" s="53" t="s">
        <v>25</v>
      </c>
      <c r="M262" s="53" t="s">
        <v>25</v>
      </c>
      <c r="N262" s="54" t="s">
        <v>25</v>
      </c>
      <c r="O262" s="52" t="s">
        <v>25</v>
      </c>
      <c r="P262" s="55">
        <v>45917</v>
      </c>
      <c r="Q262" s="52">
        <v>17</v>
      </c>
      <c r="R262" s="52">
        <v>21</v>
      </c>
      <c r="S262" s="56">
        <v>2</v>
      </c>
      <c r="T262" s="52">
        <v>1</v>
      </c>
      <c r="U262" s="52">
        <v>1</v>
      </c>
      <c r="V262" s="52">
        <v>0</v>
      </c>
      <c r="W262" s="52">
        <v>0</v>
      </c>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v>64</v>
      </c>
      <c r="BV262" s="52">
        <v>63</v>
      </c>
      <c r="BW262" s="52">
        <v>62</v>
      </c>
      <c r="BX262" s="52">
        <v>61</v>
      </c>
      <c r="BY262" s="52">
        <v>60</v>
      </c>
      <c r="BZ262" s="52">
        <v>59</v>
      </c>
      <c r="CA262" s="52">
        <v>59</v>
      </c>
      <c r="CB262" s="52">
        <v>58</v>
      </c>
      <c r="CC262" s="52">
        <v>61</v>
      </c>
      <c r="CD262" s="52">
        <v>64</v>
      </c>
      <c r="CE262" s="52">
        <v>71</v>
      </c>
      <c r="CF262" s="52">
        <v>75</v>
      </c>
      <c r="CG262" s="52">
        <v>80</v>
      </c>
      <c r="CH262" s="52">
        <v>83</v>
      </c>
      <c r="CI262" s="52">
        <v>87</v>
      </c>
      <c r="CJ262" s="52">
        <v>88</v>
      </c>
      <c r="CK262" s="52">
        <v>88</v>
      </c>
      <c r="CL262" s="52">
        <v>89</v>
      </c>
      <c r="CM262" s="52">
        <v>89</v>
      </c>
      <c r="CN262" s="52">
        <v>86</v>
      </c>
      <c r="CO262" s="52">
        <v>80</v>
      </c>
      <c r="CP262" s="57">
        <v>78</v>
      </c>
      <c r="CQ262" s="57">
        <v>74</v>
      </c>
      <c r="CR262" s="57">
        <v>70</v>
      </c>
      <c r="CS262" s="57">
        <v>66</v>
      </c>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2"/>
      <c r="DQ262" s="52"/>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row>
    <row r="263" spans="2:145" x14ac:dyDescent="0.25">
      <c r="B26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All_All_All_All_All_HETOUB_All_All_All_All_All_45923</v>
      </c>
      <c r="C263" s="52" t="s">
        <v>264</v>
      </c>
      <c r="D263" s="52" t="s">
        <v>239</v>
      </c>
      <c r="E263" s="52" t="s">
        <v>25</v>
      </c>
      <c r="F263" s="52" t="s">
        <v>25</v>
      </c>
      <c r="G263" s="52" t="s">
        <v>25</v>
      </c>
      <c r="H263" s="52" t="s">
        <v>25</v>
      </c>
      <c r="I263" s="52" t="s">
        <v>25</v>
      </c>
      <c r="J263" s="52" t="s">
        <v>240</v>
      </c>
      <c r="K263" s="52" t="s">
        <v>25</v>
      </c>
      <c r="L263" s="53" t="s">
        <v>25</v>
      </c>
      <c r="M263" s="53" t="s">
        <v>25</v>
      </c>
      <c r="N263" s="54" t="s">
        <v>25</v>
      </c>
      <c r="O263" s="52" t="s">
        <v>25</v>
      </c>
      <c r="P263" s="55">
        <v>45923</v>
      </c>
      <c r="Q263" s="52">
        <v>17</v>
      </c>
      <c r="R263" s="52">
        <v>21</v>
      </c>
      <c r="S263" s="56">
        <v>1</v>
      </c>
      <c r="T263" s="52">
        <v>1</v>
      </c>
      <c r="U263" s="52">
        <v>1</v>
      </c>
      <c r="V263" s="52">
        <v>0</v>
      </c>
      <c r="W263" s="52">
        <v>0</v>
      </c>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v>66</v>
      </c>
      <c r="BV263" s="52">
        <v>66</v>
      </c>
      <c r="BW263" s="52">
        <v>64</v>
      </c>
      <c r="BX263" s="52">
        <v>63</v>
      </c>
      <c r="BY263" s="52">
        <v>63</v>
      </c>
      <c r="BZ263" s="52">
        <v>62</v>
      </c>
      <c r="CA263" s="52">
        <v>65</v>
      </c>
      <c r="CB263" s="52">
        <v>64</v>
      </c>
      <c r="CC263" s="52">
        <v>64</v>
      </c>
      <c r="CD263" s="52">
        <v>69</v>
      </c>
      <c r="CE263" s="52">
        <v>74</v>
      </c>
      <c r="CF263" s="52">
        <v>80</v>
      </c>
      <c r="CG263" s="52">
        <v>88</v>
      </c>
      <c r="CH263" s="52">
        <v>91</v>
      </c>
      <c r="CI263" s="52">
        <v>94</v>
      </c>
      <c r="CJ263" s="52">
        <v>95</v>
      </c>
      <c r="CK263" s="52">
        <v>96</v>
      </c>
      <c r="CL263" s="52">
        <v>95</v>
      </c>
      <c r="CM263" s="52">
        <v>92</v>
      </c>
      <c r="CN263" s="52">
        <v>86</v>
      </c>
      <c r="CO263" s="52">
        <v>83</v>
      </c>
      <c r="CP263" s="52">
        <v>82</v>
      </c>
      <c r="CQ263" s="57">
        <v>79</v>
      </c>
      <c r="CR263" s="57">
        <v>71</v>
      </c>
      <c r="CS263" s="57">
        <v>68</v>
      </c>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2"/>
      <c r="DQ263" s="52"/>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row>
    <row r="264" spans="2:145" x14ac:dyDescent="0.25">
      <c r="B26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All_All_All_All_All_HETOUC_All_All_All_All_All_45848</v>
      </c>
      <c r="C264" s="52" t="s">
        <v>264</v>
      </c>
      <c r="D264" s="52" t="s">
        <v>241</v>
      </c>
      <c r="E264" s="52" t="s">
        <v>25</v>
      </c>
      <c r="F264" s="52" t="s">
        <v>25</v>
      </c>
      <c r="G264" s="52" t="s">
        <v>25</v>
      </c>
      <c r="H264" s="52" t="s">
        <v>25</v>
      </c>
      <c r="I264" s="52" t="s">
        <v>25</v>
      </c>
      <c r="J264" s="52" t="s">
        <v>242</v>
      </c>
      <c r="K264" s="52" t="s">
        <v>25</v>
      </c>
      <c r="L264" s="53" t="s">
        <v>25</v>
      </c>
      <c r="M264" s="53" t="s">
        <v>25</v>
      </c>
      <c r="N264" s="54" t="s">
        <v>25</v>
      </c>
      <c r="O264" s="52" t="s">
        <v>25</v>
      </c>
      <c r="P264" s="55">
        <v>45848</v>
      </c>
      <c r="Q264" s="52">
        <v>17</v>
      </c>
      <c r="R264" s="52">
        <v>21</v>
      </c>
      <c r="S264" s="56">
        <v>13263</v>
      </c>
      <c r="T264" s="52">
        <v>0</v>
      </c>
      <c r="U264" s="52">
        <v>0</v>
      </c>
      <c r="V264" s="52">
        <v>0</v>
      </c>
      <c r="W264" s="52">
        <v>0</v>
      </c>
      <c r="X264" s="52">
        <v>0.72168423758991096</v>
      </c>
      <c r="Y264" s="52">
        <v>0.62290702709760404</v>
      </c>
      <c r="Z264" s="52">
        <v>0.57685412906528899</v>
      </c>
      <c r="AA264" s="52">
        <v>0.54792924442905599</v>
      </c>
      <c r="AB264" s="52">
        <v>0.524253249053662</v>
      </c>
      <c r="AC264" s="52">
        <v>0.53387835248252802</v>
      </c>
      <c r="AD264" s="52">
        <v>0.55312731664732895</v>
      </c>
      <c r="AE264" s="52">
        <v>0.61653265508562205</v>
      </c>
      <c r="AF264" s="52">
        <v>0.65371039921449403</v>
      </c>
      <c r="AG264" s="52">
        <v>0.71615752167779201</v>
      </c>
      <c r="AH264" s="52">
        <v>0.78713270296625404</v>
      </c>
      <c r="AI264" s="52">
        <v>0.90387565414146598</v>
      </c>
      <c r="AJ264" s="52">
        <v>1.0296178752758001</v>
      </c>
      <c r="AK264" s="52">
        <v>1.15553081012489</v>
      </c>
      <c r="AL264" s="52">
        <v>1.31403695334972</v>
      </c>
      <c r="AM264" s="52">
        <v>1.44608655669984</v>
      </c>
      <c r="AN264" s="52">
        <v>1.45083630184017</v>
      </c>
      <c r="AO264" s="52">
        <v>1.5194254725415099</v>
      </c>
      <c r="AP264" s="52">
        <v>1.5354559096303999</v>
      </c>
      <c r="AQ264" s="52">
        <v>1.4453456133159801</v>
      </c>
      <c r="AR264" s="52">
        <v>1.3301247046784299</v>
      </c>
      <c r="AS264" s="52">
        <v>1.39504564940454</v>
      </c>
      <c r="AT264" s="52">
        <v>1.2403136766778899</v>
      </c>
      <c r="AU264" s="52">
        <v>1.04241700525404</v>
      </c>
      <c r="AV264" s="52">
        <v>0.85698419977319795</v>
      </c>
      <c r="AW264" s="52">
        <v>0.84904217089740597</v>
      </c>
      <c r="AX264" s="52">
        <v>0.73492964753344703</v>
      </c>
      <c r="AY264" s="52">
        <v>0.64831854293700997</v>
      </c>
      <c r="AZ264" s="52">
        <v>0.57895493423205902</v>
      </c>
      <c r="BA264" s="52">
        <v>0.53181624280345496</v>
      </c>
      <c r="BB264" s="52">
        <v>0.52066609003670705</v>
      </c>
      <c r="BC264" s="52">
        <v>0.55136146811199704</v>
      </c>
      <c r="BD264" s="52">
        <v>0.623070061418038</v>
      </c>
      <c r="BE264" s="52">
        <v>0.66425904712844697</v>
      </c>
      <c r="BF264" s="52">
        <v>0.69788178353296704</v>
      </c>
      <c r="BG264" s="52">
        <v>0.76524096194785296</v>
      </c>
      <c r="BH264" s="52">
        <v>0.89156385200747101</v>
      </c>
      <c r="BI264" s="52">
        <v>1.07392350893571</v>
      </c>
      <c r="BJ264" s="52">
        <v>1.3265262569568901</v>
      </c>
      <c r="BK264" s="52">
        <v>1.58619345300456</v>
      </c>
      <c r="BL264" s="52">
        <v>1.78568164012303</v>
      </c>
      <c r="BM264" s="52">
        <v>1.90060143271722</v>
      </c>
      <c r="BN264" s="52">
        <v>1.9827473873845101</v>
      </c>
      <c r="BO264" s="52">
        <v>1.9760107683135899</v>
      </c>
      <c r="BP264" s="52">
        <v>1.84440794122225</v>
      </c>
      <c r="BQ264" s="52">
        <v>1.6668717984896799</v>
      </c>
      <c r="BR264" s="52">
        <v>1.50891558752604</v>
      </c>
      <c r="BS264" s="52">
        <v>1.2377950053403299</v>
      </c>
      <c r="BT264" s="52">
        <v>1.03529269651395</v>
      </c>
      <c r="BU264" s="52">
        <v>75.503280002384201</v>
      </c>
      <c r="BV264" s="52">
        <v>68.739938898156893</v>
      </c>
      <c r="BW264" s="52">
        <v>67.502533346930605</v>
      </c>
      <c r="BX264" s="52">
        <v>66.818791546612601</v>
      </c>
      <c r="BY264" s="52">
        <v>65.463416637942899</v>
      </c>
      <c r="BZ264" s="52">
        <v>64.217364972565704</v>
      </c>
      <c r="CA264" s="52">
        <v>63.902880866200903</v>
      </c>
      <c r="CB264" s="52">
        <v>65.702731545158102</v>
      </c>
      <c r="CC264" s="52">
        <v>69.720338892370194</v>
      </c>
      <c r="CD264" s="52">
        <v>74.012899777767799</v>
      </c>
      <c r="CE264" s="52">
        <v>78.1133810403079</v>
      </c>
      <c r="CF264" s="52">
        <v>82.145993053625602</v>
      </c>
      <c r="CG264" s="52">
        <v>85.778476024806693</v>
      </c>
      <c r="CH264" s="52">
        <v>88.682166819585404</v>
      </c>
      <c r="CI264" s="52">
        <v>91.358822401790604</v>
      </c>
      <c r="CJ264" s="52">
        <v>93.472043382666996</v>
      </c>
      <c r="CK264" s="52">
        <v>94.373552192564503</v>
      </c>
      <c r="CL264" s="52">
        <v>94.242470897346905</v>
      </c>
      <c r="CM264" s="52">
        <v>93.756082400381203</v>
      </c>
      <c r="CN264" s="52">
        <v>91.804832696703599</v>
      </c>
      <c r="CO264" s="52">
        <v>88.959915126944495</v>
      </c>
      <c r="CP264" s="57">
        <v>84.0829223682574</v>
      </c>
      <c r="CQ264" s="57">
        <v>80.204301383229605</v>
      </c>
      <c r="CR264" s="57">
        <v>77.929684765627897</v>
      </c>
      <c r="CS264" s="57">
        <v>72.532647813091998</v>
      </c>
      <c r="CT264" s="57">
        <v>1.8830690919481599E-2</v>
      </c>
      <c r="CU264" s="57">
        <v>-2.6046809137125499E-3</v>
      </c>
      <c r="CV264" s="57">
        <v>6.4269372195948802E-3</v>
      </c>
      <c r="CW264" s="57">
        <v>5.2018187690700598E-3</v>
      </c>
      <c r="CX264" s="57">
        <v>1.22426234468575E-3</v>
      </c>
      <c r="CY264" s="57">
        <v>-2.5877331606017099E-3</v>
      </c>
      <c r="CZ264" s="57">
        <v>8.78532405159273E-4</v>
      </c>
      <c r="DA264" s="57">
        <v>8.4221911737611694E-3</v>
      </c>
      <c r="DB264" s="57">
        <v>1.9537819309711602E-2</v>
      </c>
      <c r="DC264" s="57">
        <v>1.54157152471325E-2</v>
      </c>
      <c r="DD264" s="57">
        <v>5.5177621645379404E-3</v>
      </c>
      <c r="DE264" s="57">
        <v>2.5136961050588901E-3</v>
      </c>
      <c r="DF264" s="57">
        <v>-8.8193110767501894E-3</v>
      </c>
      <c r="DG264" s="57">
        <v>-5.4837134464332804E-3</v>
      </c>
      <c r="DH264" s="57">
        <v>6.7681353863818499E-3</v>
      </c>
      <c r="DI264" s="57">
        <v>1.4121940066604799E-2</v>
      </c>
      <c r="DJ264" s="57">
        <v>8.1995792190065295E-2</v>
      </c>
      <c r="DK264" s="57">
        <v>0.101146062555593</v>
      </c>
      <c r="DL264" s="57">
        <v>0.105429943122769</v>
      </c>
      <c r="DM264" s="57">
        <v>0.10042488954076199</v>
      </c>
      <c r="DN264" s="57">
        <v>6.5529140834421601E-2</v>
      </c>
      <c r="DO264" s="57">
        <v>1.35823824069802E-3</v>
      </c>
      <c r="DP264" s="52">
        <v>-3.9049225809242301E-3</v>
      </c>
      <c r="DQ264" s="52">
        <v>6.9064176396689296E-6</v>
      </c>
      <c r="DR264" s="58">
        <v>2.08062873344785E-6</v>
      </c>
      <c r="DS264" s="58">
        <v>1.81529974626341E-6</v>
      </c>
      <c r="DT264" s="58">
        <v>1.3404115447046099E-6</v>
      </c>
      <c r="DU264" s="58">
        <v>6.9847507943227499E-7</v>
      </c>
      <c r="DV264" s="58">
        <v>2.7974913583877701E-7</v>
      </c>
      <c r="DW264" s="58">
        <v>9.9951767454882894E-8</v>
      </c>
      <c r="DX264" s="58">
        <v>2.7537961662660099E-7</v>
      </c>
      <c r="DY264" s="58">
        <v>1.67945745102086E-6</v>
      </c>
      <c r="DZ264" s="58">
        <v>6.4832574781460197E-7</v>
      </c>
      <c r="EA264" s="58">
        <v>4.6045020762300102E-7</v>
      </c>
      <c r="EB264" s="58">
        <v>2.68190036423183E-7</v>
      </c>
      <c r="EC264" s="58">
        <v>2.6693543241143199E-7</v>
      </c>
      <c r="ED264" s="58">
        <v>6.4037173201556899E-7</v>
      </c>
      <c r="EE264" s="58">
        <v>1.9311457834327298E-6</v>
      </c>
      <c r="EF264" s="58">
        <v>2.8835469458427101E-6</v>
      </c>
      <c r="EG264" s="58">
        <v>3.2635749422953701E-6</v>
      </c>
      <c r="EH264" s="58">
        <v>3.5436105186139402E-6</v>
      </c>
      <c r="EI264" s="58">
        <v>3.7382138682975199E-6</v>
      </c>
      <c r="EJ264" s="58">
        <v>3.9001606036767199E-6</v>
      </c>
      <c r="EK264" s="58">
        <v>3.7215447745202699E-6</v>
      </c>
      <c r="EL264" s="58">
        <v>4.7227764464827599E-6</v>
      </c>
      <c r="EM264" s="58">
        <v>2.76111544351514E-6</v>
      </c>
      <c r="EN264" s="58">
        <v>2.9517595308456699E-7</v>
      </c>
      <c r="EO264" s="58">
        <v>2.6190071580008401E-7</v>
      </c>
    </row>
    <row r="265" spans="2:145" x14ac:dyDescent="0.25">
      <c r="B26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All_All_All_All_All_HETOUC_All_All_All_All_All_45849</v>
      </c>
      <c r="C265" s="52" t="s">
        <v>264</v>
      </c>
      <c r="D265" s="52" t="s">
        <v>241</v>
      </c>
      <c r="E265" s="52" t="s">
        <v>25</v>
      </c>
      <c r="F265" s="52" t="s">
        <v>25</v>
      </c>
      <c r="G265" s="52" t="s">
        <v>25</v>
      </c>
      <c r="H265" s="52" t="s">
        <v>25</v>
      </c>
      <c r="I265" s="52" t="s">
        <v>25</v>
      </c>
      <c r="J265" s="52" t="s">
        <v>242</v>
      </c>
      <c r="K265" s="52" t="s">
        <v>25</v>
      </c>
      <c r="L265" s="53" t="s">
        <v>25</v>
      </c>
      <c r="M265" s="53" t="s">
        <v>25</v>
      </c>
      <c r="N265" s="54" t="s">
        <v>25</v>
      </c>
      <c r="O265" s="52" t="s">
        <v>25</v>
      </c>
      <c r="P265" s="55">
        <v>45849</v>
      </c>
      <c r="Q265" s="52">
        <v>17</v>
      </c>
      <c r="R265" s="52">
        <v>21</v>
      </c>
      <c r="S265" s="56">
        <v>13283</v>
      </c>
      <c r="T265" s="52">
        <v>0</v>
      </c>
      <c r="U265" s="52">
        <v>0</v>
      </c>
      <c r="V265" s="52">
        <v>0</v>
      </c>
      <c r="W265" s="52">
        <v>0</v>
      </c>
      <c r="X265" s="52">
        <v>0.89780089373177996</v>
      </c>
      <c r="Y265" s="52">
        <v>0.77638016587867797</v>
      </c>
      <c r="Z265" s="52">
        <v>0.67987645716531098</v>
      </c>
      <c r="AA265" s="52">
        <v>0.61932902487726904</v>
      </c>
      <c r="AB265" s="52">
        <v>0.58870119898116502</v>
      </c>
      <c r="AC265" s="52">
        <v>0.57705158200055295</v>
      </c>
      <c r="AD265" s="52">
        <v>0.61377666308838397</v>
      </c>
      <c r="AE265" s="52">
        <v>0.66864269247484998</v>
      </c>
      <c r="AF265" s="52">
        <v>0.74484552076374599</v>
      </c>
      <c r="AG265" s="52">
        <v>0.83535318538231296</v>
      </c>
      <c r="AH265" s="52">
        <v>0.95003702617985797</v>
      </c>
      <c r="AI265" s="52">
        <v>1.0749114916523901</v>
      </c>
      <c r="AJ265" s="52">
        <v>1.2659092326098</v>
      </c>
      <c r="AK265" s="52">
        <v>1.42942299881835</v>
      </c>
      <c r="AL265" s="52">
        <v>1.5585363111422099</v>
      </c>
      <c r="AM265" s="52">
        <v>1.6958144616781701</v>
      </c>
      <c r="AN265" s="52">
        <v>1.6721481854345099</v>
      </c>
      <c r="AO265" s="52">
        <v>1.6899415064398799</v>
      </c>
      <c r="AP265" s="52">
        <v>1.6876756950287899</v>
      </c>
      <c r="AQ265" s="52">
        <v>1.59077176767497</v>
      </c>
      <c r="AR265" s="52">
        <v>1.44913262388881</v>
      </c>
      <c r="AS265" s="52">
        <v>1.46603762098816</v>
      </c>
      <c r="AT265" s="52">
        <v>1.31975494980761</v>
      </c>
      <c r="AU265" s="52">
        <v>1.1488272744150501</v>
      </c>
      <c r="AV265" s="52">
        <v>1.0436605638337899</v>
      </c>
      <c r="AW265" s="52">
        <v>0.98547791890833003</v>
      </c>
      <c r="AX265" s="52">
        <v>0.85727872252957804</v>
      </c>
      <c r="AY265" s="52">
        <v>0.74643671908494702</v>
      </c>
      <c r="AZ265" s="52">
        <v>0.65783530716471295</v>
      </c>
      <c r="BA265" s="52">
        <v>0.595462896617455</v>
      </c>
      <c r="BB265" s="52">
        <v>0.57537107941746601</v>
      </c>
      <c r="BC265" s="52">
        <v>0.60028130925985901</v>
      </c>
      <c r="BD265" s="52">
        <v>0.68390777979702599</v>
      </c>
      <c r="BE265" s="52">
        <v>0.74665766350096496</v>
      </c>
      <c r="BF265" s="52">
        <v>0.81414315617255295</v>
      </c>
      <c r="BG265" s="52">
        <v>0.92250852037097997</v>
      </c>
      <c r="BH265" s="52">
        <v>1.0865820799072501</v>
      </c>
      <c r="BI265" s="52">
        <v>1.3001666200082</v>
      </c>
      <c r="BJ265" s="52">
        <v>1.5541525780694601</v>
      </c>
      <c r="BK265" s="52">
        <v>1.7865789679395701</v>
      </c>
      <c r="BL265" s="52">
        <v>1.9664949119306401</v>
      </c>
      <c r="BM265" s="52">
        <v>2.11583761269452</v>
      </c>
      <c r="BN265" s="52">
        <v>2.1913959832468901</v>
      </c>
      <c r="BO265" s="52">
        <v>2.1580233757219198</v>
      </c>
      <c r="BP265" s="52">
        <v>1.9956101830497599</v>
      </c>
      <c r="BQ265" s="52">
        <v>1.7853589028261301</v>
      </c>
      <c r="BR265" s="52">
        <v>1.6028560779880501</v>
      </c>
      <c r="BS265" s="52">
        <v>1.3313669771985801</v>
      </c>
      <c r="BT265" s="52">
        <v>1.1251048733408699</v>
      </c>
      <c r="BU265" s="52">
        <v>77.621265699759107</v>
      </c>
      <c r="BV265" s="52">
        <v>74.311799310979495</v>
      </c>
      <c r="BW265" s="52">
        <v>73.065040626239096</v>
      </c>
      <c r="BX265" s="52">
        <v>71.634595896279606</v>
      </c>
      <c r="BY265" s="52">
        <v>70.303870426923893</v>
      </c>
      <c r="BZ265" s="52">
        <v>69.782689040696596</v>
      </c>
      <c r="CA265" s="52">
        <v>68.936564154929798</v>
      </c>
      <c r="CB265" s="52">
        <v>69.728381309214598</v>
      </c>
      <c r="CC265" s="52">
        <v>72.347293362300803</v>
      </c>
      <c r="CD265" s="52">
        <v>77.596038202267394</v>
      </c>
      <c r="CE265" s="52">
        <v>81.642731446841793</v>
      </c>
      <c r="CF265" s="52">
        <v>85.449773695614198</v>
      </c>
      <c r="CG265" s="52">
        <v>88.929209970748403</v>
      </c>
      <c r="CH265" s="52">
        <v>91.529162530922306</v>
      </c>
      <c r="CI265" s="52">
        <v>93.695946771639896</v>
      </c>
      <c r="CJ265" s="52">
        <v>95.380084477238199</v>
      </c>
      <c r="CK265" s="52">
        <v>96.269833769777193</v>
      </c>
      <c r="CL265" s="52">
        <v>96.250509535415304</v>
      </c>
      <c r="CM265" s="52">
        <v>94.897247083795307</v>
      </c>
      <c r="CN265" s="52">
        <v>92.834274392519603</v>
      </c>
      <c r="CO265" s="52">
        <v>89.143646536381894</v>
      </c>
      <c r="CP265" s="57">
        <v>84.754566382017501</v>
      </c>
      <c r="CQ265" s="57">
        <v>81.883851576710299</v>
      </c>
      <c r="CR265" s="57">
        <v>79.835789478901702</v>
      </c>
      <c r="CS265" s="57">
        <v>77.944568222972507</v>
      </c>
      <c r="CT265" s="57">
        <v>2.3577233256941402E-2</v>
      </c>
      <c r="CU265" s="57">
        <v>1.8990920632861601E-2</v>
      </c>
      <c r="CV265" s="57">
        <v>1.97895930721202E-2</v>
      </c>
      <c r="CW265" s="57">
        <v>1.25537696414731E-2</v>
      </c>
      <c r="CX265" s="57">
        <v>2.4040561156818E-3</v>
      </c>
      <c r="CY265" s="57">
        <v>-1.58825270854556E-3</v>
      </c>
      <c r="CZ265" s="57">
        <v>-2.8695530132251501E-3</v>
      </c>
      <c r="DA265" s="57">
        <v>1.1101476101921E-2</v>
      </c>
      <c r="DB265" s="57">
        <v>1.8157067924621802E-2</v>
      </c>
      <c r="DC265" s="57">
        <v>1.31463144785549E-2</v>
      </c>
      <c r="DD265" s="57">
        <v>4.0630757287160703E-3</v>
      </c>
      <c r="DE265" s="57">
        <v>2.7055889730545901E-3</v>
      </c>
      <c r="DF265" s="57">
        <v>-4.5553311212127804E-3</v>
      </c>
      <c r="DG265" s="57">
        <v>1.2464952725162799E-2</v>
      </c>
      <c r="DH265" s="57">
        <v>1.9757494484025601E-2</v>
      </c>
      <c r="DI265" s="57">
        <v>2.3335992820745399E-2</v>
      </c>
      <c r="DJ265" s="57">
        <v>8.5654528888558998E-2</v>
      </c>
      <c r="DK265" s="57">
        <v>0.11000690748266501</v>
      </c>
      <c r="DL265" s="57">
        <v>0.10548995752250701</v>
      </c>
      <c r="DM265" s="57">
        <v>9.6687231674133498E-2</v>
      </c>
      <c r="DN265" s="57">
        <v>7.0958557766628294E-2</v>
      </c>
      <c r="DO265" s="52">
        <v>8.8413738615367807E-3</v>
      </c>
      <c r="DP265" s="52">
        <v>-2.2025457037180701E-3</v>
      </c>
      <c r="DQ265" s="52">
        <v>-3.6420747093321302E-4</v>
      </c>
      <c r="DR265" s="58">
        <v>2.4987392815493398E-6</v>
      </c>
      <c r="DS265" s="58">
        <v>2.0873637590127199E-6</v>
      </c>
      <c r="DT265" s="58">
        <v>1.5237335172237999E-6</v>
      </c>
      <c r="DU265" s="58">
        <v>7.8528164494246501E-7</v>
      </c>
      <c r="DV265" s="58">
        <v>3.1740984332237401E-7</v>
      </c>
      <c r="DW265" s="58">
        <v>1.3376836325100101E-7</v>
      </c>
      <c r="DX265" s="58">
        <v>3.8943125268207302E-7</v>
      </c>
      <c r="DY265" s="58">
        <v>2.4458604379012902E-6</v>
      </c>
      <c r="DZ265" s="58">
        <v>8.95685476645702E-7</v>
      </c>
      <c r="EA265" s="58">
        <v>6.9672508063403705E-7</v>
      </c>
      <c r="EB265" s="58">
        <v>4.7424710721445899E-7</v>
      </c>
      <c r="EC265" s="58">
        <v>5.2220930849669805E-7</v>
      </c>
      <c r="ED265" s="58">
        <v>1.22690525982359E-6</v>
      </c>
      <c r="EE265" s="58">
        <v>2.8193089134653301E-6</v>
      </c>
      <c r="EF265" s="58">
        <v>3.8009161061573199E-6</v>
      </c>
      <c r="EG265" s="58">
        <v>4.4542967341723001E-6</v>
      </c>
      <c r="EH265" s="58">
        <v>5.1512477335314396E-6</v>
      </c>
      <c r="EI265" s="58">
        <v>5.6162638875852997E-6</v>
      </c>
      <c r="EJ265" s="58">
        <v>5.2007648637835897E-6</v>
      </c>
      <c r="EK265" s="58">
        <v>4.9843240638500404E-6</v>
      </c>
      <c r="EL265" s="58">
        <v>5.5699874825479796E-6</v>
      </c>
      <c r="EM265" s="58">
        <v>3.22161189702411E-6</v>
      </c>
      <c r="EN265" s="58">
        <v>4.6542432663138198E-7</v>
      </c>
      <c r="EO265" s="58">
        <v>3.7078084577628302E-7</v>
      </c>
    </row>
    <row r="266" spans="2:145" x14ac:dyDescent="0.25">
      <c r="B26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All_All_All_All_All_HETOUC_All_All_All_All_All_45877</v>
      </c>
      <c r="C266" s="52" t="s">
        <v>264</v>
      </c>
      <c r="D266" s="52" t="s">
        <v>241</v>
      </c>
      <c r="E266" s="52" t="s">
        <v>25</v>
      </c>
      <c r="F266" s="52" t="s">
        <v>25</v>
      </c>
      <c r="G266" s="52" t="s">
        <v>25</v>
      </c>
      <c r="H266" s="52" t="s">
        <v>25</v>
      </c>
      <c r="I266" s="52" t="s">
        <v>25</v>
      </c>
      <c r="J266" s="52" t="s">
        <v>242</v>
      </c>
      <c r="K266" s="52" t="s">
        <v>25</v>
      </c>
      <c r="L266" s="53" t="s">
        <v>25</v>
      </c>
      <c r="M266" s="53" t="s">
        <v>25</v>
      </c>
      <c r="N266" s="54" t="s">
        <v>25</v>
      </c>
      <c r="O266" s="52" t="s">
        <v>25</v>
      </c>
      <c r="P266" s="55">
        <v>45877</v>
      </c>
      <c r="Q266" s="52">
        <v>17</v>
      </c>
      <c r="R266" s="52">
        <v>21</v>
      </c>
      <c r="S266" s="56">
        <v>13982</v>
      </c>
      <c r="T266" s="52">
        <v>0</v>
      </c>
      <c r="U266" s="52">
        <v>0</v>
      </c>
      <c r="V266" s="52">
        <v>0</v>
      </c>
      <c r="W266" s="52">
        <v>0</v>
      </c>
      <c r="X266" s="52">
        <v>0.85186123613301001</v>
      </c>
      <c r="Y266" s="52">
        <v>0.75913746942213101</v>
      </c>
      <c r="Z266" s="52">
        <v>0.68683249516367695</v>
      </c>
      <c r="AA266" s="52">
        <v>0.63374260474147803</v>
      </c>
      <c r="AB266" s="52">
        <v>0.60093285638183702</v>
      </c>
      <c r="AC266" s="52">
        <v>0.59468719613583299</v>
      </c>
      <c r="AD266" s="52">
        <v>0.63074276620254599</v>
      </c>
      <c r="AE266" s="52">
        <v>0.69127622586435</v>
      </c>
      <c r="AF266" s="52">
        <v>0.75892999070237199</v>
      </c>
      <c r="AG266" s="52">
        <v>0.82442524220734303</v>
      </c>
      <c r="AH266" s="52">
        <v>0.93075798800716403</v>
      </c>
      <c r="AI266" s="52">
        <v>1.03410114385706</v>
      </c>
      <c r="AJ266" s="52">
        <v>1.22109011643122</v>
      </c>
      <c r="AK266" s="52">
        <v>1.355363945553</v>
      </c>
      <c r="AL266" s="52">
        <v>1.5394685316708301</v>
      </c>
      <c r="AM266" s="52">
        <v>1.6646816037332199</v>
      </c>
      <c r="AN266" s="52">
        <v>1.67108489427061</v>
      </c>
      <c r="AO266" s="52">
        <v>1.74157274240752</v>
      </c>
      <c r="AP266" s="52">
        <v>1.72682901305567</v>
      </c>
      <c r="AQ266" s="52">
        <v>1.6014266041041101</v>
      </c>
      <c r="AR266" s="52">
        <v>1.4497042433576699</v>
      </c>
      <c r="AS266" s="52">
        <v>1.4498627856376201</v>
      </c>
      <c r="AT266" s="52">
        <v>1.30815933924965</v>
      </c>
      <c r="AU266" s="52">
        <v>1.1258025538894401</v>
      </c>
      <c r="AV266" s="52">
        <v>1.0206916289724499</v>
      </c>
      <c r="AW266" s="52">
        <v>0.95513965027997405</v>
      </c>
      <c r="AX266" s="52">
        <v>0.84008696696189</v>
      </c>
      <c r="AY266" s="52">
        <v>0.74107455389267496</v>
      </c>
      <c r="AZ266" s="52">
        <v>0.66064821321721301</v>
      </c>
      <c r="BA266" s="52">
        <v>0.60521230933367898</v>
      </c>
      <c r="BB266" s="52">
        <v>0.59298833915125804</v>
      </c>
      <c r="BC266" s="52">
        <v>0.622471086774674</v>
      </c>
      <c r="BD266" s="52">
        <v>0.68714411484570204</v>
      </c>
      <c r="BE266" s="52">
        <v>0.72814882069958198</v>
      </c>
      <c r="BF266" s="52">
        <v>0.79120793725489003</v>
      </c>
      <c r="BG266" s="52">
        <v>0.89704651670770696</v>
      </c>
      <c r="BH266" s="52">
        <v>1.05191325277549</v>
      </c>
      <c r="BI266" s="52">
        <v>1.25831549356705</v>
      </c>
      <c r="BJ266" s="52">
        <v>1.5215524033750001</v>
      </c>
      <c r="BK266" s="52">
        <v>1.7631946728624599</v>
      </c>
      <c r="BL266" s="52">
        <v>1.9652551531795901</v>
      </c>
      <c r="BM266" s="52">
        <v>2.0989293209039301</v>
      </c>
      <c r="BN266" s="52">
        <v>2.1867926301123699</v>
      </c>
      <c r="BO266" s="52">
        <v>2.1505670590541199</v>
      </c>
      <c r="BP266" s="52">
        <v>1.98670836110395</v>
      </c>
      <c r="BQ266" s="52">
        <v>1.8033747508697699</v>
      </c>
      <c r="BR266" s="52">
        <v>1.61532938508512</v>
      </c>
      <c r="BS266" s="52">
        <v>1.3174357087255599</v>
      </c>
      <c r="BT266" s="52">
        <v>1.11345851380052</v>
      </c>
      <c r="BU266" s="52">
        <v>78.687372062290905</v>
      </c>
      <c r="BV266" s="52">
        <v>73.128146458209002</v>
      </c>
      <c r="BW266" s="52">
        <v>72.066496477644094</v>
      </c>
      <c r="BX266" s="52">
        <v>70.922240274287006</v>
      </c>
      <c r="BY266" s="52">
        <v>69.417561015100205</v>
      </c>
      <c r="BZ266" s="52">
        <v>68.731620665460298</v>
      </c>
      <c r="CA266" s="52">
        <v>67.908060325218599</v>
      </c>
      <c r="CB266" s="52">
        <v>68.182853270082603</v>
      </c>
      <c r="CC266" s="52">
        <v>70.858046251550107</v>
      </c>
      <c r="CD266" s="52">
        <v>76.468925549884801</v>
      </c>
      <c r="CE266" s="52">
        <v>80.411503415472595</v>
      </c>
      <c r="CF266" s="52">
        <v>84.532049983536695</v>
      </c>
      <c r="CG266" s="52">
        <v>88.171486414859601</v>
      </c>
      <c r="CH266" s="52">
        <v>91.442071579290101</v>
      </c>
      <c r="CI266" s="52">
        <v>94.028473550718999</v>
      </c>
      <c r="CJ266" s="52">
        <v>95.8719780920933</v>
      </c>
      <c r="CK266" s="52">
        <v>96.811281782178199</v>
      </c>
      <c r="CL266" s="52">
        <v>97.069024689455304</v>
      </c>
      <c r="CM266" s="52">
        <v>96.289052815350999</v>
      </c>
      <c r="CN266" s="52">
        <v>94.104797532849304</v>
      </c>
      <c r="CO266" s="52">
        <v>90.5133308190034</v>
      </c>
      <c r="CP266" s="57">
        <v>85.482230690210002</v>
      </c>
      <c r="CQ266" s="57">
        <v>83.001803395413603</v>
      </c>
      <c r="CR266" s="57">
        <v>80.524086400185197</v>
      </c>
      <c r="CS266" s="57">
        <v>76.546655430557394</v>
      </c>
      <c r="CT266" s="57">
        <v>2.34775331759303E-2</v>
      </c>
      <c r="CU266" s="57">
        <v>1.29071031317758E-2</v>
      </c>
      <c r="CV266" s="57">
        <v>1.6373508424192901E-2</v>
      </c>
      <c r="CW266" s="57">
        <v>1.07686880285496E-2</v>
      </c>
      <c r="CX266" s="57">
        <v>2.1802791138690802E-3</v>
      </c>
      <c r="CY266" s="57">
        <v>-1.7438940550065199E-3</v>
      </c>
      <c r="CZ266" s="57">
        <v>-1.90101443912908E-3</v>
      </c>
      <c r="DA266" s="57">
        <v>1.00481287129513E-2</v>
      </c>
      <c r="DB266" s="57">
        <v>1.92324937230791E-2</v>
      </c>
      <c r="DC266" s="57">
        <v>1.4085432724765199E-2</v>
      </c>
      <c r="DD266" s="57">
        <v>3.84104594879105E-3</v>
      </c>
      <c r="DE266" s="57">
        <v>2.1659597212358699E-3</v>
      </c>
      <c r="DF266" s="57">
        <v>-6.7305212871472302E-3</v>
      </c>
      <c r="DG266" s="57">
        <v>7.7723211108529297E-3</v>
      </c>
      <c r="DH266" s="57">
        <v>1.7256747242058602E-2</v>
      </c>
      <c r="DI266" s="57">
        <v>2.2356778162913399E-2</v>
      </c>
      <c r="DJ266" s="57">
        <v>8.6844460612413105E-2</v>
      </c>
      <c r="DK266" s="57">
        <v>0.11069820239764799</v>
      </c>
      <c r="DL266" s="57">
        <v>0.110593063522494</v>
      </c>
      <c r="DM266" s="57">
        <v>0.102422545877493</v>
      </c>
      <c r="DN266" s="57">
        <v>7.3551906551459698E-2</v>
      </c>
      <c r="DO266" s="52">
        <v>8.6506798755021895E-3</v>
      </c>
      <c r="DP266" s="52">
        <v>-2.3844801515613598E-3</v>
      </c>
      <c r="DQ266" s="52">
        <v>-6.2402713765980899E-4</v>
      </c>
      <c r="DR266" s="58">
        <v>2.4204473279429598E-6</v>
      </c>
      <c r="DS266" s="58">
        <v>1.8530045509520101E-6</v>
      </c>
      <c r="DT266" s="58">
        <v>1.2788648218967601E-6</v>
      </c>
      <c r="DU266" s="58">
        <v>6.8430982696828002E-7</v>
      </c>
      <c r="DV266" s="58">
        <v>2.5134030297409801E-7</v>
      </c>
      <c r="DW266" s="58">
        <v>1.04364240291991E-7</v>
      </c>
      <c r="DX266" s="58">
        <v>2.9914501370906599E-7</v>
      </c>
      <c r="DY266" s="58">
        <v>1.9189176540556999E-6</v>
      </c>
      <c r="DZ266" s="58">
        <v>7.1822381877412603E-7</v>
      </c>
      <c r="EA266" s="58">
        <v>5.73029385462368E-7</v>
      </c>
      <c r="EB266" s="58">
        <v>3.1616187322093199E-7</v>
      </c>
      <c r="EC266" s="58">
        <v>2.91987622209771E-7</v>
      </c>
      <c r="ED266" s="58">
        <v>7.1165647258222903E-7</v>
      </c>
      <c r="EE266" s="58">
        <v>2.1783111195336801E-6</v>
      </c>
      <c r="EF266" s="58">
        <v>3.1899737986235598E-6</v>
      </c>
      <c r="EG266" s="58">
        <v>3.9680972732090604E-6</v>
      </c>
      <c r="EH266" s="58">
        <v>4.4264161313273501E-6</v>
      </c>
      <c r="EI266" s="58">
        <v>4.82408477418821E-6</v>
      </c>
      <c r="EJ266" s="58">
        <v>4.9275214846362397E-6</v>
      </c>
      <c r="EK266" s="58">
        <v>4.7749487703249603E-6</v>
      </c>
      <c r="EL266" s="58">
        <v>5.2436017690762296E-6</v>
      </c>
      <c r="EM266" s="58">
        <v>3.0760676300842101E-6</v>
      </c>
      <c r="EN266" s="58">
        <v>4.945904355927E-7</v>
      </c>
      <c r="EO266" s="58">
        <v>4.7709762547808299E-7</v>
      </c>
    </row>
    <row r="267" spans="2:145" x14ac:dyDescent="0.25">
      <c r="B26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All_All_All_All_All_HETOUC_All_All_All_All_All_45890</v>
      </c>
      <c r="C267" s="52" t="s">
        <v>264</v>
      </c>
      <c r="D267" s="52" t="s">
        <v>241</v>
      </c>
      <c r="E267" s="52" t="s">
        <v>25</v>
      </c>
      <c r="F267" s="52" t="s">
        <v>25</v>
      </c>
      <c r="G267" s="52" t="s">
        <v>25</v>
      </c>
      <c r="H267" s="52" t="s">
        <v>25</v>
      </c>
      <c r="I267" s="52" t="s">
        <v>25</v>
      </c>
      <c r="J267" s="52" t="s">
        <v>242</v>
      </c>
      <c r="K267" s="52" t="s">
        <v>25</v>
      </c>
      <c r="L267" s="53" t="s">
        <v>25</v>
      </c>
      <c r="M267" s="53" t="s">
        <v>25</v>
      </c>
      <c r="N267" s="54" t="s">
        <v>25</v>
      </c>
      <c r="O267" s="52" t="s">
        <v>25</v>
      </c>
      <c r="P267" s="55">
        <v>45890</v>
      </c>
      <c r="Q267" s="52">
        <v>17</v>
      </c>
      <c r="R267" s="52">
        <v>21</v>
      </c>
      <c r="S267" s="56">
        <v>14238</v>
      </c>
      <c r="T267" s="52">
        <v>0</v>
      </c>
      <c r="U267" s="52">
        <v>0</v>
      </c>
      <c r="V267" s="52">
        <v>0</v>
      </c>
      <c r="W267" s="52">
        <v>0</v>
      </c>
      <c r="X267" s="52">
        <v>0.79377511246002297</v>
      </c>
      <c r="Y267" s="52">
        <v>0.69773372082926299</v>
      </c>
      <c r="Z267" s="52">
        <v>0.62993145283792795</v>
      </c>
      <c r="AA267" s="52">
        <v>0.58690485388133395</v>
      </c>
      <c r="AB267" s="52">
        <v>0.58074615543879904</v>
      </c>
      <c r="AC267" s="52">
        <v>0.58173748491945099</v>
      </c>
      <c r="AD267" s="52">
        <v>0.61321112014419399</v>
      </c>
      <c r="AE267" s="52">
        <v>0.65182963004896899</v>
      </c>
      <c r="AF267" s="52">
        <v>0.67595140745067495</v>
      </c>
      <c r="AG267" s="52">
        <v>0.73656007292546699</v>
      </c>
      <c r="AH267" s="52">
        <v>0.86034041941935302</v>
      </c>
      <c r="AI267" s="52">
        <v>0.94674230965260098</v>
      </c>
      <c r="AJ267" s="52">
        <v>1.0896299864607</v>
      </c>
      <c r="AK267" s="52">
        <v>1.2706438168794401</v>
      </c>
      <c r="AL267" s="52">
        <v>1.4396993727342899</v>
      </c>
      <c r="AM267" s="52">
        <v>1.5899132276474199</v>
      </c>
      <c r="AN267" s="52">
        <v>1.60192339656265</v>
      </c>
      <c r="AO267" s="52">
        <v>1.6678658930583901</v>
      </c>
      <c r="AP267" s="52">
        <v>1.6711575548959201</v>
      </c>
      <c r="AQ267" s="52">
        <v>1.55879041622437</v>
      </c>
      <c r="AR267" s="52">
        <v>1.44968101925528</v>
      </c>
      <c r="AS267" s="52">
        <v>1.39388240398667</v>
      </c>
      <c r="AT267" s="52">
        <v>1.23900229313809</v>
      </c>
      <c r="AU267" s="52">
        <v>1.0385866978949001</v>
      </c>
      <c r="AV267" s="52">
        <v>0.91974909921306802</v>
      </c>
      <c r="AW267" s="52">
        <v>0.94689188441406802</v>
      </c>
      <c r="AX267" s="52">
        <v>0.81488697025686796</v>
      </c>
      <c r="AY267" s="52">
        <v>0.71481737832042003</v>
      </c>
      <c r="AZ267" s="52">
        <v>0.63938156829882298</v>
      </c>
      <c r="BA267" s="52">
        <v>0.58599469348964695</v>
      </c>
      <c r="BB267" s="52">
        <v>0.57659394858010604</v>
      </c>
      <c r="BC267" s="52">
        <v>0.60644371068744296</v>
      </c>
      <c r="BD267" s="52">
        <v>0.66193246547551798</v>
      </c>
      <c r="BE267" s="52">
        <v>0.68587571560335903</v>
      </c>
      <c r="BF267" s="52">
        <v>0.72292660324582902</v>
      </c>
      <c r="BG267" s="52">
        <v>0.80203908396744295</v>
      </c>
      <c r="BH267" s="52">
        <v>0.95005415744434596</v>
      </c>
      <c r="BI267" s="52">
        <v>1.1679383460999999</v>
      </c>
      <c r="BJ267" s="52">
        <v>1.48641816597086</v>
      </c>
      <c r="BK267" s="52">
        <v>1.7072906244532</v>
      </c>
      <c r="BL267" s="52">
        <v>1.94541215439252</v>
      </c>
      <c r="BM267" s="52">
        <v>2.0469653338072402</v>
      </c>
      <c r="BN267" s="52">
        <v>2.09840611939953</v>
      </c>
      <c r="BO267" s="52">
        <v>2.05328087098211</v>
      </c>
      <c r="BP267" s="52">
        <v>1.8824241998231099</v>
      </c>
      <c r="BQ267" s="52">
        <v>1.6930125063139401</v>
      </c>
      <c r="BR267" s="52">
        <v>1.49982021525052</v>
      </c>
      <c r="BS267" s="52">
        <v>1.2326503346086299</v>
      </c>
      <c r="BT267" s="52">
        <v>1.0359964219005899</v>
      </c>
      <c r="BU267" s="52">
        <v>74.475147895340598</v>
      </c>
      <c r="BV267" s="52">
        <v>73.014005586613393</v>
      </c>
      <c r="BW267" s="52">
        <v>72.014375063704406</v>
      </c>
      <c r="BX267" s="52">
        <v>70.345933125964706</v>
      </c>
      <c r="BY267" s="52">
        <v>69.224979250930403</v>
      </c>
      <c r="BZ267" s="52">
        <v>68.372417917969798</v>
      </c>
      <c r="CA267" s="52">
        <v>67.413440296868103</v>
      </c>
      <c r="CB267" s="52">
        <v>67.399840454023405</v>
      </c>
      <c r="CC267" s="52">
        <v>71.233536953200002</v>
      </c>
      <c r="CD267" s="52">
        <v>76.638324683842399</v>
      </c>
      <c r="CE267" s="52">
        <v>81.907764463093798</v>
      </c>
      <c r="CF267" s="52">
        <v>86.2265562729675</v>
      </c>
      <c r="CG267" s="52">
        <v>89.819860237498204</v>
      </c>
      <c r="CH267" s="52">
        <v>93.022121348170401</v>
      </c>
      <c r="CI267" s="52">
        <v>94.792650984695698</v>
      </c>
      <c r="CJ267" s="52">
        <v>96.707177889021395</v>
      </c>
      <c r="CK267" s="52">
        <v>97.034734945193506</v>
      </c>
      <c r="CL267" s="52">
        <v>96.360467030864598</v>
      </c>
      <c r="CM267" s="52">
        <v>95.226542388183503</v>
      </c>
      <c r="CN267" s="52">
        <v>92.699214422982394</v>
      </c>
      <c r="CO267" s="52">
        <v>87.933902799754605</v>
      </c>
      <c r="CP267" s="57">
        <v>83.924977297346302</v>
      </c>
      <c r="CQ267" s="57">
        <v>80.657031404903606</v>
      </c>
      <c r="CR267" s="57">
        <v>78.340589595511901</v>
      </c>
      <c r="CS267" s="57">
        <v>76.959749178358194</v>
      </c>
      <c r="CT267" s="57">
        <v>1.49981222192445E-2</v>
      </c>
      <c r="CU267" s="57">
        <v>9.9552213776218697E-3</v>
      </c>
      <c r="CV267" s="57">
        <v>1.4765376872094499E-2</v>
      </c>
      <c r="CW267" s="57">
        <v>8.8893797569345005E-3</v>
      </c>
      <c r="CX267" s="57">
        <v>1.9205711850211E-3</v>
      </c>
      <c r="CY267" s="57">
        <v>-1.8637835924467301E-3</v>
      </c>
      <c r="CZ267" s="57">
        <v>-1.32987870405049E-3</v>
      </c>
      <c r="DA267" s="57">
        <v>9.2265327350322893E-3</v>
      </c>
      <c r="DB267" s="57">
        <v>1.9396599238126901E-2</v>
      </c>
      <c r="DC267" s="57">
        <v>1.4128237283036501E-2</v>
      </c>
      <c r="DD267" s="57">
        <v>2.8765969794133902E-3</v>
      </c>
      <c r="DE267" s="57">
        <v>2.0597759373315299E-3</v>
      </c>
      <c r="DF267" s="57">
        <v>-8.0721149274814198E-3</v>
      </c>
      <c r="DG267" s="57">
        <v>8.7027004189958804E-3</v>
      </c>
      <c r="DH267" s="57">
        <v>1.5338143709709999E-2</v>
      </c>
      <c r="DI267" s="57">
        <v>2.1959907706779299E-2</v>
      </c>
      <c r="DJ267" s="57">
        <v>8.6532517484530405E-2</v>
      </c>
      <c r="DK267" s="57">
        <v>0.107939228128727</v>
      </c>
      <c r="DL267" s="57">
        <v>0.10855001929118099</v>
      </c>
      <c r="DM267" s="57">
        <v>0.10044160583148699</v>
      </c>
      <c r="DN267" s="57">
        <v>5.9957363173231602E-2</v>
      </c>
      <c r="DO267" s="52">
        <v>4.0724359628541099E-3</v>
      </c>
      <c r="DP267" s="52">
        <v>-3.8333886687640902E-3</v>
      </c>
      <c r="DQ267" s="52">
        <v>-1.09357342285403E-5</v>
      </c>
      <c r="DR267" s="58">
        <v>1.9894499395289E-6</v>
      </c>
      <c r="DS267" s="58">
        <v>1.6790286536440599E-6</v>
      </c>
      <c r="DT267" s="58">
        <v>1.26464812914105E-6</v>
      </c>
      <c r="DU267" s="58">
        <v>6.8258389324572601E-7</v>
      </c>
      <c r="DV267" s="58">
        <v>2.8494380416762299E-7</v>
      </c>
      <c r="DW267" s="58">
        <v>1.06462783178843E-7</v>
      </c>
      <c r="DX267" s="58">
        <v>3.0576505481646E-7</v>
      </c>
      <c r="DY267" s="58">
        <v>1.7386751412322599E-6</v>
      </c>
      <c r="DZ267" s="58">
        <v>6.2729972933760296E-7</v>
      </c>
      <c r="EA267" s="58">
        <v>4.5336873898635501E-7</v>
      </c>
      <c r="EB267" s="58">
        <v>2.7333750691609799E-7</v>
      </c>
      <c r="EC267" s="58">
        <v>3.0145719440507401E-7</v>
      </c>
      <c r="ED267" s="58">
        <v>7.12588569329636E-7</v>
      </c>
      <c r="EE267" s="58">
        <v>2.2847362693661301E-6</v>
      </c>
      <c r="EF267" s="58">
        <v>2.9886025906196498E-6</v>
      </c>
      <c r="EG267" s="58">
        <v>3.8721191829559496E-6</v>
      </c>
      <c r="EH267" s="58">
        <v>4.4180711854497797E-6</v>
      </c>
      <c r="EI267" s="58">
        <v>4.4531181389584196E-6</v>
      </c>
      <c r="EJ267" s="58">
        <v>4.3878854249528397E-6</v>
      </c>
      <c r="EK267" s="58">
        <v>3.7819714010282302E-6</v>
      </c>
      <c r="EL267" s="58">
        <v>4.6447929459957297E-6</v>
      </c>
      <c r="EM267" s="58">
        <v>2.3240285690642499E-6</v>
      </c>
      <c r="EN267" s="58">
        <v>3.18186519576086E-7</v>
      </c>
      <c r="EO267" s="58">
        <v>2.6358366616900901E-7</v>
      </c>
    </row>
    <row r="268" spans="2:145" x14ac:dyDescent="0.25">
      <c r="B26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All_All_All_All_All_HETOUC_All_All_All_All_All_45891</v>
      </c>
      <c r="C268" s="52" t="s">
        <v>264</v>
      </c>
      <c r="D268" s="52" t="s">
        <v>241</v>
      </c>
      <c r="E268" s="52" t="s">
        <v>25</v>
      </c>
      <c r="F268" s="52" t="s">
        <v>25</v>
      </c>
      <c r="G268" s="52" t="s">
        <v>25</v>
      </c>
      <c r="H268" s="52" t="s">
        <v>25</v>
      </c>
      <c r="I268" s="52" t="s">
        <v>25</v>
      </c>
      <c r="J268" s="52" t="s">
        <v>242</v>
      </c>
      <c r="K268" s="52" t="s">
        <v>25</v>
      </c>
      <c r="L268" s="53" t="s">
        <v>25</v>
      </c>
      <c r="M268" s="53" t="s">
        <v>25</v>
      </c>
      <c r="N268" s="54" t="s">
        <v>25</v>
      </c>
      <c r="O268" s="52" t="s">
        <v>25</v>
      </c>
      <c r="P268" s="55">
        <v>45891</v>
      </c>
      <c r="Q268" s="52">
        <v>17</v>
      </c>
      <c r="R268" s="52">
        <v>21</v>
      </c>
      <c r="S268" s="56">
        <v>14276</v>
      </c>
      <c r="T268" s="52">
        <v>0</v>
      </c>
      <c r="U268" s="52">
        <v>0</v>
      </c>
      <c r="V268" s="52">
        <v>0</v>
      </c>
      <c r="W268" s="52">
        <v>0</v>
      </c>
      <c r="X268" s="52">
        <v>0.90202961374007595</v>
      </c>
      <c r="Y268" s="52">
        <v>0.77772948892754701</v>
      </c>
      <c r="Z268" s="52">
        <v>0.70158267930893603</v>
      </c>
      <c r="AA268" s="52">
        <v>0.66060475333592905</v>
      </c>
      <c r="AB268" s="52">
        <v>0.606650832603157</v>
      </c>
      <c r="AC268" s="52">
        <v>0.61986637801229305</v>
      </c>
      <c r="AD268" s="52">
        <v>0.66525577611758901</v>
      </c>
      <c r="AE268" s="52">
        <v>0.68837836673733199</v>
      </c>
      <c r="AF268" s="52">
        <v>0.71494251183931301</v>
      </c>
      <c r="AG268" s="52">
        <v>0.81069095408484204</v>
      </c>
      <c r="AH268" s="52">
        <v>0.90167166131618703</v>
      </c>
      <c r="AI268" s="52">
        <v>1.0547017229618401</v>
      </c>
      <c r="AJ268" s="52">
        <v>1.1956720332043</v>
      </c>
      <c r="AK268" s="52">
        <v>1.35403605632</v>
      </c>
      <c r="AL268" s="52">
        <v>1.51072011257898</v>
      </c>
      <c r="AM268" s="52">
        <v>1.69158512319842</v>
      </c>
      <c r="AN268" s="52">
        <v>1.70681457387362</v>
      </c>
      <c r="AO268" s="52">
        <v>1.7396856270652801</v>
      </c>
      <c r="AP268" s="52">
        <v>1.73002025777593</v>
      </c>
      <c r="AQ268" s="52">
        <v>1.59462951298182</v>
      </c>
      <c r="AR268" s="52">
        <v>1.4718756079413799</v>
      </c>
      <c r="AS268" s="52">
        <v>1.4597754281594899</v>
      </c>
      <c r="AT268" s="52">
        <v>1.31505328710748</v>
      </c>
      <c r="AU268" s="52">
        <v>1.1547118603601501</v>
      </c>
      <c r="AV268" s="52">
        <v>1.03980148387919</v>
      </c>
      <c r="AW268" s="52">
        <v>1.0046535500539999</v>
      </c>
      <c r="AX268" s="52">
        <v>0.88953536848985604</v>
      </c>
      <c r="AY268" s="52">
        <v>0.77568624212108295</v>
      </c>
      <c r="AZ268" s="52">
        <v>0.68618610574198102</v>
      </c>
      <c r="BA268" s="52">
        <v>0.627730946153225</v>
      </c>
      <c r="BB268" s="52">
        <v>0.61367045583522495</v>
      </c>
      <c r="BC268" s="52">
        <v>0.639732311140776</v>
      </c>
      <c r="BD268" s="52">
        <v>0.69750830878702696</v>
      </c>
      <c r="BE268" s="52">
        <v>0.72786929472157702</v>
      </c>
      <c r="BF268" s="52">
        <v>0.78568659305288602</v>
      </c>
      <c r="BG268" s="52">
        <v>0.88815365394206303</v>
      </c>
      <c r="BH268" s="52">
        <v>1.0396755888303799</v>
      </c>
      <c r="BI268" s="52">
        <v>1.24001686943501</v>
      </c>
      <c r="BJ268" s="52">
        <v>1.51659512383934</v>
      </c>
      <c r="BK268" s="52">
        <v>1.7707826365636099</v>
      </c>
      <c r="BL268" s="52">
        <v>1.97101654216091</v>
      </c>
      <c r="BM268" s="52">
        <v>2.11819879717563</v>
      </c>
      <c r="BN268" s="52">
        <v>2.2077674587823699</v>
      </c>
      <c r="BO268" s="52">
        <v>2.1567012742224301</v>
      </c>
      <c r="BP268" s="52">
        <v>1.9763918828358</v>
      </c>
      <c r="BQ268" s="52">
        <v>1.79236997743302</v>
      </c>
      <c r="BR268" s="52">
        <v>1.6039262203592</v>
      </c>
      <c r="BS268" s="52">
        <v>1.33242676177986</v>
      </c>
      <c r="BT268" s="52">
        <v>1.1314138664514799</v>
      </c>
      <c r="BU268" s="52">
        <v>76.424144359915104</v>
      </c>
      <c r="BV268" s="52">
        <v>75.420135788378602</v>
      </c>
      <c r="BW268" s="52">
        <v>73.318059911021194</v>
      </c>
      <c r="BX268" s="52">
        <v>71.683729808650796</v>
      </c>
      <c r="BY268" s="52">
        <v>70.465885271919603</v>
      </c>
      <c r="BZ268" s="52">
        <v>69.568906590460301</v>
      </c>
      <c r="CA268" s="52">
        <v>68.287623776822301</v>
      </c>
      <c r="CB268" s="52">
        <v>67.977147113936894</v>
      </c>
      <c r="CC268" s="52">
        <v>71.517143429474402</v>
      </c>
      <c r="CD268" s="52">
        <v>76.321862061878505</v>
      </c>
      <c r="CE268" s="52">
        <v>80.682594633303793</v>
      </c>
      <c r="CF268" s="52">
        <v>84.573895844588705</v>
      </c>
      <c r="CG268" s="52">
        <v>88.459361470100504</v>
      </c>
      <c r="CH268" s="52">
        <v>91.677901770767093</v>
      </c>
      <c r="CI268" s="52">
        <v>94.498257592616994</v>
      </c>
      <c r="CJ268" s="52">
        <v>96.174723984062595</v>
      </c>
      <c r="CK268" s="52">
        <v>97.067614953840405</v>
      </c>
      <c r="CL268" s="52">
        <v>96.875951172129405</v>
      </c>
      <c r="CM268" s="52">
        <v>95.484378774804497</v>
      </c>
      <c r="CN268" s="52">
        <v>93.182459057472002</v>
      </c>
      <c r="CO268" s="52">
        <v>88.894007077625403</v>
      </c>
      <c r="CP268" s="57">
        <v>85.351811835347903</v>
      </c>
      <c r="CQ268" s="57">
        <v>82.049690732380995</v>
      </c>
      <c r="CR268" s="57">
        <v>79.272915242059298</v>
      </c>
      <c r="CS268" s="57">
        <v>78.3538885438943</v>
      </c>
      <c r="CT268" s="57">
        <v>1.8962789540231E-2</v>
      </c>
      <c r="CU268" s="57">
        <v>2.1857742967958001E-2</v>
      </c>
      <c r="CV268" s="57">
        <v>1.9952498124815799E-2</v>
      </c>
      <c r="CW268" s="57">
        <v>1.2103906044002299E-2</v>
      </c>
      <c r="CX268" s="57">
        <v>2.6880899907502499E-3</v>
      </c>
      <c r="CY268" s="57">
        <v>-1.72770937294191E-3</v>
      </c>
      <c r="CZ268" s="57">
        <v>-2.7303107937618901E-3</v>
      </c>
      <c r="DA268" s="57">
        <v>1.0502338269506801E-2</v>
      </c>
      <c r="DB268" s="57">
        <v>1.89960851640909E-2</v>
      </c>
      <c r="DC268" s="57">
        <v>1.3739303662206799E-2</v>
      </c>
      <c r="DD268" s="57">
        <v>5.3182678679303697E-3</v>
      </c>
      <c r="DE268" s="57">
        <v>2.4443208921331601E-3</v>
      </c>
      <c r="DF268" s="57">
        <v>-8.7470113068587301E-4</v>
      </c>
      <c r="DG268" s="57">
        <v>1.89650457466858E-2</v>
      </c>
      <c r="DH268" s="57">
        <v>2.5506501328150501E-2</v>
      </c>
      <c r="DI268" s="57">
        <v>2.7532084228403201E-2</v>
      </c>
      <c r="DJ268" s="57">
        <v>8.8247794241342506E-2</v>
      </c>
      <c r="DK268" s="57">
        <v>0.113055274289745</v>
      </c>
      <c r="DL268" s="57">
        <v>0.107960233561257</v>
      </c>
      <c r="DM268" s="57">
        <v>9.7932903198566998E-2</v>
      </c>
      <c r="DN268" s="57">
        <v>7.06859263597992E-2</v>
      </c>
      <c r="DO268" s="52">
        <v>1.4979594983294001E-2</v>
      </c>
      <c r="DP268" s="52">
        <v>-8.69570794520832E-4</v>
      </c>
      <c r="DQ268" s="52">
        <v>-7.1454117532147995E-4</v>
      </c>
      <c r="DR268" s="58">
        <v>2.1581542610816399E-6</v>
      </c>
      <c r="DS268" s="58">
        <v>2.1386614873383902E-6</v>
      </c>
      <c r="DT268" s="58">
        <v>1.4629827340266299E-6</v>
      </c>
      <c r="DU268" s="58">
        <v>7.4478734452438496E-7</v>
      </c>
      <c r="DV268" s="58">
        <v>3.06338566204233E-7</v>
      </c>
      <c r="DW268" s="58">
        <v>1.4810759849323699E-7</v>
      </c>
      <c r="DX268" s="58">
        <v>3.67845746760792E-7</v>
      </c>
      <c r="DY268" s="58">
        <v>1.84516021858239E-6</v>
      </c>
      <c r="DZ268" s="58">
        <v>8.6169375727036101E-7</v>
      </c>
      <c r="EA268" s="58">
        <v>6.6626831403181797E-7</v>
      </c>
      <c r="EB268" s="58">
        <v>8.9644260390087795E-7</v>
      </c>
      <c r="EC268" s="58">
        <v>8.3354999232948895E-7</v>
      </c>
      <c r="ED268" s="58">
        <v>1.5659404789191999E-6</v>
      </c>
      <c r="EE268" s="58">
        <v>3.4726322835642899E-6</v>
      </c>
      <c r="EF268" s="58">
        <v>5.0470222168470696E-6</v>
      </c>
      <c r="EG268" s="58">
        <v>5.1847411655657797E-6</v>
      </c>
      <c r="EH268" s="58">
        <v>5.6155617055176502E-6</v>
      </c>
      <c r="EI268" s="58">
        <v>6.0061917082756696E-6</v>
      </c>
      <c r="EJ268" s="58">
        <v>5.6072783098397896E-6</v>
      </c>
      <c r="EK268" s="58">
        <v>4.9074105984867402E-6</v>
      </c>
      <c r="EL268" s="58">
        <v>5.9256752283459496E-6</v>
      </c>
      <c r="EM268" s="58">
        <v>4.0030562590995997E-6</v>
      </c>
      <c r="EN268" s="58">
        <v>6.8768884253942199E-7</v>
      </c>
      <c r="EO268" s="58">
        <v>7.3701631104264502E-7</v>
      </c>
    </row>
    <row r="269" spans="2:145" x14ac:dyDescent="0.25">
      <c r="B26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All_All_All_All_All_HETOUC_All_All_All_All_All_45904</v>
      </c>
      <c r="C269" s="52" t="s">
        <v>264</v>
      </c>
      <c r="D269" s="52" t="s">
        <v>241</v>
      </c>
      <c r="E269" s="52" t="s">
        <v>25</v>
      </c>
      <c r="F269" s="52" t="s">
        <v>25</v>
      </c>
      <c r="G269" s="52" t="s">
        <v>25</v>
      </c>
      <c r="H269" s="52" t="s">
        <v>25</v>
      </c>
      <c r="I269" s="52" t="s">
        <v>25</v>
      </c>
      <c r="J269" s="52" t="s">
        <v>242</v>
      </c>
      <c r="K269" s="52" t="s">
        <v>25</v>
      </c>
      <c r="L269" s="53" t="s">
        <v>25</v>
      </c>
      <c r="M269" s="53" t="s">
        <v>25</v>
      </c>
      <c r="N269" s="54" t="s">
        <v>25</v>
      </c>
      <c r="O269" s="52" t="s">
        <v>25</v>
      </c>
      <c r="P269" s="55">
        <v>45904</v>
      </c>
      <c r="Q269" s="52">
        <v>17</v>
      </c>
      <c r="R269" s="52">
        <v>21</v>
      </c>
      <c r="S269" s="56">
        <v>14535</v>
      </c>
      <c r="T269" s="52">
        <v>0</v>
      </c>
      <c r="U269" s="52">
        <v>0</v>
      </c>
      <c r="V269" s="52">
        <v>0</v>
      </c>
      <c r="W269" s="52">
        <v>0</v>
      </c>
      <c r="X269" s="52">
        <v>0.855197483415439</v>
      </c>
      <c r="Y269" s="52">
        <v>0.74633551503525597</v>
      </c>
      <c r="Z269" s="52">
        <v>0.67179241834870396</v>
      </c>
      <c r="AA269" s="52">
        <v>0.62748115767373502</v>
      </c>
      <c r="AB269" s="52">
        <v>0.60099680358067398</v>
      </c>
      <c r="AC269" s="52">
        <v>0.60468060225883202</v>
      </c>
      <c r="AD269" s="52">
        <v>0.63712370652942396</v>
      </c>
      <c r="AE269" s="52">
        <v>0.66387322789219205</v>
      </c>
      <c r="AF269" s="52">
        <v>0.65532560074046398</v>
      </c>
      <c r="AG269" s="52">
        <v>0.73258448869689796</v>
      </c>
      <c r="AH269" s="52">
        <v>0.79447610866737906</v>
      </c>
      <c r="AI269" s="52">
        <v>0.87305460464839502</v>
      </c>
      <c r="AJ269" s="52">
        <v>0.98678505175252895</v>
      </c>
      <c r="AK269" s="52">
        <v>1.1018749137200901</v>
      </c>
      <c r="AL269" s="52">
        <v>1.2277607295331101</v>
      </c>
      <c r="AM269" s="52">
        <v>1.3479078987612501</v>
      </c>
      <c r="AN269" s="52">
        <v>1.3693129731835301</v>
      </c>
      <c r="AO269" s="52">
        <v>1.3943667159562501</v>
      </c>
      <c r="AP269" s="52">
        <v>1.3521030757620001</v>
      </c>
      <c r="AQ269" s="52">
        <v>1.26482013532185</v>
      </c>
      <c r="AR269" s="52">
        <v>1.21025947936492</v>
      </c>
      <c r="AS269" s="52">
        <v>1.1758065922446299</v>
      </c>
      <c r="AT269" s="52">
        <v>1.0437340414510401</v>
      </c>
      <c r="AU269" s="52">
        <v>0.89187443593954996</v>
      </c>
      <c r="AV269" s="52">
        <v>1.0049243940231301</v>
      </c>
      <c r="AW269" s="52">
        <v>0.88575771833802897</v>
      </c>
      <c r="AX269" s="52">
        <v>0.77530574066392</v>
      </c>
      <c r="AY269" s="52">
        <v>0.69681643902855595</v>
      </c>
      <c r="AZ269" s="52">
        <v>0.63614687673186199</v>
      </c>
      <c r="BA269" s="52">
        <v>0.60184843513025599</v>
      </c>
      <c r="BB269" s="52">
        <v>0.60121569346020098</v>
      </c>
      <c r="BC269" s="52">
        <v>0.63888354465688302</v>
      </c>
      <c r="BD269" s="52">
        <v>0.67578239913736304</v>
      </c>
      <c r="BE269" s="52">
        <v>0.67634006706574201</v>
      </c>
      <c r="BF269" s="52">
        <v>0.70974545534616795</v>
      </c>
      <c r="BG269" s="52">
        <v>0.77320435036026303</v>
      </c>
      <c r="BH269" s="52">
        <v>0.87527806721204804</v>
      </c>
      <c r="BI269" s="52">
        <v>1.0090232175324101</v>
      </c>
      <c r="BJ269" s="52">
        <v>1.1638302586396001</v>
      </c>
      <c r="BK269" s="52">
        <v>1.3579542577000101</v>
      </c>
      <c r="BL269" s="52">
        <v>1.48321902352507</v>
      </c>
      <c r="BM269" s="52">
        <v>1.5938999067375501</v>
      </c>
      <c r="BN269" s="52">
        <v>1.6107602031525301</v>
      </c>
      <c r="BO269" s="52">
        <v>1.5419454910314701</v>
      </c>
      <c r="BP269" s="52">
        <v>1.4081041744024301</v>
      </c>
      <c r="BQ269" s="52">
        <v>1.31358344777572</v>
      </c>
      <c r="BR269" s="52">
        <v>1.1976710254296301</v>
      </c>
      <c r="BS269" s="52">
        <v>1.0365276168615301</v>
      </c>
      <c r="BT269" s="52">
        <v>0.89286234389040897</v>
      </c>
      <c r="BU269" s="52">
        <v>72.940187506621797</v>
      </c>
      <c r="BV269" s="52">
        <v>71.508731215720701</v>
      </c>
      <c r="BW269" s="52">
        <v>70.511004871873396</v>
      </c>
      <c r="BX269" s="52">
        <v>69.597216458142896</v>
      </c>
      <c r="BY269" s="52">
        <v>68.400559550197002</v>
      </c>
      <c r="BZ269" s="52">
        <v>67.269791049985599</v>
      </c>
      <c r="CA269" s="52">
        <v>67.172719488531797</v>
      </c>
      <c r="CB269" s="52">
        <v>66.576061413502202</v>
      </c>
      <c r="CC269" s="52">
        <v>69.177251393482507</v>
      </c>
      <c r="CD269" s="52">
        <v>72.371001199595099</v>
      </c>
      <c r="CE269" s="52">
        <v>75.731487936909105</v>
      </c>
      <c r="CF269" s="52">
        <v>78.626061247859894</v>
      </c>
      <c r="CG269" s="52">
        <v>81.299070791750907</v>
      </c>
      <c r="CH269" s="52">
        <v>84.239428667773595</v>
      </c>
      <c r="CI269" s="52">
        <v>86.715158886666302</v>
      </c>
      <c r="CJ269" s="52">
        <v>87.866681451509507</v>
      </c>
      <c r="CK269" s="52">
        <v>88.036080249846705</v>
      </c>
      <c r="CL269" s="52">
        <v>87.400179959710798</v>
      </c>
      <c r="CM269" s="52">
        <v>85.501522909596005</v>
      </c>
      <c r="CN269" s="52">
        <v>81.475044354564702</v>
      </c>
      <c r="CO269" s="52">
        <v>77.964448281382104</v>
      </c>
      <c r="CP269" s="57">
        <v>75.213836958284105</v>
      </c>
      <c r="CQ269" s="57">
        <v>72.814764124202995</v>
      </c>
      <c r="CR269" s="57">
        <v>70.969768199606904</v>
      </c>
      <c r="CS269" s="57">
        <v>75.118909623664095</v>
      </c>
      <c r="CT269" s="57">
        <v>1.2389056421854699E-2</v>
      </c>
      <c r="CU269" s="57">
        <v>5.7463502329730904E-3</v>
      </c>
      <c r="CV269" s="57">
        <v>1.2140165184592201E-2</v>
      </c>
      <c r="CW269" s="57">
        <v>8.4779799902714899E-3</v>
      </c>
      <c r="CX269" s="57">
        <v>1.8269623844398299E-3</v>
      </c>
      <c r="CY269" s="57">
        <v>-1.9630380462333698E-3</v>
      </c>
      <c r="CZ269" s="57">
        <v>-1.6866109103784799E-3</v>
      </c>
      <c r="DA269" s="57">
        <v>9.2021275888538902E-3</v>
      </c>
      <c r="DB269" s="57">
        <v>1.9699986234991598E-2</v>
      </c>
      <c r="DC269" s="57">
        <v>1.63988461479606E-2</v>
      </c>
      <c r="DD269" s="57">
        <v>5.9006165647911002E-3</v>
      </c>
      <c r="DE269" s="57">
        <v>2.0851277394731498E-3</v>
      </c>
      <c r="DF269" s="57">
        <v>-4.35340283222311E-3</v>
      </c>
      <c r="DG269" s="57">
        <v>-4.8057649145078997E-3</v>
      </c>
      <c r="DH269" s="57">
        <v>4.38344258619863E-3</v>
      </c>
      <c r="DI269" s="57">
        <v>1.0531155064338001E-2</v>
      </c>
      <c r="DJ269" s="57">
        <v>7.2185907183560299E-2</v>
      </c>
      <c r="DK269" s="57">
        <v>8.6832063743799107E-2</v>
      </c>
      <c r="DL269" s="57">
        <v>8.0506921624928104E-2</v>
      </c>
      <c r="DM269" s="57">
        <v>6.6186080390980201E-2</v>
      </c>
      <c r="DN269" s="57">
        <v>4.3440204741779898E-2</v>
      </c>
      <c r="DO269" s="52">
        <v>2.6291044058433899E-3</v>
      </c>
      <c r="DP269" s="52">
        <v>-2.1435390429308601E-3</v>
      </c>
      <c r="DQ269" s="52">
        <v>1.2143438510244201E-3</v>
      </c>
      <c r="DR269" s="58">
        <v>1.94337639572701E-6</v>
      </c>
      <c r="DS269" s="58">
        <v>1.6321875745166899E-6</v>
      </c>
      <c r="DT269" s="58">
        <v>1.2220289564758101E-6</v>
      </c>
      <c r="DU269" s="58">
        <v>6.5280071129634004E-7</v>
      </c>
      <c r="DV269" s="58">
        <v>2.9526262062178702E-7</v>
      </c>
      <c r="DW269" s="58">
        <v>1.10217347175459E-7</v>
      </c>
      <c r="DX269" s="58">
        <v>3.3400645278222699E-7</v>
      </c>
      <c r="DY269" s="58">
        <v>1.79000435098972E-6</v>
      </c>
      <c r="DZ269" s="58">
        <v>6.9051862824500303E-7</v>
      </c>
      <c r="EA269" s="58">
        <v>4.9201060557312001E-7</v>
      </c>
      <c r="EB269" s="58">
        <v>3.07220076689665E-7</v>
      </c>
      <c r="EC269" s="58">
        <v>3.2004356491275202E-7</v>
      </c>
      <c r="ED269" s="58">
        <v>6.80749333731961E-7</v>
      </c>
      <c r="EE269" s="58">
        <v>1.82030874247767E-6</v>
      </c>
      <c r="EF269" s="58">
        <v>2.7340749975873301E-6</v>
      </c>
      <c r="EG269" s="58">
        <v>3.4672409475790999E-6</v>
      </c>
      <c r="EH269" s="58">
        <v>3.8260365689247804E-6</v>
      </c>
      <c r="EI269" s="58">
        <v>3.9661275979913801E-6</v>
      </c>
      <c r="EJ269" s="58">
        <v>3.5587830999076402E-6</v>
      </c>
      <c r="EK269" s="58">
        <v>3.1458308470380599E-6</v>
      </c>
      <c r="EL269" s="58">
        <v>3.31350011326182E-6</v>
      </c>
      <c r="EM269" s="58">
        <v>1.9305054374836301E-6</v>
      </c>
      <c r="EN269" s="58">
        <v>2.8309635480142498E-7</v>
      </c>
      <c r="EO269" s="58">
        <v>2.62535722814217E-7</v>
      </c>
    </row>
    <row r="270" spans="2:145" x14ac:dyDescent="0.25">
      <c r="B27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All_All_All_All_All_HETOUC_All_All_All_All_All_45916</v>
      </c>
      <c r="C270" s="52" t="s">
        <v>264</v>
      </c>
      <c r="D270" s="52" t="s">
        <v>241</v>
      </c>
      <c r="E270" s="52" t="s">
        <v>25</v>
      </c>
      <c r="F270" s="52" t="s">
        <v>25</v>
      </c>
      <c r="G270" s="52" t="s">
        <v>25</v>
      </c>
      <c r="H270" s="52" t="s">
        <v>25</v>
      </c>
      <c r="I270" s="52" t="s">
        <v>25</v>
      </c>
      <c r="J270" s="52" t="s">
        <v>242</v>
      </c>
      <c r="K270" s="52" t="s">
        <v>25</v>
      </c>
      <c r="L270" s="53" t="s">
        <v>25</v>
      </c>
      <c r="M270" s="53" t="s">
        <v>25</v>
      </c>
      <c r="N270" s="54" t="s">
        <v>25</v>
      </c>
      <c r="O270" s="52" t="s">
        <v>25</v>
      </c>
      <c r="P270" s="55">
        <v>45916</v>
      </c>
      <c r="Q270" s="52">
        <v>17</v>
      </c>
      <c r="R270" s="52">
        <v>21</v>
      </c>
      <c r="S270" s="56">
        <v>14740</v>
      </c>
      <c r="T270" s="52">
        <v>0</v>
      </c>
      <c r="U270" s="52">
        <v>0</v>
      </c>
      <c r="V270" s="52">
        <v>0</v>
      </c>
      <c r="W270" s="52">
        <v>0</v>
      </c>
      <c r="X270" s="52">
        <v>0.70151737213002396</v>
      </c>
      <c r="Y270" s="52">
        <v>0.620890301670869</v>
      </c>
      <c r="Z270" s="52">
        <v>0.565312102975564</v>
      </c>
      <c r="AA270" s="52">
        <v>0.54327513458551902</v>
      </c>
      <c r="AB270" s="52">
        <v>0.53087475625901404</v>
      </c>
      <c r="AC270" s="52">
        <v>0.54525836343072998</v>
      </c>
      <c r="AD270" s="52">
        <v>0.57455645484815598</v>
      </c>
      <c r="AE270" s="52">
        <v>0.59766514151875205</v>
      </c>
      <c r="AF270" s="52">
        <v>0.59182120802282601</v>
      </c>
      <c r="AG270" s="52">
        <v>0.64774698191954105</v>
      </c>
      <c r="AH270" s="52">
        <v>0.71396119847209005</v>
      </c>
      <c r="AI270" s="52">
        <v>0.78990884499394798</v>
      </c>
      <c r="AJ270" s="52">
        <v>0.92171040299637497</v>
      </c>
      <c r="AK270" s="52">
        <v>1.05864182624604</v>
      </c>
      <c r="AL270" s="52">
        <v>1.20512625020413</v>
      </c>
      <c r="AM270" s="52">
        <v>1.35037538651704</v>
      </c>
      <c r="AN270" s="52">
        <v>1.3900174297585399</v>
      </c>
      <c r="AO270" s="52">
        <v>1.4266656556116699</v>
      </c>
      <c r="AP270" s="52">
        <v>1.4272054942310399</v>
      </c>
      <c r="AQ270" s="52">
        <v>1.3349893071085901</v>
      </c>
      <c r="AR270" s="52">
        <v>1.2448541188714799</v>
      </c>
      <c r="AS270" s="52">
        <v>1.22220992906051</v>
      </c>
      <c r="AT270" s="52">
        <v>1.0784750192069501</v>
      </c>
      <c r="AU270" s="52">
        <v>0.91752627936606601</v>
      </c>
      <c r="AV270" s="52">
        <v>0.82473991113252698</v>
      </c>
      <c r="AW270" s="52">
        <v>0.828827516050198</v>
      </c>
      <c r="AX270" s="52">
        <v>0.72078208607524097</v>
      </c>
      <c r="AY270" s="52">
        <v>0.63713308461263096</v>
      </c>
      <c r="AZ270" s="52">
        <v>0.56834511223250395</v>
      </c>
      <c r="BA270" s="52">
        <v>0.53235384456022194</v>
      </c>
      <c r="BB270" s="52">
        <v>0.53428952784746297</v>
      </c>
      <c r="BC270" s="52">
        <v>0.57832678799521198</v>
      </c>
      <c r="BD270" s="52">
        <v>0.62755665783764003</v>
      </c>
      <c r="BE270" s="52">
        <v>0.62989169157222602</v>
      </c>
      <c r="BF270" s="52">
        <v>0.64386377246138005</v>
      </c>
      <c r="BG270" s="52">
        <v>0.68458351420852703</v>
      </c>
      <c r="BH270" s="52">
        <v>0.79378874678772204</v>
      </c>
      <c r="BI270" s="52">
        <v>0.96542753120644198</v>
      </c>
      <c r="BJ270" s="52">
        <v>1.2164894179116199</v>
      </c>
      <c r="BK270" s="52">
        <v>1.43927855949186</v>
      </c>
      <c r="BL270" s="52">
        <v>1.63772299610775</v>
      </c>
      <c r="BM270" s="52">
        <v>1.72870597811251</v>
      </c>
      <c r="BN270" s="52">
        <v>1.7847705582103699</v>
      </c>
      <c r="BO270" s="52">
        <v>1.7293096839087601</v>
      </c>
      <c r="BP270" s="52">
        <v>1.5939614068297201</v>
      </c>
      <c r="BQ270" s="52">
        <v>1.4456196194769799</v>
      </c>
      <c r="BR270" s="52">
        <v>1.29185347336279</v>
      </c>
      <c r="BS270" s="52">
        <v>1.0767836330382701</v>
      </c>
      <c r="BT270" s="52">
        <v>0.91612295308061897</v>
      </c>
      <c r="BU270" s="52">
        <v>72.747567010211498</v>
      </c>
      <c r="BV270" s="52">
        <v>71.588684583500793</v>
      </c>
      <c r="BW270" s="52">
        <v>69.651121379223298</v>
      </c>
      <c r="BX270" s="52">
        <v>68.943599375015197</v>
      </c>
      <c r="BY270" s="52">
        <v>67.556425309435497</v>
      </c>
      <c r="BZ270" s="52">
        <v>66.205633380969005</v>
      </c>
      <c r="CA270" s="52">
        <v>65.630321178167193</v>
      </c>
      <c r="CB270" s="52">
        <v>64.947853358800003</v>
      </c>
      <c r="CC270" s="52">
        <v>67.881217621674693</v>
      </c>
      <c r="CD270" s="52">
        <v>73.019029665586302</v>
      </c>
      <c r="CE270" s="52">
        <v>78.833149073052397</v>
      </c>
      <c r="CF270" s="52">
        <v>83.347671207559998</v>
      </c>
      <c r="CG270" s="52">
        <v>86.607368523545105</v>
      </c>
      <c r="CH270" s="52">
        <v>89.664157986310798</v>
      </c>
      <c r="CI270" s="52">
        <v>91.424985080783799</v>
      </c>
      <c r="CJ270" s="52">
        <v>93.0333990691678</v>
      </c>
      <c r="CK270" s="52">
        <v>93.456825076862799</v>
      </c>
      <c r="CL270" s="52">
        <v>93.259440155785498</v>
      </c>
      <c r="CM270" s="52">
        <v>91.646413083385696</v>
      </c>
      <c r="CN270" s="52">
        <v>88.351451818911002</v>
      </c>
      <c r="CO270" s="52">
        <v>84.005138590921206</v>
      </c>
      <c r="CP270" s="57">
        <v>80.660990726337999</v>
      </c>
      <c r="CQ270" s="57">
        <v>78.250585494605303</v>
      </c>
      <c r="CR270" s="57">
        <v>76.0354529662212</v>
      </c>
      <c r="CS270" s="57">
        <v>74.663444254689296</v>
      </c>
      <c r="CT270" s="57">
        <v>1.1344948232905499E-2</v>
      </c>
      <c r="CU270" s="57">
        <v>2.9554472236484599E-3</v>
      </c>
      <c r="CV270" s="57">
        <v>6.9575581143833196E-3</v>
      </c>
      <c r="CW270" s="57">
        <v>6.0574863900226998E-3</v>
      </c>
      <c r="CX270" s="57">
        <v>9.6584895258931098E-4</v>
      </c>
      <c r="CY270" s="57">
        <v>-1.96234521171263E-3</v>
      </c>
      <c r="CZ270" s="57">
        <v>3.7671440795562799E-4</v>
      </c>
      <c r="DA270" s="57">
        <v>7.1176134110390397E-3</v>
      </c>
      <c r="DB270" s="57">
        <v>2.0356420526569101E-2</v>
      </c>
      <c r="DC270" s="57">
        <v>1.70684000355882E-2</v>
      </c>
      <c r="DD270" s="57">
        <v>4.3253395019967498E-3</v>
      </c>
      <c r="DE270" s="57">
        <v>1.9694735158712101E-3</v>
      </c>
      <c r="DF270" s="57">
        <v>-9.2150640673145604E-3</v>
      </c>
      <c r="DG270" s="57">
        <v>-5.2468610372080901E-3</v>
      </c>
      <c r="DH270" s="57">
        <v>4.0346420615509603E-3</v>
      </c>
      <c r="DI270" s="57">
        <v>1.21133283995979E-2</v>
      </c>
      <c r="DJ270" s="57">
        <v>8.04016351381385E-2</v>
      </c>
      <c r="DK270" s="57">
        <v>9.8443223243854697E-2</v>
      </c>
      <c r="DL270" s="57">
        <v>0.101375926803074</v>
      </c>
      <c r="DM270" s="57">
        <v>9.6188273218623305E-2</v>
      </c>
      <c r="DN270" s="57">
        <v>4.81160301844029E-2</v>
      </c>
      <c r="DO270" s="52">
        <v>-9.17669270804285E-4</v>
      </c>
      <c r="DP270" s="52">
        <v>-3.5473164127536902E-3</v>
      </c>
      <c r="DQ270" s="52">
        <v>4.22817330301269E-4</v>
      </c>
      <c r="DR270" s="58">
        <v>1.78945486936524E-6</v>
      </c>
      <c r="DS270" s="58">
        <v>1.48835109940047E-6</v>
      </c>
      <c r="DT270" s="58">
        <v>1.1502279169104999E-6</v>
      </c>
      <c r="DU270" s="58">
        <v>6.0799935507751297E-7</v>
      </c>
      <c r="DV270" s="58">
        <v>2.45635571147919E-7</v>
      </c>
      <c r="DW270" s="58">
        <v>9.64232872811544E-8</v>
      </c>
      <c r="DX270" s="58">
        <v>2.5369387141238202E-7</v>
      </c>
      <c r="DY270" s="58">
        <v>1.3904209526832901E-6</v>
      </c>
      <c r="DZ270" s="58">
        <v>5.4591491526873405E-7</v>
      </c>
      <c r="EA270" s="58">
        <v>3.3488204778893697E-7</v>
      </c>
      <c r="EB270" s="58">
        <v>2.11418073275034E-7</v>
      </c>
      <c r="EC270" s="58">
        <v>2.3333614106898501E-7</v>
      </c>
      <c r="ED270" s="58">
        <v>5.5622686489766805E-7</v>
      </c>
      <c r="EE270" s="58">
        <v>1.86417563543281E-6</v>
      </c>
      <c r="EF270" s="58">
        <v>2.6411881786971999E-6</v>
      </c>
      <c r="EG270" s="58">
        <v>3.0417164084068598E-6</v>
      </c>
      <c r="EH270" s="58">
        <v>3.44283468237148E-6</v>
      </c>
      <c r="EI270" s="58">
        <v>3.3410401140931701E-6</v>
      </c>
      <c r="EJ270" s="58">
        <v>3.2889519486182201E-6</v>
      </c>
      <c r="EK270" s="58">
        <v>2.85915498428705E-6</v>
      </c>
      <c r="EL270" s="59">
        <v>2.9813270739182799E-6</v>
      </c>
      <c r="EM270" s="58">
        <v>1.7438196635596201E-6</v>
      </c>
      <c r="EN270" s="58">
        <v>2.3520083918187101E-7</v>
      </c>
      <c r="EO270" s="58">
        <v>2.2238009951591699E-7</v>
      </c>
    </row>
    <row r="271" spans="2:145" x14ac:dyDescent="0.25">
      <c r="B27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All_All_All_All_All_HETOUC_All_All_All_All_All_45917</v>
      </c>
      <c r="C271" s="52" t="s">
        <v>264</v>
      </c>
      <c r="D271" s="52" t="s">
        <v>241</v>
      </c>
      <c r="E271" s="52" t="s">
        <v>25</v>
      </c>
      <c r="F271" s="52" t="s">
        <v>25</v>
      </c>
      <c r="G271" s="52" t="s">
        <v>25</v>
      </c>
      <c r="H271" s="52" t="s">
        <v>25</v>
      </c>
      <c r="I271" s="52" t="s">
        <v>25</v>
      </c>
      <c r="J271" s="52" t="s">
        <v>242</v>
      </c>
      <c r="K271" s="52" t="s">
        <v>25</v>
      </c>
      <c r="L271" s="53" t="s">
        <v>25</v>
      </c>
      <c r="M271" s="53" t="s">
        <v>25</v>
      </c>
      <c r="N271" s="54" t="s">
        <v>25</v>
      </c>
      <c r="O271" s="52" t="s">
        <v>25</v>
      </c>
      <c r="P271" s="55">
        <v>45917</v>
      </c>
      <c r="Q271" s="52">
        <v>17</v>
      </c>
      <c r="R271" s="52">
        <v>21</v>
      </c>
      <c r="S271" s="56">
        <v>14777</v>
      </c>
      <c r="T271" s="52">
        <v>0</v>
      </c>
      <c r="U271" s="52">
        <v>0</v>
      </c>
      <c r="V271" s="52">
        <v>0</v>
      </c>
      <c r="W271" s="52">
        <v>0</v>
      </c>
      <c r="X271" s="52">
        <v>0.76079827488423202</v>
      </c>
      <c r="Y271" s="52">
        <v>0.66353483296053195</v>
      </c>
      <c r="Z271" s="52">
        <v>0.59672648347170598</v>
      </c>
      <c r="AA271" s="52">
        <v>0.56097240003619098</v>
      </c>
      <c r="AB271" s="52">
        <v>0.54387349033265298</v>
      </c>
      <c r="AC271" s="52">
        <v>0.56171227078502395</v>
      </c>
      <c r="AD271" s="52">
        <v>0.59449359467307605</v>
      </c>
      <c r="AE271" s="52">
        <v>0.63262132472111898</v>
      </c>
      <c r="AF271" s="52">
        <v>0.63952434634328503</v>
      </c>
      <c r="AG271" s="52">
        <v>0.69375977046998105</v>
      </c>
      <c r="AH271" s="52">
        <v>0.74962426414889605</v>
      </c>
      <c r="AI271" s="52">
        <v>0.84772757568077695</v>
      </c>
      <c r="AJ271" s="52">
        <v>0.96620090220323995</v>
      </c>
      <c r="AK271" s="52">
        <v>1.0605970064904999</v>
      </c>
      <c r="AL271" s="52">
        <v>1.22707274234284</v>
      </c>
      <c r="AM271" s="52">
        <v>1.3611039290859199</v>
      </c>
      <c r="AN271" s="52">
        <v>1.4039267449527599</v>
      </c>
      <c r="AO271" s="52">
        <v>1.4722742742791499</v>
      </c>
      <c r="AP271" s="52">
        <v>1.42046923305023</v>
      </c>
      <c r="AQ271" s="52">
        <v>1.3552336688155999</v>
      </c>
      <c r="AR271" s="52">
        <v>1.28498412046628</v>
      </c>
      <c r="AS271" s="52">
        <v>1.23114474772795</v>
      </c>
      <c r="AT271" s="52">
        <v>1.1077579583271899</v>
      </c>
      <c r="AU271" s="52">
        <v>0.92642274990131601</v>
      </c>
      <c r="AV271" s="52">
        <v>0.91896576953529996</v>
      </c>
      <c r="AW271" s="52">
        <v>0.86993186487419505</v>
      </c>
      <c r="AX271" s="52">
        <v>0.74728659330112501</v>
      </c>
      <c r="AY271" s="52">
        <v>0.661611789318026</v>
      </c>
      <c r="AZ271" s="52">
        <v>0.59252188942477901</v>
      </c>
      <c r="BA271" s="52">
        <v>0.55066466725915297</v>
      </c>
      <c r="BB271" s="52">
        <v>0.55111486832729994</v>
      </c>
      <c r="BC271" s="52">
        <v>0.59339106820562504</v>
      </c>
      <c r="BD271" s="52">
        <v>0.644555861481659</v>
      </c>
      <c r="BE271" s="52">
        <v>0.65115275400420802</v>
      </c>
      <c r="BF271" s="52">
        <v>0.67445428265234597</v>
      </c>
      <c r="BG271" s="52">
        <v>0.73100610840313096</v>
      </c>
      <c r="BH271" s="52">
        <v>0.843638987393873</v>
      </c>
      <c r="BI271" s="52">
        <v>1.01334810135092</v>
      </c>
      <c r="BJ271" s="52">
        <v>1.24903917394302</v>
      </c>
      <c r="BK271" s="52">
        <v>1.4998828660468</v>
      </c>
      <c r="BL271" s="52">
        <v>1.6960035072653501</v>
      </c>
      <c r="BM271" s="52">
        <v>1.7943237846598801</v>
      </c>
      <c r="BN271" s="52">
        <v>1.8497334932082099</v>
      </c>
      <c r="BO271" s="52">
        <v>1.7895959326497599</v>
      </c>
      <c r="BP271" s="52">
        <v>1.6398719114234901</v>
      </c>
      <c r="BQ271" s="52">
        <v>1.4849674002101401</v>
      </c>
      <c r="BR271" s="52">
        <v>1.32369491578947</v>
      </c>
      <c r="BS271" s="52">
        <v>1.0965730558251101</v>
      </c>
      <c r="BT271" s="52">
        <v>0.93050674646422205</v>
      </c>
      <c r="BU271" s="52">
        <v>73.440123664683398</v>
      </c>
      <c r="BV271" s="52">
        <v>72.021458062204601</v>
      </c>
      <c r="BW271" s="52">
        <v>70.629219692763101</v>
      </c>
      <c r="BX271" s="52">
        <v>69.279579100013706</v>
      </c>
      <c r="BY271" s="52">
        <v>67.943353987757803</v>
      </c>
      <c r="BZ271" s="52">
        <v>66.944199531147206</v>
      </c>
      <c r="CA271" s="52">
        <v>65.974121965249907</v>
      </c>
      <c r="CB271" s="52">
        <v>65.481654542786103</v>
      </c>
      <c r="CC271" s="52">
        <v>68.469275474739405</v>
      </c>
      <c r="CD271" s="52">
        <v>73.653955102848997</v>
      </c>
      <c r="CE271" s="52">
        <v>78.512764163674603</v>
      </c>
      <c r="CF271" s="52">
        <v>82.534814325281303</v>
      </c>
      <c r="CG271" s="52">
        <v>86.591858178943497</v>
      </c>
      <c r="CH271" s="52">
        <v>89.603054047941001</v>
      </c>
      <c r="CI271" s="52">
        <v>92.224339212238903</v>
      </c>
      <c r="CJ271" s="52">
        <v>93.932295825612101</v>
      </c>
      <c r="CK271" s="52">
        <v>94.396795563383407</v>
      </c>
      <c r="CL271" s="52">
        <v>94.337973435833206</v>
      </c>
      <c r="CM271" s="52">
        <v>92.465228061948096</v>
      </c>
      <c r="CN271" s="52">
        <v>89.3352423111088</v>
      </c>
      <c r="CO271" s="52">
        <v>84.8958819333441</v>
      </c>
      <c r="CP271" s="57">
        <v>82.094365387387001</v>
      </c>
      <c r="CQ271" s="57">
        <v>80.347185446168297</v>
      </c>
      <c r="CR271" s="57">
        <v>78.204969258408696</v>
      </c>
      <c r="CS271" s="57">
        <v>76.0467996682966</v>
      </c>
      <c r="CT271" s="57">
        <v>1.29108829630507E-2</v>
      </c>
      <c r="CU271" s="57">
        <v>6.57059412037407E-3</v>
      </c>
      <c r="CV271" s="57">
        <v>1.1026290054135799E-2</v>
      </c>
      <c r="CW271" s="57">
        <v>7.2156138068780098E-3</v>
      </c>
      <c r="CX271" s="57">
        <v>1.4023047614878999E-3</v>
      </c>
      <c r="CY271" s="57">
        <v>-1.8909049711293899E-3</v>
      </c>
      <c r="CZ271" s="57">
        <v>-2.0419489917602299E-4</v>
      </c>
      <c r="DA271" s="57">
        <v>8.1004948616370601E-3</v>
      </c>
      <c r="DB271" s="57">
        <v>2.0143518511501101E-2</v>
      </c>
      <c r="DC271" s="57">
        <v>1.6131808807034801E-2</v>
      </c>
      <c r="DD271" s="57">
        <v>4.5346716992580201E-3</v>
      </c>
      <c r="DE271" s="57">
        <v>1.9978721413322102E-3</v>
      </c>
      <c r="DF271" s="57">
        <v>-8.5829579880837108E-3</v>
      </c>
      <c r="DG271" s="57">
        <v>-6.2498489998470304E-3</v>
      </c>
      <c r="DH271" s="57">
        <v>5.3374557470225997E-3</v>
      </c>
      <c r="DI271" s="57">
        <v>1.30522905095864E-2</v>
      </c>
      <c r="DJ271" s="57">
        <v>8.1009753229428105E-2</v>
      </c>
      <c r="DK271" s="57">
        <v>0.10080460954069</v>
      </c>
      <c r="DL271" s="57">
        <v>0.10396497628218</v>
      </c>
      <c r="DM271" s="57">
        <v>0.100464655106629</v>
      </c>
      <c r="DN271" s="57">
        <v>4.6419536055431102E-2</v>
      </c>
      <c r="DO271" s="52">
        <v>-2.5041590220685299E-3</v>
      </c>
      <c r="DP271" s="52">
        <v>-4.07201679470058E-3</v>
      </c>
      <c r="DQ271" s="52">
        <v>9.6802683535794602E-5</v>
      </c>
      <c r="DR271" s="58">
        <v>1.9195859526172E-6</v>
      </c>
      <c r="DS271" s="58">
        <v>1.5399819866934201E-6</v>
      </c>
      <c r="DT271" s="58">
        <v>1.16377347369837E-6</v>
      </c>
      <c r="DU271" s="58">
        <v>5.9317140022488598E-7</v>
      </c>
      <c r="DV271" s="58">
        <v>2.29952790329559E-7</v>
      </c>
      <c r="DW271" s="58">
        <v>9.5684809528665299E-8</v>
      </c>
      <c r="DX271" s="58">
        <v>2.6265940432975501E-7</v>
      </c>
      <c r="DY271" s="58">
        <v>1.3576368346141799E-6</v>
      </c>
      <c r="DZ271" s="58">
        <v>5.7228612127796896E-7</v>
      </c>
      <c r="EA271" s="58">
        <v>4.0856321209216598E-7</v>
      </c>
      <c r="EB271" s="58">
        <v>2.3286241585763299E-7</v>
      </c>
      <c r="EC271" s="58">
        <v>2.35501688427665E-7</v>
      </c>
      <c r="ED271" s="58">
        <v>5.7124509465315497E-7</v>
      </c>
      <c r="EE271" s="58">
        <v>1.60873041270662E-6</v>
      </c>
      <c r="EF271" s="59">
        <v>2.3218730372587801E-6</v>
      </c>
      <c r="EG271" s="59">
        <v>2.9386520145925001E-6</v>
      </c>
      <c r="EH271" s="59">
        <v>2.9903143901690101E-6</v>
      </c>
      <c r="EI271" s="59">
        <v>3.1144607790338399E-6</v>
      </c>
      <c r="EJ271" s="59">
        <v>3.2550337706290999E-6</v>
      </c>
      <c r="EK271" s="59">
        <v>2.8941951359815998E-6</v>
      </c>
      <c r="EL271" s="59">
        <v>3.2275112080607302E-6</v>
      </c>
      <c r="EM271" s="59">
        <v>1.9000733979167501E-6</v>
      </c>
      <c r="EN271" s="58">
        <v>2.69701641870391E-7</v>
      </c>
      <c r="EO271" s="58">
        <v>2.3884191046239299E-7</v>
      </c>
    </row>
    <row r="272" spans="2:145" x14ac:dyDescent="0.25">
      <c r="B27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All_All_All_All_All_HETOUC_All_All_All_All_All_45923</v>
      </c>
      <c r="C272" s="52" t="s">
        <v>264</v>
      </c>
      <c r="D272" s="52" t="s">
        <v>241</v>
      </c>
      <c r="E272" s="52" t="s">
        <v>25</v>
      </c>
      <c r="F272" s="52" t="s">
        <v>25</v>
      </c>
      <c r="G272" s="52" t="s">
        <v>25</v>
      </c>
      <c r="H272" s="52" t="s">
        <v>25</v>
      </c>
      <c r="I272" s="52" t="s">
        <v>25</v>
      </c>
      <c r="J272" s="52" t="s">
        <v>242</v>
      </c>
      <c r="K272" s="52" t="s">
        <v>25</v>
      </c>
      <c r="L272" s="53" t="s">
        <v>25</v>
      </c>
      <c r="M272" s="53" t="s">
        <v>25</v>
      </c>
      <c r="N272" s="54" t="s">
        <v>25</v>
      </c>
      <c r="O272" s="52" t="s">
        <v>25</v>
      </c>
      <c r="P272" s="55">
        <v>45923</v>
      </c>
      <c r="Q272" s="52">
        <v>17</v>
      </c>
      <c r="R272" s="52">
        <v>21</v>
      </c>
      <c r="S272" s="56">
        <v>14888</v>
      </c>
      <c r="T272" s="52">
        <v>0</v>
      </c>
      <c r="U272" s="52">
        <v>0</v>
      </c>
      <c r="V272" s="52">
        <v>0</v>
      </c>
      <c r="W272" s="52">
        <v>0</v>
      </c>
      <c r="X272" s="52">
        <v>0.75207750114365501</v>
      </c>
      <c r="Y272" s="52">
        <v>0.65976134509421203</v>
      </c>
      <c r="Z272" s="52">
        <v>0.60478872786313798</v>
      </c>
      <c r="AA272" s="52">
        <v>0.56050510076127202</v>
      </c>
      <c r="AB272" s="52">
        <v>0.54481483999296998</v>
      </c>
      <c r="AC272" s="52">
        <v>0.54620937152980098</v>
      </c>
      <c r="AD272" s="52">
        <v>0.59353830459581702</v>
      </c>
      <c r="AE272" s="52">
        <v>0.650399923150767</v>
      </c>
      <c r="AF272" s="52">
        <v>0.646789354544406</v>
      </c>
      <c r="AG272" s="52">
        <v>0.701695688934175</v>
      </c>
      <c r="AH272" s="52">
        <v>0.77562919352196102</v>
      </c>
      <c r="AI272" s="52">
        <v>0.87547507838854199</v>
      </c>
      <c r="AJ272" s="52">
        <v>1.0080459579455601</v>
      </c>
      <c r="AK272" s="52">
        <v>1.1650811907470899</v>
      </c>
      <c r="AL272" s="52">
        <v>1.2779529476681999</v>
      </c>
      <c r="AM272" s="52">
        <v>1.4316579926645101</v>
      </c>
      <c r="AN272" s="52">
        <v>1.4829009721022099</v>
      </c>
      <c r="AO272" s="52">
        <v>1.51669823396881</v>
      </c>
      <c r="AP272" s="52">
        <v>1.4994565325817499</v>
      </c>
      <c r="AQ272" s="52">
        <v>1.3842509807750401</v>
      </c>
      <c r="AR272" s="52">
        <v>1.32576158230026</v>
      </c>
      <c r="AS272" s="52">
        <v>1.2837297794118501</v>
      </c>
      <c r="AT272" s="52">
        <v>1.14265543841513</v>
      </c>
      <c r="AU272" s="52">
        <v>0.981742573337828</v>
      </c>
      <c r="AV272" s="52">
        <v>0.88627083056353995</v>
      </c>
      <c r="AW272" s="52">
        <v>0.85752117877935097</v>
      </c>
      <c r="AX272" s="52">
        <v>0.73730665374765403</v>
      </c>
      <c r="AY272" s="52">
        <v>0.65509778009512398</v>
      </c>
      <c r="AZ272" s="52">
        <v>0.58974619509906401</v>
      </c>
      <c r="BA272" s="52">
        <v>0.546783721065078</v>
      </c>
      <c r="BB272" s="52">
        <v>0.54726793206735203</v>
      </c>
      <c r="BC272" s="52">
        <v>0.59094296914186495</v>
      </c>
      <c r="BD272" s="52">
        <v>0.64745674270301701</v>
      </c>
      <c r="BE272" s="52">
        <v>0.65893836961413499</v>
      </c>
      <c r="BF272" s="52">
        <v>0.68635307454785799</v>
      </c>
      <c r="BG272" s="52">
        <v>0.74925565714262199</v>
      </c>
      <c r="BH272" s="52">
        <v>0.87375311255927901</v>
      </c>
      <c r="BI272" s="52">
        <v>1.0579909661939599</v>
      </c>
      <c r="BJ272" s="52">
        <v>1.3198776554390299</v>
      </c>
      <c r="BK272" s="52">
        <v>1.55451113345328</v>
      </c>
      <c r="BL272" s="52">
        <v>1.75954819188394</v>
      </c>
      <c r="BM272" s="52">
        <v>1.88626095996083</v>
      </c>
      <c r="BN272" s="52">
        <v>1.92515956025524</v>
      </c>
      <c r="BO272" s="52">
        <v>1.8770487335526</v>
      </c>
      <c r="BP272" s="52">
        <v>1.72701875208078</v>
      </c>
      <c r="BQ272" s="52">
        <v>1.5486391275312399</v>
      </c>
      <c r="BR272" s="52">
        <v>1.37869260404889</v>
      </c>
      <c r="BS272" s="52">
        <v>1.14766092988332</v>
      </c>
      <c r="BT272" s="52">
        <v>0.97195991576015695</v>
      </c>
      <c r="BU272" s="52">
        <v>73.554031508567107</v>
      </c>
      <c r="BV272" s="52">
        <v>71.462563053551307</v>
      </c>
      <c r="BW272" s="52">
        <v>70.674801855659297</v>
      </c>
      <c r="BX272" s="52">
        <v>69.404895549911501</v>
      </c>
      <c r="BY272" s="52">
        <v>68.247665045096397</v>
      </c>
      <c r="BZ272" s="52">
        <v>67.443639986134798</v>
      </c>
      <c r="CA272" s="52">
        <v>66.645267277138203</v>
      </c>
      <c r="CB272" s="52">
        <v>66.579080050840702</v>
      </c>
      <c r="CC272" s="52">
        <v>69.690421178038406</v>
      </c>
      <c r="CD272" s="52">
        <v>75.2646454114346</v>
      </c>
      <c r="CE272" s="52">
        <v>80.253334645398894</v>
      </c>
      <c r="CF272" s="52">
        <v>84.295918937731599</v>
      </c>
      <c r="CG272" s="52">
        <v>88.155319046797402</v>
      </c>
      <c r="CH272" s="52">
        <v>91.235323545981799</v>
      </c>
      <c r="CI272" s="52">
        <v>93.363823412258299</v>
      </c>
      <c r="CJ272" s="52">
        <v>95.292437054577903</v>
      </c>
      <c r="CK272" s="52">
        <v>96.242735712374497</v>
      </c>
      <c r="CL272" s="52">
        <v>95.867187954937506</v>
      </c>
      <c r="CM272" s="52">
        <v>94.608254629291693</v>
      </c>
      <c r="CN272" s="52">
        <v>90.758897667072901</v>
      </c>
      <c r="CO272" s="52">
        <v>86.517134446506304</v>
      </c>
      <c r="CP272" s="57">
        <v>83.463517739637794</v>
      </c>
      <c r="CQ272" s="57">
        <v>80.347591925763098</v>
      </c>
      <c r="CR272" s="57">
        <v>77.636448776219794</v>
      </c>
      <c r="CS272" s="57">
        <v>75.144880434008698</v>
      </c>
      <c r="CT272" s="57">
        <v>1.29104213192203E-2</v>
      </c>
      <c r="CU272" s="57">
        <v>2.2993925997734201E-3</v>
      </c>
      <c r="CV272" s="57">
        <v>9.9617563582067303E-3</v>
      </c>
      <c r="CW272" s="57">
        <v>6.6085489852949703E-3</v>
      </c>
      <c r="CX272" s="57">
        <v>1.3822246010955701E-3</v>
      </c>
      <c r="CY272" s="57">
        <v>-2.0017265940145499E-3</v>
      </c>
      <c r="CZ272" s="57">
        <v>-1.5010253189660499E-4</v>
      </c>
      <c r="DA272" s="57">
        <v>8.2408290663606408E-3</v>
      </c>
      <c r="DB272" s="57">
        <v>2.0035008609611101E-2</v>
      </c>
      <c r="DC272" s="57">
        <v>1.5266186136838399E-2</v>
      </c>
      <c r="DD272" s="57">
        <v>3.4740788804269E-3</v>
      </c>
      <c r="DE272" s="57">
        <v>2.0309094492382699E-3</v>
      </c>
      <c r="DF272" s="57">
        <v>-9.7267051401878808E-3</v>
      </c>
      <c r="DG272" s="57">
        <v>-4.1287662835441299E-3</v>
      </c>
      <c r="DH272" s="57">
        <v>5.7761641055959698E-3</v>
      </c>
      <c r="DI272" s="57">
        <v>1.2526395679066099E-2</v>
      </c>
      <c r="DJ272" s="57">
        <v>8.2786987089511405E-2</v>
      </c>
      <c r="DK272" s="57">
        <v>0.103287204525552</v>
      </c>
      <c r="DL272" s="57">
        <v>0.108899688499557</v>
      </c>
      <c r="DM272" s="57">
        <v>0.104410792736602</v>
      </c>
      <c r="DN272" s="57">
        <v>4.6986538755183403E-2</v>
      </c>
      <c r="DO272" s="52">
        <v>-3.3279919660677902E-3</v>
      </c>
      <c r="DP272" s="52">
        <v>-4.1324513898546803E-3</v>
      </c>
      <c r="DQ272" s="52">
        <v>2.5311900899513499E-4</v>
      </c>
      <c r="DR272" s="58">
        <v>1.66401875289682E-6</v>
      </c>
      <c r="DS272" s="58">
        <v>1.3703459143456E-6</v>
      </c>
      <c r="DT272" s="58">
        <v>1.0175892501507901E-6</v>
      </c>
      <c r="DU272" s="58">
        <v>5.5461715176150402E-7</v>
      </c>
      <c r="DV272" s="58">
        <v>2.2223914517958899E-7</v>
      </c>
      <c r="DW272" s="58">
        <v>9.0983003826102603E-8</v>
      </c>
      <c r="DX272" s="58">
        <v>2.4988458838845299E-7</v>
      </c>
      <c r="DY272" s="58">
        <v>1.2015858711840001E-6</v>
      </c>
      <c r="DZ272" s="58">
        <v>5.6215929384189096E-7</v>
      </c>
      <c r="EA272" s="58">
        <v>3.8902362406597401E-7</v>
      </c>
      <c r="EB272" s="58">
        <v>2.17774609338264E-7</v>
      </c>
      <c r="EC272" s="58">
        <v>2.3043206492409701E-7</v>
      </c>
      <c r="ED272" s="58">
        <v>5.6818012314144298E-7</v>
      </c>
      <c r="EE272" s="58">
        <v>1.71242912036824E-6</v>
      </c>
      <c r="EF272" s="58">
        <v>2.5769640907383798E-6</v>
      </c>
      <c r="EG272" s="59">
        <v>2.94292676709975E-6</v>
      </c>
      <c r="EH272" s="59">
        <v>3.15931227526843E-6</v>
      </c>
      <c r="EI272" s="59">
        <v>3.2127926338058801E-6</v>
      </c>
      <c r="EJ272" s="59">
        <v>3.18372690015927E-6</v>
      </c>
      <c r="EK272" s="59">
        <v>3.0547767294342701E-6</v>
      </c>
      <c r="EL272" s="59">
        <v>3.3288517531989501E-6</v>
      </c>
      <c r="EM272" s="58">
        <v>1.92900320647044E-6</v>
      </c>
      <c r="EN272" s="58">
        <v>2.4963592319837002E-7</v>
      </c>
      <c r="EO272" s="58">
        <v>2.1182029710086399E-7</v>
      </c>
    </row>
    <row r="273" spans="2:145" x14ac:dyDescent="0.25">
      <c r="B27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All_All_All_All_All_HETOUD_All_All_All_All_All_45848</v>
      </c>
      <c r="C273" s="52" t="s">
        <v>264</v>
      </c>
      <c r="D273" s="52" t="s">
        <v>243</v>
      </c>
      <c r="E273" s="52" t="s">
        <v>25</v>
      </c>
      <c r="F273" s="52" t="s">
        <v>25</v>
      </c>
      <c r="G273" s="52" t="s">
        <v>25</v>
      </c>
      <c r="H273" s="52" t="s">
        <v>25</v>
      </c>
      <c r="I273" s="52" t="s">
        <v>25</v>
      </c>
      <c r="J273" s="52" t="s">
        <v>244</v>
      </c>
      <c r="K273" s="52" t="s">
        <v>25</v>
      </c>
      <c r="L273" s="53" t="s">
        <v>25</v>
      </c>
      <c r="M273" s="53" t="s">
        <v>25</v>
      </c>
      <c r="N273" s="54" t="s">
        <v>25</v>
      </c>
      <c r="O273" s="52" t="s">
        <v>25</v>
      </c>
      <c r="P273" s="55">
        <v>45848</v>
      </c>
      <c r="Q273" s="52">
        <v>17</v>
      </c>
      <c r="R273" s="52">
        <v>21</v>
      </c>
      <c r="S273" s="56">
        <v>5963</v>
      </c>
      <c r="T273" s="52">
        <v>0</v>
      </c>
      <c r="U273" s="52">
        <v>0</v>
      </c>
      <c r="V273" s="52">
        <v>0</v>
      </c>
      <c r="W273" s="52">
        <v>0</v>
      </c>
      <c r="X273" s="52">
        <v>1.3239325501306001</v>
      </c>
      <c r="Y273" s="52">
        <v>1.1381840398963099</v>
      </c>
      <c r="Z273" s="52">
        <v>1.0351678321287701</v>
      </c>
      <c r="AA273" s="52">
        <v>0.96124635403917003</v>
      </c>
      <c r="AB273" s="52">
        <v>0.91533311155953101</v>
      </c>
      <c r="AC273" s="52">
        <v>0.93986424068817098</v>
      </c>
      <c r="AD273" s="52">
        <v>0.97959865817738501</v>
      </c>
      <c r="AE273" s="52">
        <v>1.06639986559887</v>
      </c>
      <c r="AF273" s="52">
        <v>1.0537009299539499</v>
      </c>
      <c r="AG273" s="52">
        <v>1.11545606597066</v>
      </c>
      <c r="AH273" s="52">
        <v>1.31492061475397</v>
      </c>
      <c r="AI273" s="52">
        <v>1.5604155841282701</v>
      </c>
      <c r="AJ273" s="52">
        <v>1.8671466650125299</v>
      </c>
      <c r="AK273" s="52">
        <v>2.04823353121962</v>
      </c>
      <c r="AL273" s="52">
        <v>2.3058972179773098</v>
      </c>
      <c r="AM273" s="52">
        <v>2.4859005369384399</v>
      </c>
      <c r="AN273" s="52">
        <v>2.48842539074474</v>
      </c>
      <c r="AO273" s="52">
        <v>2.6103796430605599</v>
      </c>
      <c r="AP273" s="52">
        <v>2.62984511791834</v>
      </c>
      <c r="AQ273" s="52">
        <v>2.5027752014766098</v>
      </c>
      <c r="AR273" s="52">
        <v>2.4665808630014201</v>
      </c>
      <c r="AS273" s="52">
        <v>2.4098343175584498</v>
      </c>
      <c r="AT273" s="52">
        <v>2.0539904503716402</v>
      </c>
      <c r="AU273" s="52">
        <v>1.72251769199289</v>
      </c>
      <c r="AV273" s="52">
        <v>1.5094826026249599</v>
      </c>
      <c r="AW273" s="52">
        <v>1.26636250257372</v>
      </c>
      <c r="AX273" s="52">
        <v>1.1322665551894999</v>
      </c>
      <c r="AY273" s="52">
        <v>1.03572898721327</v>
      </c>
      <c r="AZ273" s="52">
        <v>0.97197454249161097</v>
      </c>
      <c r="BA273" s="52">
        <v>0.94993604991409897</v>
      </c>
      <c r="BB273" s="52">
        <v>0.92892989190802899</v>
      </c>
      <c r="BC273" s="52">
        <v>0.93211157785820098</v>
      </c>
      <c r="BD273" s="52">
        <v>0.94154278468949704</v>
      </c>
      <c r="BE273" s="52">
        <v>0.99009538426777799</v>
      </c>
      <c r="BF273" s="52">
        <v>1.1671403239301601</v>
      </c>
      <c r="BG273" s="52">
        <v>1.3419466425203801</v>
      </c>
      <c r="BH273" s="52">
        <v>1.54745302057269</v>
      </c>
      <c r="BI273" s="52">
        <v>1.7481270556044599</v>
      </c>
      <c r="BJ273" s="52">
        <v>1.8920984488944499</v>
      </c>
      <c r="BK273" s="52">
        <v>2.1120720685687799</v>
      </c>
      <c r="BL273" s="52">
        <v>2.2853845489738802</v>
      </c>
      <c r="BM273" s="52">
        <v>2.3680065364000402</v>
      </c>
      <c r="BN273" s="52">
        <v>2.43687598218099</v>
      </c>
      <c r="BO273" s="52">
        <v>2.4246810339709799</v>
      </c>
      <c r="BP273" s="52">
        <v>2.3003605584679998</v>
      </c>
      <c r="BQ273" s="52">
        <v>2.1870068378562801</v>
      </c>
      <c r="BR273" s="52">
        <v>2.1314170738404399</v>
      </c>
      <c r="BS273" s="52">
        <v>2.0162643733094301</v>
      </c>
      <c r="BT273" s="52">
        <v>1.72979063476146</v>
      </c>
      <c r="BU273" s="52">
        <v>77.735607282588205</v>
      </c>
      <c r="BV273" s="52">
        <v>70.547168397141505</v>
      </c>
      <c r="BW273" s="52">
        <v>69.403362695245605</v>
      </c>
      <c r="BX273" s="52">
        <v>68.543214390935404</v>
      </c>
      <c r="BY273" s="52">
        <v>67.097725589459003</v>
      </c>
      <c r="BZ273" s="52">
        <v>65.483515732930698</v>
      </c>
      <c r="CA273" s="52">
        <v>64.9350225735202</v>
      </c>
      <c r="CB273" s="52">
        <v>66.655463197822897</v>
      </c>
      <c r="CC273" s="52">
        <v>70.524656740926801</v>
      </c>
      <c r="CD273" s="52">
        <v>74.814236096436801</v>
      </c>
      <c r="CE273" s="52">
        <v>79.003835525363897</v>
      </c>
      <c r="CF273" s="52">
        <v>83.064850130034998</v>
      </c>
      <c r="CG273" s="52">
        <v>86.694610049736397</v>
      </c>
      <c r="CH273" s="52">
        <v>89.611701068358798</v>
      </c>
      <c r="CI273" s="52">
        <v>92.363187112042198</v>
      </c>
      <c r="CJ273" s="52">
        <v>94.583117445097599</v>
      </c>
      <c r="CK273" s="52">
        <v>95.520941169535206</v>
      </c>
      <c r="CL273" s="52">
        <v>95.591426868601204</v>
      </c>
      <c r="CM273" s="52">
        <v>95.316345344238997</v>
      </c>
      <c r="CN273" s="52">
        <v>93.672450626432493</v>
      </c>
      <c r="CO273" s="52">
        <v>91.068017046021097</v>
      </c>
      <c r="CP273" s="57">
        <v>86.034761411780096</v>
      </c>
      <c r="CQ273" s="57">
        <v>82.0265502797197</v>
      </c>
      <c r="CR273" s="57">
        <v>80.046313154978094</v>
      </c>
      <c r="CS273" s="57">
        <v>74.595159798147606</v>
      </c>
      <c r="CT273" s="57">
        <v>2.2550066023422698E-2</v>
      </c>
      <c r="CU273" s="57">
        <v>2.1515977743069002E-3</v>
      </c>
      <c r="CV273" s="57">
        <v>9.4883774283959603E-3</v>
      </c>
      <c r="CW273" s="57">
        <v>6.9752973184285796E-3</v>
      </c>
      <c r="CX273" s="57">
        <v>1.20821689737674E-3</v>
      </c>
      <c r="CY273" s="57">
        <v>-2.4883368611640301E-3</v>
      </c>
      <c r="CZ273" s="57">
        <v>9.0158305005522599E-4</v>
      </c>
      <c r="DA273" s="57">
        <v>8.6661970118926193E-3</v>
      </c>
      <c r="DB273" s="57">
        <v>1.94878895530727E-2</v>
      </c>
      <c r="DC273" s="57">
        <v>1.53129822875209E-2</v>
      </c>
      <c r="DD273" s="57">
        <v>4.7628826151278501E-3</v>
      </c>
      <c r="DE273" s="57">
        <v>2.6104756686382699E-3</v>
      </c>
      <c r="DF273" s="57">
        <v>-9.4998829770282199E-3</v>
      </c>
      <c r="DG273" s="57">
        <v>-5.41355993163572E-3</v>
      </c>
      <c r="DH273" s="57">
        <v>7.9822791459997593E-3</v>
      </c>
      <c r="DI273" s="57">
        <v>1.66490894169741E-2</v>
      </c>
      <c r="DJ273" s="57">
        <v>8.1411441214258903E-2</v>
      </c>
      <c r="DK273" s="57">
        <v>0.102402260005674</v>
      </c>
      <c r="DL273" s="57">
        <v>0.10749558451720199</v>
      </c>
      <c r="DM273" s="57">
        <v>0.102505217434854</v>
      </c>
      <c r="DN273" s="57">
        <v>6.9229115109934999E-2</v>
      </c>
      <c r="DO273" s="52">
        <v>2.28818797288916E-3</v>
      </c>
      <c r="DP273" s="52">
        <v>-4.3570825101271297E-3</v>
      </c>
      <c r="DQ273" s="52">
        <v>-6.24580799920284E-4</v>
      </c>
      <c r="DR273" s="58">
        <v>2.3110909957393701E-5</v>
      </c>
      <c r="DS273" s="58">
        <v>1.9848021913007799E-5</v>
      </c>
      <c r="DT273" s="58">
        <v>1.49628740168039E-5</v>
      </c>
      <c r="DU273" s="58">
        <v>6.0136871641414902E-6</v>
      </c>
      <c r="DV273" s="58">
        <v>1.6702599692440999E-6</v>
      </c>
      <c r="DW273" s="58">
        <v>5.4664848527983703E-7</v>
      </c>
      <c r="DX273" s="58">
        <v>2.3223596930507599E-6</v>
      </c>
      <c r="DY273" s="58">
        <v>2.6651664533388E-5</v>
      </c>
      <c r="DZ273" s="58">
        <v>3.1095054766698002E-6</v>
      </c>
      <c r="EA273" s="58">
        <v>1.25841330229864E-6</v>
      </c>
      <c r="EB273" s="58">
        <v>5.3977297482543997E-7</v>
      </c>
      <c r="EC273" s="58">
        <v>5.3337932494696104E-7</v>
      </c>
      <c r="ED273" s="58">
        <v>1.6104143816512401E-6</v>
      </c>
      <c r="EE273" s="58">
        <v>8.7040176320670999E-6</v>
      </c>
      <c r="EF273" s="58">
        <v>1.0567032441122001E-5</v>
      </c>
      <c r="EG273" s="58">
        <v>1.18223564941445E-5</v>
      </c>
      <c r="EH273" s="58">
        <v>1.2393476023470001E-5</v>
      </c>
      <c r="EI273" s="59">
        <v>1.3405240331674E-5</v>
      </c>
      <c r="EJ273" s="59">
        <v>1.49024471071336E-5</v>
      </c>
      <c r="EK273" s="58">
        <v>1.6469069174683499E-5</v>
      </c>
      <c r="EL273" s="58">
        <v>3.3688227667681399E-5</v>
      </c>
      <c r="EM273" s="58">
        <v>1.5958004913734101E-5</v>
      </c>
      <c r="EN273" s="58">
        <v>1.29116723276917E-6</v>
      </c>
      <c r="EO273" s="58">
        <v>1.13592711656511E-6</v>
      </c>
    </row>
    <row r="274" spans="2:145" x14ac:dyDescent="0.25">
      <c r="B27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All_All_All_All_All_HETOUD_All_All_All_All_All_45849</v>
      </c>
      <c r="C274" s="52" t="s">
        <v>264</v>
      </c>
      <c r="D274" s="52" t="s">
        <v>243</v>
      </c>
      <c r="E274" s="52" t="s">
        <v>25</v>
      </c>
      <c r="F274" s="52" t="s">
        <v>25</v>
      </c>
      <c r="G274" s="52" t="s">
        <v>25</v>
      </c>
      <c r="H274" s="52" t="s">
        <v>25</v>
      </c>
      <c r="I274" s="52" t="s">
        <v>25</v>
      </c>
      <c r="J274" s="52" t="s">
        <v>244</v>
      </c>
      <c r="K274" s="52" t="s">
        <v>25</v>
      </c>
      <c r="L274" s="53" t="s">
        <v>25</v>
      </c>
      <c r="M274" s="53" t="s">
        <v>25</v>
      </c>
      <c r="N274" s="54" t="s">
        <v>25</v>
      </c>
      <c r="O274" s="52" t="s">
        <v>25</v>
      </c>
      <c r="P274" s="55">
        <v>45849</v>
      </c>
      <c r="Q274" s="52">
        <v>17</v>
      </c>
      <c r="R274" s="52">
        <v>21</v>
      </c>
      <c r="S274" s="56">
        <v>5969</v>
      </c>
      <c r="T274" s="52">
        <v>0</v>
      </c>
      <c r="U274" s="52">
        <v>0</v>
      </c>
      <c r="V274" s="52">
        <v>0</v>
      </c>
      <c r="W274" s="52">
        <v>0</v>
      </c>
      <c r="X274" s="52">
        <v>1.4789334567849199</v>
      </c>
      <c r="Y274" s="52">
        <v>1.27045547280627</v>
      </c>
      <c r="Z274" s="52">
        <v>1.1187408110866099</v>
      </c>
      <c r="AA274" s="52">
        <v>1.0545715187724001</v>
      </c>
      <c r="AB274" s="52">
        <v>1.0036387072416</v>
      </c>
      <c r="AC274" s="52">
        <v>1.0101070636445899</v>
      </c>
      <c r="AD274" s="52">
        <v>1.0280075813421501</v>
      </c>
      <c r="AE274" s="52">
        <v>1.1174269598095401</v>
      </c>
      <c r="AF274" s="52">
        <v>1.2100107661324599</v>
      </c>
      <c r="AG274" s="52">
        <v>1.3834652536110099</v>
      </c>
      <c r="AH274" s="52">
        <v>1.5948116354784201</v>
      </c>
      <c r="AI274" s="52">
        <v>1.898257858277</v>
      </c>
      <c r="AJ274" s="52">
        <v>2.24949814730779</v>
      </c>
      <c r="AK274" s="52">
        <v>2.5584580152979002</v>
      </c>
      <c r="AL274" s="52">
        <v>2.7569271202843399</v>
      </c>
      <c r="AM274" s="52">
        <v>2.9410705819394298</v>
      </c>
      <c r="AN274" s="52">
        <v>2.9081843524894802</v>
      </c>
      <c r="AO274" s="52">
        <v>2.8983125655709001</v>
      </c>
      <c r="AP274" s="52">
        <v>2.88613466567993</v>
      </c>
      <c r="AQ274" s="52">
        <v>2.7179330036536502</v>
      </c>
      <c r="AR274" s="52">
        <v>2.55484729678445</v>
      </c>
      <c r="AS274" s="52">
        <v>2.5605442462852501</v>
      </c>
      <c r="AT274" s="52">
        <v>2.21967660629972</v>
      </c>
      <c r="AU274" s="52">
        <v>1.9457495561192399</v>
      </c>
      <c r="AV274" s="52">
        <v>1.7247717498136099</v>
      </c>
      <c r="AW274" s="52">
        <v>1.4415787034327101</v>
      </c>
      <c r="AX274" s="52">
        <v>1.28630592634198</v>
      </c>
      <c r="AY274" s="52">
        <v>1.15885433413601</v>
      </c>
      <c r="AZ274" s="52">
        <v>1.0696526084773601</v>
      </c>
      <c r="BA274" s="52">
        <v>1.0277146314197301</v>
      </c>
      <c r="BB274" s="52">
        <v>0.99555628150340303</v>
      </c>
      <c r="BC274" s="52">
        <v>0.99411194270121195</v>
      </c>
      <c r="BD274" s="52">
        <v>1.0304434911167999</v>
      </c>
      <c r="BE274" s="52">
        <v>1.12630099203193</v>
      </c>
      <c r="BF274" s="52">
        <v>1.38498840170284</v>
      </c>
      <c r="BG274" s="52">
        <v>1.6346459487209</v>
      </c>
      <c r="BH274" s="52">
        <v>1.89923703004151</v>
      </c>
      <c r="BI274" s="52">
        <v>2.1345989265285499</v>
      </c>
      <c r="BJ274" s="52">
        <v>2.2493471324813199</v>
      </c>
      <c r="BK274" s="52">
        <v>2.42225795850959</v>
      </c>
      <c r="BL274" s="52">
        <v>2.5763524665587201</v>
      </c>
      <c r="BM274" s="52">
        <v>2.6822560466719798</v>
      </c>
      <c r="BN274" s="52">
        <v>2.74578135126219</v>
      </c>
      <c r="BO274" s="52">
        <v>2.6989415210182801</v>
      </c>
      <c r="BP274" s="52">
        <v>2.53003987430787</v>
      </c>
      <c r="BQ274" s="52">
        <v>2.38112273207659</v>
      </c>
      <c r="BR274" s="52">
        <v>2.3103351982759399</v>
      </c>
      <c r="BS274" s="52">
        <v>2.2162521112635898</v>
      </c>
      <c r="BT274" s="52">
        <v>1.9159194060587501</v>
      </c>
      <c r="BU274" s="52">
        <v>79.883383343485704</v>
      </c>
      <c r="BV274" s="52">
        <v>76.279299789151096</v>
      </c>
      <c r="BW274" s="52">
        <v>74.793642317529603</v>
      </c>
      <c r="BX274" s="52">
        <v>73.198378375438693</v>
      </c>
      <c r="BY274" s="52">
        <v>71.548580877682497</v>
      </c>
      <c r="BZ274" s="52">
        <v>70.875710549094094</v>
      </c>
      <c r="CA274" s="52">
        <v>69.899533007745504</v>
      </c>
      <c r="CB274" s="52">
        <v>70.696742561815697</v>
      </c>
      <c r="CC274" s="52">
        <v>73.417143652990902</v>
      </c>
      <c r="CD274" s="52">
        <v>78.583937973156694</v>
      </c>
      <c r="CE274" s="52">
        <v>82.589443911285599</v>
      </c>
      <c r="CF274" s="52">
        <v>86.611987294870204</v>
      </c>
      <c r="CG274" s="52">
        <v>90.195220388912205</v>
      </c>
      <c r="CH274" s="52">
        <v>92.914913878214605</v>
      </c>
      <c r="CI274" s="52">
        <v>95.144526104534293</v>
      </c>
      <c r="CJ274" s="52">
        <v>97.073337645989497</v>
      </c>
      <c r="CK274" s="52">
        <v>98.092679747068502</v>
      </c>
      <c r="CL274" s="52">
        <v>98.254517191895403</v>
      </c>
      <c r="CM274" s="52">
        <v>97.027516989511199</v>
      </c>
      <c r="CN274" s="52">
        <v>95.156254821436093</v>
      </c>
      <c r="CO274" s="52">
        <v>91.459228254412395</v>
      </c>
      <c r="CP274" s="57">
        <v>86.965471550758096</v>
      </c>
      <c r="CQ274" s="57">
        <v>84.255904234374796</v>
      </c>
      <c r="CR274" s="57">
        <v>82.075357135666806</v>
      </c>
      <c r="CS274" s="57">
        <v>80.048584780579105</v>
      </c>
      <c r="CT274" s="57">
        <v>2.72095127271175E-2</v>
      </c>
      <c r="CU274" s="57">
        <v>2.54226759443405E-2</v>
      </c>
      <c r="CV274" s="57">
        <v>2.3382845420221E-2</v>
      </c>
      <c r="CW274" s="57">
        <v>1.44466614667176E-2</v>
      </c>
      <c r="CX274" s="57">
        <v>2.326619200161E-3</v>
      </c>
      <c r="CY274" s="57">
        <v>-1.36121630292206E-3</v>
      </c>
      <c r="CZ274" s="57">
        <v>-3.14184980206802E-3</v>
      </c>
      <c r="DA274" s="57">
        <v>1.14401982745199E-2</v>
      </c>
      <c r="DB274" s="57">
        <v>1.8008832998332201E-2</v>
      </c>
      <c r="DC274" s="57">
        <v>1.27335287144379E-2</v>
      </c>
      <c r="DD274" s="57">
        <v>2.9940855067327301E-3</v>
      </c>
      <c r="DE274" s="57">
        <v>2.85595451826615E-3</v>
      </c>
      <c r="DF274" s="57">
        <v>-4.5477220183058904E-3</v>
      </c>
      <c r="DG274" s="57">
        <v>1.57043816144803E-2</v>
      </c>
      <c r="DH274" s="57">
        <v>2.2637389474714501E-2</v>
      </c>
      <c r="DI274" s="57">
        <v>2.64244579506763E-2</v>
      </c>
      <c r="DJ274" s="57">
        <v>8.5262647847580794E-2</v>
      </c>
      <c r="DK274" s="57">
        <v>0.111912415693514</v>
      </c>
      <c r="DL274" s="57">
        <v>0.109155105260583</v>
      </c>
      <c r="DM274" s="57">
        <v>9.9712693413776005E-2</v>
      </c>
      <c r="DN274" s="57">
        <v>7.6719972893687996E-2</v>
      </c>
      <c r="DO274" s="52">
        <v>1.27631338714195E-2</v>
      </c>
      <c r="DP274" s="52">
        <v>-2.2572865202283498E-3</v>
      </c>
      <c r="DQ274" s="52">
        <v>-8.6903587965140195E-4</v>
      </c>
      <c r="DR274" s="58">
        <v>2.47373626694374E-5</v>
      </c>
      <c r="DS274" s="58">
        <v>1.9684246128423401E-5</v>
      </c>
      <c r="DT274" s="58">
        <v>1.46076712889947E-5</v>
      </c>
      <c r="DU274" s="58">
        <v>5.8826447689627597E-6</v>
      </c>
      <c r="DV274" s="58">
        <v>1.53686082190608E-6</v>
      </c>
      <c r="DW274" s="58">
        <v>5.8769331906987801E-7</v>
      </c>
      <c r="DX274" s="58">
        <v>2.2257426875337299E-6</v>
      </c>
      <c r="DY274" s="58">
        <v>2.76798406444828E-5</v>
      </c>
      <c r="DZ274" s="58">
        <v>3.8098542906247399E-6</v>
      </c>
      <c r="EA274" s="58">
        <v>2.03047898963873E-6</v>
      </c>
      <c r="EB274" s="58">
        <v>9.4959049539814595E-7</v>
      </c>
      <c r="EC274" s="58">
        <v>1.03473416340069E-6</v>
      </c>
      <c r="ED274" s="58">
        <v>2.9241077139473602E-6</v>
      </c>
      <c r="EE274" s="58">
        <v>1.11393835965697E-5</v>
      </c>
      <c r="EF274" s="59">
        <v>1.36721019274704E-5</v>
      </c>
      <c r="EG274" s="59">
        <v>1.58308206014549E-5</v>
      </c>
      <c r="EH274" s="59">
        <v>1.66714419628054E-5</v>
      </c>
      <c r="EI274" s="59">
        <v>1.83435799139415E-5</v>
      </c>
      <c r="EJ274" s="59">
        <v>1.9211515196614201E-5</v>
      </c>
      <c r="EK274" s="59">
        <v>2.1447811615157398E-5</v>
      </c>
      <c r="EL274" s="59">
        <v>4.14652056273968E-5</v>
      </c>
      <c r="EM274" s="59">
        <v>2.0642138129327298E-5</v>
      </c>
      <c r="EN274" s="58">
        <v>1.8624166733717001E-6</v>
      </c>
      <c r="EO274" s="58">
        <v>1.54924676174263E-6</v>
      </c>
    </row>
    <row r="275" spans="2:145" x14ac:dyDescent="0.25">
      <c r="B27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All_All_All_All_All_HETOUD_All_All_All_All_All_45877</v>
      </c>
      <c r="C275" s="52" t="s">
        <v>264</v>
      </c>
      <c r="D275" s="52" t="s">
        <v>243</v>
      </c>
      <c r="E275" s="52" t="s">
        <v>25</v>
      </c>
      <c r="F275" s="52" t="s">
        <v>25</v>
      </c>
      <c r="G275" s="52" t="s">
        <v>25</v>
      </c>
      <c r="H275" s="52" t="s">
        <v>25</v>
      </c>
      <c r="I275" s="52" t="s">
        <v>25</v>
      </c>
      <c r="J275" s="52" t="s">
        <v>244</v>
      </c>
      <c r="K275" s="52" t="s">
        <v>25</v>
      </c>
      <c r="L275" s="53" t="s">
        <v>25</v>
      </c>
      <c r="M275" s="53" t="s">
        <v>25</v>
      </c>
      <c r="N275" s="54" t="s">
        <v>25</v>
      </c>
      <c r="O275" s="52" t="s">
        <v>25</v>
      </c>
      <c r="P275" s="55">
        <v>45877</v>
      </c>
      <c r="Q275" s="52">
        <v>17</v>
      </c>
      <c r="R275" s="52">
        <v>21</v>
      </c>
      <c r="S275" s="56">
        <v>6167</v>
      </c>
      <c r="T275" s="52">
        <v>0</v>
      </c>
      <c r="U275" s="52">
        <v>0</v>
      </c>
      <c r="V275" s="52">
        <v>0</v>
      </c>
      <c r="W275" s="52">
        <v>0</v>
      </c>
      <c r="X275" s="52">
        <v>1.5157312910380201</v>
      </c>
      <c r="Y275" s="52">
        <v>1.27435133816917</v>
      </c>
      <c r="Z275" s="52">
        <v>1.1408291749728201</v>
      </c>
      <c r="AA275" s="52">
        <v>1.0526487150326</v>
      </c>
      <c r="AB275" s="52">
        <v>0.99769287359620895</v>
      </c>
      <c r="AC275" s="52">
        <v>1.00971352334479</v>
      </c>
      <c r="AD275" s="52">
        <v>0.984377281281689</v>
      </c>
      <c r="AE275" s="52">
        <v>1.1594733848417</v>
      </c>
      <c r="AF275" s="52">
        <v>1.1808860052759</v>
      </c>
      <c r="AG275" s="52">
        <v>1.2797374001162101</v>
      </c>
      <c r="AH275" s="52">
        <v>1.49657202402358</v>
      </c>
      <c r="AI275" s="52">
        <v>1.7229036920162599</v>
      </c>
      <c r="AJ275" s="52">
        <v>1.95634485015473</v>
      </c>
      <c r="AK275" s="52">
        <v>2.2587261562430299</v>
      </c>
      <c r="AL275" s="52">
        <v>2.5129786794136799</v>
      </c>
      <c r="AM275" s="52">
        <v>2.7483678226847701</v>
      </c>
      <c r="AN275" s="52">
        <v>2.7789043510438298</v>
      </c>
      <c r="AO275" s="52">
        <v>2.8000157644597898</v>
      </c>
      <c r="AP275" s="52">
        <v>2.8277849601131999</v>
      </c>
      <c r="AQ275" s="52">
        <v>2.6271957293702899</v>
      </c>
      <c r="AR275" s="52">
        <v>2.5083988906656298</v>
      </c>
      <c r="AS275" s="52">
        <v>2.42976395411395</v>
      </c>
      <c r="AT275" s="52">
        <v>2.2061451382976101</v>
      </c>
      <c r="AU275" s="52">
        <v>1.90277239966647</v>
      </c>
      <c r="AV275" s="52">
        <v>1.7397484064725</v>
      </c>
      <c r="AW275" s="52">
        <v>1.3775114688858601</v>
      </c>
      <c r="AX275" s="52">
        <v>1.2361855635007799</v>
      </c>
      <c r="AY275" s="52">
        <v>1.1224039867725699</v>
      </c>
      <c r="AZ275" s="52">
        <v>1.04274518243232</v>
      </c>
      <c r="BA275" s="52">
        <v>1.0068455035391199</v>
      </c>
      <c r="BB275" s="52">
        <v>0.98436586880711296</v>
      </c>
      <c r="BC275" s="52">
        <v>0.98801739643748698</v>
      </c>
      <c r="BD275" s="52">
        <v>1.0003904627162701</v>
      </c>
      <c r="BE275" s="52">
        <v>1.05666344702118</v>
      </c>
      <c r="BF275" s="52">
        <v>1.2714939978664099</v>
      </c>
      <c r="BG275" s="52">
        <v>1.4892803314062599</v>
      </c>
      <c r="BH275" s="52">
        <v>1.7261570509228901</v>
      </c>
      <c r="BI275" s="52">
        <v>1.95034176647392</v>
      </c>
      <c r="BJ275" s="52">
        <v>2.1078409088891101</v>
      </c>
      <c r="BK275" s="52">
        <v>2.3059301751638399</v>
      </c>
      <c r="BL275" s="52">
        <v>2.4873139352761302</v>
      </c>
      <c r="BM275" s="52">
        <v>2.58764351340192</v>
      </c>
      <c r="BN275" s="52">
        <v>2.6683211956086801</v>
      </c>
      <c r="BO275" s="52">
        <v>2.6257376429596602</v>
      </c>
      <c r="BP275" s="52">
        <v>2.4664384003626498</v>
      </c>
      <c r="BQ275" s="52">
        <v>2.3520169309632601</v>
      </c>
      <c r="BR275" s="52">
        <v>2.2889780086859699</v>
      </c>
      <c r="BS275" s="52">
        <v>2.1870398456951099</v>
      </c>
      <c r="BT275" s="52">
        <v>1.8917618315006599</v>
      </c>
      <c r="BU275" s="52">
        <v>80.532121372617297</v>
      </c>
      <c r="BV275" s="52">
        <v>74.856928483518601</v>
      </c>
      <c r="BW275" s="52">
        <v>73.552829238812194</v>
      </c>
      <c r="BX275" s="52">
        <v>71.923314018351306</v>
      </c>
      <c r="BY275" s="52">
        <v>70.581359457300096</v>
      </c>
      <c r="BZ275" s="52">
        <v>69.472665428000795</v>
      </c>
      <c r="CA275" s="52">
        <v>68.441837540921497</v>
      </c>
      <c r="CB275" s="52">
        <v>68.779025715798696</v>
      </c>
      <c r="CC275" s="52">
        <v>71.518253106365606</v>
      </c>
      <c r="CD275" s="52">
        <v>76.8427972136287</v>
      </c>
      <c r="CE275" s="52">
        <v>80.970026323339397</v>
      </c>
      <c r="CF275" s="52">
        <v>85.186513877903593</v>
      </c>
      <c r="CG275" s="52">
        <v>88.905134139818003</v>
      </c>
      <c r="CH275" s="52">
        <v>92.270078266328298</v>
      </c>
      <c r="CI275" s="52">
        <v>94.928274235388798</v>
      </c>
      <c r="CJ275" s="52">
        <v>96.982493313240298</v>
      </c>
      <c r="CK275" s="52">
        <v>98.033725312729104</v>
      </c>
      <c r="CL275" s="52">
        <v>98.452375322040695</v>
      </c>
      <c r="CM275" s="52">
        <v>97.807105325277803</v>
      </c>
      <c r="CN275" s="52">
        <v>95.859773863666206</v>
      </c>
      <c r="CO275" s="52">
        <v>92.377626055818595</v>
      </c>
      <c r="CP275" s="57">
        <v>87.4141223473476</v>
      </c>
      <c r="CQ275" s="57">
        <v>84.802387617071005</v>
      </c>
      <c r="CR275" s="57">
        <v>82.441918199969194</v>
      </c>
      <c r="CS275" s="57">
        <v>78.593636760095606</v>
      </c>
      <c r="CT275" s="57">
        <v>2.70184128490405E-2</v>
      </c>
      <c r="CU275" s="57">
        <v>1.8709358043478699E-2</v>
      </c>
      <c r="CV275" s="57">
        <v>1.9536688759661199E-2</v>
      </c>
      <c r="CW275" s="57">
        <v>1.1874990022397801E-2</v>
      </c>
      <c r="CX275" s="57">
        <v>2.09995927945864E-3</v>
      </c>
      <c r="CY275" s="57">
        <v>-1.6585390940806501E-3</v>
      </c>
      <c r="CZ275" s="57">
        <v>-1.7522161658333701E-3</v>
      </c>
      <c r="DA275" s="57">
        <v>1.0088820456981199E-2</v>
      </c>
      <c r="DB275" s="57">
        <v>1.9191466658028001E-2</v>
      </c>
      <c r="DC275" s="57">
        <v>1.40777721877845E-2</v>
      </c>
      <c r="DD275" s="57">
        <v>3.39022102492095E-3</v>
      </c>
      <c r="DE275" s="57">
        <v>2.39829858635048E-3</v>
      </c>
      <c r="DF275" s="57">
        <v>-7.4338453119948003E-3</v>
      </c>
      <c r="DG275" s="57">
        <v>9.1363153922822595E-3</v>
      </c>
      <c r="DH275" s="57">
        <v>1.9273931932195801E-2</v>
      </c>
      <c r="DI275" s="57">
        <v>2.4829805018574999E-2</v>
      </c>
      <c r="DJ275" s="57">
        <v>8.5834160525649503E-2</v>
      </c>
      <c r="DK275" s="57">
        <v>0.111556300845402</v>
      </c>
      <c r="DL275" s="57">
        <v>0.11213623728704</v>
      </c>
      <c r="DM275" s="57">
        <v>0.103580472628127</v>
      </c>
      <c r="DN275" s="57">
        <v>7.8232050064642497E-2</v>
      </c>
      <c r="DO275" s="52">
        <v>1.1408027894243101E-2</v>
      </c>
      <c r="DP275" s="52">
        <v>-2.55535367894564E-3</v>
      </c>
      <c r="DQ275" s="52">
        <v>-9.3256780547057395E-4</v>
      </c>
      <c r="DR275" s="58">
        <v>1.9076309242097599E-5</v>
      </c>
      <c r="DS275" s="58">
        <v>1.5295627467566598E-5</v>
      </c>
      <c r="DT275" s="58">
        <v>1.15700887173893E-5</v>
      </c>
      <c r="DU275" s="58">
        <v>4.8183219821936203E-6</v>
      </c>
      <c r="DV275" s="58">
        <v>1.3935674745046699E-6</v>
      </c>
      <c r="DW275" s="58">
        <v>4.7485418690766397E-7</v>
      </c>
      <c r="DX275" s="58">
        <v>1.86874967921991E-6</v>
      </c>
      <c r="DY275" s="58">
        <v>2.1475139700894801E-5</v>
      </c>
      <c r="DZ275" s="58">
        <v>2.84817884928478E-6</v>
      </c>
      <c r="EA275" s="58">
        <v>1.5289599202317399E-6</v>
      </c>
      <c r="EB275" s="58">
        <v>6.4595524227630998E-7</v>
      </c>
      <c r="EC275" s="58">
        <v>6.0930397229431096E-7</v>
      </c>
      <c r="ED275" s="58">
        <v>1.8706235602533E-6</v>
      </c>
      <c r="EE275" s="58">
        <v>8.1009295405590797E-6</v>
      </c>
      <c r="EF275" s="58">
        <v>1.0039949427524601E-5</v>
      </c>
      <c r="EG275" s="58">
        <v>1.18851068814107E-5</v>
      </c>
      <c r="EH275" s="58">
        <v>1.2579984637283599E-5</v>
      </c>
      <c r="EI275" s="58">
        <v>1.36460599748147E-5</v>
      </c>
      <c r="EJ275" s="58">
        <v>1.4680488167846301E-5</v>
      </c>
      <c r="EK275" s="58">
        <v>1.56622009466795E-5</v>
      </c>
      <c r="EL275" s="58">
        <v>2.95409076809053E-5</v>
      </c>
      <c r="EM275" s="58">
        <v>1.46426262911781E-5</v>
      </c>
      <c r="EN275" s="58">
        <v>1.4965187903597399E-6</v>
      </c>
      <c r="EO275" s="58">
        <v>1.3704732829434199E-6</v>
      </c>
    </row>
    <row r="276" spans="2:145" x14ac:dyDescent="0.25">
      <c r="B27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All_All_All_All_All_HETOUD_All_All_All_All_All_45890</v>
      </c>
      <c r="C276" s="52" t="s">
        <v>264</v>
      </c>
      <c r="D276" s="52" t="s">
        <v>243</v>
      </c>
      <c r="E276" s="52" t="s">
        <v>25</v>
      </c>
      <c r="F276" s="52" t="s">
        <v>25</v>
      </c>
      <c r="G276" s="52" t="s">
        <v>25</v>
      </c>
      <c r="H276" s="52" t="s">
        <v>25</v>
      </c>
      <c r="I276" s="52" t="s">
        <v>25</v>
      </c>
      <c r="J276" s="52" t="s">
        <v>244</v>
      </c>
      <c r="K276" s="52" t="s">
        <v>25</v>
      </c>
      <c r="L276" s="53" t="s">
        <v>25</v>
      </c>
      <c r="M276" s="53" t="s">
        <v>25</v>
      </c>
      <c r="N276" s="54" t="s">
        <v>25</v>
      </c>
      <c r="O276" s="52" t="s">
        <v>25</v>
      </c>
      <c r="P276" s="55">
        <v>45890</v>
      </c>
      <c r="Q276" s="52">
        <v>17</v>
      </c>
      <c r="R276" s="52">
        <v>21</v>
      </c>
      <c r="S276" s="56">
        <v>6248</v>
      </c>
      <c r="T276" s="52">
        <v>0</v>
      </c>
      <c r="U276" s="52">
        <v>0</v>
      </c>
      <c r="V276" s="52">
        <v>0</v>
      </c>
      <c r="W276" s="52">
        <v>0</v>
      </c>
      <c r="X276" s="52">
        <v>1.3515003610707901</v>
      </c>
      <c r="Y276" s="52">
        <v>1.1446648511725801</v>
      </c>
      <c r="Z276" s="52">
        <v>1.05370339214369</v>
      </c>
      <c r="AA276" s="52">
        <v>0.97572256200437202</v>
      </c>
      <c r="AB276" s="52">
        <v>0.97114058013264704</v>
      </c>
      <c r="AC276" s="52">
        <v>0.99318749988455302</v>
      </c>
      <c r="AD276" s="52">
        <v>1.0148122939350099</v>
      </c>
      <c r="AE276" s="52">
        <v>1.0875830339858501</v>
      </c>
      <c r="AF276" s="52">
        <v>1.0273667772535799</v>
      </c>
      <c r="AG276" s="52">
        <v>1.1715608760994001</v>
      </c>
      <c r="AH276" s="52">
        <v>1.3186386031991999</v>
      </c>
      <c r="AI276" s="52">
        <v>1.6008151140385001</v>
      </c>
      <c r="AJ276" s="52">
        <v>1.8841184987623101</v>
      </c>
      <c r="AK276" s="52">
        <v>2.15040121345177</v>
      </c>
      <c r="AL276" s="52">
        <v>2.4206959043857501</v>
      </c>
      <c r="AM276" s="52">
        <v>2.7059192783463</v>
      </c>
      <c r="AN276" s="52">
        <v>2.7421228272628499</v>
      </c>
      <c r="AO276" s="52">
        <v>2.7914227736829398</v>
      </c>
      <c r="AP276" s="52">
        <v>2.79313224671824</v>
      </c>
      <c r="AQ276" s="52">
        <v>2.5564248929757998</v>
      </c>
      <c r="AR276" s="52">
        <v>2.4607305270218101</v>
      </c>
      <c r="AS276" s="52">
        <v>2.3355016168529401</v>
      </c>
      <c r="AT276" s="52">
        <v>2.0917461371414001</v>
      </c>
      <c r="AU276" s="52">
        <v>1.80644907741992</v>
      </c>
      <c r="AV276" s="52">
        <v>1.60420435968026</v>
      </c>
      <c r="AW276" s="52">
        <v>1.3740235486863199</v>
      </c>
      <c r="AX276" s="52">
        <v>1.2161661423862</v>
      </c>
      <c r="AY276" s="52">
        <v>1.1031150291345899</v>
      </c>
      <c r="AZ276" s="52">
        <v>1.0310459234268801</v>
      </c>
      <c r="BA276" s="52">
        <v>1.0006915543027299</v>
      </c>
      <c r="BB276" s="52">
        <v>0.98104054869008595</v>
      </c>
      <c r="BC276" s="52">
        <v>0.98325784714467901</v>
      </c>
      <c r="BD276" s="52">
        <v>0.97891477772801405</v>
      </c>
      <c r="BE276" s="52">
        <v>1.0074778835571701</v>
      </c>
      <c r="BF276" s="52">
        <v>1.1821825966755</v>
      </c>
      <c r="BG276" s="52">
        <v>1.3669037754991999</v>
      </c>
      <c r="BH276" s="52">
        <v>1.5909635768902199</v>
      </c>
      <c r="BI276" s="52">
        <v>1.82506473412768</v>
      </c>
      <c r="BJ276" s="52">
        <v>2.0368295290129299</v>
      </c>
      <c r="BK276" s="52">
        <v>2.2194900388725598</v>
      </c>
      <c r="BL276" s="52">
        <v>2.4377309866392598</v>
      </c>
      <c r="BM276" s="52">
        <v>2.52072142367936</v>
      </c>
      <c r="BN276" s="52">
        <v>2.5651147429963599</v>
      </c>
      <c r="BO276" s="52">
        <v>2.5179942706158598</v>
      </c>
      <c r="BP276" s="52">
        <v>2.3540609764476499</v>
      </c>
      <c r="BQ276" s="52">
        <v>2.2278594301963399</v>
      </c>
      <c r="BR276" s="52">
        <v>2.1547718702048702</v>
      </c>
      <c r="BS276" s="52">
        <v>2.0796246656589901</v>
      </c>
      <c r="BT276" s="52">
        <v>1.79186854234316</v>
      </c>
      <c r="BU276" s="52">
        <v>76.013648803448106</v>
      </c>
      <c r="BV276" s="52">
        <v>74.600203727213199</v>
      </c>
      <c r="BW276" s="52">
        <v>73.493729341987603</v>
      </c>
      <c r="BX276" s="52">
        <v>71.6852332042223</v>
      </c>
      <c r="BY276" s="52">
        <v>70.464688677477994</v>
      </c>
      <c r="BZ276" s="52">
        <v>69.515723117064297</v>
      </c>
      <c r="CA276" s="52">
        <v>68.407396423857307</v>
      </c>
      <c r="CB276" s="52">
        <v>68.329173668800095</v>
      </c>
      <c r="CC276" s="52">
        <v>72.279258060013305</v>
      </c>
      <c r="CD276" s="52">
        <v>77.285542097627996</v>
      </c>
      <c r="CE276" s="52">
        <v>82.291480039183696</v>
      </c>
      <c r="CF276" s="52">
        <v>86.769879101654496</v>
      </c>
      <c r="CG276" s="52">
        <v>90.247770442530296</v>
      </c>
      <c r="CH276" s="52">
        <v>93.423971589519496</v>
      </c>
      <c r="CI276" s="52">
        <v>95.437479079306101</v>
      </c>
      <c r="CJ276" s="52">
        <v>97.584699102447601</v>
      </c>
      <c r="CK276" s="52">
        <v>98.271749055543907</v>
      </c>
      <c r="CL276" s="52">
        <v>97.772231600945503</v>
      </c>
      <c r="CM276" s="52">
        <v>96.849503205880595</v>
      </c>
      <c r="CN276" s="52">
        <v>94.387361197265406</v>
      </c>
      <c r="CO276" s="52">
        <v>89.786376511829602</v>
      </c>
      <c r="CP276" s="57">
        <v>85.627437342716703</v>
      </c>
      <c r="CQ276" s="57">
        <v>82.658113338520394</v>
      </c>
      <c r="CR276" s="57">
        <v>80.343746608025398</v>
      </c>
      <c r="CS276" s="57">
        <v>78.910341527699998</v>
      </c>
      <c r="CT276" s="57">
        <v>1.7765142085609299E-2</v>
      </c>
      <c r="CU276" s="57">
        <v>1.5841438109621499E-2</v>
      </c>
      <c r="CV276" s="57">
        <v>1.8320135173904101E-2</v>
      </c>
      <c r="CW276" s="57">
        <v>1.08243350027473E-2</v>
      </c>
      <c r="CX276" s="57">
        <v>1.94381505646243E-3</v>
      </c>
      <c r="CY276" s="57">
        <v>-1.7100016610620799E-3</v>
      </c>
      <c r="CZ276" s="57">
        <v>-1.6649882196319501E-3</v>
      </c>
      <c r="DA276" s="57">
        <v>9.6334594095953893E-3</v>
      </c>
      <c r="DB276" s="57">
        <v>1.9090659543752601E-2</v>
      </c>
      <c r="DC276" s="57">
        <v>1.3816670837505599E-2</v>
      </c>
      <c r="DD276" s="57">
        <v>2.5557633953690101E-3</v>
      </c>
      <c r="DE276" s="57">
        <v>2.35285257985407E-3</v>
      </c>
      <c r="DF276" s="57">
        <v>-8.4744260391176E-3</v>
      </c>
      <c r="DG276" s="57">
        <v>1.0517970130460699E-2</v>
      </c>
      <c r="DH276" s="57">
        <v>1.77186802984707E-2</v>
      </c>
      <c r="DI276" s="57">
        <v>2.4423800686388601E-2</v>
      </c>
      <c r="DJ276" s="57">
        <v>8.5552970666519401E-2</v>
      </c>
      <c r="DK276" s="57">
        <v>0.10889877041828</v>
      </c>
      <c r="DL276" s="57">
        <v>0.110627936498618</v>
      </c>
      <c r="DM276" s="57">
        <v>0.102811133204011</v>
      </c>
      <c r="DN276" s="57">
        <v>6.2766342523427804E-2</v>
      </c>
      <c r="DO276" s="52">
        <v>6.0457873858446804E-3</v>
      </c>
      <c r="DP276" s="52">
        <v>-4.26280789400405E-3</v>
      </c>
      <c r="DQ276" s="52">
        <v>-6.3699759924529199E-4</v>
      </c>
      <c r="DR276" s="58">
        <v>2.3875448145719001E-5</v>
      </c>
      <c r="DS276" s="58">
        <v>1.9799114069958599E-5</v>
      </c>
      <c r="DT276" s="58">
        <v>1.44726454493297E-5</v>
      </c>
      <c r="DU276" s="58">
        <v>5.9730032345888496E-6</v>
      </c>
      <c r="DV276" s="58">
        <v>1.7534328342756001E-6</v>
      </c>
      <c r="DW276" s="58">
        <v>5.7773590144676201E-7</v>
      </c>
      <c r="DX276" s="58">
        <v>2.3379702516576301E-6</v>
      </c>
      <c r="DY276" s="58">
        <v>2.5643182167236301E-5</v>
      </c>
      <c r="DZ276" s="58">
        <v>2.8877033284054401E-6</v>
      </c>
      <c r="EA276" s="58">
        <v>1.2037333832444801E-6</v>
      </c>
      <c r="EB276" s="58">
        <v>5.3309744180512404E-7</v>
      </c>
      <c r="EC276" s="58">
        <v>5.6772715950294999E-7</v>
      </c>
      <c r="ED276" s="58">
        <v>1.56773226093076E-6</v>
      </c>
      <c r="EE276" s="58">
        <v>7.9672604997026095E-6</v>
      </c>
      <c r="EF276" s="58">
        <v>9.8366647590629497E-6</v>
      </c>
      <c r="EG276" s="58">
        <v>1.18293668292093E-5</v>
      </c>
      <c r="EH276" s="58">
        <v>1.2568175351366E-5</v>
      </c>
      <c r="EI276" s="58">
        <v>1.3607610387135E-5</v>
      </c>
      <c r="EJ276" s="58">
        <v>1.5102320494113499E-5</v>
      </c>
      <c r="EK276" s="58">
        <v>1.6534295221065799E-5</v>
      </c>
      <c r="EL276" s="58">
        <v>3.6549590977627897E-5</v>
      </c>
      <c r="EM276" s="58">
        <v>1.7639277651070299E-5</v>
      </c>
      <c r="EN276" s="58">
        <v>1.44542669447492E-6</v>
      </c>
      <c r="EO276" s="58">
        <v>1.2955207523508E-6</v>
      </c>
    </row>
    <row r="277" spans="2:145" x14ac:dyDescent="0.25">
      <c r="B27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All_All_All_All_All_HETOUD_All_All_All_All_All_45891</v>
      </c>
      <c r="C277" s="52" t="s">
        <v>264</v>
      </c>
      <c r="D277" s="52" t="s">
        <v>243</v>
      </c>
      <c r="E277" s="52" t="s">
        <v>25</v>
      </c>
      <c r="F277" s="52" t="s">
        <v>25</v>
      </c>
      <c r="G277" s="52" t="s">
        <v>25</v>
      </c>
      <c r="H277" s="52" t="s">
        <v>25</v>
      </c>
      <c r="I277" s="52" t="s">
        <v>25</v>
      </c>
      <c r="J277" s="52" t="s">
        <v>244</v>
      </c>
      <c r="K277" s="52" t="s">
        <v>25</v>
      </c>
      <c r="L277" s="53" t="s">
        <v>25</v>
      </c>
      <c r="M277" s="53" t="s">
        <v>25</v>
      </c>
      <c r="N277" s="54" t="s">
        <v>25</v>
      </c>
      <c r="O277" s="52" t="s">
        <v>25</v>
      </c>
      <c r="P277" s="55">
        <v>45891</v>
      </c>
      <c r="Q277" s="52">
        <v>17</v>
      </c>
      <c r="R277" s="52">
        <v>21</v>
      </c>
      <c r="S277" s="56">
        <v>6260</v>
      </c>
      <c r="T277" s="52">
        <v>0</v>
      </c>
      <c r="U277" s="52">
        <v>0</v>
      </c>
      <c r="V277" s="52">
        <v>0</v>
      </c>
      <c r="W277" s="52">
        <v>0</v>
      </c>
      <c r="X277" s="52">
        <v>1.5555920584732199</v>
      </c>
      <c r="Y277" s="52">
        <v>1.32923714808786</v>
      </c>
      <c r="Z277" s="52">
        <v>1.1999627468699301</v>
      </c>
      <c r="AA277" s="52">
        <v>1.1454716402401799</v>
      </c>
      <c r="AB277" s="52">
        <v>1.0622498870863799</v>
      </c>
      <c r="AC277" s="52">
        <v>1.06324720774272</v>
      </c>
      <c r="AD277" s="52">
        <v>1.1050442612086799</v>
      </c>
      <c r="AE277" s="52">
        <v>1.1870029413651999</v>
      </c>
      <c r="AF277" s="52">
        <v>1.1530319142529999</v>
      </c>
      <c r="AG277" s="52">
        <v>1.2708584526283699</v>
      </c>
      <c r="AH277" s="52">
        <v>1.48433237598312</v>
      </c>
      <c r="AI277" s="52">
        <v>1.74731377882435</v>
      </c>
      <c r="AJ277" s="52">
        <v>2.0814741609095</v>
      </c>
      <c r="AK277" s="52">
        <v>2.3543150357342202</v>
      </c>
      <c r="AL277" s="52">
        <v>2.6676269359981402</v>
      </c>
      <c r="AM277" s="52">
        <v>2.8918637274625101</v>
      </c>
      <c r="AN277" s="52">
        <v>2.9338713279831001</v>
      </c>
      <c r="AO277" s="52">
        <v>2.9356378148076798</v>
      </c>
      <c r="AP277" s="52">
        <v>2.8958353737951898</v>
      </c>
      <c r="AQ277" s="52">
        <v>2.7360363764771298</v>
      </c>
      <c r="AR277" s="52">
        <v>2.5926472695465099</v>
      </c>
      <c r="AS277" s="52">
        <v>2.4794882747778</v>
      </c>
      <c r="AT277" s="52">
        <v>2.2233625645028599</v>
      </c>
      <c r="AU277" s="52">
        <v>1.92845301486321</v>
      </c>
      <c r="AV277" s="52">
        <v>1.8125642337369701</v>
      </c>
      <c r="AW277" s="52">
        <v>1.4674181290423101</v>
      </c>
      <c r="AX277" s="52">
        <v>1.33216221871943</v>
      </c>
      <c r="AY277" s="52">
        <v>1.2055276507339101</v>
      </c>
      <c r="AZ277" s="52">
        <v>1.1208714083051301</v>
      </c>
      <c r="BA277" s="52">
        <v>1.0896200796622699</v>
      </c>
      <c r="BB277" s="52">
        <v>1.0645781747157701</v>
      </c>
      <c r="BC277" s="52">
        <v>1.0593314051753</v>
      </c>
      <c r="BD277" s="52">
        <v>1.04890255008023</v>
      </c>
      <c r="BE277" s="52">
        <v>1.0868564593073</v>
      </c>
      <c r="BF277" s="52">
        <v>1.29989481621299</v>
      </c>
      <c r="BG277" s="52">
        <v>1.5179178003965601</v>
      </c>
      <c r="BH277" s="52">
        <v>1.75674780546092</v>
      </c>
      <c r="BI277" s="52">
        <v>1.9788250286846201</v>
      </c>
      <c r="BJ277" s="52">
        <v>2.13685025792247</v>
      </c>
      <c r="BK277" s="52">
        <v>2.3510471689767698</v>
      </c>
      <c r="BL277" s="52">
        <v>2.51930047029885</v>
      </c>
      <c r="BM277" s="52">
        <v>2.6344784142110198</v>
      </c>
      <c r="BN277" s="52">
        <v>2.7141311246937398</v>
      </c>
      <c r="BO277" s="52">
        <v>2.6566972550397399</v>
      </c>
      <c r="BP277" s="52">
        <v>2.4792333428661602</v>
      </c>
      <c r="BQ277" s="52">
        <v>2.3627822613754201</v>
      </c>
      <c r="BR277" s="52">
        <v>2.2927446874661901</v>
      </c>
      <c r="BS277" s="52">
        <v>2.2091977257448101</v>
      </c>
      <c r="BT277" s="52">
        <v>1.9174573654047</v>
      </c>
      <c r="BU277" s="52">
        <v>78.3374749188105</v>
      </c>
      <c r="BV277" s="52">
        <v>77.425268744387196</v>
      </c>
      <c r="BW277" s="52">
        <v>75.163820026255095</v>
      </c>
      <c r="BX277" s="52">
        <v>73.320320703194099</v>
      </c>
      <c r="BY277" s="52">
        <v>71.8915591368946</v>
      </c>
      <c r="BZ277" s="52">
        <v>70.993256556302995</v>
      </c>
      <c r="CA277" s="52">
        <v>69.509055155440606</v>
      </c>
      <c r="CB277" s="52">
        <v>69.207447986607207</v>
      </c>
      <c r="CC277" s="52">
        <v>72.755961869935803</v>
      </c>
      <c r="CD277" s="52">
        <v>77.1964772503283</v>
      </c>
      <c r="CE277" s="52">
        <v>81.657878493026999</v>
      </c>
      <c r="CF277" s="52">
        <v>85.745595903768205</v>
      </c>
      <c r="CG277" s="52">
        <v>89.596234094397701</v>
      </c>
      <c r="CH277" s="52">
        <v>92.782274727546707</v>
      </c>
      <c r="CI277" s="52">
        <v>95.756335498979098</v>
      </c>
      <c r="CJ277" s="52">
        <v>97.547638233685902</v>
      </c>
      <c r="CK277" s="52">
        <v>98.544979381062205</v>
      </c>
      <c r="CL277" s="52">
        <v>98.593595330757395</v>
      </c>
      <c r="CM277" s="52">
        <v>97.378330295721</v>
      </c>
      <c r="CN277" s="52">
        <v>95.242761634532002</v>
      </c>
      <c r="CO277" s="52">
        <v>91.085509973343093</v>
      </c>
      <c r="CP277" s="57">
        <v>87.417832689661694</v>
      </c>
      <c r="CQ277" s="57">
        <v>84.143004036715595</v>
      </c>
      <c r="CR277" s="57">
        <v>81.1874482073613</v>
      </c>
      <c r="CS277" s="57">
        <v>80.351191053200495</v>
      </c>
      <c r="CT277" s="57">
        <v>2.2422935823633201E-2</v>
      </c>
      <c r="CU277" s="57">
        <v>2.9061841242244601E-2</v>
      </c>
      <c r="CV277" s="57">
        <v>2.4157471203367201E-2</v>
      </c>
      <c r="CW277" s="57">
        <v>1.42401807432411E-2</v>
      </c>
      <c r="CX277" s="57">
        <v>2.6229100463838898E-3</v>
      </c>
      <c r="CY277" s="57">
        <v>-1.4160428444225199E-3</v>
      </c>
      <c r="CZ277" s="57">
        <v>-3.1360117486409198E-3</v>
      </c>
      <c r="DA277" s="57">
        <v>1.09042999516509E-2</v>
      </c>
      <c r="DB277" s="57">
        <v>1.86579714765766E-2</v>
      </c>
      <c r="DC277" s="57">
        <v>1.35155818480165E-2</v>
      </c>
      <c r="DD277" s="57">
        <v>3.72466052714631E-3</v>
      </c>
      <c r="DE277" s="57">
        <v>2.7131894677249902E-3</v>
      </c>
      <c r="DF277" s="57">
        <v>-1.74012104161463E-3</v>
      </c>
      <c r="DG277" s="57">
        <v>2.0174664606070002E-2</v>
      </c>
      <c r="DH277" s="57">
        <v>2.75557945985287E-2</v>
      </c>
      <c r="DI277" s="57">
        <v>2.9205944600809601E-2</v>
      </c>
      <c r="DJ277" s="57">
        <v>8.7223670550119106E-2</v>
      </c>
      <c r="DK277" s="57">
        <v>0.113736309261082</v>
      </c>
      <c r="DL277" s="57">
        <v>0.110820314092948</v>
      </c>
      <c r="DM277" s="57">
        <v>0.100928118306036</v>
      </c>
      <c r="DN277" s="57">
        <v>7.5390390916087693E-2</v>
      </c>
      <c r="DO277" s="52">
        <v>1.9096463038625101E-2</v>
      </c>
      <c r="DP277" s="52">
        <v>-8.8573778440083004E-4</v>
      </c>
      <c r="DQ277" s="52">
        <v>-1.1121643200500801E-3</v>
      </c>
      <c r="DR277" s="58">
        <v>2.6979768543346199E-5</v>
      </c>
      <c r="DS277" s="58">
        <v>2.1847215814474499E-5</v>
      </c>
      <c r="DT277" s="58">
        <v>1.63121222653844E-5</v>
      </c>
      <c r="DU277" s="58">
        <v>6.9141423536886202E-6</v>
      </c>
      <c r="DV277" s="58">
        <v>2.0614389146501802E-6</v>
      </c>
      <c r="DW277" s="58">
        <v>7.0265345974480095E-7</v>
      </c>
      <c r="DX277" s="58">
        <v>2.7819256093816799E-6</v>
      </c>
      <c r="DY277" s="58">
        <v>2.9292630449150401E-5</v>
      </c>
      <c r="DZ277" s="58">
        <v>3.9498305678314004E-6</v>
      </c>
      <c r="EA277" s="58">
        <v>1.78415818226649E-6</v>
      </c>
      <c r="EB277" s="58">
        <v>1.0058953567640799E-6</v>
      </c>
      <c r="EC277" s="58">
        <v>1.12768852670327E-6</v>
      </c>
      <c r="ED277" s="58">
        <v>2.8235925011199798E-6</v>
      </c>
      <c r="EE277" s="58">
        <v>1.0967792025883701E-5</v>
      </c>
      <c r="EF277" s="58">
        <v>1.39250138072371E-5</v>
      </c>
      <c r="EG277" s="58">
        <v>1.51296342555649E-5</v>
      </c>
      <c r="EH277" s="58">
        <v>1.5955329461779099E-5</v>
      </c>
      <c r="EI277" s="58">
        <v>1.71676395389997E-5</v>
      </c>
      <c r="EJ277" s="58">
        <v>1.82417600235816E-5</v>
      </c>
      <c r="EK277" s="58">
        <v>1.95617284147399E-5</v>
      </c>
      <c r="EL277" s="58">
        <v>4.0731109297105099E-5</v>
      </c>
      <c r="EM277" s="58">
        <v>1.9452054573199701E-5</v>
      </c>
      <c r="EN277" s="58">
        <v>1.8162489166579501E-6</v>
      </c>
      <c r="EO277" s="58">
        <v>1.7888882003680101E-6</v>
      </c>
    </row>
    <row r="278" spans="2:145" x14ac:dyDescent="0.25">
      <c r="B27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All_All_All_All_All_HETOUD_All_All_All_All_All_45904</v>
      </c>
      <c r="C278" s="52" t="s">
        <v>264</v>
      </c>
      <c r="D278" s="52" t="s">
        <v>243</v>
      </c>
      <c r="E278" s="52" t="s">
        <v>25</v>
      </c>
      <c r="F278" s="52" t="s">
        <v>25</v>
      </c>
      <c r="G278" s="52" t="s">
        <v>25</v>
      </c>
      <c r="H278" s="52" t="s">
        <v>25</v>
      </c>
      <c r="I278" s="52" t="s">
        <v>25</v>
      </c>
      <c r="J278" s="52" t="s">
        <v>244</v>
      </c>
      <c r="K278" s="52" t="s">
        <v>25</v>
      </c>
      <c r="L278" s="53" t="s">
        <v>25</v>
      </c>
      <c r="M278" s="53" t="s">
        <v>25</v>
      </c>
      <c r="N278" s="54" t="s">
        <v>25</v>
      </c>
      <c r="O278" s="52" t="s">
        <v>25</v>
      </c>
      <c r="P278" s="55">
        <v>45904</v>
      </c>
      <c r="Q278" s="52">
        <v>17</v>
      </c>
      <c r="R278" s="52">
        <v>21</v>
      </c>
      <c r="S278" s="56">
        <v>6329</v>
      </c>
      <c r="T278" s="52">
        <v>0</v>
      </c>
      <c r="U278" s="52">
        <v>0</v>
      </c>
      <c r="V278" s="52">
        <v>0</v>
      </c>
      <c r="W278" s="52">
        <v>0</v>
      </c>
      <c r="X278" s="52">
        <v>1.4772635901253399</v>
      </c>
      <c r="Y278" s="52">
        <v>1.2891981074433201</v>
      </c>
      <c r="Z278" s="52">
        <v>1.1286281753095</v>
      </c>
      <c r="AA278" s="52">
        <v>1.0453872191256299</v>
      </c>
      <c r="AB278" s="52">
        <v>0.98516235352597703</v>
      </c>
      <c r="AC278" s="52">
        <v>0.97587925025552602</v>
      </c>
      <c r="AD278" s="52">
        <v>1.0104952787028501</v>
      </c>
      <c r="AE278" s="52">
        <v>1.0694287323115701</v>
      </c>
      <c r="AF278" s="52">
        <v>1.0195379342678601</v>
      </c>
      <c r="AG278" s="52">
        <v>1.09976905460812</v>
      </c>
      <c r="AH278" s="52">
        <v>1.2561151252237699</v>
      </c>
      <c r="AI278" s="52">
        <v>1.45191878955622</v>
      </c>
      <c r="AJ278" s="52">
        <v>1.6813770236818699</v>
      </c>
      <c r="AK278" s="52">
        <v>1.8505473095791101</v>
      </c>
      <c r="AL278" s="52">
        <v>2.0818412034524498</v>
      </c>
      <c r="AM278" s="52">
        <v>2.2856034048526102</v>
      </c>
      <c r="AN278" s="52">
        <v>2.3221369209319498</v>
      </c>
      <c r="AO278" s="52">
        <v>2.3018951754007899</v>
      </c>
      <c r="AP278" s="52">
        <v>2.26790233701028</v>
      </c>
      <c r="AQ278" s="52">
        <v>2.1144638961106899</v>
      </c>
      <c r="AR278" s="52">
        <v>2.1100157672345801</v>
      </c>
      <c r="AS278" s="52">
        <v>1.98345626668273</v>
      </c>
      <c r="AT278" s="52">
        <v>1.7355594238317</v>
      </c>
      <c r="AU278" s="52">
        <v>1.49037132831771</v>
      </c>
      <c r="AV278" s="52">
        <v>1.70326757992825</v>
      </c>
      <c r="AW278" s="52">
        <v>1.2627934626087101</v>
      </c>
      <c r="AX278" s="52">
        <v>1.13614531825515</v>
      </c>
      <c r="AY278" s="52">
        <v>1.04998035261107</v>
      </c>
      <c r="AZ278" s="52">
        <v>0.99672178678104995</v>
      </c>
      <c r="BA278" s="52">
        <v>0.98759068741801104</v>
      </c>
      <c r="BB278" s="52">
        <v>0.97957173633574701</v>
      </c>
      <c r="BC278" s="52">
        <v>0.99142217791500498</v>
      </c>
      <c r="BD278" s="52">
        <v>0.96617438837115899</v>
      </c>
      <c r="BE278" s="52">
        <v>0.96813594013438398</v>
      </c>
      <c r="BF278" s="52">
        <v>1.1249819501059</v>
      </c>
      <c r="BG278" s="52">
        <v>1.28104777581316</v>
      </c>
      <c r="BH278" s="52">
        <v>1.4516585387451599</v>
      </c>
      <c r="BI278" s="52">
        <v>1.60143915449278</v>
      </c>
      <c r="BJ278" s="52">
        <v>1.6652990010587401</v>
      </c>
      <c r="BK278" s="52">
        <v>1.81990814021101</v>
      </c>
      <c r="BL278" s="52">
        <v>1.9315665637708399</v>
      </c>
      <c r="BM278" s="52">
        <v>2.0174372471712401</v>
      </c>
      <c r="BN278" s="52">
        <v>2.0297448498356201</v>
      </c>
      <c r="BO278" s="52">
        <v>1.9550953072231301</v>
      </c>
      <c r="BP278" s="52">
        <v>1.81855354664694</v>
      </c>
      <c r="BQ278" s="52">
        <v>1.7676508713105701</v>
      </c>
      <c r="BR278" s="52">
        <v>1.73675948337631</v>
      </c>
      <c r="BS278" s="52">
        <v>1.7113387378676901</v>
      </c>
      <c r="BT278" s="52">
        <v>1.4949390747073601</v>
      </c>
      <c r="BU278" s="52">
        <v>74.553837113427306</v>
      </c>
      <c r="BV278" s="52">
        <v>72.944347908623499</v>
      </c>
      <c r="BW278" s="52">
        <v>72.013380001372894</v>
      </c>
      <c r="BX278" s="52">
        <v>70.817401559371504</v>
      </c>
      <c r="BY278" s="52">
        <v>69.569401227977494</v>
      </c>
      <c r="BZ278" s="52">
        <v>68.344590773248797</v>
      </c>
      <c r="CA278" s="52">
        <v>67.8684389420835</v>
      </c>
      <c r="CB278" s="52">
        <v>67.192324409541797</v>
      </c>
      <c r="CC278" s="52">
        <v>69.744826783185204</v>
      </c>
      <c r="CD278" s="52">
        <v>72.932828524033596</v>
      </c>
      <c r="CE278" s="52">
        <v>76.534689348553101</v>
      </c>
      <c r="CF278" s="52">
        <v>79.590619650231204</v>
      </c>
      <c r="CG278" s="52">
        <v>82.404972201532999</v>
      </c>
      <c r="CH278" s="52">
        <v>85.394730800025201</v>
      </c>
      <c r="CI278" s="52">
        <v>87.938252285325603</v>
      </c>
      <c r="CJ278" s="52">
        <v>89.291055133697697</v>
      </c>
      <c r="CK278" s="52">
        <v>89.649138027035804</v>
      </c>
      <c r="CL278" s="52">
        <v>89.216257263372796</v>
      </c>
      <c r="CM278" s="52">
        <v>87.439380627353103</v>
      </c>
      <c r="CN278" s="52">
        <v>83.539163888096695</v>
      </c>
      <c r="CO278" s="52">
        <v>79.979965133456304</v>
      </c>
      <c r="CP278" s="57">
        <v>77.143873863183501</v>
      </c>
      <c r="CQ278" s="57">
        <v>74.517747107512804</v>
      </c>
      <c r="CR278" s="57">
        <v>72.684836111633103</v>
      </c>
      <c r="CS278" s="57">
        <v>76.842081698498305</v>
      </c>
      <c r="CT278" s="57">
        <v>1.5162675245823201E-2</v>
      </c>
      <c r="CU278" s="57">
        <v>1.06969882275669E-2</v>
      </c>
      <c r="CV278" s="57">
        <v>1.5558114610253301E-2</v>
      </c>
      <c r="CW278" s="57">
        <v>1.0148165991666199E-2</v>
      </c>
      <c r="CX278" s="57">
        <v>1.8552257571913099E-3</v>
      </c>
      <c r="CY278" s="57">
        <v>-1.8879068048100901E-3</v>
      </c>
      <c r="CZ278" s="57">
        <v>-1.70553977810498E-3</v>
      </c>
      <c r="DA278" s="57">
        <v>9.3665423537864206E-3</v>
      </c>
      <c r="DB278" s="57">
        <v>1.9766337762700498E-2</v>
      </c>
      <c r="DC278" s="57">
        <v>1.6470100548631E-2</v>
      </c>
      <c r="DD278" s="57">
        <v>5.6075341249482904E-3</v>
      </c>
      <c r="DE278" s="57">
        <v>2.18881839353967E-3</v>
      </c>
      <c r="DF278" s="57">
        <v>-5.2302337096928799E-3</v>
      </c>
      <c r="DG278" s="52">
        <v>-2.95113525321734E-3</v>
      </c>
      <c r="DH278" s="52">
        <v>7.1100407817646198E-3</v>
      </c>
      <c r="DI278" s="52">
        <v>1.3714814943868101E-2</v>
      </c>
      <c r="DJ278" s="57">
        <v>7.4702264359940401E-2</v>
      </c>
      <c r="DK278" s="57">
        <v>9.1618386435553895E-2</v>
      </c>
      <c r="DL278" s="57">
        <v>8.7158590044280601E-2</v>
      </c>
      <c r="DM278" s="57">
        <v>7.5593115662107302E-2</v>
      </c>
      <c r="DN278" s="57">
        <v>4.5988649698461399E-2</v>
      </c>
      <c r="DO278" s="57">
        <v>3.9570458868830698E-3</v>
      </c>
      <c r="DP278" s="52">
        <v>-2.3493556981504702E-3</v>
      </c>
      <c r="DQ278" s="52">
        <v>6.6921358919497795E-4</v>
      </c>
      <c r="DR278" s="58">
        <v>2.12629702387265E-5</v>
      </c>
      <c r="DS278" s="58">
        <v>1.7724043558647098E-5</v>
      </c>
      <c r="DT278" s="58">
        <v>1.31858720453671E-5</v>
      </c>
      <c r="DU278" s="58">
        <v>5.3711032124977398E-6</v>
      </c>
      <c r="DV278" s="58">
        <v>1.5646031353328499E-6</v>
      </c>
      <c r="DW278" s="58">
        <v>5.2437036304816502E-7</v>
      </c>
      <c r="DX278" s="58">
        <v>2.18195394326144E-6</v>
      </c>
      <c r="DY278" s="58">
        <v>2.3945142734854699E-5</v>
      </c>
      <c r="DZ278" s="58">
        <v>2.7044915807598801E-6</v>
      </c>
      <c r="EA278" s="58">
        <v>1.1371143254596601E-6</v>
      </c>
      <c r="EB278" s="58">
        <v>5.22371600208783E-7</v>
      </c>
      <c r="EC278" s="58">
        <v>5.07065668672967E-7</v>
      </c>
      <c r="ED278" s="58">
        <v>1.4373606761330501E-6</v>
      </c>
      <c r="EE278" s="58">
        <v>7.8504129886753194E-6</v>
      </c>
      <c r="EF278" s="58">
        <v>9.7937064879077206E-6</v>
      </c>
      <c r="EG278" s="58">
        <v>1.14354290078522E-5</v>
      </c>
      <c r="EH278" s="58">
        <v>1.1969493734331001E-5</v>
      </c>
      <c r="EI278" s="58">
        <v>1.2927165769402899E-5</v>
      </c>
      <c r="EJ278" s="58">
        <v>1.4097597255990899E-5</v>
      </c>
      <c r="EK278" s="58">
        <v>1.6447149278689301E-5</v>
      </c>
      <c r="EL278" s="58">
        <v>3.6972051455167402E-5</v>
      </c>
      <c r="EM278" s="58">
        <v>1.77666938716618E-5</v>
      </c>
      <c r="EN278" s="58">
        <v>1.35263012803558E-6</v>
      </c>
      <c r="EO278" s="58">
        <v>1.2234257908696701E-6</v>
      </c>
    </row>
    <row r="279" spans="2:145" x14ac:dyDescent="0.25">
      <c r="B27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All_All_All_All_All_HETOUD_All_All_All_All_All_45916</v>
      </c>
      <c r="C279" s="52" t="s">
        <v>264</v>
      </c>
      <c r="D279" s="52" t="s">
        <v>243</v>
      </c>
      <c r="E279" s="52" t="s">
        <v>25</v>
      </c>
      <c r="F279" s="52" t="s">
        <v>25</v>
      </c>
      <c r="G279" s="52" t="s">
        <v>25</v>
      </c>
      <c r="H279" s="52" t="s">
        <v>25</v>
      </c>
      <c r="I279" s="52" t="s">
        <v>25</v>
      </c>
      <c r="J279" s="52" t="s">
        <v>244</v>
      </c>
      <c r="K279" s="52" t="s">
        <v>25</v>
      </c>
      <c r="L279" s="53" t="s">
        <v>25</v>
      </c>
      <c r="M279" s="53" t="s">
        <v>25</v>
      </c>
      <c r="N279" s="54" t="s">
        <v>25</v>
      </c>
      <c r="O279" s="52" t="s">
        <v>25</v>
      </c>
      <c r="P279" s="55">
        <v>45916</v>
      </c>
      <c r="Q279" s="52">
        <v>17</v>
      </c>
      <c r="R279" s="52">
        <v>21</v>
      </c>
      <c r="S279" s="56">
        <v>6393</v>
      </c>
      <c r="T279" s="52">
        <v>0</v>
      </c>
      <c r="U279" s="52">
        <v>0</v>
      </c>
      <c r="V279" s="52">
        <v>0</v>
      </c>
      <c r="W279" s="52">
        <v>0</v>
      </c>
      <c r="X279" s="52">
        <v>1.1816436167164499</v>
      </c>
      <c r="Y279" s="52">
        <v>1.03034705642462</v>
      </c>
      <c r="Z279" s="52">
        <v>0.963517002291022</v>
      </c>
      <c r="AA279" s="52">
        <v>0.88353402871168096</v>
      </c>
      <c r="AB279" s="52">
        <v>0.86039394433896499</v>
      </c>
      <c r="AC279" s="52">
        <v>0.86299384326462103</v>
      </c>
      <c r="AD279" s="52">
        <v>0.93333794239725199</v>
      </c>
      <c r="AE279" s="52">
        <v>0.989055304736848</v>
      </c>
      <c r="AF279" s="52">
        <v>0.95497617114591704</v>
      </c>
      <c r="AG279" s="52">
        <v>1.02218480306086</v>
      </c>
      <c r="AH279" s="52">
        <v>1.1226290384720301</v>
      </c>
      <c r="AI279" s="52">
        <v>1.33926685734773</v>
      </c>
      <c r="AJ279" s="52">
        <v>1.6343422563843599</v>
      </c>
      <c r="AK279" s="52">
        <v>1.8426870105491899</v>
      </c>
      <c r="AL279" s="52">
        <v>2.0930932350408402</v>
      </c>
      <c r="AM279" s="52">
        <v>2.3166673167201299</v>
      </c>
      <c r="AN279" s="52">
        <v>2.3877729149296498</v>
      </c>
      <c r="AO279" s="52">
        <v>2.4157968236516498</v>
      </c>
      <c r="AP279" s="52">
        <v>2.3061299701553701</v>
      </c>
      <c r="AQ279" s="52">
        <v>2.1311442454466301</v>
      </c>
      <c r="AR279" s="52">
        <v>2.0535687127686701</v>
      </c>
      <c r="AS279" s="52">
        <v>1.89354543800982</v>
      </c>
      <c r="AT279" s="52">
        <v>1.6540787010890801</v>
      </c>
      <c r="AU279" s="52">
        <v>1.4280040116402499</v>
      </c>
      <c r="AV279" s="52">
        <v>1.38496427874512</v>
      </c>
      <c r="AW279" s="52">
        <v>1.1618251970269999</v>
      </c>
      <c r="AX279" s="52">
        <v>1.04206739177255</v>
      </c>
      <c r="AY279" s="52">
        <v>0.95188196745115305</v>
      </c>
      <c r="AZ279" s="52">
        <v>0.88873770330832502</v>
      </c>
      <c r="BA279" s="52">
        <v>0.87709641758158396</v>
      </c>
      <c r="BB279" s="52">
        <v>0.87353929467196201</v>
      </c>
      <c r="BC279" s="52">
        <v>0.89525534132757401</v>
      </c>
      <c r="BD279" s="52">
        <v>0.89339140997831001</v>
      </c>
      <c r="BE279" s="52">
        <v>0.90738202883439001</v>
      </c>
      <c r="BF279" s="52">
        <v>1.0509148074272301</v>
      </c>
      <c r="BG279" s="52">
        <v>1.18531115776973</v>
      </c>
      <c r="BH279" s="52">
        <v>1.3612423841288599</v>
      </c>
      <c r="BI279" s="52">
        <v>1.54318030245792</v>
      </c>
      <c r="BJ279" s="52">
        <v>1.69790643877813</v>
      </c>
      <c r="BK279" s="52">
        <v>1.87550634523335</v>
      </c>
      <c r="BL279" s="52">
        <v>2.04712734412796</v>
      </c>
      <c r="BM279" s="52">
        <v>2.1172608456551201</v>
      </c>
      <c r="BN279" s="52">
        <v>2.15939393045196</v>
      </c>
      <c r="BO279" s="52">
        <v>2.09586619730382</v>
      </c>
      <c r="BP279" s="52">
        <v>1.9558936752251901</v>
      </c>
      <c r="BQ279" s="52">
        <v>1.8428454250400199</v>
      </c>
      <c r="BR279" s="52">
        <v>1.75431811287428</v>
      </c>
      <c r="BS279" s="52">
        <v>1.64123679135019</v>
      </c>
      <c r="BT279" s="52">
        <v>1.4191952435372599</v>
      </c>
      <c r="BU279" s="52">
        <v>73.8615791953562</v>
      </c>
      <c r="BV279" s="52">
        <v>72.542037226340398</v>
      </c>
      <c r="BW279" s="52">
        <v>70.322054971940403</v>
      </c>
      <c r="BX279" s="52">
        <v>69.406420704328298</v>
      </c>
      <c r="BY279" s="52">
        <v>67.838613220348506</v>
      </c>
      <c r="BZ279" s="52">
        <v>66.755735253121898</v>
      </c>
      <c r="CA279" s="52">
        <v>65.909115412076602</v>
      </c>
      <c r="CB279" s="52">
        <v>65.108696484728597</v>
      </c>
      <c r="CC279" s="52">
        <v>67.897696034749899</v>
      </c>
      <c r="CD279" s="52">
        <v>72.933944972469305</v>
      </c>
      <c r="CE279" s="52">
        <v>79.035736562442693</v>
      </c>
      <c r="CF279" s="52">
        <v>83.834554632914802</v>
      </c>
      <c r="CG279" s="52">
        <v>87.117533661389103</v>
      </c>
      <c r="CH279" s="52">
        <v>90.431972963561506</v>
      </c>
      <c r="CI279" s="52">
        <v>92.272313023118599</v>
      </c>
      <c r="CJ279" s="52">
        <v>94.003755597418603</v>
      </c>
      <c r="CK279" s="52">
        <v>94.631149055672594</v>
      </c>
      <c r="CL279" s="52">
        <v>94.507994774645994</v>
      </c>
      <c r="CM279" s="52">
        <v>93.0286039961873</v>
      </c>
      <c r="CN279" s="52">
        <v>89.752440482292798</v>
      </c>
      <c r="CO279" s="52">
        <v>85.530641294974004</v>
      </c>
      <c r="CP279" s="57">
        <v>82.244317020394007</v>
      </c>
      <c r="CQ279" s="57">
        <v>79.512900562807602</v>
      </c>
      <c r="CR279" s="57">
        <v>77.517299592248904</v>
      </c>
      <c r="CS279" s="57">
        <v>75.790452996440806</v>
      </c>
      <c r="CT279" s="57">
        <v>1.34027157980093E-2</v>
      </c>
      <c r="CU279" s="57">
        <v>6.9029217201930998E-3</v>
      </c>
      <c r="CV279" s="57">
        <v>8.5752272348561306E-3</v>
      </c>
      <c r="CW279" s="57">
        <v>6.74575688336174E-3</v>
      </c>
      <c r="CX279" s="57">
        <v>8.9142359343039599E-4</v>
      </c>
      <c r="CY279" s="57">
        <v>-2.0324665085278098E-3</v>
      </c>
      <c r="CZ279" s="57">
        <v>5.4049520956108398E-4</v>
      </c>
      <c r="DA279" s="57">
        <v>7.2705035067887197E-3</v>
      </c>
      <c r="DB279" s="57">
        <v>2.06780373078756E-2</v>
      </c>
      <c r="DC279" s="57">
        <v>1.7282564708857799E-2</v>
      </c>
      <c r="DD279" s="57">
        <v>4.2499370799078898E-3</v>
      </c>
      <c r="DE279" s="57">
        <v>2.1992232140643701E-3</v>
      </c>
      <c r="DF279" s="57">
        <v>-9.7527062442055203E-3</v>
      </c>
      <c r="DG279" s="57">
        <v>-3.6970812401384799E-3</v>
      </c>
      <c r="DH279" s="57">
        <v>5.8437058747708602E-3</v>
      </c>
      <c r="DI279" s="57">
        <v>1.48368500386401E-2</v>
      </c>
      <c r="DJ279" s="57">
        <v>8.06698266165638E-2</v>
      </c>
      <c r="DK279" s="57">
        <v>9.9988927126825805E-2</v>
      </c>
      <c r="DL279" s="57">
        <v>0.103805161457833</v>
      </c>
      <c r="DM279" s="57">
        <v>9.9458337787538098E-2</v>
      </c>
      <c r="DN279" s="57">
        <v>4.9134231216933902E-2</v>
      </c>
      <c r="DO279" s="57">
        <v>-1.7425464243143901E-4</v>
      </c>
      <c r="DP279" s="52">
        <v>-3.7630647348504799E-3</v>
      </c>
      <c r="DQ279" s="52">
        <v>-1.09792710286916E-4</v>
      </c>
      <c r="DR279" s="58">
        <v>1.50762466264423E-5</v>
      </c>
      <c r="DS279" s="58">
        <v>1.2378733730196E-5</v>
      </c>
      <c r="DT279" s="58">
        <v>9.5498375561694997E-6</v>
      </c>
      <c r="DU279" s="58">
        <v>4.0813618009870601E-6</v>
      </c>
      <c r="DV279" s="58">
        <v>1.2313705422919101E-6</v>
      </c>
      <c r="DW279" s="58">
        <v>4.0086229882155899E-7</v>
      </c>
      <c r="DX279" s="58">
        <v>1.6565048923625101E-6</v>
      </c>
      <c r="DY279" s="58">
        <v>1.7586291449011E-5</v>
      </c>
      <c r="DZ279" s="58">
        <v>2.1129710535963E-6</v>
      </c>
      <c r="EA279" s="58">
        <v>8.6242153520423698E-7</v>
      </c>
      <c r="EB279" s="58">
        <v>3.7754349317543598E-7</v>
      </c>
      <c r="EC279" s="58">
        <v>3.7243036073869001E-7</v>
      </c>
      <c r="ED279" s="58">
        <v>1.0735899967530399E-6</v>
      </c>
      <c r="EE279" s="58">
        <v>5.3673888744749701E-6</v>
      </c>
      <c r="EF279" s="59">
        <v>6.7745964845765701E-6</v>
      </c>
      <c r="EG279" s="59">
        <v>7.7509453001994392E-6</v>
      </c>
      <c r="EH279" s="59">
        <v>8.3514151565124208E-6</v>
      </c>
      <c r="EI279" s="59">
        <v>8.7589029744128592E-6</v>
      </c>
      <c r="EJ279" s="59">
        <v>9.6347196984508099E-6</v>
      </c>
      <c r="EK279" s="59">
        <v>1.06559448302945E-5</v>
      </c>
      <c r="EL279" s="59">
        <v>2.2648702914626601E-5</v>
      </c>
      <c r="EM279" s="59">
        <v>1.08222117709603E-5</v>
      </c>
      <c r="EN279" s="58">
        <v>8.5652197061599798E-7</v>
      </c>
      <c r="EO279" s="58">
        <v>7.6047127210019197E-7</v>
      </c>
    </row>
    <row r="280" spans="2:145" x14ac:dyDescent="0.25">
      <c r="B28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All_All_All_All_All_HETOUD_All_All_All_All_All_45917</v>
      </c>
      <c r="C280" s="52" t="s">
        <v>264</v>
      </c>
      <c r="D280" s="52" t="s">
        <v>243</v>
      </c>
      <c r="E280" s="52" t="s">
        <v>25</v>
      </c>
      <c r="F280" s="52" t="s">
        <v>25</v>
      </c>
      <c r="G280" s="52" t="s">
        <v>25</v>
      </c>
      <c r="H280" s="52" t="s">
        <v>25</v>
      </c>
      <c r="I280" s="52" t="s">
        <v>25</v>
      </c>
      <c r="J280" s="52" t="s">
        <v>244</v>
      </c>
      <c r="K280" s="52" t="s">
        <v>25</v>
      </c>
      <c r="L280" s="53" t="s">
        <v>25</v>
      </c>
      <c r="M280" s="53" t="s">
        <v>25</v>
      </c>
      <c r="N280" s="54" t="s">
        <v>25</v>
      </c>
      <c r="O280" s="52" t="s">
        <v>25</v>
      </c>
      <c r="P280" s="55">
        <v>45917</v>
      </c>
      <c r="Q280" s="52">
        <v>17</v>
      </c>
      <c r="R280" s="52">
        <v>21</v>
      </c>
      <c r="S280" s="56">
        <v>6405</v>
      </c>
      <c r="T280" s="52">
        <v>0</v>
      </c>
      <c r="U280" s="52">
        <v>0</v>
      </c>
      <c r="V280" s="52">
        <v>0</v>
      </c>
      <c r="W280" s="52">
        <v>0</v>
      </c>
      <c r="X280" s="52">
        <v>1.2298168487675001</v>
      </c>
      <c r="Y280" s="52">
        <v>1.10036278749297</v>
      </c>
      <c r="Z280" s="52">
        <v>0.98901304236298804</v>
      </c>
      <c r="AA280" s="52">
        <v>0.90831462025021203</v>
      </c>
      <c r="AB280" s="52">
        <v>0.897483836863601</v>
      </c>
      <c r="AC280" s="52">
        <v>0.91331848038556696</v>
      </c>
      <c r="AD280" s="52">
        <v>0.91623608467489503</v>
      </c>
      <c r="AE280" s="52">
        <v>0.99347606664548704</v>
      </c>
      <c r="AF280" s="52">
        <v>0.97485593262686598</v>
      </c>
      <c r="AG280" s="52">
        <v>1.0408412450917699</v>
      </c>
      <c r="AH280" s="52">
        <v>1.15788260228494</v>
      </c>
      <c r="AI280" s="52">
        <v>1.33914552139539</v>
      </c>
      <c r="AJ280" s="52">
        <v>1.54960235544757</v>
      </c>
      <c r="AK280" s="52">
        <v>1.78210140739625</v>
      </c>
      <c r="AL280" s="52">
        <v>2.1533843911543098</v>
      </c>
      <c r="AM280" s="52">
        <v>2.2813237163078299</v>
      </c>
      <c r="AN280" s="52">
        <v>2.2956730764995399</v>
      </c>
      <c r="AO280" s="52">
        <v>2.3863403738620201</v>
      </c>
      <c r="AP280" s="52">
        <v>2.3229204837931499</v>
      </c>
      <c r="AQ280" s="52">
        <v>2.1781244831904099</v>
      </c>
      <c r="AR280" s="52">
        <v>2.2016259575066299</v>
      </c>
      <c r="AS280" s="52">
        <v>1.9824578708463201</v>
      </c>
      <c r="AT280" s="52">
        <v>1.71846652367786</v>
      </c>
      <c r="AU280" s="52">
        <v>1.51281445969075</v>
      </c>
      <c r="AV280" s="52">
        <v>1.42902237526383</v>
      </c>
      <c r="AW280" s="52">
        <v>1.2127930727626599</v>
      </c>
      <c r="AX280" s="52">
        <v>1.0767736847516001</v>
      </c>
      <c r="AY280" s="52">
        <v>0.98452679211278105</v>
      </c>
      <c r="AZ280" s="52">
        <v>0.92182840133648503</v>
      </c>
      <c r="BA280" s="52">
        <v>0.90305458772702096</v>
      </c>
      <c r="BB280" s="52">
        <v>0.89607320019672099</v>
      </c>
      <c r="BC280" s="52">
        <v>0.91366719158364795</v>
      </c>
      <c r="BD280" s="52">
        <v>0.90731697934479705</v>
      </c>
      <c r="BE280" s="52">
        <v>0.912986294716992</v>
      </c>
      <c r="BF280" s="52">
        <v>1.0413773939664801</v>
      </c>
      <c r="BG280" s="52">
        <v>1.1780440707486699</v>
      </c>
      <c r="BH280" s="52">
        <v>1.34978683461099</v>
      </c>
      <c r="BI280" s="52">
        <v>1.5301628515391801</v>
      </c>
      <c r="BJ280" s="52">
        <v>1.6856623618375599</v>
      </c>
      <c r="BK280" s="52">
        <v>1.90044682565189</v>
      </c>
      <c r="BL280" s="52">
        <v>2.09197595119941</v>
      </c>
      <c r="BM280" s="52">
        <v>2.15588298688448</v>
      </c>
      <c r="BN280" s="52">
        <v>2.2070807287322598</v>
      </c>
      <c r="BO280" s="52">
        <v>2.1431472149703001</v>
      </c>
      <c r="BP280" s="52">
        <v>1.99800524770236</v>
      </c>
      <c r="BQ280" s="52">
        <v>1.8879484533426001</v>
      </c>
      <c r="BR280" s="52">
        <v>1.81321710862748</v>
      </c>
      <c r="BS280" s="52">
        <v>1.7233502587543399</v>
      </c>
      <c r="BT280" s="52">
        <v>1.49020069078233</v>
      </c>
      <c r="BU280" s="52">
        <v>74.839851352861302</v>
      </c>
      <c r="BV280" s="52">
        <v>73.373606703218996</v>
      </c>
      <c r="BW280" s="52">
        <v>71.965149522124406</v>
      </c>
      <c r="BX280" s="52">
        <v>70.451064612992795</v>
      </c>
      <c r="BY280" s="52">
        <v>69.048292586225301</v>
      </c>
      <c r="BZ280" s="52">
        <v>67.857859066754799</v>
      </c>
      <c r="CA280" s="52">
        <v>66.804699049467899</v>
      </c>
      <c r="CB280" s="52">
        <v>66.364465768218693</v>
      </c>
      <c r="CC280" s="52">
        <v>68.973723139369795</v>
      </c>
      <c r="CD280" s="52">
        <v>73.940216635152396</v>
      </c>
      <c r="CE280" s="52">
        <v>78.859119961164495</v>
      </c>
      <c r="CF280" s="52">
        <v>82.951704847546694</v>
      </c>
      <c r="CG280" s="52">
        <v>86.889619661116001</v>
      </c>
      <c r="CH280" s="52">
        <v>90.137680489420205</v>
      </c>
      <c r="CI280" s="52">
        <v>92.666587902974996</v>
      </c>
      <c r="CJ280" s="52">
        <v>94.697591048199399</v>
      </c>
      <c r="CK280" s="52">
        <v>95.237281351295593</v>
      </c>
      <c r="CL280" s="52">
        <v>95.319789945286303</v>
      </c>
      <c r="CM280" s="52">
        <v>93.554030737570699</v>
      </c>
      <c r="CN280" s="52">
        <v>90.505748090672</v>
      </c>
      <c r="CO280" s="52">
        <v>86.125148349022794</v>
      </c>
      <c r="CP280" s="57">
        <v>83.424060720300005</v>
      </c>
      <c r="CQ280" s="57">
        <v>81.559520690820705</v>
      </c>
      <c r="CR280" s="57">
        <v>79.330279257025097</v>
      </c>
      <c r="CS280" s="57">
        <v>77.504701454233199</v>
      </c>
      <c r="CT280" s="57">
        <v>1.52579942635994E-2</v>
      </c>
      <c r="CU280" s="57">
        <v>1.1191916860644399E-2</v>
      </c>
      <c r="CV280" s="57">
        <v>1.39950214335133E-2</v>
      </c>
      <c r="CW280" s="57">
        <v>8.7989121720839693E-3</v>
      </c>
      <c r="CX280" s="57">
        <v>1.42602204279461E-3</v>
      </c>
      <c r="CY280" s="57">
        <v>-1.8516451024681499E-3</v>
      </c>
      <c r="CZ280" s="57">
        <v>-3.4608408335413103E-4</v>
      </c>
      <c r="DA280" s="57">
        <v>8.4339832286892003E-3</v>
      </c>
      <c r="DB280" s="57">
        <v>2.0236923320511101E-2</v>
      </c>
      <c r="DC280" s="57">
        <v>1.6203261640106E-2</v>
      </c>
      <c r="DD280" s="57">
        <v>4.3534279886286303E-3</v>
      </c>
      <c r="DE280" s="57">
        <v>2.2171952185222098E-3</v>
      </c>
      <c r="DF280" s="57">
        <v>-9.5322282861076291E-3</v>
      </c>
      <c r="DG280" s="57">
        <v>-6.1384182156170404E-3</v>
      </c>
      <c r="DH280" s="57">
        <v>6.2388203831076497E-3</v>
      </c>
      <c r="DI280" s="57">
        <v>1.5769478410157401E-2</v>
      </c>
      <c r="DJ280" s="57">
        <v>8.0783005804986693E-2</v>
      </c>
      <c r="DK280" s="57">
        <v>0.101590099158368</v>
      </c>
      <c r="DL280" s="57">
        <v>0.105488024421681</v>
      </c>
      <c r="DM280" s="57">
        <v>0.10287927603472601</v>
      </c>
      <c r="DN280" s="57">
        <v>4.6648215870667399E-2</v>
      </c>
      <c r="DO280" s="57">
        <v>-1.90992567249828E-3</v>
      </c>
      <c r="DP280" s="52">
        <v>-4.3157541910979497E-3</v>
      </c>
      <c r="DQ280" s="52">
        <v>-4.0753538260282902E-4</v>
      </c>
      <c r="DR280" s="58">
        <v>1.3773188931779499E-5</v>
      </c>
      <c r="DS280" s="58">
        <v>1.15378819171989E-5</v>
      </c>
      <c r="DT280" s="58">
        <v>8.7207900845974297E-6</v>
      </c>
      <c r="DU280" s="58">
        <v>3.7154063449220701E-6</v>
      </c>
      <c r="DV280" s="58">
        <v>1.1988266199288099E-6</v>
      </c>
      <c r="DW280" s="58">
        <v>3.8623882644349599E-7</v>
      </c>
      <c r="DX280" s="58">
        <v>1.58310043556346E-6</v>
      </c>
      <c r="DY280" s="58">
        <v>1.5628549036449602E-5</v>
      </c>
      <c r="DZ280" s="58">
        <v>1.94342674882887E-6</v>
      </c>
      <c r="EA280" s="58">
        <v>8.3455517861547601E-7</v>
      </c>
      <c r="EB280" s="58">
        <v>3.6504528736624101E-7</v>
      </c>
      <c r="EC280" s="58">
        <v>3.5016104107645899E-7</v>
      </c>
      <c r="ED280" s="58">
        <v>1.05431127165007E-6</v>
      </c>
      <c r="EE280" s="58">
        <v>5.0366369644691301E-6</v>
      </c>
      <c r="EF280" s="58">
        <v>6.2353457312598996E-6</v>
      </c>
      <c r="EG280" s="59">
        <v>7.3836870593558901E-6</v>
      </c>
      <c r="EH280" s="59">
        <v>7.5494161843942103E-6</v>
      </c>
      <c r="EI280" s="59">
        <v>8.0908547040867793E-6</v>
      </c>
      <c r="EJ280" s="59">
        <v>9.1416123931331597E-6</v>
      </c>
      <c r="EK280" s="59">
        <v>1.00698185344277E-5</v>
      </c>
      <c r="EL280" s="59">
        <v>2.1094614258761201E-5</v>
      </c>
      <c r="EM280" s="58">
        <v>1.00540172162648E-5</v>
      </c>
      <c r="EN280" s="58">
        <v>8.1520059796305104E-7</v>
      </c>
      <c r="EO280" s="58">
        <v>6.9518603255460898E-7</v>
      </c>
    </row>
    <row r="281" spans="2:145" x14ac:dyDescent="0.25">
      <c r="B28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All_All_All_All_All_HETOUD_All_All_All_All_All_45923</v>
      </c>
      <c r="C281" s="52" t="s">
        <v>264</v>
      </c>
      <c r="D281" s="52" t="s">
        <v>243</v>
      </c>
      <c r="E281" s="52" t="s">
        <v>25</v>
      </c>
      <c r="F281" s="52" t="s">
        <v>25</v>
      </c>
      <c r="G281" s="52" t="s">
        <v>25</v>
      </c>
      <c r="H281" s="52" t="s">
        <v>25</v>
      </c>
      <c r="I281" s="52" t="s">
        <v>25</v>
      </c>
      <c r="J281" s="52" t="s">
        <v>244</v>
      </c>
      <c r="K281" s="52" t="s">
        <v>25</v>
      </c>
      <c r="L281" s="53" t="s">
        <v>25</v>
      </c>
      <c r="M281" s="53" t="s">
        <v>25</v>
      </c>
      <c r="N281" s="54" t="s">
        <v>25</v>
      </c>
      <c r="O281" s="52" t="s">
        <v>25</v>
      </c>
      <c r="P281" s="55">
        <v>45923</v>
      </c>
      <c r="Q281" s="52">
        <v>17</v>
      </c>
      <c r="R281" s="52">
        <v>21</v>
      </c>
      <c r="S281" s="56">
        <v>6436</v>
      </c>
      <c r="T281" s="52">
        <v>0</v>
      </c>
      <c r="U281" s="52">
        <v>0</v>
      </c>
      <c r="V281" s="52">
        <v>0</v>
      </c>
      <c r="W281" s="52">
        <v>0</v>
      </c>
      <c r="X281" s="52">
        <v>1.1726425405307299</v>
      </c>
      <c r="Y281" s="52">
        <v>1.03021234027676</v>
      </c>
      <c r="Z281" s="52">
        <v>0.96335930044445195</v>
      </c>
      <c r="AA281" s="52">
        <v>0.92640581234456298</v>
      </c>
      <c r="AB281" s="52">
        <v>0.90670350505264197</v>
      </c>
      <c r="AC281" s="52">
        <v>0.92671557744751099</v>
      </c>
      <c r="AD281" s="52">
        <v>0.96861808160318497</v>
      </c>
      <c r="AE281" s="52">
        <v>1.0292239464500801</v>
      </c>
      <c r="AF281" s="52">
        <v>0.97031293267086005</v>
      </c>
      <c r="AG281" s="52">
        <v>1.0409329274948</v>
      </c>
      <c r="AH281" s="52">
        <v>1.2266279592843199</v>
      </c>
      <c r="AI281" s="52">
        <v>1.4326774082576299</v>
      </c>
      <c r="AJ281" s="52">
        <v>1.60130977602625</v>
      </c>
      <c r="AK281" s="52">
        <v>1.8452407440638301</v>
      </c>
      <c r="AL281" s="52">
        <v>2.1355869653706199</v>
      </c>
      <c r="AM281" s="52">
        <v>2.3707711407741798</v>
      </c>
      <c r="AN281" s="52">
        <v>2.4982566527712802</v>
      </c>
      <c r="AO281" s="52">
        <v>2.49302665930345</v>
      </c>
      <c r="AP281" s="52">
        <v>2.4117653221345501</v>
      </c>
      <c r="AQ281" s="52">
        <v>2.24131251468514</v>
      </c>
      <c r="AR281" s="52">
        <v>2.2207898976944498</v>
      </c>
      <c r="AS281" s="52">
        <v>2.0502481833841601</v>
      </c>
      <c r="AT281" s="52">
        <v>1.76821972674024</v>
      </c>
      <c r="AU281" s="52">
        <v>1.57484594872661</v>
      </c>
      <c r="AV281" s="52">
        <v>1.3721776213413199</v>
      </c>
      <c r="AW281" s="52">
        <v>1.2216369249922201</v>
      </c>
      <c r="AX281" s="52">
        <v>1.08804734419589</v>
      </c>
      <c r="AY281" s="52">
        <v>1.0005400070748001</v>
      </c>
      <c r="AZ281" s="52">
        <v>0.94379388711619505</v>
      </c>
      <c r="BA281" s="52">
        <v>0.92815523432059599</v>
      </c>
      <c r="BB281" s="52">
        <v>0.92134240174864501</v>
      </c>
      <c r="BC281" s="52">
        <v>0.93784321334984</v>
      </c>
      <c r="BD281" s="52">
        <v>0.92937105400007303</v>
      </c>
      <c r="BE281" s="52">
        <v>0.93665917294830403</v>
      </c>
      <c r="BF281" s="52">
        <v>1.0755221996505</v>
      </c>
      <c r="BG281" s="52">
        <v>1.22337161325991</v>
      </c>
      <c r="BH281" s="52">
        <v>1.4082908852512701</v>
      </c>
      <c r="BI281" s="52">
        <v>1.6018148634612801</v>
      </c>
      <c r="BJ281" s="52">
        <v>1.7688402052577401</v>
      </c>
      <c r="BK281" s="52">
        <v>1.9610366846155201</v>
      </c>
      <c r="BL281" s="52">
        <v>2.1458956732132699</v>
      </c>
      <c r="BM281" s="52">
        <v>2.2467464367060801</v>
      </c>
      <c r="BN281" s="52">
        <v>2.2802964950048601</v>
      </c>
      <c r="BO281" s="52">
        <v>2.2297616065789398</v>
      </c>
      <c r="BP281" s="52">
        <v>2.0881343472348401</v>
      </c>
      <c r="BQ281" s="52">
        <v>1.9556435063120099</v>
      </c>
      <c r="BR281" s="52">
        <v>1.8748385537163299</v>
      </c>
      <c r="BS281" s="52">
        <v>1.78471920261595</v>
      </c>
      <c r="BT281" s="52">
        <v>1.5416188643242601</v>
      </c>
      <c r="BU281" s="52">
        <v>74.598261394829393</v>
      </c>
      <c r="BV281" s="52">
        <v>72.551931697448893</v>
      </c>
      <c r="BW281" s="52">
        <v>71.653519913668106</v>
      </c>
      <c r="BX281" s="52">
        <v>70.294678453702403</v>
      </c>
      <c r="BY281" s="52">
        <v>69.109066247818504</v>
      </c>
      <c r="BZ281" s="52">
        <v>68.222961005655506</v>
      </c>
      <c r="CA281" s="52">
        <v>67.285287853187199</v>
      </c>
      <c r="CB281" s="52">
        <v>67.278025744902706</v>
      </c>
      <c r="CC281" s="52">
        <v>70.347539848130694</v>
      </c>
      <c r="CD281" s="52">
        <v>75.507457022417</v>
      </c>
      <c r="CE281" s="52">
        <v>80.386403000727398</v>
      </c>
      <c r="CF281" s="52">
        <v>84.450467099036601</v>
      </c>
      <c r="CG281" s="52">
        <v>88.323703363573301</v>
      </c>
      <c r="CH281" s="52">
        <v>91.424837859695003</v>
      </c>
      <c r="CI281" s="52">
        <v>93.449895896169807</v>
      </c>
      <c r="CJ281" s="52">
        <v>95.421061704010299</v>
      </c>
      <c r="CK281" s="52">
        <v>96.527274651768707</v>
      </c>
      <c r="CL281" s="52">
        <v>96.359209306458894</v>
      </c>
      <c r="CM281" s="52">
        <v>95.330968171383304</v>
      </c>
      <c r="CN281" s="52">
        <v>91.508632922382304</v>
      </c>
      <c r="CO281" s="52">
        <v>87.324292578673905</v>
      </c>
      <c r="CP281" s="52">
        <v>84.534179974452798</v>
      </c>
      <c r="CQ281" s="57">
        <v>81.506746636759502</v>
      </c>
      <c r="CR281" s="57">
        <v>78.625091727839205</v>
      </c>
      <c r="CS281" s="57">
        <v>76.471332848560706</v>
      </c>
      <c r="CT281" s="57">
        <v>1.46997406261303E-2</v>
      </c>
      <c r="CU281" s="57">
        <v>6.5302058822195204E-3</v>
      </c>
      <c r="CV281" s="57">
        <v>1.24434372484701E-2</v>
      </c>
      <c r="CW281" s="57">
        <v>7.9767527784688399E-3</v>
      </c>
      <c r="CX281" s="57">
        <v>1.3933150767567999E-3</v>
      </c>
      <c r="CY281" s="57">
        <v>-1.98331169027333E-3</v>
      </c>
      <c r="CZ281" s="57">
        <v>-2.7952729377145498E-4</v>
      </c>
      <c r="DA281" s="57">
        <v>8.5564481208507195E-3</v>
      </c>
      <c r="DB281" s="57">
        <v>1.98976415614067E-2</v>
      </c>
      <c r="DC281" s="57">
        <v>1.52399195562191E-2</v>
      </c>
      <c r="DD281" s="57">
        <v>3.4213597929078901E-3</v>
      </c>
      <c r="DE281" s="57">
        <v>2.2521017751939501E-3</v>
      </c>
      <c r="DF281" s="57">
        <v>-1.02381931904841E-2</v>
      </c>
      <c r="DG281" s="52">
        <v>-3.88624640018143E-3</v>
      </c>
      <c r="DH281" s="57">
        <v>6.2908807169180601E-3</v>
      </c>
      <c r="DI281" s="52">
        <v>1.47168163379169E-2</v>
      </c>
      <c r="DJ281" s="52">
        <v>8.1788129653061606E-2</v>
      </c>
      <c r="DK281" s="57">
        <v>0.10330396221755</v>
      </c>
      <c r="DL281" s="57">
        <v>0.108850585352316</v>
      </c>
      <c r="DM281" s="57">
        <v>0.104749426810618</v>
      </c>
      <c r="DN281" s="57">
        <v>4.7089085963973099E-2</v>
      </c>
      <c r="DO281" s="57">
        <v>-2.6288901249242199E-3</v>
      </c>
      <c r="DP281" s="52">
        <v>-4.3499670595939502E-3</v>
      </c>
      <c r="DQ281" s="52">
        <v>-2.3386923376498699E-4</v>
      </c>
      <c r="DR281" s="58">
        <v>1.7670184525578399E-5</v>
      </c>
      <c r="DS281" s="58">
        <v>1.46596918699485E-5</v>
      </c>
      <c r="DT281" s="58">
        <v>1.08294137183942E-5</v>
      </c>
      <c r="DU281" s="58">
        <v>4.4238428612178698E-6</v>
      </c>
      <c r="DV281" s="58">
        <v>1.29188128169096E-6</v>
      </c>
      <c r="DW281" s="58">
        <v>4.3366762826640802E-7</v>
      </c>
      <c r="DX281" s="58">
        <v>1.78924653622369E-6</v>
      </c>
      <c r="DY281" s="58">
        <v>1.9785960272327398E-5</v>
      </c>
      <c r="DZ281" s="58">
        <v>2.1739719569914899E-6</v>
      </c>
      <c r="EA281" s="58">
        <v>8.9988042125477298E-7</v>
      </c>
      <c r="EB281" s="58">
        <v>3.82139982010614E-7</v>
      </c>
      <c r="EC281" s="58">
        <v>3.7989673278955298E-7</v>
      </c>
      <c r="ED281" s="58">
        <v>1.17021800651214E-6</v>
      </c>
      <c r="EE281" s="58">
        <v>6.1787453546126401E-6</v>
      </c>
      <c r="EF281" s="58">
        <v>8.0769057706830805E-6</v>
      </c>
      <c r="EG281" s="58">
        <v>9.0881859315354201E-6</v>
      </c>
      <c r="EH281" s="58">
        <v>9.33086776227042E-6</v>
      </c>
      <c r="EI281" s="59">
        <v>9.9152433828012402E-6</v>
      </c>
      <c r="EJ281" s="59">
        <v>1.09676813169859E-5</v>
      </c>
      <c r="EK281" s="58">
        <v>1.26547570258959E-5</v>
      </c>
      <c r="EL281" s="58">
        <v>2.7869534390957501E-5</v>
      </c>
      <c r="EM281" s="58">
        <v>1.3337227325880801E-5</v>
      </c>
      <c r="EN281" s="58">
        <v>1.0211586163251701E-6</v>
      </c>
      <c r="EO281" s="58">
        <v>8.8904923526269802E-7</v>
      </c>
    </row>
    <row r="282" spans="2:145" x14ac:dyDescent="0.25">
      <c r="B28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All_All_All_All_All_HEV2A_All_All_All_All_All_45848</v>
      </c>
      <c r="C282" s="52" t="s">
        <v>264</v>
      </c>
      <c r="D282" s="52" t="s">
        <v>245</v>
      </c>
      <c r="E282" s="52" t="s">
        <v>25</v>
      </c>
      <c r="F282" s="52" t="s">
        <v>25</v>
      </c>
      <c r="G282" s="52" t="s">
        <v>25</v>
      </c>
      <c r="H282" s="52" t="s">
        <v>25</v>
      </c>
      <c r="I282" s="52" t="s">
        <v>25</v>
      </c>
      <c r="J282" s="52" t="s">
        <v>246</v>
      </c>
      <c r="K282" s="52" t="s">
        <v>25</v>
      </c>
      <c r="L282" s="53" t="s">
        <v>25</v>
      </c>
      <c r="M282" s="53" t="s">
        <v>25</v>
      </c>
      <c r="N282" s="54" t="s">
        <v>25</v>
      </c>
      <c r="O282" s="52" t="s">
        <v>25</v>
      </c>
      <c r="P282" s="55">
        <v>45848</v>
      </c>
      <c r="Q282" s="52">
        <v>17</v>
      </c>
      <c r="R282" s="52">
        <v>21</v>
      </c>
      <c r="S282" s="56">
        <v>1676</v>
      </c>
      <c r="T282" s="52">
        <v>0</v>
      </c>
      <c r="U282" s="52">
        <v>0</v>
      </c>
      <c r="V282" s="52">
        <v>0</v>
      </c>
      <c r="W282" s="52">
        <v>0</v>
      </c>
      <c r="X282" s="52">
        <v>2.5884805027293201</v>
      </c>
      <c r="Y282" s="52">
        <v>2.5290934247534702</v>
      </c>
      <c r="Z282" s="52">
        <v>2.0302036812023898</v>
      </c>
      <c r="AA282" s="52">
        <v>1.5500458997356199</v>
      </c>
      <c r="AB282" s="52">
        <v>1.25099774429193</v>
      </c>
      <c r="AC282" s="52">
        <v>1.10882711452459</v>
      </c>
      <c r="AD282" s="52">
        <v>1.0009853489270599</v>
      </c>
      <c r="AE282" s="52">
        <v>0.93108063995846502</v>
      </c>
      <c r="AF282" s="52">
        <v>1.0860316574409801</v>
      </c>
      <c r="AG282" s="52">
        <v>1.07826699295383</v>
      </c>
      <c r="AH282" s="52">
        <v>1.13512863133749</v>
      </c>
      <c r="AI282" s="52">
        <v>1.21793737667993</v>
      </c>
      <c r="AJ282" s="52">
        <v>1.22602149267489</v>
      </c>
      <c r="AK282" s="52">
        <v>1.4325216977628601</v>
      </c>
      <c r="AL282" s="52">
        <v>1.60231716276772</v>
      </c>
      <c r="AM282" s="52">
        <v>1.6634918575845701</v>
      </c>
      <c r="AN282" s="52">
        <v>1.6931865698309501</v>
      </c>
      <c r="AO282" s="52">
        <v>1.80457301867997</v>
      </c>
      <c r="AP282" s="52">
        <v>1.8096672906130999</v>
      </c>
      <c r="AQ282" s="52">
        <v>1.5616840747605001</v>
      </c>
      <c r="AR282" s="52">
        <v>1.5901829338009501</v>
      </c>
      <c r="AS282" s="52">
        <v>1.7169181258477799</v>
      </c>
      <c r="AT282" s="52">
        <v>1.5765865596558499</v>
      </c>
      <c r="AU282" s="52">
        <v>1.44777274392174</v>
      </c>
      <c r="AV282" s="52">
        <v>1.18679615365497</v>
      </c>
      <c r="AW282" s="52">
        <v>1.25856199368016</v>
      </c>
      <c r="AX282" s="52">
        <v>1.18230748564218</v>
      </c>
      <c r="AY282" s="52">
        <v>1.12519713999761</v>
      </c>
      <c r="AZ282" s="52">
        <v>1.10558477241483</v>
      </c>
      <c r="BA282" s="52">
        <v>1.1373986933182501</v>
      </c>
      <c r="BB282" s="52">
        <v>1.12108420370355</v>
      </c>
      <c r="BC282" s="52">
        <v>1.09247580915689</v>
      </c>
      <c r="BD282" s="52">
        <v>0.98230654762297598</v>
      </c>
      <c r="BE282" s="52">
        <v>0.92999523680719298</v>
      </c>
      <c r="BF282" s="52">
        <v>0.98433766852361904</v>
      </c>
      <c r="BG282" s="52">
        <v>1.0710487795220101</v>
      </c>
      <c r="BH282" s="52">
        <v>1.20792477807976</v>
      </c>
      <c r="BI282" s="52">
        <v>1.38146316348119</v>
      </c>
      <c r="BJ282" s="52">
        <v>1.56873327082907</v>
      </c>
      <c r="BK282" s="52">
        <v>1.80518941236282</v>
      </c>
      <c r="BL282" s="52">
        <v>1.9959671547489599</v>
      </c>
      <c r="BM282" s="52">
        <v>2.11278080524152</v>
      </c>
      <c r="BN282" s="52">
        <v>2.1642613506971502</v>
      </c>
      <c r="BO282" s="52">
        <v>2.1541319781456401</v>
      </c>
      <c r="BP282" s="52">
        <v>2.0309502903131902</v>
      </c>
      <c r="BQ282" s="52">
        <v>1.9020182870879601</v>
      </c>
      <c r="BR282" s="52">
        <v>1.79992994858143</v>
      </c>
      <c r="BS282" s="52">
        <v>1.5989081429641301</v>
      </c>
      <c r="BT282" s="52">
        <v>1.3756756485553101</v>
      </c>
      <c r="BU282" s="52">
        <v>73.880341987738504</v>
      </c>
      <c r="BV282" s="52">
        <v>66.821684908813197</v>
      </c>
      <c r="BW282" s="52">
        <v>65.769035426921107</v>
      </c>
      <c r="BX282" s="52">
        <v>65.084511469014103</v>
      </c>
      <c r="BY282" s="52">
        <v>63.632054317365402</v>
      </c>
      <c r="BZ282" s="52">
        <v>62.497151651868499</v>
      </c>
      <c r="CA282" s="52">
        <v>62.164652047786099</v>
      </c>
      <c r="CB282" s="52">
        <v>63.7879895120304</v>
      </c>
      <c r="CC282" s="52">
        <v>67.802657397450702</v>
      </c>
      <c r="CD282" s="52">
        <v>72.006845361255003</v>
      </c>
      <c r="CE282" s="52">
        <v>76.273522774746496</v>
      </c>
      <c r="CF282" s="52">
        <v>80.722544120451403</v>
      </c>
      <c r="CG282" s="52">
        <v>84.330863622082106</v>
      </c>
      <c r="CH282" s="52">
        <v>87.280703872377103</v>
      </c>
      <c r="CI282" s="52">
        <v>90.036817411094702</v>
      </c>
      <c r="CJ282" s="52">
        <v>92.342369753401002</v>
      </c>
      <c r="CK282" s="52">
        <v>93.684676113725203</v>
      </c>
      <c r="CL282" s="52">
        <v>93.192046850645795</v>
      </c>
      <c r="CM282" s="52">
        <v>92.539062787364202</v>
      </c>
      <c r="CN282" s="52">
        <v>90.538970142792706</v>
      </c>
      <c r="CO282" s="52">
        <v>87.667072089038101</v>
      </c>
      <c r="CP282" s="57">
        <v>83.020049191406102</v>
      </c>
      <c r="CQ282" s="57">
        <v>79.215525961145104</v>
      </c>
      <c r="CR282" s="57">
        <v>76.924739514809602</v>
      </c>
      <c r="CS282" s="57">
        <v>70.441687342165295</v>
      </c>
      <c r="CT282" s="57">
        <v>1.45275455899258E-2</v>
      </c>
      <c r="CU282" s="57">
        <v>-1.1197611097696999E-2</v>
      </c>
      <c r="CV282" s="57">
        <v>1.30764231204415E-3</v>
      </c>
      <c r="CW282" s="57">
        <v>2.3842126786484301E-3</v>
      </c>
      <c r="CX282" s="57">
        <v>2.5647996871610998E-4</v>
      </c>
      <c r="CY282" s="57">
        <v>-2.0016411910898199E-3</v>
      </c>
      <c r="CZ282" s="57">
        <v>1.4889159513223899E-3</v>
      </c>
      <c r="DA282" s="57">
        <v>7.8373669221861592E-3</v>
      </c>
      <c r="DB282" s="57">
        <v>2.0941245344051802E-2</v>
      </c>
      <c r="DC282" s="57">
        <v>1.7239324007236601E-2</v>
      </c>
      <c r="DD282" s="57">
        <v>5.4308773705520202E-3</v>
      </c>
      <c r="DE282" s="57">
        <v>2.0910656451748298E-3</v>
      </c>
      <c r="DF282" s="57">
        <v>-6.5499540281580204E-3</v>
      </c>
      <c r="DG282" s="52">
        <v>-7.5000927415826398E-3</v>
      </c>
      <c r="DH282" s="57">
        <v>4.7907591680718198E-3</v>
      </c>
      <c r="DI282" s="52">
        <v>1.3577228684316101E-2</v>
      </c>
      <c r="DJ282" s="57">
        <v>7.8107694408418402E-2</v>
      </c>
      <c r="DK282" s="57">
        <v>9.8371689281201796E-2</v>
      </c>
      <c r="DL282" s="57">
        <v>0.101171257112148</v>
      </c>
      <c r="DM282" s="57">
        <v>9.6490100595148703E-2</v>
      </c>
      <c r="DN282" s="57">
        <v>5.8144443335015998E-2</v>
      </c>
      <c r="DO282" s="57">
        <v>6.8386624981749198E-4</v>
      </c>
      <c r="DP282" s="52">
        <v>-4.0573791516994697E-3</v>
      </c>
      <c r="DQ282" s="52">
        <v>6.7389688771237497E-6</v>
      </c>
      <c r="DR282" s="58">
        <v>3.2211597136335801E-5</v>
      </c>
      <c r="DS282" s="58">
        <v>2.9814734889381698E-5</v>
      </c>
      <c r="DT282" s="58">
        <v>2.3177638685612398E-5</v>
      </c>
      <c r="DU282" s="58">
        <v>1.26339176543391E-5</v>
      </c>
      <c r="DV282" s="58">
        <v>6.7752741317238003E-6</v>
      </c>
      <c r="DW282" s="58">
        <v>1.2947661192136301E-6</v>
      </c>
      <c r="DX282" s="58">
        <v>6.1310900354590004E-6</v>
      </c>
      <c r="DY282" s="58">
        <v>2.6935484298416602E-5</v>
      </c>
      <c r="DZ282" s="58">
        <v>5.6748148971496796E-6</v>
      </c>
      <c r="EA282" s="58">
        <v>2.0911889132913398E-6</v>
      </c>
      <c r="EB282" s="58">
        <v>8.2047818956282099E-7</v>
      </c>
      <c r="EC282" s="58">
        <v>8.2848482031564204E-7</v>
      </c>
      <c r="ED282" s="58">
        <v>2.10703041688755E-6</v>
      </c>
      <c r="EE282" s="58">
        <v>7.5473185239476301E-6</v>
      </c>
      <c r="EF282" s="59">
        <v>9.9087320219100908E-6</v>
      </c>
      <c r="EG282" s="59">
        <v>1.13249254112387E-5</v>
      </c>
      <c r="EH282" s="59">
        <v>1.6607309516455901E-5</v>
      </c>
      <c r="EI282" s="59">
        <v>1.8347328515280001E-5</v>
      </c>
      <c r="EJ282" s="59">
        <v>1.9128691423437998E-5</v>
      </c>
      <c r="EK282" s="59">
        <v>1.4973798342126501E-5</v>
      </c>
      <c r="EL282" s="59">
        <v>2.8656042227162201E-5</v>
      </c>
      <c r="EM282" s="59">
        <v>1.4841788885632901E-5</v>
      </c>
      <c r="EN282" s="58">
        <v>1.4642553466008E-6</v>
      </c>
      <c r="EO282" s="58">
        <v>1.36507183907831E-6</v>
      </c>
    </row>
    <row r="283" spans="2:145" x14ac:dyDescent="0.25">
      <c r="B28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All_All_All_All_All_HEV2A_All_All_All_All_All_45849</v>
      </c>
      <c r="C283" s="52" t="s">
        <v>264</v>
      </c>
      <c r="D283" s="52" t="s">
        <v>245</v>
      </c>
      <c r="E283" s="52" t="s">
        <v>25</v>
      </c>
      <c r="F283" s="52" t="s">
        <v>25</v>
      </c>
      <c r="G283" s="52" t="s">
        <v>25</v>
      </c>
      <c r="H283" s="52" t="s">
        <v>25</v>
      </c>
      <c r="I283" s="52" t="s">
        <v>25</v>
      </c>
      <c r="J283" s="52" t="s">
        <v>246</v>
      </c>
      <c r="K283" s="52" t="s">
        <v>25</v>
      </c>
      <c r="L283" s="53" t="s">
        <v>25</v>
      </c>
      <c r="M283" s="53" t="s">
        <v>25</v>
      </c>
      <c r="N283" s="54" t="s">
        <v>25</v>
      </c>
      <c r="O283" s="52" t="s">
        <v>25</v>
      </c>
      <c r="P283" s="55">
        <v>45849</v>
      </c>
      <c r="Q283" s="52">
        <v>17</v>
      </c>
      <c r="R283" s="52">
        <v>21</v>
      </c>
      <c r="S283" s="56">
        <v>1676</v>
      </c>
      <c r="T283" s="52">
        <v>0</v>
      </c>
      <c r="U283" s="52">
        <v>0</v>
      </c>
      <c r="V283" s="52">
        <v>0</v>
      </c>
      <c r="W283" s="52">
        <v>0</v>
      </c>
      <c r="X283" s="52">
        <v>2.5984145072665998</v>
      </c>
      <c r="Y283" s="52">
        <v>2.5294725701607002</v>
      </c>
      <c r="Z283" s="52">
        <v>2.0718895945584399</v>
      </c>
      <c r="AA283" s="52">
        <v>1.6939814679071501</v>
      </c>
      <c r="AB283" s="52">
        <v>1.3865133959953</v>
      </c>
      <c r="AC283" s="52">
        <v>1.30835368959072</v>
      </c>
      <c r="AD283" s="52">
        <v>1.2167066316989701</v>
      </c>
      <c r="AE283" s="52">
        <v>1.1374215739312801</v>
      </c>
      <c r="AF283" s="52">
        <v>1.12260325621372</v>
      </c>
      <c r="AG283" s="52">
        <v>1.05042960954182</v>
      </c>
      <c r="AH283" s="52">
        <v>1.06407333294283</v>
      </c>
      <c r="AI283" s="52">
        <v>1.25172351154893</v>
      </c>
      <c r="AJ283" s="52">
        <v>1.46245281822699</v>
      </c>
      <c r="AK283" s="52">
        <v>1.7589783388774101</v>
      </c>
      <c r="AL283" s="52">
        <v>2.0490390004446599</v>
      </c>
      <c r="AM283" s="52">
        <v>2.0576076885718799</v>
      </c>
      <c r="AN283" s="52">
        <v>2.0330845023653099</v>
      </c>
      <c r="AO283" s="52">
        <v>1.9503916528374501</v>
      </c>
      <c r="AP283" s="52">
        <v>1.9647450616533699</v>
      </c>
      <c r="AQ283" s="52">
        <v>1.89476953171322</v>
      </c>
      <c r="AR283" s="52">
        <v>1.8795002505204601</v>
      </c>
      <c r="AS283" s="52">
        <v>1.9629779475671001</v>
      </c>
      <c r="AT283" s="52">
        <v>1.81721969922866</v>
      </c>
      <c r="AU283" s="52">
        <v>1.7592685011853</v>
      </c>
      <c r="AV283" s="52">
        <v>1.44796131867551</v>
      </c>
      <c r="AW283" s="52">
        <v>1.5005319693741399</v>
      </c>
      <c r="AX283" s="52">
        <v>1.39071234543241</v>
      </c>
      <c r="AY283" s="52">
        <v>1.3133817974984701</v>
      </c>
      <c r="AZ283" s="52">
        <v>1.2843148503763699</v>
      </c>
      <c r="BA283" s="52">
        <v>1.32118679351909</v>
      </c>
      <c r="BB283" s="52">
        <v>1.29874145887294</v>
      </c>
      <c r="BC283" s="52">
        <v>1.25265402785171</v>
      </c>
      <c r="BD283" s="52">
        <v>1.0940305359465901</v>
      </c>
      <c r="BE283" s="52">
        <v>0.99810718184865999</v>
      </c>
      <c r="BF283" s="52">
        <v>1.0126124924817801</v>
      </c>
      <c r="BG283" s="52">
        <v>1.0940789350592901</v>
      </c>
      <c r="BH283" s="52">
        <v>1.2391047386568099</v>
      </c>
      <c r="BI283" s="52">
        <v>1.43973430263007</v>
      </c>
      <c r="BJ283" s="52">
        <v>1.68106014669154</v>
      </c>
      <c r="BK283" s="52">
        <v>1.9308121992466201</v>
      </c>
      <c r="BL283" s="52">
        <v>2.1100913903949299</v>
      </c>
      <c r="BM283" s="52">
        <v>2.2757317066406002</v>
      </c>
      <c r="BN283" s="52">
        <v>2.3314896897726198</v>
      </c>
      <c r="BO283" s="52">
        <v>2.3169952411569099</v>
      </c>
      <c r="BP283" s="52">
        <v>2.1811836176954098</v>
      </c>
      <c r="BQ283" s="52">
        <v>2.0502457039737401</v>
      </c>
      <c r="BR283" s="52">
        <v>1.98954256451499</v>
      </c>
      <c r="BS283" s="52">
        <v>1.88770512690398</v>
      </c>
      <c r="BT283" s="52">
        <v>1.6467600017994399</v>
      </c>
      <c r="BU283" s="52">
        <v>75.434082008757798</v>
      </c>
      <c r="BV283" s="52">
        <v>72.447926024093505</v>
      </c>
      <c r="BW283" s="52">
        <v>70.8525185218855</v>
      </c>
      <c r="BX283" s="52">
        <v>69.395128055484605</v>
      </c>
      <c r="BY283" s="52">
        <v>68.216534810223393</v>
      </c>
      <c r="BZ283" s="52">
        <v>67.713114247068006</v>
      </c>
      <c r="CA283" s="52">
        <v>66.891845676410597</v>
      </c>
      <c r="CB283" s="52">
        <v>67.649102650127105</v>
      </c>
      <c r="CC283" s="52">
        <v>69.717900377948993</v>
      </c>
      <c r="CD283" s="52">
        <v>75.036319122228704</v>
      </c>
      <c r="CE283" s="52">
        <v>78.877498702059995</v>
      </c>
      <c r="CF283" s="52">
        <v>82.712564415498704</v>
      </c>
      <c r="CG283" s="52">
        <v>86.555062951836305</v>
      </c>
      <c r="CH283" s="52">
        <v>89.492553954222004</v>
      </c>
      <c r="CI283" s="52">
        <v>91.789492951242593</v>
      </c>
      <c r="CJ283" s="52">
        <v>93.427241463682705</v>
      </c>
      <c r="CK283" s="52">
        <v>94.785813214456596</v>
      </c>
      <c r="CL283" s="52">
        <v>94.431949816063707</v>
      </c>
      <c r="CM283" s="52">
        <v>93.169303765773407</v>
      </c>
      <c r="CN283" s="52">
        <v>90.696391286042399</v>
      </c>
      <c r="CO283" s="52">
        <v>86.671303721689597</v>
      </c>
      <c r="CP283" s="57">
        <v>82.255829586261598</v>
      </c>
      <c r="CQ283" s="57">
        <v>79.527578641968404</v>
      </c>
      <c r="CR283" s="57">
        <v>77.555495093203305</v>
      </c>
      <c r="CS283" s="57">
        <v>76.950280578211903</v>
      </c>
      <c r="CT283" s="57">
        <v>1.7526813803311701E-2</v>
      </c>
      <c r="CU283" s="57">
        <v>9.0093734465219299E-3</v>
      </c>
      <c r="CV283" s="57">
        <v>1.2381994336821101E-2</v>
      </c>
      <c r="CW283" s="57">
        <v>7.9158497894049901E-3</v>
      </c>
      <c r="CX283" s="57">
        <v>1.6888268046061001E-3</v>
      </c>
      <c r="CY283" s="57">
        <v>-1.7555728399134701E-3</v>
      </c>
      <c r="CZ283" s="57">
        <v>-1.8285514753429101E-3</v>
      </c>
      <c r="DA283" s="57">
        <v>1.0410025346438499E-2</v>
      </c>
      <c r="DB283" s="57">
        <v>2.03937659560211E-2</v>
      </c>
      <c r="DC283" s="57">
        <v>1.5110610867016899E-2</v>
      </c>
      <c r="DD283" s="57">
        <v>4.32424883924177E-3</v>
      </c>
      <c r="DE283" s="57">
        <v>2.1258962308110798E-3</v>
      </c>
      <c r="DF283" s="57">
        <v>-3.2275330375597698E-3</v>
      </c>
      <c r="DG283" s="52">
        <v>8.5355983151018406E-3</v>
      </c>
      <c r="DH283" s="57">
        <v>1.73478934099522E-2</v>
      </c>
      <c r="DI283" s="52">
        <v>2.33458424782211E-2</v>
      </c>
      <c r="DJ283" s="52">
        <v>8.3215042744231901E-2</v>
      </c>
      <c r="DK283" s="57">
        <v>0.105897202990006</v>
      </c>
      <c r="DL283" s="57">
        <v>0.101667790284695</v>
      </c>
      <c r="DM283" s="57">
        <v>9.3180667440049103E-2</v>
      </c>
      <c r="DN283" s="57">
        <v>6.1838246284048201E-2</v>
      </c>
      <c r="DO283" s="57">
        <v>8.2436326701140691E-3</v>
      </c>
      <c r="DP283" s="52">
        <v>-1.9625023666292401E-3</v>
      </c>
      <c r="DQ283" s="52">
        <v>-4.6773474014985002E-4</v>
      </c>
      <c r="DR283" s="58">
        <v>5.5629250999455302E-5</v>
      </c>
      <c r="DS283" s="58">
        <v>5.1041019029527799E-5</v>
      </c>
      <c r="DT283" s="58">
        <v>4.05220286272512E-5</v>
      </c>
      <c r="DU283" s="58">
        <v>2.19661969414452E-5</v>
      </c>
      <c r="DV283" s="58">
        <v>1.1770754905014101E-5</v>
      </c>
      <c r="DW283" s="58">
        <v>2.2006053311357799E-6</v>
      </c>
      <c r="DX283" s="58">
        <v>1.0858028988844399E-5</v>
      </c>
      <c r="DY283" s="58">
        <v>4.93556027142611E-5</v>
      </c>
      <c r="DZ283" s="58">
        <v>8.55729195479561E-6</v>
      </c>
      <c r="EA283" s="58">
        <v>2.49159299055591E-6</v>
      </c>
      <c r="EB283" s="58">
        <v>9.3663345866525299E-7</v>
      </c>
      <c r="EC283" s="58">
        <v>1.03918950903301E-6</v>
      </c>
      <c r="ED283" s="58">
        <v>2.4096864250535699E-6</v>
      </c>
      <c r="EE283" s="58">
        <v>1.08630688223858E-5</v>
      </c>
      <c r="EF283" s="58">
        <v>1.35934353447006E-5</v>
      </c>
      <c r="EG283" s="58">
        <v>1.5661130140459201E-5</v>
      </c>
      <c r="EH283" s="58">
        <v>2.5690211303791799E-5</v>
      </c>
      <c r="EI283" s="58">
        <v>2.79257053602801E-5</v>
      </c>
      <c r="EJ283" s="58">
        <v>2.9676402692907399E-5</v>
      </c>
      <c r="EK283" s="58">
        <v>2.3766016656336299E-5</v>
      </c>
      <c r="EL283" s="58">
        <v>5.2536430102827397E-5</v>
      </c>
      <c r="EM283" s="58">
        <v>2.4346527166047499E-5</v>
      </c>
      <c r="EN283" s="58">
        <v>2.0014259214957899E-6</v>
      </c>
      <c r="EO283" s="58">
        <v>1.78610747282909E-6</v>
      </c>
    </row>
    <row r="284" spans="2:145" x14ac:dyDescent="0.25">
      <c r="B28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All_All_All_All_All_HEV2A_All_All_All_All_All_45877</v>
      </c>
      <c r="C284" s="52" t="s">
        <v>264</v>
      </c>
      <c r="D284" s="52" t="s">
        <v>245</v>
      </c>
      <c r="E284" s="52" t="s">
        <v>25</v>
      </c>
      <c r="F284" s="52" t="s">
        <v>25</v>
      </c>
      <c r="G284" s="52" t="s">
        <v>25</v>
      </c>
      <c r="H284" s="52" t="s">
        <v>25</v>
      </c>
      <c r="I284" s="52" t="s">
        <v>25</v>
      </c>
      <c r="J284" s="52" t="s">
        <v>246</v>
      </c>
      <c r="K284" s="52" t="s">
        <v>25</v>
      </c>
      <c r="L284" s="53" t="s">
        <v>25</v>
      </c>
      <c r="M284" s="53" t="s">
        <v>25</v>
      </c>
      <c r="N284" s="54" t="s">
        <v>25</v>
      </c>
      <c r="O284" s="52" t="s">
        <v>25</v>
      </c>
      <c r="P284" s="55">
        <v>45877</v>
      </c>
      <c r="Q284" s="52">
        <v>17</v>
      </c>
      <c r="R284" s="52">
        <v>21</v>
      </c>
      <c r="S284" s="56">
        <v>1723</v>
      </c>
      <c r="T284" s="52">
        <v>0</v>
      </c>
      <c r="U284" s="52">
        <v>0</v>
      </c>
      <c r="V284" s="52">
        <v>0</v>
      </c>
      <c r="W284" s="52">
        <v>0</v>
      </c>
      <c r="X284" s="52">
        <v>2.3821944680324099</v>
      </c>
      <c r="Y284" s="52">
        <v>2.20474542832316</v>
      </c>
      <c r="Z284" s="52">
        <v>1.79178482304472</v>
      </c>
      <c r="AA284" s="52">
        <v>1.4807086683422801</v>
      </c>
      <c r="AB284" s="52">
        <v>1.1907762165603499</v>
      </c>
      <c r="AC284" s="52">
        <v>1.0677748538413401</v>
      </c>
      <c r="AD284" s="52">
        <v>1.02801419685927</v>
      </c>
      <c r="AE284" s="52">
        <v>0.97303498602342797</v>
      </c>
      <c r="AF284" s="52">
        <v>1.1318779902590801</v>
      </c>
      <c r="AG284" s="52">
        <v>1.2581417180968699</v>
      </c>
      <c r="AH284" s="52">
        <v>1.2876772257244999</v>
      </c>
      <c r="AI284" s="52">
        <v>1.2452558807404599</v>
      </c>
      <c r="AJ284" s="52">
        <v>1.3520752079052201</v>
      </c>
      <c r="AK284" s="52">
        <v>1.6759310539941299</v>
      </c>
      <c r="AL284" s="52">
        <v>2.0285709864572401</v>
      </c>
      <c r="AM284" s="52">
        <v>1.9774911745308901</v>
      </c>
      <c r="AN284" s="52">
        <v>1.99414379344578</v>
      </c>
      <c r="AO284" s="52">
        <v>2.0133053387350501</v>
      </c>
      <c r="AP284" s="52">
        <v>2.0056113758635998</v>
      </c>
      <c r="AQ284" s="52">
        <v>1.78807370025608</v>
      </c>
      <c r="AR284" s="52">
        <v>1.7600493906990899</v>
      </c>
      <c r="AS284" s="52">
        <v>1.99122885489268</v>
      </c>
      <c r="AT284" s="52">
        <v>1.97746065853674</v>
      </c>
      <c r="AU284" s="52">
        <v>1.6939851333696501</v>
      </c>
      <c r="AV284" s="52">
        <v>1.4888582305087601</v>
      </c>
      <c r="AW284" s="52">
        <v>1.3186915209143899</v>
      </c>
      <c r="AX284" s="52">
        <v>1.23014115377421</v>
      </c>
      <c r="AY284" s="52">
        <v>1.1467392347748699</v>
      </c>
      <c r="AZ284" s="52">
        <v>1.0981858775962301</v>
      </c>
      <c r="BA284" s="52">
        <v>1.0992962088105001</v>
      </c>
      <c r="BB284" s="52">
        <v>1.08083081187262</v>
      </c>
      <c r="BC284" s="52">
        <v>1.0631407939343001</v>
      </c>
      <c r="BD284" s="52">
        <v>0.99039203902350803</v>
      </c>
      <c r="BE284" s="52">
        <v>0.95908337772688201</v>
      </c>
      <c r="BF284" s="52">
        <v>1.0504782896438001</v>
      </c>
      <c r="BG284" s="52">
        <v>1.1779783934752599</v>
      </c>
      <c r="BH284" s="52">
        <v>1.34593812805004</v>
      </c>
      <c r="BI284" s="52">
        <v>1.5467512252039499</v>
      </c>
      <c r="BJ284" s="52">
        <v>1.7562965809503199</v>
      </c>
      <c r="BK284" s="52">
        <v>1.98928507261337</v>
      </c>
      <c r="BL284" s="52">
        <v>2.1803935631305298</v>
      </c>
      <c r="BM284" s="52">
        <v>2.30209496466835</v>
      </c>
      <c r="BN284" s="52">
        <v>2.3894370095506998</v>
      </c>
      <c r="BO284" s="52">
        <v>2.36109294074258</v>
      </c>
      <c r="BP284" s="52">
        <v>2.2152648619697701</v>
      </c>
      <c r="BQ284" s="52">
        <v>2.0869252564460101</v>
      </c>
      <c r="BR284" s="52">
        <v>2.0367441824613</v>
      </c>
      <c r="BS284" s="52">
        <v>1.9441655186684299</v>
      </c>
      <c r="BT284" s="52">
        <v>1.6857123324402601</v>
      </c>
      <c r="BU284" s="52">
        <v>76.910353094929505</v>
      </c>
      <c r="BV284" s="52">
        <v>71.202551035993096</v>
      </c>
      <c r="BW284" s="52">
        <v>70.008318792413903</v>
      </c>
      <c r="BX284" s="52">
        <v>68.680262663679002</v>
      </c>
      <c r="BY284" s="52">
        <v>67.453865736079607</v>
      </c>
      <c r="BZ284" s="52">
        <v>66.690942561576193</v>
      </c>
      <c r="CA284" s="52">
        <v>65.910611097327106</v>
      </c>
      <c r="CB284" s="52">
        <v>66.108952212912101</v>
      </c>
      <c r="CC284" s="52">
        <v>68.523718409072998</v>
      </c>
      <c r="CD284" s="52">
        <v>73.955063418571797</v>
      </c>
      <c r="CE284" s="52">
        <v>78.016219239057406</v>
      </c>
      <c r="CF284" s="52">
        <v>82.671568334718998</v>
      </c>
      <c r="CG284" s="52">
        <v>86.577414082320402</v>
      </c>
      <c r="CH284" s="52">
        <v>89.667517324908601</v>
      </c>
      <c r="CI284" s="52">
        <v>92.300719309085807</v>
      </c>
      <c r="CJ284" s="52">
        <v>94.263789270664404</v>
      </c>
      <c r="CK284" s="52">
        <v>95.325328820351103</v>
      </c>
      <c r="CL284" s="52">
        <v>95.8022085547519</v>
      </c>
      <c r="CM284" s="52">
        <v>95.016916566628595</v>
      </c>
      <c r="CN284" s="52">
        <v>92.210412646705294</v>
      </c>
      <c r="CO284" s="52">
        <v>88.153736163952701</v>
      </c>
      <c r="CP284" s="57">
        <v>83.429908602137104</v>
      </c>
      <c r="CQ284" s="57">
        <v>81.262560023479907</v>
      </c>
      <c r="CR284" s="57">
        <v>78.766162140177499</v>
      </c>
      <c r="CS284" s="57">
        <v>73.846377846268297</v>
      </c>
      <c r="CT284" s="57">
        <v>1.8881267516101301E-2</v>
      </c>
      <c r="CU284" s="57">
        <v>3.7444565421942098E-3</v>
      </c>
      <c r="CV284" s="57">
        <v>9.7883266128720708E-3</v>
      </c>
      <c r="CW284" s="57">
        <v>6.5076227768570798E-3</v>
      </c>
      <c r="CX284" s="57">
        <v>1.29717545125344E-3</v>
      </c>
      <c r="CY284" s="57">
        <v>-1.73065740656276E-3</v>
      </c>
      <c r="CZ284" s="57">
        <v>-7.8754005412807798E-4</v>
      </c>
      <c r="DA284" s="57">
        <v>9.0476025860200902E-3</v>
      </c>
      <c r="DB284" s="57">
        <v>2.0726632077119299E-2</v>
      </c>
      <c r="DC284" s="57">
        <v>1.6156981835921201E-2</v>
      </c>
      <c r="DD284" s="57">
        <v>4.3211369357680903E-3</v>
      </c>
      <c r="DE284" s="57">
        <v>1.7254970128200899E-3</v>
      </c>
      <c r="DF284" s="57">
        <v>-5.2949741245461599E-3</v>
      </c>
      <c r="DG284" s="52">
        <v>4.2792865532183897E-3</v>
      </c>
      <c r="DH284" s="57">
        <v>1.4561551541427201E-2</v>
      </c>
      <c r="DI284" s="57">
        <v>2.1291705412715502E-2</v>
      </c>
      <c r="DJ284" s="52">
        <v>8.30359966194152E-2</v>
      </c>
      <c r="DK284" s="52">
        <v>0.107267290340802</v>
      </c>
      <c r="DL284" s="57">
        <v>0.106953797912742</v>
      </c>
      <c r="DM284" s="57">
        <v>9.8653571880182006E-2</v>
      </c>
      <c r="DN284" s="57">
        <v>6.4316748727374598E-2</v>
      </c>
      <c r="DO284" s="57">
        <v>7.4352260544264101E-3</v>
      </c>
      <c r="DP284" s="52">
        <v>-2.52755294080706E-3</v>
      </c>
      <c r="DQ284" s="52">
        <v>-6.9466541537872297E-4</v>
      </c>
      <c r="DR284" s="58">
        <v>3.7460635317072297E-5</v>
      </c>
      <c r="DS284" s="58">
        <v>3.29535555517642E-5</v>
      </c>
      <c r="DT284" s="58">
        <v>2.6432563232702499E-5</v>
      </c>
      <c r="DU284" s="58">
        <v>1.6015196751821498E-5</v>
      </c>
      <c r="DV284" s="58">
        <v>1.0224402432126E-5</v>
      </c>
      <c r="DW284" s="58">
        <v>1.82548238242719E-6</v>
      </c>
      <c r="DX284" s="58">
        <v>8.2753631657493392E-6</v>
      </c>
      <c r="DY284" s="58">
        <v>3.1846863542690798E-5</v>
      </c>
      <c r="DZ284" s="58">
        <v>5.8178874000244401E-6</v>
      </c>
      <c r="EA284" s="58">
        <v>2.1331134734651998E-6</v>
      </c>
      <c r="EB284" s="58">
        <v>8.1075183237351496E-7</v>
      </c>
      <c r="EC284" s="58">
        <v>8.3986028283744996E-7</v>
      </c>
      <c r="ED284" s="58">
        <v>2.0077506660156702E-6</v>
      </c>
      <c r="EE284" s="58">
        <v>7.5406478802399402E-6</v>
      </c>
      <c r="EF284" s="58">
        <v>9.9933015642420099E-6</v>
      </c>
      <c r="EG284" s="58">
        <v>1.1762680361473901E-5</v>
      </c>
      <c r="EH284" s="58">
        <v>2.23814360760401E-5</v>
      </c>
      <c r="EI284" s="58">
        <v>2.48196871642229E-5</v>
      </c>
      <c r="EJ284" s="58">
        <v>2.6098210577327798E-5</v>
      </c>
      <c r="EK284" s="58">
        <v>1.8205471754281601E-5</v>
      </c>
      <c r="EL284" s="58">
        <v>3.39592155051707E-5</v>
      </c>
      <c r="EM284" s="58">
        <v>1.8570557224213599E-5</v>
      </c>
      <c r="EN284" s="58">
        <v>1.8698028092850101E-6</v>
      </c>
      <c r="EO284" s="58">
        <v>1.74873726491904E-6</v>
      </c>
    </row>
    <row r="285" spans="2:145" x14ac:dyDescent="0.25">
      <c r="B28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All_All_All_All_All_HEV2A_All_All_All_All_All_45890</v>
      </c>
      <c r="C285" s="52" t="s">
        <v>264</v>
      </c>
      <c r="D285" s="52" t="s">
        <v>245</v>
      </c>
      <c r="E285" s="52" t="s">
        <v>25</v>
      </c>
      <c r="F285" s="52" t="s">
        <v>25</v>
      </c>
      <c r="G285" s="52" t="s">
        <v>25</v>
      </c>
      <c r="H285" s="52" t="s">
        <v>25</v>
      </c>
      <c r="I285" s="52" t="s">
        <v>25</v>
      </c>
      <c r="J285" s="52" t="s">
        <v>246</v>
      </c>
      <c r="K285" s="52" t="s">
        <v>25</v>
      </c>
      <c r="L285" s="53" t="s">
        <v>25</v>
      </c>
      <c r="M285" s="53" t="s">
        <v>25</v>
      </c>
      <c r="N285" s="54" t="s">
        <v>25</v>
      </c>
      <c r="O285" s="52" t="s">
        <v>25</v>
      </c>
      <c r="P285" s="55">
        <v>45890</v>
      </c>
      <c r="Q285" s="52">
        <v>17</v>
      </c>
      <c r="R285" s="52">
        <v>21</v>
      </c>
      <c r="S285" s="56">
        <v>1754</v>
      </c>
      <c r="T285" s="52">
        <v>0</v>
      </c>
      <c r="U285" s="52">
        <v>0</v>
      </c>
      <c r="V285" s="52">
        <v>0</v>
      </c>
      <c r="W285" s="52">
        <v>0</v>
      </c>
      <c r="X285" s="52">
        <v>2.4125855155231299</v>
      </c>
      <c r="Y285" s="52">
        <v>2.2673578411770299</v>
      </c>
      <c r="Z285" s="52">
        <v>1.95396775453613</v>
      </c>
      <c r="AA285" s="52">
        <v>1.55872526342553</v>
      </c>
      <c r="AB285" s="52">
        <v>1.08124083707465</v>
      </c>
      <c r="AC285" s="52">
        <v>0.94759004653805401</v>
      </c>
      <c r="AD285" s="52">
        <v>0.91043274243082695</v>
      </c>
      <c r="AE285" s="52">
        <v>0.90537527518979799</v>
      </c>
      <c r="AF285" s="52">
        <v>0.86908067911520803</v>
      </c>
      <c r="AG285" s="52">
        <v>1.0059188572032001</v>
      </c>
      <c r="AH285" s="52">
        <v>1.17348650496431</v>
      </c>
      <c r="AI285" s="52">
        <v>1.19590300982762</v>
      </c>
      <c r="AJ285" s="52">
        <v>1.3193542920213399</v>
      </c>
      <c r="AK285" s="52">
        <v>1.68187341661752</v>
      </c>
      <c r="AL285" s="52">
        <v>1.8902711759735999</v>
      </c>
      <c r="AM285" s="52">
        <v>1.9283051315164901</v>
      </c>
      <c r="AN285" s="52">
        <v>2.0956872179403301</v>
      </c>
      <c r="AO285" s="52">
        <v>2.16157747849857</v>
      </c>
      <c r="AP285" s="52">
        <v>2.13964124856061</v>
      </c>
      <c r="AQ285" s="52">
        <v>1.9390938707549601</v>
      </c>
      <c r="AR285" s="52">
        <v>1.9505650392078699</v>
      </c>
      <c r="AS285" s="52">
        <v>2.04538982605153</v>
      </c>
      <c r="AT285" s="52">
        <v>1.94824518101676</v>
      </c>
      <c r="AU285" s="52">
        <v>1.6751385008198001</v>
      </c>
      <c r="AV285" s="52">
        <v>1.39079723959043</v>
      </c>
      <c r="AW285" s="52">
        <v>1.2716816110513001</v>
      </c>
      <c r="AX285" s="52">
        <v>1.13731416436326</v>
      </c>
      <c r="AY285" s="52">
        <v>1.0416195474505501</v>
      </c>
      <c r="AZ285" s="52">
        <v>0.98374870611501197</v>
      </c>
      <c r="BA285" s="52">
        <v>0.96613470950039604</v>
      </c>
      <c r="BB285" s="52">
        <v>0.94870605096305904</v>
      </c>
      <c r="BC285" s="52">
        <v>0.94311937420472802</v>
      </c>
      <c r="BD285" s="52">
        <v>0.90345195430238501</v>
      </c>
      <c r="BE285" s="52">
        <v>0.87944285056745997</v>
      </c>
      <c r="BF285" s="52">
        <v>0.94762943328242399</v>
      </c>
      <c r="BG285" s="52">
        <v>1.0517482375757901</v>
      </c>
      <c r="BH285" s="52">
        <v>1.22189974631294</v>
      </c>
      <c r="BI285" s="52">
        <v>1.4469436726691101</v>
      </c>
      <c r="BJ285" s="52">
        <v>1.7392728672603901</v>
      </c>
      <c r="BK285" s="52">
        <v>1.9625943271844599</v>
      </c>
      <c r="BL285" s="52">
        <v>2.18904851980193</v>
      </c>
      <c r="BM285" s="52">
        <v>2.2800841438185802</v>
      </c>
      <c r="BN285" s="52">
        <v>2.3212044566292001</v>
      </c>
      <c r="BO285" s="52">
        <v>2.2774286744532</v>
      </c>
      <c r="BP285" s="52">
        <v>2.1123398472740802</v>
      </c>
      <c r="BQ285" s="52">
        <v>1.9772194732689901</v>
      </c>
      <c r="BR285" s="52">
        <v>1.9288987564591999</v>
      </c>
      <c r="BS285" s="52">
        <v>1.8788988270362501</v>
      </c>
      <c r="BT285" s="52">
        <v>1.6258649085467101</v>
      </c>
      <c r="BU285" s="52">
        <v>73.605982162749399</v>
      </c>
      <c r="BV285" s="52">
        <v>72.1636076439638</v>
      </c>
      <c r="BW285" s="52">
        <v>71.120137822782098</v>
      </c>
      <c r="BX285" s="52">
        <v>69.384950105689896</v>
      </c>
      <c r="BY285" s="52">
        <v>68.201168749749399</v>
      </c>
      <c r="BZ285" s="52">
        <v>67.318993245982597</v>
      </c>
      <c r="CA285" s="52">
        <v>66.406563301192804</v>
      </c>
      <c r="CB285" s="52">
        <v>66.496062773251694</v>
      </c>
      <c r="CC285" s="52">
        <v>70.312081265367695</v>
      </c>
      <c r="CD285" s="52">
        <v>75.547308935958199</v>
      </c>
      <c r="CE285" s="52">
        <v>81.160805683556603</v>
      </c>
      <c r="CF285" s="52">
        <v>85.325574239564006</v>
      </c>
      <c r="CG285" s="52">
        <v>89.254355417750304</v>
      </c>
      <c r="CH285" s="52">
        <v>92.545065169584305</v>
      </c>
      <c r="CI285" s="52">
        <v>94.397995234528196</v>
      </c>
      <c r="CJ285" s="52">
        <v>96.321656540426403</v>
      </c>
      <c r="CK285" s="52">
        <v>96.712638534264201</v>
      </c>
      <c r="CL285" s="52">
        <v>95.830126012882701</v>
      </c>
      <c r="CM285" s="52">
        <v>94.457605304787606</v>
      </c>
      <c r="CN285" s="52">
        <v>91.226378017474303</v>
      </c>
      <c r="CO285" s="52">
        <v>86.087684549882198</v>
      </c>
      <c r="CP285" s="57">
        <v>81.975685802618898</v>
      </c>
      <c r="CQ285" s="57">
        <v>78.958299254605393</v>
      </c>
      <c r="CR285" s="57">
        <v>76.728997931965495</v>
      </c>
      <c r="CS285" s="57">
        <v>76.0828668221274</v>
      </c>
      <c r="CT285" s="57">
        <v>1.27958333093334E-2</v>
      </c>
      <c r="CU285" s="57">
        <v>4.6193942097039501E-3</v>
      </c>
      <c r="CV285" s="57">
        <v>1.0988594025390401E-2</v>
      </c>
      <c r="CW285" s="57">
        <v>6.3365126981284698E-3</v>
      </c>
      <c r="CX285" s="57">
        <v>1.17004505744121E-3</v>
      </c>
      <c r="CY285" s="57">
        <v>-1.6773623998687401E-3</v>
      </c>
      <c r="CZ285" s="57">
        <v>-5.95764347477927E-4</v>
      </c>
      <c r="DA285" s="57">
        <v>8.6126375317938791E-3</v>
      </c>
      <c r="DB285" s="57">
        <v>2.0370964105309999E-2</v>
      </c>
      <c r="DC285" s="57">
        <v>1.5297386879175701E-2</v>
      </c>
      <c r="DD285" s="57">
        <v>2.5482174360056298E-3</v>
      </c>
      <c r="DE285" s="57">
        <v>1.5413188465797599E-3</v>
      </c>
      <c r="DF285" s="57">
        <v>-7.2451486685520296E-3</v>
      </c>
      <c r="DG285" s="57">
        <v>9.4604650263445094E-3</v>
      </c>
      <c r="DH285" s="57">
        <v>1.6370560856007101E-2</v>
      </c>
      <c r="DI285" s="57">
        <v>2.34703268078469E-2</v>
      </c>
      <c r="DJ285" s="57">
        <v>8.3751287332554297E-2</v>
      </c>
      <c r="DK285" s="57">
        <v>0.105728588450355</v>
      </c>
      <c r="DL285" s="57">
        <v>0.105252264405227</v>
      </c>
      <c r="DM285" s="57">
        <v>9.64600085031279E-2</v>
      </c>
      <c r="DN285" s="57">
        <v>5.3504102456647801E-2</v>
      </c>
      <c r="DO285" s="57">
        <v>4.00305486425169E-3</v>
      </c>
      <c r="DP285" s="52">
        <v>-3.84562050238022E-3</v>
      </c>
      <c r="DQ285" s="52">
        <v>1.4600609439468099E-4</v>
      </c>
      <c r="DR285" s="58">
        <v>1.50273413806354E-5</v>
      </c>
      <c r="DS285" s="58">
        <v>1.31140002499105E-5</v>
      </c>
      <c r="DT285" s="58">
        <v>1.04619407911187E-5</v>
      </c>
      <c r="DU285" s="58">
        <v>6.7513830394414603E-6</v>
      </c>
      <c r="DV285" s="58">
        <v>4.4429265185368801E-6</v>
      </c>
      <c r="DW285" s="58">
        <v>8.3439035998913297E-7</v>
      </c>
      <c r="DX285" s="58">
        <v>3.4865728250206399E-6</v>
      </c>
      <c r="DY285" s="58">
        <v>1.2572610567590499E-5</v>
      </c>
      <c r="DZ285" s="58">
        <v>2.79701286945372E-6</v>
      </c>
      <c r="EA285" s="58">
        <v>1.28098453172363E-6</v>
      </c>
      <c r="EB285" s="58">
        <v>5.69454224819959E-7</v>
      </c>
      <c r="EC285" s="58">
        <v>5.9312221999395897E-7</v>
      </c>
      <c r="ED285" s="58">
        <v>1.5060197786304901E-6</v>
      </c>
      <c r="EE285" s="58">
        <v>4.7904147977443498E-6</v>
      </c>
      <c r="EF285" s="58">
        <v>6.4698076564768797E-6</v>
      </c>
      <c r="EG285" s="58">
        <v>8.2493665951437307E-6</v>
      </c>
      <c r="EH285" s="58">
        <v>1.31961984270756E-5</v>
      </c>
      <c r="EI285" s="58">
        <v>1.4346418218375E-5</v>
      </c>
      <c r="EJ285" s="58">
        <v>1.44661381915404E-5</v>
      </c>
      <c r="EK285" s="58">
        <v>1.0365526301784201E-5</v>
      </c>
      <c r="EL285" s="58">
        <v>1.5982108538183799E-5</v>
      </c>
      <c r="EM285" s="58">
        <v>9.2593981077076603E-6</v>
      </c>
      <c r="EN285" s="58">
        <v>1.09922514165616E-6</v>
      </c>
      <c r="EO285" s="58">
        <v>1.0382516458427401E-6</v>
      </c>
    </row>
    <row r="286" spans="2:145" x14ac:dyDescent="0.25">
      <c r="B28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All_All_All_All_All_HEV2A_All_All_All_All_All_45891</v>
      </c>
      <c r="C286" s="52" t="s">
        <v>264</v>
      </c>
      <c r="D286" s="52" t="s">
        <v>245</v>
      </c>
      <c r="E286" s="52" t="s">
        <v>25</v>
      </c>
      <c r="F286" s="52" t="s">
        <v>25</v>
      </c>
      <c r="G286" s="52" t="s">
        <v>25</v>
      </c>
      <c r="H286" s="52" t="s">
        <v>25</v>
      </c>
      <c r="I286" s="52" t="s">
        <v>25</v>
      </c>
      <c r="J286" s="52" t="s">
        <v>246</v>
      </c>
      <c r="K286" s="52" t="s">
        <v>25</v>
      </c>
      <c r="L286" s="53" t="s">
        <v>25</v>
      </c>
      <c r="M286" s="53" t="s">
        <v>25</v>
      </c>
      <c r="N286" s="54" t="s">
        <v>25</v>
      </c>
      <c r="O286" s="52" t="s">
        <v>25</v>
      </c>
      <c r="P286" s="55">
        <v>45891</v>
      </c>
      <c r="Q286" s="52">
        <v>17</v>
      </c>
      <c r="R286" s="52">
        <v>21</v>
      </c>
      <c r="S286" s="56">
        <v>1755</v>
      </c>
      <c r="T286" s="52">
        <v>0</v>
      </c>
      <c r="U286" s="52">
        <v>0</v>
      </c>
      <c r="V286" s="52">
        <v>0</v>
      </c>
      <c r="W286" s="52">
        <v>0</v>
      </c>
      <c r="X286" s="52">
        <v>3.0911674008005199</v>
      </c>
      <c r="Y286" s="52">
        <v>2.7219626176026601</v>
      </c>
      <c r="Z286" s="52">
        <v>2.2902548158837601</v>
      </c>
      <c r="AA286" s="52">
        <v>1.8454781830856699</v>
      </c>
      <c r="AB286" s="52">
        <v>1.4513173800938199</v>
      </c>
      <c r="AC286" s="52">
        <v>1.1617731054316101</v>
      </c>
      <c r="AD286" s="52">
        <v>1.0870280386948199</v>
      </c>
      <c r="AE286" s="52">
        <v>1.02492922630092</v>
      </c>
      <c r="AF286" s="52">
        <v>1.14588955947057</v>
      </c>
      <c r="AG286" s="52">
        <v>1.11521440188707</v>
      </c>
      <c r="AH286" s="52">
        <v>1.1792201828657201</v>
      </c>
      <c r="AI286" s="52">
        <v>1.3257590479871399</v>
      </c>
      <c r="AJ286" s="52">
        <v>1.31945625246139</v>
      </c>
      <c r="AK286" s="52">
        <v>1.66539715185439</v>
      </c>
      <c r="AL286" s="52">
        <v>1.8768288482684199</v>
      </c>
      <c r="AM286" s="52">
        <v>1.9707948286638799</v>
      </c>
      <c r="AN286" s="52">
        <v>1.9264423829672099</v>
      </c>
      <c r="AO286" s="52">
        <v>1.92702028176576</v>
      </c>
      <c r="AP286" s="52">
        <v>2.0256447976475398</v>
      </c>
      <c r="AQ286" s="52">
        <v>1.8679582729118001</v>
      </c>
      <c r="AR286" s="52">
        <v>1.87529200121895</v>
      </c>
      <c r="AS286" s="52">
        <v>1.9257492982667701</v>
      </c>
      <c r="AT286" s="52">
        <v>1.74325418567047</v>
      </c>
      <c r="AU286" s="52">
        <v>1.4620965097142899</v>
      </c>
      <c r="AV286" s="52">
        <v>1.6739673660615</v>
      </c>
      <c r="AW286" s="52">
        <v>1.4115525466594201</v>
      </c>
      <c r="AX286" s="52">
        <v>1.3265553627598301</v>
      </c>
      <c r="AY286" s="52">
        <v>1.2470244251764699</v>
      </c>
      <c r="AZ286" s="52">
        <v>1.20914420836162</v>
      </c>
      <c r="BA286" s="52">
        <v>1.2307997602024801</v>
      </c>
      <c r="BB286" s="52">
        <v>1.21255889761439</v>
      </c>
      <c r="BC286" s="52">
        <v>1.17710585522855</v>
      </c>
      <c r="BD286" s="52">
        <v>1.0430023041715599</v>
      </c>
      <c r="BE286" s="52">
        <v>0.96172825680498997</v>
      </c>
      <c r="BF286" s="52">
        <v>1.00968672905005</v>
      </c>
      <c r="BG286" s="52">
        <v>1.1071540627241101</v>
      </c>
      <c r="BH286" s="52">
        <v>1.2514810978740101</v>
      </c>
      <c r="BI286" s="52">
        <v>1.4335557440577</v>
      </c>
      <c r="BJ286" s="52">
        <v>1.65790947373436</v>
      </c>
      <c r="BK286" s="52">
        <v>1.8783869577269201</v>
      </c>
      <c r="BL286" s="52">
        <v>2.0777145919976401</v>
      </c>
      <c r="BM286" s="52">
        <v>2.2217574449006601</v>
      </c>
      <c r="BN286" s="52">
        <v>2.2961751144156399</v>
      </c>
      <c r="BO286" s="52">
        <v>2.2483666797309101</v>
      </c>
      <c r="BP286" s="52">
        <v>2.0928313436331498</v>
      </c>
      <c r="BQ286" s="52">
        <v>1.97205603044596</v>
      </c>
      <c r="BR286" s="52">
        <v>1.85910881448675</v>
      </c>
      <c r="BS286" s="52">
        <v>1.6957390426782799</v>
      </c>
      <c r="BT286" s="52">
        <v>1.47286131524313</v>
      </c>
      <c r="BU286" s="52">
        <v>74.644766207319904</v>
      </c>
      <c r="BV286" s="52">
        <v>73.625413101088299</v>
      </c>
      <c r="BW286" s="52">
        <v>71.713677770650705</v>
      </c>
      <c r="BX286" s="52">
        <v>69.999270416061194</v>
      </c>
      <c r="BY286" s="52">
        <v>68.7430266189874</v>
      </c>
      <c r="BZ286" s="52">
        <v>67.839885677232004</v>
      </c>
      <c r="CA286" s="52">
        <v>66.610817215187396</v>
      </c>
      <c r="CB286" s="52">
        <v>66.164827087892704</v>
      </c>
      <c r="CC286" s="52">
        <v>69.381628598958699</v>
      </c>
      <c r="CD286" s="52">
        <v>73.699529698245797</v>
      </c>
      <c r="CE286" s="52">
        <v>78.077544879839493</v>
      </c>
      <c r="CF286" s="52">
        <v>81.696478205210099</v>
      </c>
      <c r="CG286" s="52">
        <v>85.669126276038995</v>
      </c>
      <c r="CH286" s="52">
        <v>88.853670200050303</v>
      </c>
      <c r="CI286" s="52">
        <v>91.559279371074695</v>
      </c>
      <c r="CJ286" s="52">
        <v>93.542564976607196</v>
      </c>
      <c r="CK286" s="52">
        <v>94.805605130695099</v>
      </c>
      <c r="CL286" s="52">
        <v>94.647006082961497</v>
      </c>
      <c r="CM286" s="52">
        <v>93.156934640171201</v>
      </c>
      <c r="CN286" s="52">
        <v>90.807405460672598</v>
      </c>
      <c r="CO286" s="52">
        <v>86.182444643740993</v>
      </c>
      <c r="CP286" s="57">
        <v>82.277973566285695</v>
      </c>
      <c r="CQ286" s="57">
        <v>79.447647392450307</v>
      </c>
      <c r="CR286" s="57">
        <v>76.995508309503805</v>
      </c>
      <c r="CS286" s="57">
        <v>76.719061181007206</v>
      </c>
      <c r="CT286" s="57">
        <v>1.4761480571240399E-2</v>
      </c>
      <c r="CU286" s="57">
        <v>1.26178695011003E-2</v>
      </c>
      <c r="CV286" s="57">
        <v>1.41886344455458E-2</v>
      </c>
      <c r="CW286" s="57">
        <v>8.4062249919776393E-3</v>
      </c>
      <c r="CX286" s="57">
        <v>1.8578655263568201E-3</v>
      </c>
      <c r="CY286" s="57">
        <v>-1.7599888224031301E-3</v>
      </c>
      <c r="CZ286" s="57">
        <v>-1.7875382910048699E-3</v>
      </c>
      <c r="DA286" s="57">
        <v>9.8387978612803403E-3</v>
      </c>
      <c r="DB286" s="57">
        <v>2.0635708797181702E-2</v>
      </c>
      <c r="DC286" s="57">
        <v>1.59634518872235E-2</v>
      </c>
      <c r="DD286" s="57">
        <v>6.7467375996753398E-3</v>
      </c>
      <c r="DE286" s="57">
        <v>2.34825827554133E-3</v>
      </c>
      <c r="DF286" s="57">
        <v>-1.3238363514556101E-4</v>
      </c>
      <c r="DG286" s="57">
        <v>1.4389566201159399E-2</v>
      </c>
      <c r="DH286" s="57">
        <v>2.0291018769930402E-2</v>
      </c>
      <c r="DI286" s="57">
        <v>2.5113471176082501E-2</v>
      </c>
      <c r="DJ286" s="57">
        <v>8.3835664217458403E-2</v>
      </c>
      <c r="DK286" s="57">
        <v>0.107047024857454</v>
      </c>
      <c r="DL286" s="57">
        <v>0.10232720512610199</v>
      </c>
      <c r="DM286" s="57">
        <v>9.2606327727309604E-2</v>
      </c>
      <c r="DN286" s="57">
        <v>6.1283743697778399E-2</v>
      </c>
      <c r="DO286" s="57">
        <v>1.2867689615133999E-2</v>
      </c>
      <c r="DP286" s="52">
        <v>-1.19512536432965E-3</v>
      </c>
      <c r="DQ286" s="52">
        <v>-4.7623436910472001E-4</v>
      </c>
      <c r="DR286" s="58">
        <v>2.5216334752464999E-5</v>
      </c>
      <c r="DS286" s="58">
        <v>2.2413289335513099E-5</v>
      </c>
      <c r="DT286" s="58">
        <v>1.8171970514620501E-5</v>
      </c>
      <c r="DU286" s="58">
        <v>1.2184726581729101E-5</v>
      </c>
      <c r="DV286" s="58">
        <v>8.7417447964401403E-6</v>
      </c>
      <c r="DW286" s="58">
        <v>1.49613639251028E-6</v>
      </c>
      <c r="DX286" s="58">
        <v>6.7732744119881101E-6</v>
      </c>
      <c r="DY286" s="58">
        <v>2.2557838549082701E-5</v>
      </c>
      <c r="DZ286" s="58">
        <v>5.6036837998293702E-6</v>
      </c>
      <c r="EA286" s="58">
        <v>2.2509469696446399E-6</v>
      </c>
      <c r="EB286" s="58">
        <v>1.8239685965844199E-6</v>
      </c>
      <c r="EC286" s="58">
        <v>1.23413697369313E-6</v>
      </c>
      <c r="ED286" s="58">
        <v>2.4663286024168802E-6</v>
      </c>
      <c r="EE286" s="58">
        <v>6.4087505633731501E-6</v>
      </c>
      <c r="EF286" s="58">
        <v>9.8818757230197201E-6</v>
      </c>
      <c r="EG286" s="58">
        <v>1.1428744063365699E-5</v>
      </c>
      <c r="EH286" s="58">
        <v>2.07986591311607E-5</v>
      </c>
      <c r="EI286" s="58">
        <v>2.2365961034559601E-5</v>
      </c>
      <c r="EJ286" s="58">
        <v>2.2164225596764299E-5</v>
      </c>
      <c r="EK286" s="58">
        <v>1.2144097147879501E-5</v>
      </c>
      <c r="EL286" s="58">
        <v>2.21969188851206E-5</v>
      </c>
      <c r="EM286" s="58">
        <v>1.26146090163864E-5</v>
      </c>
      <c r="EN286" s="58">
        <v>1.4387252386732399E-6</v>
      </c>
      <c r="EO286" s="58">
        <v>1.37760621730697E-6</v>
      </c>
    </row>
    <row r="287" spans="2:145" x14ac:dyDescent="0.25">
      <c r="B28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All_All_All_All_All_HEV2A_All_All_All_All_All_45904</v>
      </c>
      <c r="C287" s="52" t="s">
        <v>264</v>
      </c>
      <c r="D287" s="52" t="s">
        <v>245</v>
      </c>
      <c r="E287" s="52" t="s">
        <v>25</v>
      </c>
      <c r="F287" s="52" t="s">
        <v>25</v>
      </c>
      <c r="G287" s="52" t="s">
        <v>25</v>
      </c>
      <c r="H287" s="52" t="s">
        <v>25</v>
      </c>
      <c r="I287" s="52" t="s">
        <v>25</v>
      </c>
      <c r="J287" s="52" t="s">
        <v>246</v>
      </c>
      <c r="K287" s="52" t="s">
        <v>25</v>
      </c>
      <c r="L287" s="53" t="s">
        <v>25</v>
      </c>
      <c r="M287" s="53" t="s">
        <v>25</v>
      </c>
      <c r="N287" s="54" t="s">
        <v>25</v>
      </c>
      <c r="O287" s="52" t="s">
        <v>25</v>
      </c>
      <c r="P287" s="55">
        <v>45904</v>
      </c>
      <c r="Q287" s="52">
        <v>17</v>
      </c>
      <c r="R287" s="52">
        <v>21</v>
      </c>
      <c r="S287" s="56">
        <v>1769</v>
      </c>
      <c r="T287" s="52">
        <v>0</v>
      </c>
      <c r="U287" s="52">
        <v>0</v>
      </c>
      <c r="V287" s="52">
        <v>0</v>
      </c>
      <c r="W287" s="52">
        <v>0</v>
      </c>
      <c r="X287" s="52">
        <v>2.6183332970887401</v>
      </c>
      <c r="Y287" s="52">
        <v>2.38103490645726</v>
      </c>
      <c r="Z287" s="52">
        <v>1.95936030383505</v>
      </c>
      <c r="AA287" s="52">
        <v>1.47670630639401</v>
      </c>
      <c r="AB287" s="52">
        <v>1.27347085250528</v>
      </c>
      <c r="AC287" s="52">
        <v>1.2040948049720099</v>
      </c>
      <c r="AD287" s="52">
        <v>1.10734547180441</v>
      </c>
      <c r="AE287" s="52">
        <v>1.0350600783975299</v>
      </c>
      <c r="AF287" s="52">
        <v>0.86166874226202905</v>
      </c>
      <c r="AG287" s="52">
        <v>0.91158451511958205</v>
      </c>
      <c r="AH287" s="52">
        <v>0.93795454938252298</v>
      </c>
      <c r="AI287" s="52">
        <v>1.0371649396893501</v>
      </c>
      <c r="AJ287" s="52">
        <v>1.2342742482081199</v>
      </c>
      <c r="AK287" s="52">
        <v>1.39651385062342</v>
      </c>
      <c r="AL287" s="52">
        <v>1.43858161186767</v>
      </c>
      <c r="AM287" s="52">
        <v>1.5065837994736</v>
      </c>
      <c r="AN287" s="52">
        <v>1.3771054076809599</v>
      </c>
      <c r="AO287" s="52">
        <v>1.4057347533487901</v>
      </c>
      <c r="AP287" s="52">
        <v>1.33945355299802</v>
      </c>
      <c r="AQ287" s="52">
        <v>1.31677829765887</v>
      </c>
      <c r="AR287" s="52">
        <v>1.3312490296056401</v>
      </c>
      <c r="AS287" s="52">
        <v>1.47176761085907</v>
      </c>
      <c r="AT287" s="52">
        <v>1.2842741191323399</v>
      </c>
      <c r="AU287" s="52">
        <v>1.21248616291037</v>
      </c>
      <c r="AV287" s="52">
        <v>1.52856850409734</v>
      </c>
      <c r="AW287" s="52">
        <v>1.24325314291356</v>
      </c>
      <c r="AX287" s="52">
        <v>1.1848542471097701</v>
      </c>
      <c r="AY287" s="52">
        <v>1.1463578957042899</v>
      </c>
      <c r="AZ287" s="52">
        <v>1.14325109930312</v>
      </c>
      <c r="BA287" s="52">
        <v>1.19256122123898</v>
      </c>
      <c r="BB287" s="52">
        <v>1.18899934043515</v>
      </c>
      <c r="BC287" s="52">
        <v>1.1649858501080099</v>
      </c>
      <c r="BD287" s="52">
        <v>1.0071073807586399</v>
      </c>
      <c r="BE287" s="52">
        <v>0.89028692422376698</v>
      </c>
      <c r="BF287" s="52">
        <v>0.904700242189312</v>
      </c>
      <c r="BG287" s="52">
        <v>0.95791644765166195</v>
      </c>
      <c r="BH287" s="52">
        <v>1.0430792312986901</v>
      </c>
      <c r="BI287" s="52">
        <v>1.1516709656192901</v>
      </c>
      <c r="BJ287" s="52">
        <v>1.2634116221512</v>
      </c>
      <c r="BK287" s="52">
        <v>1.4191382369158101</v>
      </c>
      <c r="BL287" s="52">
        <v>1.5352974264819801</v>
      </c>
      <c r="BM287" s="52">
        <v>1.61993224405851</v>
      </c>
      <c r="BN287" s="52">
        <v>1.62981044892337</v>
      </c>
      <c r="BO287" s="52">
        <v>1.56201887491262</v>
      </c>
      <c r="BP287" s="52">
        <v>1.4442518674565801</v>
      </c>
      <c r="BQ287" s="52">
        <v>1.4187280800364099</v>
      </c>
      <c r="BR287" s="52">
        <v>1.3668168258404101</v>
      </c>
      <c r="BS287" s="52">
        <v>1.28554063487888</v>
      </c>
      <c r="BT287" s="52">
        <v>1.1361177052150599</v>
      </c>
      <c r="BU287" s="52">
        <v>70.109728094283398</v>
      </c>
      <c r="BV287" s="52">
        <v>68.765245160545405</v>
      </c>
      <c r="BW287" s="52">
        <v>68.050837847647301</v>
      </c>
      <c r="BX287" s="52">
        <v>67.128204069829295</v>
      </c>
      <c r="BY287" s="52">
        <v>66.365377801926698</v>
      </c>
      <c r="BZ287" s="52">
        <v>65.440062837910602</v>
      </c>
      <c r="CA287" s="52">
        <v>65.252160635509398</v>
      </c>
      <c r="CB287" s="52">
        <v>64.734537132699202</v>
      </c>
      <c r="CC287" s="52">
        <v>66.739242182262203</v>
      </c>
      <c r="CD287" s="52">
        <v>69.490676245671494</v>
      </c>
      <c r="CE287" s="52">
        <v>72.532307399503793</v>
      </c>
      <c r="CF287" s="52">
        <v>75.284152940309298</v>
      </c>
      <c r="CG287" s="52">
        <v>78.229354060352406</v>
      </c>
      <c r="CH287" s="52">
        <v>80.968693410983093</v>
      </c>
      <c r="CI287" s="52">
        <v>83.121413387858496</v>
      </c>
      <c r="CJ287" s="52">
        <v>84.204290996690602</v>
      </c>
      <c r="CK287" s="52">
        <v>84.032216718783999</v>
      </c>
      <c r="CL287" s="52">
        <v>83.227403925029705</v>
      </c>
      <c r="CM287" s="52">
        <v>81.216906625014303</v>
      </c>
      <c r="CN287" s="52">
        <v>77.100248114190094</v>
      </c>
      <c r="CO287" s="52">
        <v>73.966978099704306</v>
      </c>
      <c r="CP287" s="57">
        <v>71.688970959955398</v>
      </c>
      <c r="CQ287" s="57">
        <v>70.003669718926901</v>
      </c>
      <c r="CR287" s="57">
        <v>68.708039210783994</v>
      </c>
      <c r="CS287" s="57">
        <v>71.974009983104395</v>
      </c>
      <c r="CT287" s="57">
        <v>7.2855122884000504E-3</v>
      </c>
      <c r="CU287" s="57">
        <v>-5.7522212806667902E-3</v>
      </c>
      <c r="CV287" s="57">
        <v>5.4990014967449602E-3</v>
      </c>
      <c r="CW287" s="57">
        <v>4.6705479750163799E-3</v>
      </c>
      <c r="CX287" s="57">
        <v>9.3690216228173198E-4</v>
      </c>
      <c r="CY287" s="57">
        <v>-1.76570958182165E-3</v>
      </c>
      <c r="CZ287" s="57">
        <v>-5.8551433493150005E-4</v>
      </c>
      <c r="DA287" s="57">
        <v>8.5481094902432903E-3</v>
      </c>
      <c r="DB287" s="57">
        <v>2.1016344891354601E-2</v>
      </c>
      <c r="DC287" s="57">
        <v>1.8900298166002898E-2</v>
      </c>
      <c r="DD287" s="57">
        <v>6.81386318059354E-3</v>
      </c>
      <c r="DE287" s="57">
        <v>2.1648212082838198E-3</v>
      </c>
      <c r="DF287" s="57">
        <v>-9.8371476044487694E-5</v>
      </c>
      <c r="DG287" s="52">
        <v>-9.6150628307390903E-4</v>
      </c>
      <c r="DH287" s="57">
        <v>7.4550174295148304E-3</v>
      </c>
      <c r="DI287" s="52">
        <v>1.33496061943517E-2</v>
      </c>
      <c r="DJ287" s="52">
        <v>6.5757935415003604E-2</v>
      </c>
      <c r="DK287" s="57">
        <v>8.2039818125568903E-2</v>
      </c>
      <c r="DL287" s="57">
        <v>6.7682049359858804E-2</v>
      </c>
      <c r="DM287" s="57">
        <v>5.0516859709862701E-2</v>
      </c>
      <c r="DN287" s="57">
        <v>4.0911212982583503E-2</v>
      </c>
      <c r="DO287" s="57">
        <v>5.9367386333458397E-3</v>
      </c>
      <c r="DP287" s="52">
        <v>-1.73617852463478E-3</v>
      </c>
      <c r="DQ287" s="52">
        <v>1.6784679465009799E-3</v>
      </c>
      <c r="DR287" s="58">
        <v>2.8041589797403399E-5</v>
      </c>
      <c r="DS287" s="58">
        <v>2.54844278397439E-5</v>
      </c>
      <c r="DT287" s="58">
        <v>2.0753013095990502E-5</v>
      </c>
      <c r="DU287" s="58">
        <v>1.4067059942665001E-5</v>
      </c>
      <c r="DV287" s="58">
        <v>1.0229156329156E-5</v>
      </c>
      <c r="DW287" s="58">
        <v>1.72248806782165E-6</v>
      </c>
      <c r="DX287" s="58">
        <v>7.9253561901925205E-6</v>
      </c>
      <c r="DY287" s="58">
        <v>2.14266857717758E-5</v>
      </c>
      <c r="DZ287" s="58">
        <v>4.7287067334328702E-6</v>
      </c>
      <c r="EA287" s="58">
        <v>1.9946737468555998E-6</v>
      </c>
      <c r="EB287" s="58">
        <v>1.01585151654309E-6</v>
      </c>
      <c r="EC287" s="58">
        <v>1.1382411410817099E-6</v>
      </c>
      <c r="ED287" s="58">
        <v>2.3278312470320101E-6</v>
      </c>
      <c r="EE287" s="58">
        <v>5.8946468673553398E-6</v>
      </c>
      <c r="EF287" s="58">
        <v>7.5168896879988301E-6</v>
      </c>
      <c r="EG287" s="58">
        <v>9.3232429885134608E-6</v>
      </c>
      <c r="EH287" s="58">
        <v>2.1067097096154301E-5</v>
      </c>
      <c r="EI287" s="58">
        <v>2.2819925222627299E-5</v>
      </c>
      <c r="EJ287" s="58">
        <v>2.3846168341760299E-5</v>
      </c>
      <c r="EK287" s="58">
        <v>1.3059020537747501E-5</v>
      </c>
      <c r="EL287" s="58">
        <v>2.0921597220167199E-5</v>
      </c>
      <c r="EM287" s="58">
        <v>1.0733535439824799E-5</v>
      </c>
      <c r="EN287" s="58">
        <v>1.15200879573189E-6</v>
      </c>
      <c r="EO287" s="58">
        <v>1.0516677757770701E-6</v>
      </c>
    </row>
    <row r="288" spans="2:145" x14ac:dyDescent="0.25">
      <c r="B28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All_All_All_All_All_HEV2A_All_All_All_All_All_45916</v>
      </c>
      <c r="C288" s="52" t="s">
        <v>264</v>
      </c>
      <c r="D288" s="52" t="s">
        <v>245</v>
      </c>
      <c r="E288" s="52" t="s">
        <v>25</v>
      </c>
      <c r="F288" s="52" t="s">
        <v>25</v>
      </c>
      <c r="G288" s="52" t="s">
        <v>25</v>
      </c>
      <c r="H288" s="52" t="s">
        <v>25</v>
      </c>
      <c r="I288" s="52" t="s">
        <v>25</v>
      </c>
      <c r="J288" s="52" t="s">
        <v>246</v>
      </c>
      <c r="K288" s="52" t="s">
        <v>25</v>
      </c>
      <c r="L288" s="53" t="s">
        <v>25</v>
      </c>
      <c r="M288" s="53" t="s">
        <v>25</v>
      </c>
      <c r="N288" s="54" t="s">
        <v>25</v>
      </c>
      <c r="O288" s="52" t="s">
        <v>25</v>
      </c>
      <c r="P288" s="55">
        <v>45916</v>
      </c>
      <c r="Q288" s="52">
        <v>17</v>
      </c>
      <c r="R288" s="52">
        <v>21</v>
      </c>
      <c r="S288" s="56">
        <v>1799</v>
      </c>
      <c r="T288" s="52">
        <v>0</v>
      </c>
      <c r="U288" s="52">
        <v>0</v>
      </c>
      <c r="V288" s="52">
        <v>0</v>
      </c>
      <c r="W288" s="52">
        <v>0</v>
      </c>
      <c r="X288" s="52">
        <v>2.4190428823745398</v>
      </c>
      <c r="Y288" s="52">
        <v>2.2544797412308499</v>
      </c>
      <c r="Z288" s="52">
        <v>1.88770766964766</v>
      </c>
      <c r="AA288" s="52">
        <v>1.44899427001787</v>
      </c>
      <c r="AB288" s="52">
        <v>1.1935585493012399</v>
      </c>
      <c r="AC288" s="52">
        <v>1.0679340829557999</v>
      </c>
      <c r="AD288" s="52">
        <v>1.04127806789748</v>
      </c>
      <c r="AE288" s="52">
        <v>0.98488130596003198</v>
      </c>
      <c r="AF288" s="52">
        <v>0.94517650444410495</v>
      </c>
      <c r="AG288" s="52">
        <v>1.0176158097977801</v>
      </c>
      <c r="AH288" s="52">
        <v>1.04399331086902</v>
      </c>
      <c r="AI288" s="52">
        <v>1.02297088630252</v>
      </c>
      <c r="AJ288" s="52">
        <v>1.23653571884494</v>
      </c>
      <c r="AK288" s="52">
        <v>1.34352223066871</v>
      </c>
      <c r="AL288" s="52">
        <v>1.6269117111073901</v>
      </c>
      <c r="AM288" s="52">
        <v>1.6587455394053501</v>
      </c>
      <c r="AN288" s="52">
        <v>1.59637965699071</v>
      </c>
      <c r="AO288" s="52">
        <v>1.68178123128141</v>
      </c>
      <c r="AP288" s="52">
        <v>1.6364447263888</v>
      </c>
      <c r="AQ288" s="52">
        <v>1.5000863534173901</v>
      </c>
      <c r="AR288" s="52">
        <v>1.5733487475700201</v>
      </c>
      <c r="AS288" s="52">
        <v>1.57869241034302</v>
      </c>
      <c r="AT288" s="52">
        <v>1.53440478758801</v>
      </c>
      <c r="AU288" s="52">
        <v>1.3750344760573101</v>
      </c>
      <c r="AV288" s="52">
        <v>1.26222848402666</v>
      </c>
      <c r="AW288" s="52">
        <v>1.23584252317591</v>
      </c>
      <c r="AX288" s="52">
        <v>1.1485668317750799</v>
      </c>
      <c r="AY288" s="52">
        <v>1.0832179180528101</v>
      </c>
      <c r="AZ288" s="52">
        <v>1.05365023730512</v>
      </c>
      <c r="BA288" s="52">
        <v>1.08394560864761</v>
      </c>
      <c r="BB288" s="52">
        <v>1.0830312583038599</v>
      </c>
      <c r="BC288" s="52">
        <v>1.0780313596121101</v>
      </c>
      <c r="BD288" s="52">
        <v>0.96637154763575805</v>
      </c>
      <c r="BE288" s="52">
        <v>0.88149951990608899</v>
      </c>
      <c r="BF288" s="52">
        <v>0.91418619176839799</v>
      </c>
      <c r="BG288" s="52">
        <v>0.97890696682454204</v>
      </c>
      <c r="BH288" s="52">
        <v>1.1075289756465501</v>
      </c>
      <c r="BI288" s="52">
        <v>1.28062575038371</v>
      </c>
      <c r="BJ288" s="52">
        <v>1.47816135086173</v>
      </c>
      <c r="BK288" s="52">
        <v>1.6696866823607699</v>
      </c>
      <c r="BL288" s="52">
        <v>1.8538760808257599</v>
      </c>
      <c r="BM288" s="52">
        <v>1.9198641339032201</v>
      </c>
      <c r="BN288" s="52">
        <v>1.9650983623891001</v>
      </c>
      <c r="BO288" s="52">
        <v>1.90500059592982</v>
      </c>
      <c r="BP288" s="52">
        <v>1.7849664833891501</v>
      </c>
      <c r="BQ288" s="52">
        <v>1.7062174403183701</v>
      </c>
      <c r="BR288" s="52">
        <v>1.6317627774204599</v>
      </c>
      <c r="BS288" s="52">
        <v>1.5175771188071601</v>
      </c>
      <c r="BT288" s="52">
        <v>1.32653955683286</v>
      </c>
      <c r="BU288" s="52">
        <v>72.370932695982802</v>
      </c>
      <c r="BV288" s="52">
        <v>71.240271542559896</v>
      </c>
      <c r="BW288" s="52">
        <v>69.452743999181394</v>
      </c>
      <c r="BX288" s="52">
        <v>68.403430938408704</v>
      </c>
      <c r="BY288" s="52">
        <v>67.0045185384555</v>
      </c>
      <c r="BZ288" s="52">
        <v>65.896159611959007</v>
      </c>
      <c r="CA288" s="52">
        <v>65.338412574653404</v>
      </c>
      <c r="CB288" s="52">
        <v>64.635881179134898</v>
      </c>
      <c r="CC288" s="52">
        <v>67.733945218029007</v>
      </c>
      <c r="CD288" s="52">
        <v>72.781779197370199</v>
      </c>
      <c r="CE288" s="52">
        <v>78.551465867554001</v>
      </c>
      <c r="CF288" s="52">
        <v>82.941024628257395</v>
      </c>
      <c r="CG288" s="52">
        <v>86.161725777582106</v>
      </c>
      <c r="CH288" s="52">
        <v>89.091633728024306</v>
      </c>
      <c r="CI288" s="52">
        <v>90.409872564602097</v>
      </c>
      <c r="CJ288" s="52">
        <v>91.902165644513303</v>
      </c>
      <c r="CK288" s="52">
        <v>92.250595367455801</v>
      </c>
      <c r="CL288" s="52">
        <v>91.960084772447004</v>
      </c>
      <c r="CM288" s="52">
        <v>90.186275052441999</v>
      </c>
      <c r="CN288" s="52">
        <v>86.9713823083043</v>
      </c>
      <c r="CO288" s="52">
        <v>82.678574746453293</v>
      </c>
      <c r="CP288" s="57">
        <v>79.509112214696302</v>
      </c>
      <c r="CQ288" s="57">
        <v>77.247503795462606</v>
      </c>
      <c r="CR288" s="57">
        <v>75.085877154528703</v>
      </c>
      <c r="CS288" s="57">
        <v>74.221508696441205</v>
      </c>
      <c r="CT288" s="57">
        <v>1.03440955031472E-2</v>
      </c>
      <c r="CU288" s="57">
        <v>-1.36251308452576E-4</v>
      </c>
      <c r="CV288" s="57">
        <v>5.1306671046342798E-3</v>
      </c>
      <c r="CW288" s="57">
        <v>4.1784081306697196E-3</v>
      </c>
      <c r="CX288" s="57">
        <v>4.4383807800215199E-4</v>
      </c>
      <c r="CY288" s="57">
        <v>-1.5633769620501999E-3</v>
      </c>
      <c r="CZ288" s="57">
        <v>5.1855058911431896E-4</v>
      </c>
      <c r="DA288" s="57">
        <v>7.0569064538551001E-3</v>
      </c>
      <c r="DB288" s="57">
        <v>2.08007000022261E-2</v>
      </c>
      <c r="DC288" s="57">
        <v>1.7594615012519101E-2</v>
      </c>
      <c r="DD288" s="57">
        <v>3.7714749144461602E-3</v>
      </c>
      <c r="DE288" s="57">
        <v>1.5431835341747099E-3</v>
      </c>
      <c r="DF288" s="57">
        <v>-7.7804159740927697E-3</v>
      </c>
      <c r="DG288" s="57">
        <v>-7.0324057105901703E-3</v>
      </c>
      <c r="DH288" s="57">
        <v>3.53702958044246E-4</v>
      </c>
      <c r="DI288" s="57">
        <v>9.3077463638855298E-3</v>
      </c>
      <c r="DJ288" s="57">
        <v>7.4394265478637298E-2</v>
      </c>
      <c r="DK288" s="57">
        <v>9.4232331975888595E-2</v>
      </c>
      <c r="DL288" s="57">
        <v>9.5136128287304694E-2</v>
      </c>
      <c r="DM288" s="57">
        <v>8.9044770241413204E-2</v>
      </c>
      <c r="DN288" s="57">
        <v>4.4644661790268297E-2</v>
      </c>
      <c r="DO288" s="57">
        <v>3.9324295987116701E-4</v>
      </c>
      <c r="DP288" s="52">
        <v>-3.6353167489071498E-3</v>
      </c>
      <c r="DQ288" s="52">
        <v>5.1628425110686901E-4</v>
      </c>
      <c r="DR288" s="58">
        <v>3.0924779783207397E-5</v>
      </c>
      <c r="DS288" s="58">
        <v>2.7398362775357098E-5</v>
      </c>
      <c r="DT288" s="58">
        <v>2.13258169257019E-5</v>
      </c>
      <c r="DU288" s="58">
        <v>1.0528252229076101E-5</v>
      </c>
      <c r="DV288" s="58">
        <v>4.5763580291435399E-6</v>
      </c>
      <c r="DW288" s="58">
        <v>1.0250794146749599E-6</v>
      </c>
      <c r="DX288" s="58">
        <v>4.8722136513176198E-6</v>
      </c>
      <c r="DY288" s="58">
        <v>2.84888790521115E-5</v>
      </c>
      <c r="DZ288" s="58">
        <v>4.4864153922246601E-6</v>
      </c>
      <c r="EA288" s="58">
        <v>1.4194259726432299E-6</v>
      </c>
      <c r="EB288" s="58">
        <v>5.5283002628333495E-7</v>
      </c>
      <c r="EC288" s="58">
        <v>5.6959570081855505E-7</v>
      </c>
      <c r="ED288" s="58">
        <v>1.4451062882604199E-6</v>
      </c>
      <c r="EE288" s="58">
        <v>6.9295776211773201E-6</v>
      </c>
      <c r="EF288" s="58">
        <v>1.0075803135556601E-5</v>
      </c>
      <c r="EG288" s="58">
        <v>1.13957281087718E-5</v>
      </c>
      <c r="EH288" s="58">
        <v>1.3989592904785301E-5</v>
      </c>
      <c r="EI288" s="58">
        <v>1.48700147509748E-5</v>
      </c>
      <c r="EJ288" s="58">
        <v>1.64627441915261E-5</v>
      </c>
      <c r="EK288" s="58">
        <v>1.5793963791447999E-5</v>
      </c>
      <c r="EL288" s="58">
        <v>3.3097265054094001E-5</v>
      </c>
      <c r="EM288" s="58">
        <v>1.5540921873477E-5</v>
      </c>
      <c r="EN288" s="58">
        <v>1.3321695923622899E-6</v>
      </c>
      <c r="EO288" s="58">
        <v>1.24300019432228E-6</v>
      </c>
    </row>
    <row r="289" spans="2:145" x14ac:dyDescent="0.25">
      <c r="B28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All_All_All_All_All_HEV2A_All_All_All_All_All_45917</v>
      </c>
      <c r="C289" s="52" t="s">
        <v>264</v>
      </c>
      <c r="D289" s="52" t="s">
        <v>245</v>
      </c>
      <c r="E289" s="52" t="s">
        <v>25</v>
      </c>
      <c r="F289" s="52" t="s">
        <v>25</v>
      </c>
      <c r="G289" s="52" t="s">
        <v>25</v>
      </c>
      <c r="H289" s="52" t="s">
        <v>25</v>
      </c>
      <c r="I289" s="52" t="s">
        <v>25</v>
      </c>
      <c r="J289" s="52" t="s">
        <v>246</v>
      </c>
      <c r="K289" s="52" t="s">
        <v>25</v>
      </c>
      <c r="L289" s="53" t="s">
        <v>25</v>
      </c>
      <c r="M289" s="53" t="s">
        <v>25</v>
      </c>
      <c r="N289" s="54" t="s">
        <v>25</v>
      </c>
      <c r="O289" s="52" t="s">
        <v>25</v>
      </c>
      <c r="P289" s="55">
        <v>45917</v>
      </c>
      <c r="Q289" s="52">
        <v>17</v>
      </c>
      <c r="R289" s="52">
        <v>21</v>
      </c>
      <c r="S289" s="56">
        <v>1806</v>
      </c>
      <c r="T289" s="52">
        <v>0</v>
      </c>
      <c r="U289" s="52">
        <v>0</v>
      </c>
      <c r="V289" s="52">
        <v>0</v>
      </c>
      <c r="W289" s="52">
        <v>0</v>
      </c>
      <c r="X289" s="52">
        <v>2.5743343957560501</v>
      </c>
      <c r="Y289" s="52">
        <v>2.4063114712511702</v>
      </c>
      <c r="Z289" s="52">
        <v>1.8147900426346899</v>
      </c>
      <c r="AA289" s="52">
        <v>1.4155401161212999</v>
      </c>
      <c r="AB289" s="52">
        <v>1.23031982595297</v>
      </c>
      <c r="AC289" s="52">
        <v>1.11658350074115</v>
      </c>
      <c r="AD289" s="52">
        <v>0.99427112048827704</v>
      </c>
      <c r="AE289" s="52">
        <v>0.93095298925400405</v>
      </c>
      <c r="AF289" s="52">
        <v>0.85348718657733103</v>
      </c>
      <c r="AG289" s="52">
        <v>0.93565982014095905</v>
      </c>
      <c r="AH289" s="52">
        <v>0.997436266405755</v>
      </c>
      <c r="AI289" s="52">
        <v>1.0836980341228299</v>
      </c>
      <c r="AJ289" s="52">
        <v>1.1646686276879501</v>
      </c>
      <c r="AK289" s="52">
        <v>1.3934411026495599</v>
      </c>
      <c r="AL289" s="52">
        <v>1.5533851169406401</v>
      </c>
      <c r="AM289" s="52">
        <v>1.64651028853226</v>
      </c>
      <c r="AN289" s="52">
        <v>1.7110822328853801</v>
      </c>
      <c r="AO289" s="52">
        <v>1.76837742623842</v>
      </c>
      <c r="AP289" s="52">
        <v>1.79015222625224</v>
      </c>
      <c r="AQ289" s="52">
        <v>1.70798088413459</v>
      </c>
      <c r="AR289" s="52">
        <v>1.6619654720211801</v>
      </c>
      <c r="AS289" s="52">
        <v>1.75783374754935</v>
      </c>
      <c r="AT289" s="52">
        <v>1.6968770271406399</v>
      </c>
      <c r="AU289" s="52">
        <v>1.52150807360326</v>
      </c>
      <c r="AV289" s="52">
        <v>1.3738645894377</v>
      </c>
      <c r="AW289" s="52">
        <v>1.2772757653415101</v>
      </c>
      <c r="AX289" s="52">
        <v>1.1742974042496399</v>
      </c>
      <c r="AY289" s="52">
        <v>1.1089574119049299</v>
      </c>
      <c r="AZ289" s="52">
        <v>1.07897486859893</v>
      </c>
      <c r="BA289" s="52">
        <v>1.10500258365326</v>
      </c>
      <c r="BB289" s="52">
        <v>1.09897049715286</v>
      </c>
      <c r="BC289" s="52">
        <v>1.0866708174380799</v>
      </c>
      <c r="BD289" s="52">
        <v>0.97134113716062598</v>
      </c>
      <c r="BE289" s="52">
        <v>0.87740444818538399</v>
      </c>
      <c r="BF289" s="52">
        <v>0.89410991215478097</v>
      </c>
      <c r="BG289" s="52">
        <v>0.95114739325025399</v>
      </c>
      <c r="BH289" s="52">
        <v>1.0701397956304599</v>
      </c>
      <c r="BI289" s="52">
        <v>1.2398818036910499</v>
      </c>
      <c r="BJ289" s="52">
        <v>1.45468323952533</v>
      </c>
      <c r="BK289" s="52">
        <v>1.7046967534428801</v>
      </c>
      <c r="BL289" s="52">
        <v>1.90171723166771</v>
      </c>
      <c r="BM289" s="52">
        <v>1.9828033112608301</v>
      </c>
      <c r="BN289" s="52">
        <v>2.0410436595133099</v>
      </c>
      <c r="BO289" s="52">
        <v>1.98591049934674</v>
      </c>
      <c r="BP289" s="52">
        <v>1.8575263278824901</v>
      </c>
      <c r="BQ289" s="52">
        <v>1.77872533279399</v>
      </c>
      <c r="BR289" s="52">
        <v>1.7274955475449101</v>
      </c>
      <c r="BS289" s="52">
        <v>1.6498037632100899</v>
      </c>
      <c r="BT289" s="52">
        <v>1.4398559459839899</v>
      </c>
      <c r="BU289" s="52">
        <v>72.595814541559406</v>
      </c>
      <c r="BV289" s="52">
        <v>71.2552477587287</v>
      </c>
      <c r="BW289" s="52">
        <v>69.760383410520603</v>
      </c>
      <c r="BX289" s="52">
        <v>68.6161239382145</v>
      </c>
      <c r="BY289" s="52">
        <v>67.227260668370306</v>
      </c>
      <c r="BZ289" s="52">
        <v>66.343127301923104</v>
      </c>
      <c r="CA289" s="52">
        <v>65.337013095491898</v>
      </c>
      <c r="CB289" s="52">
        <v>64.928442966777197</v>
      </c>
      <c r="CC289" s="52">
        <v>67.527183782661496</v>
      </c>
      <c r="CD289" s="52">
        <v>72.320510971922104</v>
      </c>
      <c r="CE289" s="52">
        <v>77.638002394738805</v>
      </c>
      <c r="CF289" s="52">
        <v>81.412205788331306</v>
      </c>
      <c r="CG289" s="52">
        <v>85.564146309499293</v>
      </c>
      <c r="CH289" s="52">
        <v>88.772699954411195</v>
      </c>
      <c r="CI289" s="52">
        <v>91.626578537979697</v>
      </c>
      <c r="CJ289" s="52">
        <v>93.2893023010908</v>
      </c>
      <c r="CK289" s="52">
        <v>93.608711915063097</v>
      </c>
      <c r="CL289" s="52">
        <v>93.415522944720095</v>
      </c>
      <c r="CM289" s="52">
        <v>91.483636722645301</v>
      </c>
      <c r="CN289" s="52">
        <v>88.404309893899296</v>
      </c>
      <c r="CO289" s="52">
        <v>84.050790834540507</v>
      </c>
      <c r="CP289" s="57">
        <v>81.705373134859499</v>
      </c>
      <c r="CQ289" s="57">
        <v>79.459438189054794</v>
      </c>
      <c r="CR289" s="57">
        <v>77.5682255385518</v>
      </c>
      <c r="CS289" s="57">
        <v>75.100871083530294</v>
      </c>
      <c r="CT289" s="57">
        <v>1.10132873665793E-2</v>
      </c>
      <c r="CU289" s="57">
        <v>1.2202610637928599E-3</v>
      </c>
      <c r="CV289" s="57">
        <v>7.1109236994910804E-3</v>
      </c>
      <c r="CW289" s="57">
        <v>5.1295301845827798E-3</v>
      </c>
      <c r="CX289" s="57">
        <v>6.0569246954868304E-4</v>
      </c>
      <c r="CY289" s="57">
        <v>-1.5890115765118001E-3</v>
      </c>
      <c r="CZ289" s="57">
        <v>2.12219540451463E-4</v>
      </c>
      <c r="DA289" s="57">
        <v>7.7251332937322004E-3</v>
      </c>
      <c r="DB289" s="57">
        <v>2.0881084052810701E-2</v>
      </c>
      <c r="DC289" s="57">
        <v>1.7611836737118702E-2</v>
      </c>
      <c r="DD289" s="57">
        <v>4.2273859173195599E-3</v>
      </c>
      <c r="DE289" s="57">
        <v>1.7023174794662001E-3</v>
      </c>
      <c r="DF289" s="57">
        <v>-6.7495357816228499E-3</v>
      </c>
      <c r="DG289" s="57">
        <v>-6.5878117059311996E-3</v>
      </c>
      <c r="DH289" s="57">
        <v>4.3911266658642799E-3</v>
      </c>
      <c r="DI289" s="57">
        <v>1.20585025881199E-2</v>
      </c>
      <c r="DJ289" s="57">
        <v>7.64197161831663E-2</v>
      </c>
      <c r="DK289" s="57">
        <v>9.7973619060691894E-2</v>
      </c>
      <c r="DL289" s="57">
        <v>9.8892776718402298E-2</v>
      </c>
      <c r="DM289" s="57">
        <v>9.4263622576447104E-2</v>
      </c>
      <c r="DN289" s="57">
        <v>4.35849527435445E-2</v>
      </c>
      <c r="DO289" s="57">
        <v>-1.5906071570647199E-3</v>
      </c>
      <c r="DP289" s="52">
        <v>-4.2094414143416699E-3</v>
      </c>
      <c r="DQ289" s="52">
        <v>9.73566984994995E-5</v>
      </c>
      <c r="DR289" s="58">
        <v>2.37071581222684E-5</v>
      </c>
      <c r="DS289" s="58">
        <v>2.1664989752723201E-5</v>
      </c>
      <c r="DT289" s="58">
        <v>1.78168746572138E-5</v>
      </c>
      <c r="DU289" s="58">
        <v>1.19601654596797E-5</v>
      </c>
      <c r="DV289" s="58">
        <v>8.7416917539281496E-6</v>
      </c>
      <c r="DW289" s="58">
        <v>1.5223081732406401E-6</v>
      </c>
      <c r="DX289" s="58">
        <v>6.7756335238140204E-6</v>
      </c>
      <c r="DY289" s="58">
        <v>2.0853660061368801E-5</v>
      </c>
      <c r="DZ289" s="58">
        <v>4.37990995781693E-6</v>
      </c>
      <c r="EA289" s="58">
        <v>1.7779935713314E-6</v>
      </c>
      <c r="EB289" s="58">
        <v>6.9625113377470002E-7</v>
      </c>
      <c r="EC289" s="58">
        <v>7.0599788677758498E-7</v>
      </c>
      <c r="ED289" s="58">
        <v>1.70521598160717E-6</v>
      </c>
      <c r="EE289" s="58">
        <v>4.80106156713903E-6</v>
      </c>
      <c r="EF289" s="58">
        <v>6.6310652461589096E-6</v>
      </c>
      <c r="EG289" s="58">
        <v>7.9344846817562698E-6</v>
      </c>
      <c r="EH289" s="58">
        <v>1.7817280510480599E-5</v>
      </c>
      <c r="EI289" s="58">
        <v>1.9636514274977099E-5</v>
      </c>
      <c r="EJ289" s="58">
        <v>2.1642347651252401E-5</v>
      </c>
      <c r="EK289" s="58">
        <v>1.0702603452381899E-5</v>
      </c>
      <c r="EL289" s="58">
        <v>1.81504942338471E-5</v>
      </c>
      <c r="EM289" s="58">
        <v>9.9827987802036705E-6</v>
      </c>
      <c r="EN289" s="58">
        <v>1.0880796135898101E-6</v>
      </c>
      <c r="EO289" s="58">
        <v>1.0025019699791E-6</v>
      </c>
    </row>
    <row r="290" spans="2:145" x14ac:dyDescent="0.25">
      <c r="B29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All_All_All_All_All_HEV2A_All_All_All_All_All_45923</v>
      </c>
      <c r="C290" s="52" t="s">
        <v>264</v>
      </c>
      <c r="D290" s="52" t="s">
        <v>245</v>
      </c>
      <c r="E290" s="52" t="s">
        <v>25</v>
      </c>
      <c r="F290" s="52" t="s">
        <v>25</v>
      </c>
      <c r="G290" s="52" t="s">
        <v>25</v>
      </c>
      <c r="H290" s="52" t="s">
        <v>25</v>
      </c>
      <c r="I290" s="52" t="s">
        <v>25</v>
      </c>
      <c r="J290" s="52" t="s">
        <v>246</v>
      </c>
      <c r="K290" s="52" t="s">
        <v>25</v>
      </c>
      <c r="L290" s="53" t="s">
        <v>25</v>
      </c>
      <c r="M290" s="53" t="s">
        <v>25</v>
      </c>
      <c r="N290" s="54" t="s">
        <v>25</v>
      </c>
      <c r="O290" s="52" t="s">
        <v>25</v>
      </c>
      <c r="P290" s="55">
        <v>45923</v>
      </c>
      <c r="Q290" s="52">
        <v>17</v>
      </c>
      <c r="R290" s="52">
        <v>21</v>
      </c>
      <c r="S290" s="56">
        <v>1812</v>
      </c>
      <c r="T290" s="52">
        <v>0</v>
      </c>
      <c r="U290" s="52">
        <v>0</v>
      </c>
      <c r="V290" s="52">
        <v>0</v>
      </c>
      <c r="W290" s="52">
        <v>0</v>
      </c>
      <c r="X290" s="52">
        <v>2.5484848743778699</v>
      </c>
      <c r="Y290" s="52">
        <v>2.38192274121633</v>
      </c>
      <c r="Z290" s="52">
        <v>1.9276468967074301</v>
      </c>
      <c r="AA290" s="52">
        <v>1.4479751301545101</v>
      </c>
      <c r="AB290" s="52">
        <v>1.24537579985541</v>
      </c>
      <c r="AC290" s="52">
        <v>1.18768914440795</v>
      </c>
      <c r="AD290" s="52">
        <v>1.1443574407791099</v>
      </c>
      <c r="AE290" s="52">
        <v>1.02883823082291</v>
      </c>
      <c r="AF290" s="52">
        <v>0.98140620233265996</v>
      </c>
      <c r="AG290" s="52">
        <v>0.96146572753875903</v>
      </c>
      <c r="AH290" s="52">
        <v>1.04454138375942</v>
      </c>
      <c r="AI290" s="52">
        <v>1.2652786365945199</v>
      </c>
      <c r="AJ290" s="52">
        <v>1.36747134898788</v>
      </c>
      <c r="AK290" s="52">
        <v>1.5832032535790901</v>
      </c>
      <c r="AL290" s="52">
        <v>1.6909560032120501</v>
      </c>
      <c r="AM290" s="52">
        <v>1.60362708864488</v>
      </c>
      <c r="AN290" s="52">
        <v>1.77051895826148</v>
      </c>
      <c r="AO290" s="52">
        <v>1.8140962184284899</v>
      </c>
      <c r="AP290" s="52">
        <v>1.7835127045713799</v>
      </c>
      <c r="AQ290" s="52">
        <v>1.68798305127415</v>
      </c>
      <c r="AR290" s="52">
        <v>1.7097226254778399</v>
      </c>
      <c r="AS290" s="52">
        <v>1.7355502087440899</v>
      </c>
      <c r="AT290" s="52">
        <v>1.7467267315933701</v>
      </c>
      <c r="AU290" s="52">
        <v>1.6361542349851801</v>
      </c>
      <c r="AV290" s="52">
        <v>1.21823830587858</v>
      </c>
      <c r="AW290" s="52">
        <v>1.3403010594331599</v>
      </c>
      <c r="AX290" s="52">
        <v>1.2392541431795101</v>
      </c>
      <c r="AY290" s="52">
        <v>1.1792677753495899</v>
      </c>
      <c r="AZ290" s="52">
        <v>1.1591493523459599</v>
      </c>
      <c r="BA290" s="52">
        <v>1.1937228528061601</v>
      </c>
      <c r="BB290" s="52">
        <v>1.1886682183672901</v>
      </c>
      <c r="BC290" s="52">
        <v>1.17216829416109</v>
      </c>
      <c r="BD290" s="52">
        <v>1.04027821352216</v>
      </c>
      <c r="BE290" s="52">
        <v>0.94209007874427197</v>
      </c>
      <c r="BF290" s="52">
        <v>0.97655852296889201</v>
      </c>
      <c r="BG290" s="52">
        <v>1.054559043035</v>
      </c>
      <c r="BH290" s="52">
        <v>1.1981021903997999</v>
      </c>
      <c r="BI290" s="52">
        <v>1.39000797386858</v>
      </c>
      <c r="BJ290" s="52">
        <v>1.62785887063602</v>
      </c>
      <c r="BK290" s="52">
        <v>1.8422547452826099</v>
      </c>
      <c r="BL290" s="52">
        <v>2.0374862387874999</v>
      </c>
      <c r="BM290" s="52">
        <v>2.1504924395029099</v>
      </c>
      <c r="BN290" s="52">
        <v>2.1929643506443202</v>
      </c>
      <c r="BO290" s="52">
        <v>2.14702891698209</v>
      </c>
      <c r="BP290" s="52">
        <v>2.0132037074229001</v>
      </c>
      <c r="BQ290" s="52">
        <v>1.90481933990851</v>
      </c>
      <c r="BR290" s="52">
        <v>1.85027458592755</v>
      </c>
      <c r="BS290" s="52">
        <v>1.77451088299222</v>
      </c>
      <c r="BT290" s="52">
        <v>1.5476698805218201</v>
      </c>
      <c r="BU290" s="52">
        <v>72.747570926697506</v>
      </c>
      <c r="BV290" s="52">
        <v>70.723417747318607</v>
      </c>
      <c r="BW290" s="52">
        <v>69.972865100209503</v>
      </c>
      <c r="BX290" s="52">
        <v>68.750915588615896</v>
      </c>
      <c r="BY290" s="52">
        <v>67.730938474207207</v>
      </c>
      <c r="BZ290" s="52">
        <v>66.857655020855603</v>
      </c>
      <c r="CA290" s="52">
        <v>66.287361774484395</v>
      </c>
      <c r="CB290" s="52">
        <v>66.4888786333631</v>
      </c>
      <c r="CC290" s="52">
        <v>69.257891446253396</v>
      </c>
      <c r="CD290" s="52">
        <v>74.565535483228899</v>
      </c>
      <c r="CE290" s="52">
        <v>79.960641162864405</v>
      </c>
      <c r="CF290" s="52">
        <v>84.299141099466397</v>
      </c>
      <c r="CG290" s="52">
        <v>88.030230587675007</v>
      </c>
      <c r="CH290" s="52">
        <v>91.153302947660194</v>
      </c>
      <c r="CI290" s="52">
        <v>93.035283559183895</v>
      </c>
      <c r="CJ290" s="52">
        <v>94.9840866780727</v>
      </c>
      <c r="CK290" s="52">
        <v>95.803900672167202</v>
      </c>
      <c r="CL290" s="52">
        <v>95.492367773354303</v>
      </c>
      <c r="CM290" s="52">
        <v>94.176338170084307</v>
      </c>
      <c r="CN290" s="52">
        <v>89.9808924757955</v>
      </c>
      <c r="CO290" s="52">
        <v>85.725260834840597</v>
      </c>
      <c r="CP290" s="52">
        <v>83.220702691594596</v>
      </c>
      <c r="CQ290" s="57">
        <v>80.494277661338899</v>
      </c>
      <c r="CR290" s="57">
        <v>77.894579926057503</v>
      </c>
      <c r="CS290" s="57">
        <v>74.413950585657602</v>
      </c>
      <c r="CT290" s="57">
        <v>1.09044287259182E-2</v>
      </c>
      <c r="CU290" s="57">
        <v>-2.7693233989005898E-3</v>
      </c>
      <c r="CV290" s="57">
        <v>6.5199724197717596E-3</v>
      </c>
      <c r="CW290" s="57">
        <v>4.5557204827269999E-3</v>
      </c>
      <c r="CX290" s="57">
        <v>6.4057180998234198E-4</v>
      </c>
      <c r="CY290" s="57">
        <v>-1.5058573738879399E-3</v>
      </c>
      <c r="CZ290" s="57">
        <v>2.8722100054935602E-4</v>
      </c>
      <c r="DA290" s="57">
        <v>8.0953335806328505E-3</v>
      </c>
      <c r="DB290" s="57">
        <v>2.0703687728331199E-2</v>
      </c>
      <c r="DC290" s="57">
        <v>1.6090392207040099E-2</v>
      </c>
      <c r="DD290" s="57">
        <v>2.97976280901803E-3</v>
      </c>
      <c r="DE290" s="57">
        <v>1.47411761773034E-3</v>
      </c>
      <c r="DF290" s="57">
        <v>-8.9401216062441596E-3</v>
      </c>
      <c r="DG290" s="52">
        <v>-1.7787251234975599E-3</v>
      </c>
      <c r="DH290" s="52">
        <v>6.5549482084156898E-3</v>
      </c>
      <c r="DI290" s="52">
        <v>1.34688621779048E-2</v>
      </c>
      <c r="DJ290" s="57">
        <v>8.0115013005454497E-2</v>
      </c>
      <c r="DK290" s="57">
        <v>0.10213447301740999</v>
      </c>
      <c r="DL290" s="57">
        <v>0.105300464303485</v>
      </c>
      <c r="DM290" s="57">
        <v>9.8648648840636302E-2</v>
      </c>
      <c r="DN290" s="57">
        <v>4.3990722423620801E-2</v>
      </c>
      <c r="DO290" s="57">
        <v>-2.6384494449222702E-3</v>
      </c>
      <c r="DP290" s="52">
        <v>-4.5087491940150803E-3</v>
      </c>
      <c r="DQ290" s="52">
        <v>6.1635882070079306E-5</v>
      </c>
      <c r="DR290" s="58">
        <v>3.8720037224427197E-5</v>
      </c>
      <c r="DS290" s="58">
        <v>3.5181651136880397E-5</v>
      </c>
      <c r="DT290" s="58">
        <v>2.8112611257022301E-5</v>
      </c>
      <c r="DU290" s="58">
        <v>1.6807312990162701E-5</v>
      </c>
      <c r="DV290" s="58">
        <v>1.07791690417102E-5</v>
      </c>
      <c r="DW290" s="58">
        <v>1.8670342793908901E-6</v>
      </c>
      <c r="DX290" s="58">
        <v>8.9442392999853901E-6</v>
      </c>
      <c r="DY290" s="58">
        <v>3.5227955172595701E-5</v>
      </c>
      <c r="DZ290" s="58">
        <v>5.8816051583233396E-6</v>
      </c>
      <c r="EA290" s="58">
        <v>1.7970081391581299E-6</v>
      </c>
      <c r="EB290" s="58">
        <v>6.45012865142853E-7</v>
      </c>
      <c r="EC290" s="58">
        <v>7.5691295011945004E-7</v>
      </c>
      <c r="ED290" s="58">
        <v>1.80129431697963E-6</v>
      </c>
      <c r="EE290" s="58">
        <v>6.6730808717231403E-6</v>
      </c>
      <c r="EF290" s="58">
        <v>8.7040396869736104E-6</v>
      </c>
      <c r="EG290" s="58">
        <v>1.0365067609231E-5</v>
      </c>
      <c r="EH290" s="58">
        <v>2.17754328911271E-5</v>
      </c>
      <c r="EI290" s="58">
        <v>2.4093438842803701E-5</v>
      </c>
      <c r="EJ290" s="58">
        <v>2.5698192887778799E-5</v>
      </c>
      <c r="EK290" s="58">
        <v>1.6469466511231502E-5</v>
      </c>
      <c r="EL290" s="58">
        <v>3.3176386653254501E-5</v>
      </c>
      <c r="EM290" s="58">
        <v>1.6654507992165799E-5</v>
      </c>
      <c r="EN290" s="58">
        <v>1.5384183561892501E-6</v>
      </c>
      <c r="EO290" s="58">
        <v>1.4268499511877699E-6</v>
      </c>
    </row>
    <row r="291" spans="2:145" x14ac:dyDescent="0.25">
      <c r="B29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All_No_All_All_All_All_All_All_All_All_All_45848</v>
      </c>
      <c r="C291" s="52" t="s">
        <v>264</v>
      </c>
      <c r="D291" s="52" t="s">
        <v>225</v>
      </c>
      <c r="E291" s="52" t="s">
        <v>25</v>
      </c>
      <c r="F291" s="52" t="s">
        <v>222</v>
      </c>
      <c r="G291" s="52" t="s">
        <v>25</v>
      </c>
      <c r="H291" s="52" t="s">
        <v>25</v>
      </c>
      <c r="I291" s="52" t="s">
        <v>25</v>
      </c>
      <c r="J291" s="52" t="s">
        <v>25</v>
      </c>
      <c r="K291" s="52" t="s">
        <v>25</v>
      </c>
      <c r="L291" s="53" t="s">
        <v>25</v>
      </c>
      <c r="M291" s="53" t="s">
        <v>25</v>
      </c>
      <c r="N291" s="54" t="s">
        <v>25</v>
      </c>
      <c r="O291" s="52" t="s">
        <v>25</v>
      </c>
      <c r="P291" s="55">
        <v>45848</v>
      </c>
      <c r="Q291" s="52">
        <v>17</v>
      </c>
      <c r="R291" s="52">
        <v>21</v>
      </c>
      <c r="S291" s="56">
        <v>24111</v>
      </c>
      <c r="T291" s="52">
        <v>0</v>
      </c>
      <c r="U291" s="52">
        <v>0</v>
      </c>
      <c r="V291" s="52">
        <v>0</v>
      </c>
      <c r="W291" s="52">
        <v>0</v>
      </c>
      <c r="X291" s="52">
        <v>0.90846280473002095</v>
      </c>
      <c r="Y291" s="52">
        <v>0.80728632959483104</v>
      </c>
      <c r="Z291" s="52">
        <v>0.70630911774245697</v>
      </c>
      <c r="AA291" s="52">
        <v>0.64605533777251101</v>
      </c>
      <c r="AB291" s="52">
        <v>0.620186453617525</v>
      </c>
      <c r="AC291" s="52">
        <v>0.61939888656089304</v>
      </c>
      <c r="AD291" s="52">
        <v>0.66219886558419006</v>
      </c>
      <c r="AE291" s="52">
        <v>0.71295513731536997</v>
      </c>
      <c r="AF291" s="52">
        <v>0.74876419720243603</v>
      </c>
      <c r="AG291" s="52">
        <v>0.79175955653274299</v>
      </c>
      <c r="AH291" s="52">
        <v>0.85526422095272403</v>
      </c>
      <c r="AI291" s="52">
        <v>0.98982984892202397</v>
      </c>
      <c r="AJ291" s="52">
        <v>1.15226499654981</v>
      </c>
      <c r="AK291" s="52">
        <v>1.3252175717825501</v>
      </c>
      <c r="AL291" s="52">
        <v>1.52676885531619</v>
      </c>
      <c r="AM291" s="52">
        <v>1.6812659501932801</v>
      </c>
      <c r="AN291" s="52">
        <v>1.6949570621128001</v>
      </c>
      <c r="AO291" s="52">
        <v>1.8361126087828401</v>
      </c>
      <c r="AP291" s="52">
        <v>1.8598895427431901</v>
      </c>
      <c r="AQ291" s="52">
        <v>1.72781057542074</v>
      </c>
      <c r="AR291" s="52">
        <v>1.62488714919069</v>
      </c>
      <c r="AS291" s="52">
        <v>1.6082308419951901</v>
      </c>
      <c r="AT291" s="52">
        <v>1.38091560709908</v>
      </c>
      <c r="AU291" s="52">
        <v>1.1624422664218299</v>
      </c>
      <c r="AV291" s="52">
        <v>0.95290877689805897</v>
      </c>
      <c r="AW291" s="52">
        <v>0.92481465312912503</v>
      </c>
      <c r="AX291" s="52">
        <v>0.81226519325075996</v>
      </c>
      <c r="AY291" s="52">
        <v>0.72975416252455405</v>
      </c>
      <c r="AZ291" s="52">
        <v>0.66649475800107905</v>
      </c>
      <c r="BA291" s="52">
        <v>0.62973228551851301</v>
      </c>
      <c r="BB291" s="52">
        <v>0.61873808511088602</v>
      </c>
      <c r="BC291" s="52">
        <v>0.64156067168950304</v>
      </c>
      <c r="BD291" s="52">
        <v>0.68913709969694303</v>
      </c>
      <c r="BE291" s="52">
        <v>0.721687068202163</v>
      </c>
      <c r="BF291" s="52">
        <v>0.77499188956492704</v>
      </c>
      <c r="BG291" s="52">
        <v>0.85601016991135104</v>
      </c>
      <c r="BH291" s="52">
        <v>0.99134052851688004</v>
      </c>
      <c r="BI291" s="52">
        <v>1.17296007840528</v>
      </c>
      <c r="BJ291" s="52">
        <v>1.40075052333739</v>
      </c>
      <c r="BK291" s="52">
        <v>1.65597130424545</v>
      </c>
      <c r="BL291" s="52">
        <v>1.85508958920097</v>
      </c>
      <c r="BM291" s="52">
        <v>1.9704149418242101</v>
      </c>
      <c r="BN291" s="52">
        <v>2.0483541769192901</v>
      </c>
      <c r="BO291" s="52">
        <v>2.04525525858854</v>
      </c>
      <c r="BP291" s="52">
        <v>1.91986202341842</v>
      </c>
      <c r="BQ291" s="52">
        <v>1.75539605606571</v>
      </c>
      <c r="BR291" s="52">
        <v>1.61526203525033</v>
      </c>
      <c r="BS291" s="52">
        <v>1.37331502030722</v>
      </c>
      <c r="BT291" s="52">
        <v>1.1555070730166599</v>
      </c>
      <c r="BU291" s="52">
        <v>76.215725348727503</v>
      </c>
      <c r="BV291" s="52">
        <v>69.144354998282907</v>
      </c>
      <c r="BW291" s="52">
        <v>67.991792819552302</v>
      </c>
      <c r="BX291" s="52">
        <v>67.236059988257196</v>
      </c>
      <c r="BY291" s="52">
        <v>65.809160183580801</v>
      </c>
      <c r="BZ291" s="52">
        <v>64.473053174541306</v>
      </c>
      <c r="CA291" s="52">
        <v>64.096962732809402</v>
      </c>
      <c r="CB291" s="52">
        <v>65.919095553675405</v>
      </c>
      <c r="CC291" s="52">
        <v>69.872905151801206</v>
      </c>
      <c r="CD291" s="52">
        <v>74.282097002575597</v>
      </c>
      <c r="CE291" s="52">
        <v>78.418677333495395</v>
      </c>
      <c r="CF291" s="52">
        <v>82.559995678428905</v>
      </c>
      <c r="CG291" s="52">
        <v>86.1678228803992</v>
      </c>
      <c r="CH291" s="52">
        <v>89.057088125006899</v>
      </c>
      <c r="CI291" s="52">
        <v>91.752234015999406</v>
      </c>
      <c r="CJ291" s="52">
        <v>93.956114215264193</v>
      </c>
      <c r="CK291" s="52">
        <v>94.990044099706296</v>
      </c>
      <c r="CL291" s="52">
        <v>94.879994886579198</v>
      </c>
      <c r="CM291" s="52">
        <v>94.466300850417497</v>
      </c>
      <c r="CN291" s="52">
        <v>92.605323061114305</v>
      </c>
      <c r="CO291" s="52">
        <v>89.8236675950929</v>
      </c>
      <c r="CP291" s="57">
        <v>84.942657178827801</v>
      </c>
      <c r="CQ291" s="57">
        <v>81.020799932151903</v>
      </c>
      <c r="CR291" s="57">
        <v>78.792476513080601</v>
      </c>
      <c r="CS291" s="57">
        <v>73.045312527433296</v>
      </c>
      <c r="CT291" s="57">
        <v>2.1752984112697601E-2</v>
      </c>
      <c r="CU291" s="57">
        <v>-1.03242483312964E-3</v>
      </c>
      <c r="CV291" s="57">
        <v>7.3012364558081499E-3</v>
      </c>
      <c r="CW291" s="57">
        <v>5.8578510881849002E-3</v>
      </c>
      <c r="CX291" s="57">
        <v>1.2131621808468E-3</v>
      </c>
      <c r="CY291" s="57">
        <v>-2.98980242398384E-3</v>
      </c>
      <c r="CZ291" s="57">
        <v>1.18363453975672E-3</v>
      </c>
      <c r="DA291" s="57">
        <v>8.1063218316652901E-3</v>
      </c>
      <c r="DB291" s="57">
        <v>1.94843608619403E-2</v>
      </c>
      <c r="DC291" s="57">
        <v>1.6023980481846299E-2</v>
      </c>
      <c r="DD291" s="57">
        <v>6.7277333986796297E-3</v>
      </c>
      <c r="DE291" s="57">
        <v>4.0512071115186296E-3</v>
      </c>
      <c r="DF291" s="57">
        <v>-9.5948424960867699E-3</v>
      </c>
      <c r="DG291" s="52">
        <v>-6.75173172493962E-3</v>
      </c>
      <c r="DH291" s="52">
        <v>5.7570529640188998E-3</v>
      </c>
      <c r="DI291" s="52">
        <v>1.25586861347838E-2</v>
      </c>
      <c r="DJ291" s="57">
        <v>8.2256742969782901E-2</v>
      </c>
      <c r="DK291" s="57">
        <v>9.99815568227784E-2</v>
      </c>
      <c r="DL291" s="57">
        <v>0.107082915903302</v>
      </c>
      <c r="DM291" s="57">
        <v>0.102804603039862</v>
      </c>
      <c r="DN291" s="57">
        <v>6.4548689826910699E-2</v>
      </c>
      <c r="DO291" s="57">
        <v>-4.7309685402911999E-4</v>
      </c>
      <c r="DP291" s="52">
        <v>-4.1523392036271504E-3</v>
      </c>
      <c r="DQ291" s="52">
        <v>-7.9746325364956106E-5</v>
      </c>
      <c r="DR291" s="58">
        <v>2.5304311257810102E-6</v>
      </c>
      <c r="DS291" s="58">
        <v>2.16753517028934E-6</v>
      </c>
      <c r="DT291" s="58">
        <v>1.61145639913196E-6</v>
      </c>
      <c r="DU291" s="58">
        <v>7.4479125852258195E-7</v>
      </c>
      <c r="DV291" s="58">
        <v>2.6380109387934902E-7</v>
      </c>
      <c r="DW291" s="58">
        <v>8.9181272024370399E-8</v>
      </c>
      <c r="DX291" s="58">
        <v>2.9638058152845999E-7</v>
      </c>
      <c r="DY291" s="58">
        <v>2.2992213211167098E-6</v>
      </c>
      <c r="DZ291" s="58">
        <v>5.3211831568090798E-7</v>
      </c>
      <c r="EA291" s="58">
        <v>3.0668880240376297E-7</v>
      </c>
      <c r="EB291" s="58">
        <v>1.69703394716164E-7</v>
      </c>
      <c r="EC291" s="58">
        <v>1.6576527795812399E-7</v>
      </c>
      <c r="ED291" s="58">
        <v>4.2446343806163198E-7</v>
      </c>
      <c r="EE291" s="58">
        <v>1.52497777757147E-6</v>
      </c>
      <c r="EF291" s="58">
        <v>2.2095817492586298E-6</v>
      </c>
      <c r="EG291" s="58">
        <v>2.4769383749723799E-6</v>
      </c>
      <c r="EH291" s="58">
        <v>2.68002356185757E-6</v>
      </c>
      <c r="EI291" s="58">
        <v>2.88710962450032E-6</v>
      </c>
      <c r="EJ291" s="58">
        <v>3.10540330018564E-6</v>
      </c>
      <c r="EK291" s="58">
        <v>3.13480942896541E-6</v>
      </c>
      <c r="EL291" s="58">
        <v>4.7854909520642097E-6</v>
      </c>
      <c r="EM291" s="58">
        <v>2.5213722555874101E-6</v>
      </c>
      <c r="EN291" s="58">
        <v>2.2863258718356299E-7</v>
      </c>
      <c r="EO291" s="58">
        <v>2.0193461408814899E-7</v>
      </c>
    </row>
    <row r="292" spans="2:145" x14ac:dyDescent="0.25">
      <c r="B29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All_No_All_All_All_All_All_All_All_All_All_45849</v>
      </c>
      <c r="C292" s="52" t="s">
        <v>264</v>
      </c>
      <c r="D292" s="52" t="s">
        <v>225</v>
      </c>
      <c r="E292" s="52" t="s">
        <v>25</v>
      </c>
      <c r="F292" s="52" t="s">
        <v>222</v>
      </c>
      <c r="G292" s="52" t="s">
        <v>25</v>
      </c>
      <c r="H292" s="52" t="s">
        <v>25</v>
      </c>
      <c r="I292" s="52" t="s">
        <v>25</v>
      </c>
      <c r="J292" s="52" t="s">
        <v>25</v>
      </c>
      <c r="K292" s="52" t="s">
        <v>25</v>
      </c>
      <c r="L292" s="53" t="s">
        <v>25</v>
      </c>
      <c r="M292" s="53" t="s">
        <v>25</v>
      </c>
      <c r="N292" s="54" t="s">
        <v>25</v>
      </c>
      <c r="O292" s="52" t="s">
        <v>25</v>
      </c>
      <c r="P292" s="55">
        <v>45849</v>
      </c>
      <c r="Q292" s="52">
        <v>17</v>
      </c>
      <c r="R292" s="52">
        <v>21</v>
      </c>
      <c r="S292" s="56">
        <v>24114</v>
      </c>
      <c r="T292" s="52">
        <v>0</v>
      </c>
      <c r="U292" s="52">
        <v>0</v>
      </c>
      <c r="V292" s="52">
        <v>0</v>
      </c>
      <c r="W292" s="52">
        <v>0</v>
      </c>
      <c r="X292" s="52">
        <v>1.0535068694037899</v>
      </c>
      <c r="Y292" s="52">
        <v>0.92164843972763599</v>
      </c>
      <c r="Z292" s="52">
        <v>0.79803925992605196</v>
      </c>
      <c r="AA292" s="52">
        <v>0.72839469123604395</v>
      </c>
      <c r="AB292" s="52">
        <v>0.68438181626970596</v>
      </c>
      <c r="AC292" s="52">
        <v>0.68198213049289202</v>
      </c>
      <c r="AD292" s="52">
        <v>0.72229403353364297</v>
      </c>
      <c r="AE292" s="52">
        <v>0.77018206273424705</v>
      </c>
      <c r="AF292" s="52">
        <v>0.83219931295174399</v>
      </c>
      <c r="AG292" s="52">
        <v>0.92487317208501896</v>
      </c>
      <c r="AH292" s="52">
        <v>1.05323053382628</v>
      </c>
      <c r="AI292" s="52">
        <v>1.2282218487238901</v>
      </c>
      <c r="AJ292" s="52">
        <v>1.41583079392319</v>
      </c>
      <c r="AK292" s="52">
        <v>1.6539728538170999</v>
      </c>
      <c r="AL292" s="52">
        <v>1.85175710569245</v>
      </c>
      <c r="AM292" s="52">
        <v>2.01874804602111</v>
      </c>
      <c r="AN292" s="52">
        <v>2.03569687964379</v>
      </c>
      <c r="AO292" s="52">
        <v>2.08849419060043</v>
      </c>
      <c r="AP292" s="52">
        <v>2.04697756904954</v>
      </c>
      <c r="AQ292" s="52">
        <v>1.92597478638289</v>
      </c>
      <c r="AR292" s="52">
        <v>1.7567981129383199</v>
      </c>
      <c r="AS292" s="52">
        <v>1.74300816168629</v>
      </c>
      <c r="AT292" s="52">
        <v>1.53407205201441</v>
      </c>
      <c r="AU292" s="52">
        <v>1.32241170397117</v>
      </c>
      <c r="AV292" s="52">
        <v>1.1630384566574199</v>
      </c>
      <c r="AW292" s="52">
        <v>1.0834164262179999</v>
      </c>
      <c r="AX292" s="52">
        <v>0.94890573537064404</v>
      </c>
      <c r="AY292" s="52">
        <v>0.83831299533419401</v>
      </c>
      <c r="AZ292" s="52">
        <v>0.75295319620288403</v>
      </c>
      <c r="BA292" s="52">
        <v>0.69930938341875104</v>
      </c>
      <c r="BB292" s="52">
        <v>0.67867672819744396</v>
      </c>
      <c r="BC292" s="52">
        <v>0.69615412681233202</v>
      </c>
      <c r="BD292" s="52">
        <v>0.759181209806434</v>
      </c>
      <c r="BE292" s="52">
        <v>0.81760490587930601</v>
      </c>
      <c r="BF292" s="52">
        <v>0.91414204909715402</v>
      </c>
      <c r="BG292" s="52">
        <v>1.0439516364574299</v>
      </c>
      <c r="BH292" s="52">
        <v>1.2220687816719</v>
      </c>
      <c r="BI292" s="52">
        <v>1.4380865094528199</v>
      </c>
      <c r="BJ292" s="52">
        <v>1.6655869385017601</v>
      </c>
      <c r="BK292" s="52">
        <v>1.89234220586573</v>
      </c>
      <c r="BL292" s="52">
        <v>2.0700071447525099</v>
      </c>
      <c r="BM292" s="52">
        <v>2.2188499912100799</v>
      </c>
      <c r="BN292" s="52">
        <v>2.29495813409119</v>
      </c>
      <c r="BO292" s="52">
        <v>2.2649929144506098</v>
      </c>
      <c r="BP292" s="52">
        <v>2.1036154166169201</v>
      </c>
      <c r="BQ292" s="52">
        <v>1.9086336018204699</v>
      </c>
      <c r="BR292" s="52">
        <v>1.75330638551745</v>
      </c>
      <c r="BS292" s="52">
        <v>1.5337600024573601</v>
      </c>
      <c r="BT292" s="52">
        <v>1.30514602973691</v>
      </c>
      <c r="BU292" s="52">
        <v>78.327851645628598</v>
      </c>
      <c r="BV292" s="52">
        <v>74.937225939933498</v>
      </c>
      <c r="BW292" s="52">
        <v>73.582977592958997</v>
      </c>
      <c r="BX292" s="52">
        <v>72.087783639357696</v>
      </c>
      <c r="BY292" s="52">
        <v>70.719758795447603</v>
      </c>
      <c r="BZ292" s="52">
        <v>70.202220125313602</v>
      </c>
      <c r="CA292" s="52">
        <v>69.335854465139306</v>
      </c>
      <c r="CB292" s="52">
        <v>70.109035442140396</v>
      </c>
      <c r="CC292" s="52">
        <v>72.569202787971307</v>
      </c>
      <c r="CD292" s="52">
        <v>77.949304820734</v>
      </c>
      <c r="CE292" s="52">
        <v>81.950380102063207</v>
      </c>
      <c r="CF292" s="52">
        <v>85.819859575120404</v>
      </c>
      <c r="CG292" s="52">
        <v>89.362073550242698</v>
      </c>
      <c r="CH292" s="52">
        <v>92.077114411111097</v>
      </c>
      <c r="CI292" s="52">
        <v>94.329126008110705</v>
      </c>
      <c r="CJ292" s="52">
        <v>96.101130229804596</v>
      </c>
      <c r="CK292" s="52">
        <v>97.170321259821407</v>
      </c>
      <c r="CL292" s="52">
        <v>97.184034545305806</v>
      </c>
      <c r="CM292" s="52">
        <v>95.877035997052502</v>
      </c>
      <c r="CN292" s="52">
        <v>93.822326523626202</v>
      </c>
      <c r="CO292" s="52">
        <v>90.013109060537403</v>
      </c>
      <c r="CP292" s="57">
        <v>85.514249546303901</v>
      </c>
      <c r="CQ292" s="57">
        <v>82.655455798135407</v>
      </c>
      <c r="CR292" s="57">
        <v>80.556629999006105</v>
      </c>
      <c r="CS292" s="57">
        <v>78.793562151736694</v>
      </c>
      <c r="CT292" s="57">
        <v>2.69511693189581E-2</v>
      </c>
      <c r="CU292" s="57">
        <v>2.1543743875646601E-2</v>
      </c>
      <c r="CV292" s="57">
        <v>2.0820853361387E-2</v>
      </c>
      <c r="CW292" s="57">
        <v>1.32994238200784E-2</v>
      </c>
      <c r="CX292" s="57">
        <v>2.0481760753981002E-3</v>
      </c>
      <c r="CY292" s="57">
        <v>-1.5525059258003999E-3</v>
      </c>
      <c r="CZ292" s="57">
        <v>-2.5034920126361499E-3</v>
      </c>
      <c r="DA292" s="57">
        <v>1.0518065295776501E-2</v>
      </c>
      <c r="DB292" s="57">
        <v>1.7649293230117099E-2</v>
      </c>
      <c r="DC292" s="57">
        <v>1.44145660723944E-2</v>
      </c>
      <c r="DD292" s="57">
        <v>4.9591164569493104E-3</v>
      </c>
      <c r="DE292" s="57">
        <v>4.3778919169017499E-3</v>
      </c>
      <c r="DF292" s="57">
        <v>-5.6631812715814099E-3</v>
      </c>
      <c r="DG292" s="57">
        <v>9.2304944274909494E-3</v>
      </c>
      <c r="DH292" s="57">
        <v>1.7530711982850999E-2</v>
      </c>
      <c r="DI292" s="52">
        <v>1.9047862363110499E-2</v>
      </c>
      <c r="DJ292" s="57">
        <v>8.3437718854696599E-2</v>
      </c>
      <c r="DK292" s="57">
        <v>0.108364608680893</v>
      </c>
      <c r="DL292" s="57">
        <v>0.106848387787098</v>
      </c>
      <c r="DM292" s="57">
        <v>9.7620326768547497E-2</v>
      </c>
      <c r="DN292" s="57">
        <v>6.9780976564913097E-2</v>
      </c>
      <c r="DO292" s="52">
        <v>6.1226139195308402E-3</v>
      </c>
      <c r="DP292" s="52">
        <v>-3.5312934366923802E-3</v>
      </c>
      <c r="DQ292" s="52">
        <v>1.2456922962637401E-4</v>
      </c>
      <c r="DR292" s="58">
        <v>2.79373880153976E-6</v>
      </c>
      <c r="DS292" s="58">
        <v>2.3560445410972899E-6</v>
      </c>
      <c r="DT292" s="58">
        <v>1.73687801679814E-6</v>
      </c>
      <c r="DU292" s="58">
        <v>8.0923262248427402E-7</v>
      </c>
      <c r="DV292" s="58">
        <v>2.8628692294859602E-7</v>
      </c>
      <c r="DW292" s="58">
        <v>1.0952955824133399E-7</v>
      </c>
      <c r="DX292" s="58">
        <v>3.6993687191731399E-7</v>
      </c>
      <c r="DY292" s="58">
        <v>2.7083974424652498E-6</v>
      </c>
      <c r="DZ292" s="58">
        <v>7.0426255341731903E-7</v>
      </c>
      <c r="EA292" s="58">
        <v>4.6780112122927401E-7</v>
      </c>
      <c r="EB292" s="58">
        <v>2.7255668709089902E-7</v>
      </c>
      <c r="EC292" s="58">
        <v>3.1068613376631699E-7</v>
      </c>
      <c r="ED292" s="58">
        <v>8.2109767439684202E-7</v>
      </c>
      <c r="EE292" s="58">
        <v>2.1726530543068001E-6</v>
      </c>
      <c r="EF292" s="58">
        <v>2.9406901954042098E-6</v>
      </c>
      <c r="EG292" s="58">
        <v>3.4683286358566202E-6</v>
      </c>
      <c r="EH292" s="58">
        <v>3.9636138112227797E-6</v>
      </c>
      <c r="EI292" s="58">
        <v>4.4409069916766004E-6</v>
      </c>
      <c r="EJ292" s="58">
        <v>4.2109486091777603E-6</v>
      </c>
      <c r="EK292" s="58">
        <v>4.2400305451014502E-6</v>
      </c>
      <c r="EL292" s="58">
        <v>5.6226271215690297E-6</v>
      </c>
      <c r="EM292" s="58">
        <v>3.0025826363118301E-6</v>
      </c>
      <c r="EN292" s="58">
        <v>3.75121232181861E-7</v>
      </c>
      <c r="EO292" s="58">
        <v>3.0131060356450898E-7</v>
      </c>
    </row>
    <row r="293" spans="2:145" x14ac:dyDescent="0.25">
      <c r="B29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All_No_All_All_All_All_All_All_All_All_All_45877</v>
      </c>
      <c r="C293" s="52" t="s">
        <v>264</v>
      </c>
      <c r="D293" s="52" t="s">
        <v>225</v>
      </c>
      <c r="E293" s="52" t="s">
        <v>25</v>
      </c>
      <c r="F293" s="52" t="s">
        <v>222</v>
      </c>
      <c r="G293" s="52" t="s">
        <v>25</v>
      </c>
      <c r="H293" s="52" t="s">
        <v>25</v>
      </c>
      <c r="I293" s="52" t="s">
        <v>25</v>
      </c>
      <c r="J293" s="52" t="s">
        <v>25</v>
      </c>
      <c r="K293" s="52" t="s">
        <v>25</v>
      </c>
      <c r="L293" s="53" t="s">
        <v>25</v>
      </c>
      <c r="M293" s="53" t="s">
        <v>25</v>
      </c>
      <c r="N293" s="54" t="s">
        <v>25</v>
      </c>
      <c r="O293" s="52" t="s">
        <v>25</v>
      </c>
      <c r="P293" s="55">
        <v>45877</v>
      </c>
      <c r="Q293" s="52">
        <v>17</v>
      </c>
      <c r="R293" s="52">
        <v>21</v>
      </c>
      <c r="S293" s="56">
        <v>24717</v>
      </c>
      <c r="T293" s="52">
        <v>0</v>
      </c>
      <c r="U293" s="52">
        <v>0</v>
      </c>
      <c r="V293" s="52">
        <v>0</v>
      </c>
      <c r="W293" s="52">
        <v>0</v>
      </c>
      <c r="X293" s="52">
        <v>1.03689130597308</v>
      </c>
      <c r="Y293" s="52">
        <v>0.90966869338133505</v>
      </c>
      <c r="Z293" s="52">
        <v>0.79803221243678302</v>
      </c>
      <c r="AA293" s="52">
        <v>0.73394672743850298</v>
      </c>
      <c r="AB293" s="52">
        <v>0.68204046824286901</v>
      </c>
      <c r="AC293" s="52">
        <v>0.66850067876881902</v>
      </c>
      <c r="AD293" s="52">
        <v>0.69624313599374699</v>
      </c>
      <c r="AE293" s="52">
        <v>0.776097506358151</v>
      </c>
      <c r="AF293" s="52">
        <v>0.82489803870188305</v>
      </c>
      <c r="AG293" s="52">
        <v>0.89020299042210504</v>
      </c>
      <c r="AH293" s="52">
        <v>0.98972172259681301</v>
      </c>
      <c r="AI293" s="52">
        <v>1.1009407727238401</v>
      </c>
      <c r="AJ293" s="52">
        <v>1.29946604918264</v>
      </c>
      <c r="AK293" s="52">
        <v>1.5101446249975701</v>
      </c>
      <c r="AL293" s="52">
        <v>1.7411556830544099</v>
      </c>
      <c r="AM293" s="52">
        <v>1.93255248666741</v>
      </c>
      <c r="AN293" s="52">
        <v>1.9534970738753199</v>
      </c>
      <c r="AO293" s="52">
        <v>2.0337569756733198</v>
      </c>
      <c r="AP293" s="52">
        <v>2.0206434793764201</v>
      </c>
      <c r="AQ293" s="52">
        <v>1.85939808490528</v>
      </c>
      <c r="AR293" s="52">
        <v>1.7227687899109301</v>
      </c>
      <c r="AS293" s="52">
        <v>1.6909986989449199</v>
      </c>
      <c r="AT293" s="52">
        <v>1.5238704790211299</v>
      </c>
      <c r="AU293" s="52">
        <v>1.2667561648661001</v>
      </c>
      <c r="AV293" s="52">
        <v>1.1491595043085501</v>
      </c>
      <c r="AW293" s="52">
        <v>1.01880952271859</v>
      </c>
      <c r="AX293" s="52">
        <v>0.90423615433981896</v>
      </c>
      <c r="AY293" s="52">
        <v>0.80543549951617599</v>
      </c>
      <c r="AZ293" s="52">
        <v>0.72793006735885502</v>
      </c>
      <c r="BA293" s="52">
        <v>0.67859693378788499</v>
      </c>
      <c r="BB293" s="52">
        <v>0.665997668306893</v>
      </c>
      <c r="BC293" s="52">
        <v>0.690957509916582</v>
      </c>
      <c r="BD293" s="52">
        <v>0.74015687373327099</v>
      </c>
      <c r="BE293" s="52">
        <v>0.77402761218826699</v>
      </c>
      <c r="BF293" s="52">
        <v>0.85285615594522701</v>
      </c>
      <c r="BG293" s="52">
        <v>0.96947293046071303</v>
      </c>
      <c r="BH293" s="52">
        <v>1.13108091609906</v>
      </c>
      <c r="BI293" s="52">
        <v>1.33747912337372</v>
      </c>
      <c r="BJ293" s="52">
        <v>1.58308229104443</v>
      </c>
      <c r="BK293" s="52">
        <v>1.82407720114182</v>
      </c>
      <c r="BL293" s="52">
        <v>2.0247663723186302</v>
      </c>
      <c r="BM293" s="52">
        <v>2.1581537855985902</v>
      </c>
      <c r="BN293" s="52">
        <v>2.2530948047188502</v>
      </c>
      <c r="BO293" s="52">
        <v>2.22426654333632</v>
      </c>
      <c r="BP293" s="52">
        <v>2.0612702971252599</v>
      </c>
      <c r="BQ293" s="52">
        <v>1.89633380602651</v>
      </c>
      <c r="BR293" s="52">
        <v>1.74306031202847</v>
      </c>
      <c r="BS293" s="52">
        <v>1.4997507764206801</v>
      </c>
      <c r="BT293" s="52">
        <v>1.2761002024961401</v>
      </c>
      <c r="BU293" s="52">
        <v>79.210865929663399</v>
      </c>
      <c r="BV293" s="52">
        <v>73.557117180380004</v>
      </c>
      <c r="BW293" s="52">
        <v>72.4337953826996</v>
      </c>
      <c r="BX293" s="52">
        <v>71.152813327373806</v>
      </c>
      <c r="BY293" s="52">
        <v>69.694947580924506</v>
      </c>
      <c r="BZ293" s="52">
        <v>68.905501423790795</v>
      </c>
      <c r="CA293" s="52">
        <v>68.004638351207106</v>
      </c>
      <c r="CB293" s="52">
        <v>68.269845513333607</v>
      </c>
      <c r="CC293" s="52">
        <v>70.856224503501195</v>
      </c>
      <c r="CD293" s="52">
        <v>76.542349606740899</v>
      </c>
      <c r="CE293" s="52">
        <v>80.538788382720497</v>
      </c>
      <c r="CF293" s="52">
        <v>84.780799961411404</v>
      </c>
      <c r="CG293" s="52">
        <v>88.482930780814698</v>
      </c>
      <c r="CH293" s="52">
        <v>91.723433279644794</v>
      </c>
      <c r="CI293" s="52">
        <v>94.341310030441306</v>
      </c>
      <c r="CJ293" s="52">
        <v>96.295113314903901</v>
      </c>
      <c r="CK293" s="52">
        <v>97.314133135024207</v>
      </c>
      <c r="CL293" s="52">
        <v>97.655505741187298</v>
      </c>
      <c r="CM293" s="52">
        <v>96.914537055513904</v>
      </c>
      <c r="CN293" s="52">
        <v>94.740161763138602</v>
      </c>
      <c r="CO293" s="52">
        <v>91.141003444132707</v>
      </c>
      <c r="CP293" s="57">
        <v>86.083239206959803</v>
      </c>
      <c r="CQ293" s="57">
        <v>83.574551200675202</v>
      </c>
      <c r="CR293" s="57">
        <v>81.084376451950803</v>
      </c>
      <c r="CS293" s="57">
        <v>76.889645631242402</v>
      </c>
      <c r="CT293" s="57">
        <v>2.7250986021149101E-2</v>
      </c>
      <c r="CU293" s="57">
        <v>1.51347466003045E-2</v>
      </c>
      <c r="CV293" s="57">
        <v>1.7276799782729901E-2</v>
      </c>
      <c r="CW293" s="57">
        <v>1.1330667998423799E-2</v>
      </c>
      <c r="CX293" s="57">
        <v>1.81918332667542E-3</v>
      </c>
      <c r="CY293" s="57">
        <v>-1.90532369333811E-3</v>
      </c>
      <c r="CZ293" s="57">
        <v>-1.3254756214045101E-3</v>
      </c>
      <c r="DA293" s="57">
        <v>9.3624574630593003E-3</v>
      </c>
      <c r="DB293" s="57">
        <v>1.90259116834526E-2</v>
      </c>
      <c r="DC293" s="57">
        <v>1.5338172398879199E-2</v>
      </c>
      <c r="DD293" s="57">
        <v>5.4209068478988896E-3</v>
      </c>
      <c r="DE293" s="57">
        <v>4.2478074165793103E-3</v>
      </c>
      <c r="DF293" s="57">
        <v>-7.5098356970597496E-3</v>
      </c>
      <c r="DG293" s="52">
        <v>5.0068375278211697E-3</v>
      </c>
      <c r="DH293" s="52">
        <v>1.5148769507267601E-2</v>
      </c>
      <c r="DI293" s="52">
        <v>1.8173660062661599E-2</v>
      </c>
      <c r="DJ293" s="52">
        <v>8.4234796206263701E-2</v>
      </c>
      <c r="DK293" s="57">
        <v>0.108191927351838</v>
      </c>
      <c r="DL293" s="57">
        <v>0.110773010901338</v>
      </c>
      <c r="DM293" s="57">
        <v>0.102472651960062</v>
      </c>
      <c r="DN293" s="57">
        <v>7.2063987162893306E-2</v>
      </c>
      <c r="DO293" s="57">
        <v>5.4672180123899001E-3</v>
      </c>
      <c r="DP293" s="52">
        <v>-3.8317820973372899E-3</v>
      </c>
      <c r="DQ293" s="52">
        <v>1.99533780489671E-4</v>
      </c>
      <c r="DR293" s="58">
        <v>2.5436382969190901E-6</v>
      </c>
      <c r="DS293" s="58">
        <v>1.9981081821702898E-6</v>
      </c>
      <c r="DT293" s="58">
        <v>1.43160909835476E-6</v>
      </c>
      <c r="DU293" s="58">
        <v>6.9205340438172595E-7</v>
      </c>
      <c r="DV293" s="58">
        <v>2.4872779715800498E-7</v>
      </c>
      <c r="DW293" s="58">
        <v>8.7546230344419699E-8</v>
      </c>
      <c r="DX293" s="58">
        <v>2.9425845413847702E-7</v>
      </c>
      <c r="DY293" s="58">
        <v>2.2083346131342998E-6</v>
      </c>
      <c r="DZ293" s="58">
        <v>5.3417226313719697E-7</v>
      </c>
      <c r="EA293" s="58">
        <v>3.5895881438719101E-7</v>
      </c>
      <c r="EB293" s="58">
        <v>1.91316000132078E-7</v>
      </c>
      <c r="EC293" s="58">
        <v>1.7992878882540901E-7</v>
      </c>
      <c r="ED293" s="58">
        <v>4.4415697444592998E-7</v>
      </c>
      <c r="EE293" s="58">
        <v>1.6041875104988601E-6</v>
      </c>
      <c r="EF293" s="58">
        <v>2.3188290520723401E-6</v>
      </c>
      <c r="EG293" s="58">
        <v>2.9192291517309199E-6</v>
      </c>
      <c r="EH293" s="58">
        <v>3.25932991637672E-6</v>
      </c>
      <c r="EI293" s="58">
        <v>3.5947475015844302E-6</v>
      </c>
      <c r="EJ293" s="58">
        <v>3.7544052733415999E-6</v>
      </c>
      <c r="EK293" s="58">
        <v>3.7433367025987301E-6</v>
      </c>
      <c r="EL293" s="58">
        <v>4.9059418097997603E-6</v>
      </c>
      <c r="EM293" s="58">
        <v>2.7176204377817101E-6</v>
      </c>
      <c r="EN293" s="58">
        <v>3.6671574517894599E-7</v>
      </c>
      <c r="EO293" s="58">
        <v>3.4808988746875598E-7</v>
      </c>
    </row>
    <row r="294" spans="2:145" x14ac:dyDescent="0.25">
      <c r="B29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All_No_All_All_All_All_All_All_All_All_All_45890</v>
      </c>
      <c r="C294" s="52" t="s">
        <v>264</v>
      </c>
      <c r="D294" s="52" t="s">
        <v>225</v>
      </c>
      <c r="E294" s="52" t="s">
        <v>25</v>
      </c>
      <c r="F294" s="52" t="s">
        <v>222</v>
      </c>
      <c r="G294" s="52" t="s">
        <v>25</v>
      </c>
      <c r="H294" s="52" t="s">
        <v>25</v>
      </c>
      <c r="I294" s="52" t="s">
        <v>25</v>
      </c>
      <c r="J294" s="52" t="s">
        <v>25</v>
      </c>
      <c r="K294" s="52" t="s">
        <v>25</v>
      </c>
      <c r="L294" s="53" t="s">
        <v>25</v>
      </c>
      <c r="M294" s="53" t="s">
        <v>25</v>
      </c>
      <c r="N294" s="54" t="s">
        <v>25</v>
      </c>
      <c r="O294" s="52" t="s">
        <v>25</v>
      </c>
      <c r="P294" s="55">
        <v>45890</v>
      </c>
      <c r="Q294" s="52">
        <v>17</v>
      </c>
      <c r="R294" s="52">
        <v>21</v>
      </c>
      <c r="S294" s="56">
        <v>24959</v>
      </c>
      <c r="T294" s="52">
        <v>0</v>
      </c>
      <c r="U294" s="52">
        <v>0</v>
      </c>
      <c r="V294" s="52">
        <v>0</v>
      </c>
      <c r="W294" s="52">
        <v>0</v>
      </c>
      <c r="X294" s="52">
        <v>0.95232563104482604</v>
      </c>
      <c r="Y294" s="52">
        <v>0.83590889384324296</v>
      </c>
      <c r="Z294" s="52">
        <v>0.75863806914607002</v>
      </c>
      <c r="AA294" s="52">
        <v>0.68377223305544599</v>
      </c>
      <c r="AB294" s="52">
        <v>0.65102993273015497</v>
      </c>
      <c r="AC294" s="52">
        <v>0.66393316134607905</v>
      </c>
      <c r="AD294" s="52">
        <v>0.69808643749596699</v>
      </c>
      <c r="AE294" s="52">
        <v>0.73595387986242899</v>
      </c>
      <c r="AF294" s="52">
        <v>0.73854732217613195</v>
      </c>
      <c r="AG294" s="52">
        <v>0.799255074807666</v>
      </c>
      <c r="AH294" s="52">
        <v>0.91173931870624902</v>
      </c>
      <c r="AI294" s="52">
        <v>1.03501286174403</v>
      </c>
      <c r="AJ294" s="52">
        <v>1.2255268763131899</v>
      </c>
      <c r="AK294" s="52">
        <v>1.4266227181726301</v>
      </c>
      <c r="AL294" s="52">
        <v>1.6596538281514599</v>
      </c>
      <c r="AM294" s="52">
        <v>1.85902504820681</v>
      </c>
      <c r="AN294" s="52">
        <v>1.88344850655241</v>
      </c>
      <c r="AO294" s="52">
        <v>1.9536936678369401</v>
      </c>
      <c r="AP294" s="52">
        <v>1.92846480180987</v>
      </c>
      <c r="AQ294" s="52">
        <v>1.7659684122299799</v>
      </c>
      <c r="AR294" s="52">
        <v>1.68345437961094</v>
      </c>
      <c r="AS294" s="52">
        <v>1.61715129903012</v>
      </c>
      <c r="AT294" s="52">
        <v>1.4107652269519799</v>
      </c>
      <c r="AU294" s="52">
        <v>1.17904099320599</v>
      </c>
      <c r="AV294" s="52">
        <v>1.0556293166592099</v>
      </c>
      <c r="AW294" s="52">
        <v>1.01714287411159</v>
      </c>
      <c r="AX294" s="52">
        <v>0.88243972622608802</v>
      </c>
      <c r="AY294" s="52">
        <v>0.78268143917413402</v>
      </c>
      <c r="AZ294" s="52">
        <v>0.71048116038366305</v>
      </c>
      <c r="BA294" s="52">
        <v>0.66339664750398597</v>
      </c>
      <c r="BB294" s="52">
        <v>0.653615252536351</v>
      </c>
      <c r="BC294" s="52">
        <v>0.67872317472847499</v>
      </c>
      <c r="BD294" s="52">
        <v>0.71918746927183896</v>
      </c>
      <c r="BE294" s="52">
        <v>0.73761866705433099</v>
      </c>
      <c r="BF294" s="52">
        <v>0.79512984972446898</v>
      </c>
      <c r="BG294" s="52">
        <v>0.88827568190475703</v>
      </c>
      <c r="BH294" s="52">
        <v>1.0454616545212101</v>
      </c>
      <c r="BI294" s="52">
        <v>1.26192376738206</v>
      </c>
      <c r="BJ294" s="52">
        <v>1.56066297932995</v>
      </c>
      <c r="BK294" s="52">
        <v>1.7761110885934299</v>
      </c>
      <c r="BL294" s="52">
        <v>2.0114808657295198</v>
      </c>
      <c r="BM294" s="52">
        <v>2.11350499061591</v>
      </c>
      <c r="BN294" s="52">
        <v>2.17137190800474</v>
      </c>
      <c r="BO294" s="52">
        <v>2.1336501828776502</v>
      </c>
      <c r="BP294" s="52">
        <v>1.96236387870659</v>
      </c>
      <c r="BQ294" s="52">
        <v>1.78354130868676</v>
      </c>
      <c r="BR294" s="52">
        <v>1.6137108124860899</v>
      </c>
      <c r="BS294" s="52">
        <v>1.3910002339010501</v>
      </c>
      <c r="BT294" s="52">
        <v>1.1767493962555999</v>
      </c>
      <c r="BU294" s="52">
        <v>74.901171875826805</v>
      </c>
      <c r="BV294" s="52">
        <v>73.471016699778403</v>
      </c>
      <c r="BW294" s="52">
        <v>72.466420508647701</v>
      </c>
      <c r="BX294" s="52">
        <v>70.6934471277375</v>
      </c>
      <c r="BY294" s="52">
        <v>69.525638782062401</v>
      </c>
      <c r="BZ294" s="52">
        <v>68.690197882202</v>
      </c>
      <c r="CA294" s="52">
        <v>67.699751753844893</v>
      </c>
      <c r="CB294" s="52">
        <v>67.702396753989305</v>
      </c>
      <c r="CC294" s="52">
        <v>71.526976695877494</v>
      </c>
      <c r="CD294" s="52">
        <v>76.864353364298907</v>
      </c>
      <c r="CE294" s="52">
        <v>82.126649790312896</v>
      </c>
      <c r="CF294" s="52">
        <v>86.412893816861697</v>
      </c>
      <c r="CG294" s="52">
        <v>90.070227899811698</v>
      </c>
      <c r="CH294" s="52">
        <v>93.298028040671596</v>
      </c>
      <c r="CI294" s="52">
        <v>95.174812774251706</v>
      </c>
      <c r="CJ294" s="52">
        <v>97.241457519561393</v>
      </c>
      <c r="CK294" s="52">
        <v>97.710296376711</v>
      </c>
      <c r="CL294" s="52">
        <v>97.086878795890101</v>
      </c>
      <c r="CM294" s="52">
        <v>96.036709320296097</v>
      </c>
      <c r="CN294" s="52">
        <v>93.476778653375902</v>
      </c>
      <c r="CO294" s="52">
        <v>88.606718638065999</v>
      </c>
      <c r="CP294" s="57">
        <v>84.447232751996097</v>
      </c>
      <c r="CQ294" s="57">
        <v>81.219688175921704</v>
      </c>
      <c r="CR294" s="57">
        <v>78.932596325382093</v>
      </c>
      <c r="CS294" s="57">
        <v>77.550651056350901</v>
      </c>
      <c r="CT294" s="57">
        <v>1.7342585242401901E-2</v>
      </c>
      <c r="CU294" s="57">
        <v>1.2721729073568401E-2</v>
      </c>
      <c r="CV294" s="57">
        <v>1.61180223263006E-2</v>
      </c>
      <c r="CW294" s="57">
        <v>9.7225961422896696E-3</v>
      </c>
      <c r="CX294" s="57">
        <v>1.6314318681643499E-3</v>
      </c>
      <c r="CY294" s="57">
        <v>-2.0480391599014E-3</v>
      </c>
      <c r="CZ294" s="57">
        <v>-9.0793813278149398E-4</v>
      </c>
      <c r="DA294" s="57">
        <v>8.7520073486940606E-3</v>
      </c>
      <c r="DB294" s="57">
        <v>1.9028648685099299E-2</v>
      </c>
      <c r="DC294" s="57">
        <v>1.53411840099822E-2</v>
      </c>
      <c r="DD294" s="57">
        <v>4.5181312814651497E-3</v>
      </c>
      <c r="DE294" s="57">
        <v>4.40990252774598E-3</v>
      </c>
      <c r="DF294" s="57">
        <v>-8.7691676956494699E-3</v>
      </c>
      <c r="DG294" s="52">
        <v>7.55204843247201E-3</v>
      </c>
      <c r="DH294" s="57">
        <v>1.50334316673961E-2</v>
      </c>
      <c r="DI294" s="57">
        <v>1.9051085857517601E-2</v>
      </c>
      <c r="DJ294" s="57">
        <v>8.4790538227787607E-2</v>
      </c>
      <c r="DK294" s="57">
        <v>0.10616255103479</v>
      </c>
      <c r="DL294" s="57">
        <v>0.10973877769740099</v>
      </c>
      <c r="DM294" s="57">
        <v>0.102277505942254</v>
      </c>
      <c r="DN294" s="57">
        <v>5.8822952655836397E-2</v>
      </c>
      <c r="DO294" s="57">
        <v>1.8202899289273E-3</v>
      </c>
      <c r="DP294" s="52">
        <v>-4.1809585026411798E-3</v>
      </c>
      <c r="DQ294" s="52">
        <v>-8.1206034768198203E-5</v>
      </c>
      <c r="DR294" s="58">
        <v>2.5562569973232902E-6</v>
      </c>
      <c r="DS294" s="58">
        <v>2.10546703520234E-6</v>
      </c>
      <c r="DT294" s="58">
        <v>1.57368183942322E-6</v>
      </c>
      <c r="DU294" s="58">
        <v>7.3897669197623203E-7</v>
      </c>
      <c r="DV294" s="58">
        <v>2.6351312632653E-7</v>
      </c>
      <c r="DW294" s="58">
        <v>9.2941361885330798E-8</v>
      </c>
      <c r="DX294" s="58">
        <v>3.15261172225352E-7</v>
      </c>
      <c r="DY294" s="58">
        <v>2.4379436644968001E-6</v>
      </c>
      <c r="DZ294" s="58">
        <v>5.1971587801490595E-7</v>
      </c>
      <c r="EA294" s="58">
        <v>3.0173067787193398E-7</v>
      </c>
      <c r="EB294" s="58">
        <v>1.71464038765939E-7</v>
      </c>
      <c r="EC294" s="58">
        <v>1.84230696808906E-7</v>
      </c>
      <c r="ED294" s="58">
        <v>4.47987665831186E-7</v>
      </c>
      <c r="EE294" s="58">
        <v>1.67240270470488E-6</v>
      </c>
      <c r="EF294" s="58">
        <v>2.2037806347786099E-6</v>
      </c>
      <c r="EG294" s="58">
        <v>2.9105838110654798E-6</v>
      </c>
      <c r="EH294" s="58">
        <v>3.3189573994697002E-6</v>
      </c>
      <c r="EI294" s="58">
        <v>3.4044146920680001E-6</v>
      </c>
      <c r="EJ294" s="58">
        <v>3.5089073474026101E-6</v>
      </c>
      <c r="EK294" s="58">
        <v>3.27564920979287E-6</v>
      </c>
      <c r="EL294" s="58">
        <v>5.0615115874367399E-6</v>
      </c>
      <c r="EM294" s="58">
        <v>2.4152746767297702E-6</v>
      </c>
      <c r="EN294" s="58">
        <v>2.5587717493937802E-7</v>
      </c>
      <c r="EO294" s="58">
        <v>2.0937737061051001E-7</v>
      </c>
    </row>
    <row r="295" spans="2:145" x14ac:dyDescent="0.25">
      <c r="B29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All_No_All_All_All_All_All_All_All_All_All_45891</v>
      </c>
      <c r="C295" s="52" t="s">
        <v>264</v>
      </c>
      <c r="D295" s="52" t="s">
        <v>225</v>
      </c>
      <c r="E295" s="52" t="s">
        <v>25</v>
      </c>
      <c r="F295" s="52" t="s">
        <v>222</v>
      </c>
      <c r="G295" s="52" t="s">
        <v>25</v>
      </c>
      <c r="H295" s="52" t="s">
        <v>25</v>
      </c>
      <c r="I295" s="52" t="s">
        <v>25</v>
      </c>
      <c r="J295" s="52" t="s">
        <v>25</v>
      </c>
      <c r="K295" s="52" t="s">
        <v>25</v>
      </c>
      <c r="L295" s="53" t="s">
        <v>25</v>
      </c>
      <c r="M295" s="53" t="s">
        <v>25</v>
      </c>
      <c r="N295" s="54" t="s">
        <v>25</v>
      </c>
      <c r="O295" s="52" t="s">
        <v>25</v>
      </c>
      <c r="P295" s="55">
        <v>45891</v>
      </c>
      <c r="Q295" s="52">
        <v>17</v>
      </c>
      <c r="R295" s="52">
        <v>21</v>
      </c>
      <c r="S295" s="56">
        <v>24981</v>
      </c>
      <c r="T295" s="52">
        <v>0</v>
      </c>
      <c r="U295" s="52">
        <v>0</v>
      </c>
      <c r="V295" s="52">
        <v>0</v>
      </c>
      <c r="W295" s="52">
        <v>0</v>
      </c>
      <c r="X295" s="52">
        <v>1.09440658216446</v>
      </c>
      <c r="Y295" s="52">
        <v>0.96080992300086998</v>
      </c>
      <c r="Z295" s="52">
        <v>0.84716062302244299</v>
      </c>
      <c r="AA295" s="52">
        <v>0.77592352012736099</v>
      </c>
      <c r="AB295" s="52">
        <v>0.71990697730431397</v>
      </c>
      <c r="AC295" s="52">
        <v>0.70195657323818805</v>
      </c>
      <c r="AD295" s="52">
        <v>0.74670352012738495</v>
      </c>
      <c r="AE295" s="52">
        <v>0.797845639727359</v>
      </c>
      <c r="AF295" s="52">
        <v>0.81071242801309695</v>
      </c>
      <c r="AG295" s="52">
        <v>0.87902009673040604</v>
      </c>
      <c r="AH295" s="52">
        <v>0.97424346674604601</v>
      </c>
      <c r="AI295" s="52">
        <v>1.1408499206809</v>
      </c>
      <c r="AJ295" s="52">
        <v>1.3552062195746599</v>
      </c>
      <c r="AK295" s="52">
        <v>1.5481373477795699</v>
      </c>
      <c r="AL295" s="52">
        <v>1.76646140691887</v>
      </c>
      <c r="AM295" s="52">
        <v>1.9746968712915201</v>
      </c>
      <c r="AN295" s="52">
        <v>1.9805965805450401</v>
      </c>
      <c r="AO295" s="52">
        <v>2.01984348936154</v>
      </c>
      <c r="AP295" s="52">
        <v>1.98756825698247</v>
      </c>
      <c r="AQ295" s="52">
        <v>1.83942223460742</v>
      </c>
      <c r="AR295" s="52">
        <v>1.71769972847298</v>
      </c>
      <c r="AS295" s="52">
        <v>1.6729086477309001</v>
      </c>
      <c r="AT295" s="52">
        <v>1.4905363015134601</v>
      </c>
      <c r="AU295" s="52">
        <v>1.2707521128885799</v>
      </c>
      <c r="AV295" s="52">
        <v>1.17935404838336</v>
      </c>
      <c r="AW295" s="52">
        <v>1.08175351180959</v>
      </c>
      <c r="AX295" s="52">
        <v>0.96493057856998798</v>
      </c>
      <c r="AY295" s="52">
        <v>0.85257332323985502</v>
      </c>
      <c r="AZ295" s="52">
        <v>0.76814686962682599</v>
      </c>
      <c r="BA295" s="52">
        <v>0.71888598689394001</v>
      </c>
      <c r="BB295" s="52">
        <v>0.70462124152852401</v>
      </c>
      <c r="BC295" s="52">
        <v>0.72494814638432403</v>
      </c>
      <c r="BD295" s="52">
        <v>0.763024086183273</v>
      </c>
      <c r="BE295" s="52">
        <v>0.78704158739874996</v>
      </c>
      <c r="BF295" s="52">
        <v>0.86792272655535596</v>
      </c>
      <c r="BG295" s="52">
        <v>0.98586645799230999</v>
      </c>
      <c r="BH295" s="52">
        <v>1.1469168075684399</v>
      </c>
      <c r="BI295" s="52">
        <v>1.3460515638344901</v>
      </c>
      <c r="BJ295" s="52">
        <v>1.5945723926998201</v>
      </c>
      <c r="BK295" s="52">
        <v>1.84247745569285</v>
      </c>
      <c r="BL295" s="52">
        <v>2.03328504481162</v>
      </c>
      <c r="BM295" s="52">
        <v>2.1844972167246799</v>
      </c>
      <c r="BN295" s="52">
        <v>2.2751667230544599</v>
      </c>
      <c r="BO295" s="52">
        <v>2.2301124358481599</v>
      </c>
      <c r="BP295" s="52">
        <v>2.0468277822220902</v>
      </c>
      <c r="BQ295" s="52">
        <v>1.87997517355958</v>
      </c>
      <c r="BR295" s="52">
        <v>1.7123405744218101</v>
      </c>
      <c r="BS295" s="52">
        <v>1.47997146556307</v>
      </c>
      <c r="BT295" s="52">
        <v>1.2629574446352001</v>
      </c>
      <c r="BU295" s="52">
        <v>76.919056741267894</v>
      </c>
      <c r="BV295" s="52">
        <v>75.955545956804698</v>
      </c>
      <c r="BW295" s="52">
        <v>73.846297194258895</v>
      </c>
      <c r="BX295" s="52">
        <v>72.144882093527102</v>
      </c>
      <c r="BY295" s="52">
        <v>70.885889756944493</v>
      </c>
      <c r="BZ295" s="52">
        <v>69.942038298693205</v>
      </c>
      <c r="CA295" s="52">
        <v>68.631831714074394</v>
      </c>
      <c r="CB295" s="52">
        <v>68.273272757363102</v>
      </c>
      <c r="CC295" s="52">
        <v>71.759736592929102</v>
      </c>
      <c r="CD295" s="52">
        <v>76.5121099960067</v>
      </c>
      <c r="CE295" s="52">
        <v>80.924372277712806</v>
      </c>
      <c r="CF295" s="52">
        <v>84.860738547251998</v>
      </c>
      <c r="CG295" s="52">
        <v>88.7404640306099</v>
      </c>
      <c r="CH295" s="52">
        <v>91.977604680697794</v>
      </c>
      <c r="CI295" s="52">
        <v>94.855700404477105</v>
      </c>
      <c r="CJ295" s="52">
        <v>96.605288047092102</v>
      </c>
      <c r="CK295" s="52">
        <v>97.649940565888997</v>
      </c>
      <c r="CL295" s="52">
        <v>97.538472279980596</v>
      </c>
      <c r="CM295" s="52">
        <v>96.166261407025502</v>
      </c>
      <c r="CN295" s="52">
        <v>93.920935074262403</v>
      </c>
      <c r="CO295" s="52">
        <v>89.594733798916593</v>
      </c>
      <c r="CP295" s="52">
        <v>85.900962888274293</v>
      </c>
      <c r="CQ295" s="57">
        <v>82.583975629239603</v>
      </c>
      <c r="CR295" s="57">
        <v>79.809308062566402</v>
      </c>
      <c r="CS295" s="57">
        <v>78.933605000256406</v>
      </c>
      <c r="CT295" s="57">
        <v>2.2202032502373101E-2</v>
      </c>
      <c r="CU295" s="57">
        <v>2.4477040452747099E-2</v>
      </c>
      <c r="CV295" s="57">
        <v>2.1119396485118899E-2</v>
      </c>
      <c r="CW295" s="57">
        <v>1.2953930379330099E-2</v>
      </c>
      <c r="CX295" s="57">
        <v>2.0783918129786399E-3</v>
      </c>
      <c r="CY295" s="57">
        <v>-1.54129220702179E-3</v>
      </c>
      <c r="CZ295" s="57">
        <v>-2.1844989765929801E-3</v>
      </c>
      <c r="DA295" s="57">
        <v>9.7115822045995108E-3</v>
      </c>
      <c r="DB295" s="57">
        <v>1.8394294156514699E-2</v>
      </c>
      <c r="DC295" s="57">
        <v>1.52846435048776E-2</v>
      </c>
      <c r="DD295" s="57">
        <v>7.0334488711217297E-3</v>
      </c>
      <c r="DE295" s="57">
        <v>4.2888506414594102E-3</v>
      </c>
      <c r="DF295" s="57">
        <v>-2.1923151698836399E-3</v>
      </c>
      <c r="DG295" s="52">
        <v>1.43934862084936E-2</v>
      </c>
      <c r="DH295" s="52">
        <v>2.1764988500012999E-2</v>
      </c>
      <c r="DI295" s="52">
        <v>2.1381521915849001E-2</v>
      </c>
      <c r="DJ295" s="52">
        <v>8.4436332401026701E-2</v>
      </c>
      <c r="DK295" s="52">
        <v>0.109682066839473</v>
      </c>
      <c r="DL295" s="57">
        <v>0.108144345553672</v>
      </c>
      <c r="DM295" s="57">
        <v>9.8025074266111997E-2</v>
      </c>
      <c r="DN295" s="57">
        <v>6.8073574068551607E-2</v>
      </c>
      <c r="DO295" s="52">
        <v>1.02931165384825E-2</v>
      </c>
      <c r="DP295" s="52">
        <v>-2.95666841324509E-3</v>
      </c>
      <c r="DQ295" s="52">
        <v>3.77023569199494E-4</v>
      </c>
      <c r="DR295" s="58">
        <v>2.7305557981973402E-6</v>
      </c>
      <c r="DS295" s="58">
        <v>2.48241652357104E-6</v>
      </c>
      <c r="DT295" s="58">
        <v>1.77717308095148E-6</v>
      </c>
      <c r="DU295" s="58">
        <v>8.23489710051372E-7</v>
      </c>
      <c r="DV295" s="58">
        <v>3.0802995449956498E-7</v>
      </c>
      <c r="DW295" s="58">
        <v>1.2078166038659699E-7</v>
      </c>
      <c r="DX295" s="58">
        <v>3.77269650476326E-7</v>
      </c>
      <c r="DY295" s="58">
        <v>2.5907167355963E-6</v>
      </c>
      <c r="DZ295" s="58">
        <v>6.98800213834265E-7</v>
      </c>
      <c r="EA295" s="58">
        <v>4.5053637203931702E-7</v>
      </c>
      <c r="EB295" s="58">
        <v>4.9079130681199198E-7</v>
      </c>
      <c r="EC295" s="58">
        <v>4.49744147727565E-7</v>
      </c>
      <c r="ED295" s="58">
        <v>9.15001050251882E-7</v>
      </c>
      <c r="EE295" s="58">
        <v>2.4145901832987699E-6</v>
      </c>
      <c r="EF295" s="58">
        <v>3.6457389028548201E-6</v>
      </c>
      <c r="EG295" s="58">
        <v>3.76173721638451E-6</v>
      </c>
      <c r="EH295" s="58">
        <v>4.19785311124299E-6</v>
      </c>
      <c r="EI295" s="58">
        <v>4.5371701284640898E-6</v>
      </c>
      <c r="EJ295" s="58">
        <v>4.3858006511201003E-6</v>
      </c>
      <c r="EK295" s="58">
        <v>3.98365717371953E-6</v>
      </c>
      <c r="EL295" s="58">
        <v>5.8000171791969302E-6</v>
      </c>
      <c r="EM295" s="58">
        <v>3.4021865129513802E-6</v>
      </c>
      <c r="EN295" s="58">
        <v>4.5643288273298397E-7</v>
      </c>
      <c r="EO295" s="58">
        <v>4.5761309619003898E-7</v>
      </c>
    </row>
    <row r="296" spans="2:145" x14ac:dyDescent="0.25">
      <c r="B29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All_No_All_All_All_All_All_All_All_All_All_45904</v>
      </c>
      <c r="C296" s="52" t="s">
        <v>264</v>
      </c>
      <c r="D296" s="52" t="s">
        <v>225</v>
      </c>
      <c r="E296" s="52" t="s">
        <v>25</v>
      </c>
      <c r="F296" s="52" t="s">
        <v>222</v>
      </c>
      <c r="G296" s="52" t="s">
        <v>25</v>
      </c>
      <c r="H296" s="52" t="s">
        <v>25</v>
      </c>
      <c r="I296" s="52" t="s">
        <v>25</v>
      </c>
      <c r="J296" s="52" t="s">
        <v>25</v>
      </c>
      <c r="K296" s="52" t="s">
        <v>25</v>
      </c>
      <c r="L296" s="53" t="s">
        <v>25</v>
      </c>
      <c r="M296" s="53" t="s">
        <v>25</v>
      </c>
      <c r="N296" s="54" t="s">
        <v>25</v>
      </c>
      <c r="O296" s="52" t="s">
        <v>25</v>
      </c>
      <c r="P296" s="55">
        <v>45904</v>
      </c>
      <c r="Q296" s="52">
        <v>17</v>
      </c>
      <c r="R296" s="52">
        <v>21</v>
      </c>
      <c r="S296" s="56">
        <v>25181</v>
      </c>
      <c r="T296" s="52">
        <v>0</v>
      </c>
      <c r="U296" s="52">
        <v>0</v>
      </c>
      <c r="V296" s="52">
        <v>0</v>
      </c>
      <c r="W296" s="52">
        <v>0</v>
      </c>
      <c r="X296" s="52">
        <v>1.0211023187972199</v>
      </c>
      <c r="Y296" s="52">
        <v>0.88803796053021999</v>
      </c>
      <c r="Z296" s="52">
        <v>0.79355319352991005</v>
      </c>
      <c r="AA296" s="52">
        <v>0.71173138892103904</v>
      </c>
      <c r="AB296" s="52">
        <v>0.67392749373420502</v>
      </c>
      <c r="AC296" s="52">
        <v>0.66859062636013999</v>
      </c>
      <c r="AD296" s="52">
        <v>0.72174773122403801</v>
      </c>
      <c r="AE296" s="52">
        <v>0.74398960910384904</v>
      </c>
      <c r="AF296" s="52">
        <v>0.72623024444059903</v>
      </c>
      <c r="AG296" s="52">
        <v>0.76268580579055101</v>
      </c>
      <c r="AH296" s="52">
        <v>0.83238755899540395</v>
      </c>
      <c r="AI296" s="52">
        <v>0.93041951791615796</v>
      </c>
      <c r="AJ296" s="52">
        <v>1.0564225304190999</v>
      </c>
      <c r="AK296" s="52">
        <v>1.22014179235325</v>
      </c>
      <c r="AL296" s="52">
        <v>1.3452188014065001</v>
      </c>
      <c r="AM296" s="52">
        <v>1.5126707968883499</v>
      </c>
      <c r="AN296" s="52">
        <v>1.51455188212829</v>
      </c>
      <c r="AO296" s="52">
        <v>1.55967449039744</v>
      </c>
      <c r="AP296" s="52">
        <v>1.5122611782473301</v>
      </c>
      <c r="AQ296" s="52">
        <v>1.3883811406208399</v>
      </c>
      <c r="AR296" s="52">
        <v>1.3412958229860199</v>
      </c>
      <c r="AS296" s="52">
        <v>1.27993873598341</v>
      </c>
      <c r="AT296" s="52">
        <v>1.1128318222493001</v>
      </c>
      <c r="AU296" s="52">
        <v>0.94667266373671899</v>
      </c>
      <c r="AV296" s="52">
        <v>1.10185584360287</v>
      </c>
      <c r="AW296" s="52">
        <v>0.92702255198522399</v>
      </c>
      <c r="AX296" s="52">
        <v>0.82206044426425795</v>
      </c>
      <c r="AY296" s="52">
        <v>0.74868678145554701</v>
      </c>
      <c r="AZ296" s="52">
        <v>0.69540365930364201</v>
      </c>
      <c r="BA296" s="52">
        <v>0.67223237980051398</v>
      </c>
      <c r="BB296" s="52">
        <v>0.67315004583306703</v>
      </c>
      <c r="BC296" s="52">
        <v>0.70654688863090598</v>
      </c>
      <c r="BD296" s="52">
        <v>0.72258731319723302</v>
      </c>
      <c r="BE296" s="52">
        <v>0.71350599247644897</v>
      </c>
      <c r="BF296" s="52">
        <v>0.75821271049961103</v>
      </c>
      <c r="BG296" s="52">
        <v>0.82795686119281198</v>
      </c>
      <c r="BH296" s="52">
        <v>0.93160116593786002</v>
      </c>
      <c r="BI296" s="52">
        <v>1.0581911411573</v>
      </c>
      <c r="BJ296" s="52">
        <v>1.1911650483895799</v>
      </c>
      <c r="BK296" s="52">
        <v>1.3722874058518399</v>
      </c>
      <c r="BL296" s="52">
        <v>1.49163480185433</v>
      </c>
      <c r="BM296" s="52">
        <v>1.5972737976170901</v>
      </c>
      <c r="BN296" s="52">
        <v>1.61604837626325</v>
      </c>
      <c r="BO296" s="52">
        <v>1.5482242638672401</v>
      </c>
      <c r="BP296" s="52">
        <v>1.41347183939738</v>
      </c>
      <c r="BQ296" s="52">
        <v>1.33254522644405</v>
      </c>
      <c r="BR296" s="52">
        <v>1.2318551756598699</v>
      </c>
      <c r="BS296" s="52">
        <v>1.09611498875376</v>
      </c>
      <c r="BT296" s="52">
        <v>0.94815109740541204</v>
      </c>
      <c r="BU296" s="52">
        <v>72.900393579927098</v>
      </c>
      <c r="BV296" s="52">
        <v>71.419756799041494</v>
      </c>
      <c r="BW296" s="52">
        <v>70.484882373785894</v>
      </c>
      <c r="BX296" s="52">
        <v>69.537904398878993</v>
      </c>
      <c r="BY296" s="52">
        <v>68.388697089083294</v>
      </c>
      <c r="BZ296" s="52">
        <v>67.243029315923295</v>
      </c>
      <c r="CA296" s="52">
        <v>67.071174027070199</v>
      </c>
      <c r="CB296" s="52">
        <v>66.451319737160404</v>
      </c>
      <c r="CC296" s="52">
        <v>69.034606690959706</v>
      </c>
      <c r="CD296" s="52">
        <v>72.194495458037906</v>
      </c>
      <c r="CE296" s="52">
        <v>75.572937540483906</v>
      </c>
      <c r="CF296" s="52">
        <v>78.496451633456502</v>
      </c>
      <c r="CG296" s="52">
        <v>81.251136730894103</v>
      </c>
      <c r="CH296" s="52">
        <v>84.156785401399603</v>
      </c>
      <c r="CI296" s="52">
        <v>86.634219556678403</v>
      </c>
      <c r="CJ296" s="52">
        <v>87.822888423937698</v>
      </c>
      <c r="CK296" s="52">
        <v>87.977229517098394</v>
      </c>
      <c r="CL296" s="52">
        <v>87.338609128721004</v>
      </c>
      <c r="CM296" s="52">
        <v>85.428837815605903</v>
      </c>
      <c r="CN296" s="52">
        <v>81.282104331191803</v>
      </c>
      <c r="CO296" s="52">
        <v>77.700506705288007</v>
      </c>
      <c r="CP296" s="52">
        <v>74.915666018318305</v>
      </c>
      <c r="CQ296" s="57">
        <v>72.531221226672201</v>
      </c>
      <c r="CR296" s="57">
        <v>70.742795508989005</v>
      </c>
      <c r="CS296" s="57">
        <v>75.077664885932805</v>
      </c>
      <c r="CT296" s="57">
        <v>1.3826684253063E-2</v>
      </c>
      <c r="CU296" s="57">
        <v>6.4288896624296798E-3</v>
      </c>
      <c r="CV296" s="57">
        <v>1.22880592634701E-2</v>
      </c>
      <c r="CW296" s="57">
        <v>8.7797668239953698E-3</v>
      </c>
      <c r="CX296" s="57">
        <v>1.4965867439499601E-3</v>
      </c>
      <c r="CY296" s="57">
        <v>-2.2379584296872198E-3</v>
      </c>
      <c r="CZ296" s="57">
        <v>-9.8684357128521602E-4</v>
      </c>
      <c r="DA296" s="57">
        <v>8.6108339535524592E-3</v>
      </c>
      <c r="DB296" s="57">
        <v>1.96740060522019E-2</v>
      </c>
      <c r="DC296" s="57">
        <v>1.7143332037121501E-2</v>
      </c>
      <c r="DD296" s="57">
        <v>7.9297696114654596E-3</v>
      </c>
      <c r="DE296" s="57">
        <v>3.8770301262733599E-3</v>
      </c>
      <c r="DF296" s="57">
        <v>-4.7711483276012701E-3</v>
      </c>
      <c r="DG296" s="52">
        <v>-4.9941654936794498E-3</v>
      </c>
      <c r="DH296" s="52">
        <v>3.6815272637201199E-3</v>
      </c>
      <c r="DI296" s="52">
        <v>9.4673713015107994E-3</v>
      </c>
      <c r="DJ296" s="52">
        <v>7.2336515929008596E-2</v>
      </c>
      <c r="DK296" s="57">
        <v>8.4178597795142293E-2</v>
      </c>
      <c r="DL296" s="57">
        <v>8.0318986197330605E-2</v>
      </c>
      <c r="DM296" s="57">
        <v>6.6332796717248302E-2</v>
      </c>
      <c r="DN296" s="57">
        <v>4.2700630808581601E-2</v>
      </c>
      <c r="DO296" s="57">
        <v>2.1783571021509601E-3</v>
      </c>
      <c r="DP296" s="52">
        <v>-1.0933314985344901E-3</v>
      </c>
      <c r="DQ296" s="52">
        <v>1.2182400179714E-3</v>
      </c>
      <c r="DR296" s="58">
        <v>2.3453426051801301E-6</v>
      </c>
      <c r="DS296" s="58">
        <v>1.9279499589988602E-6</v>
      </c>
      <c r="DT296" s="58">
        <v>1.41641100348964E-6</v>
      </c>
      <c r="DU296" s="58">
        <v>6.4317061607048497E-7</v>
      </c>
      <c r="DV296" s="58">
        <v>2.3127584073378299E-7</v>
      </c>
      <c r="DW296" s="58">
        <v>8.7786714913515503E-8</v>
      </c>
      <c r="DX296" s="58">
        <v>2.9281339576551499E-7</v>
      </c>
      <c r="DY296" s="58">
        <v>2.2528895686814502E-6</v>
      </c>
      <c r="DZ296" s="58">
        <v>5.0356580580023404E-7</v>
      </c>
      <c r="EA296" s="58">
        <v>3.1591586641079602E-7</v>
      </c>
      <c r="EB296" s="58">
        <v>1.86438833784664E-7</v>
      </c>
      <c r="EC296" s="58">
        <v>1.9036813004825001E-7</v>
      </c>
      <c r="ED296" s="58">
        <v>4.1415496713474299E-7</v>
      </c>
      <c r="EE296" s="58">
        <v>1.3428047327673499E-6</v>
      </c>
      <c r="EF296" s="58">
        <v>1.9882771408099301E-6</v>
      </c>
      <c r="EG296" s="58">
        <v>2.5039684364865899E-6</v>
      </c>
      <c r="EH296" s="58">
        <v>2.6844786856365901E-6</v>
      </c>
      <c r="EI296" s="58">
        <v>2.8314773979686999E-6</v>
      </c>
      <c r="EJ296" s="58">
        <v>2.6512512351794399E-6</v>
      </c>
      <c r="EK296" s="58">
        <v>2.5777269211380198E-6</v>
      </c>
      <c r="EL296" s="58">
        <v>3.8060096354445398E-6</v>
      </c>
      <c r="EM296" s="58">
        <v>1.99284222518134E-6</v>
      </c>
      <c r="EN296" s="58">
        <v>2.1521540709414401E-7</v>
      </c>
      <c r="EO296" s="58">
        <v>1.9712005513994299E-7</v>
      </c>
    </row>
    <row r="297" spans="2:145" x14ac:dyDescent="0.25">
      <c r="B29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All_No_All_All_All_All_All_All_All_All_All_45916</v>
      </c>
      <c r="C297" s="52" t="s">
        <v>264</v>
      </c>
      <c r="D297" s="52" t="s">
        <v>225</v>
      </c>
      <c r="E297" s="52" t="s">
        <v>25</v>
      </c>
      <c r="F297" s="52" t="s">
        <v>222</v>
      </c>
      <c r="G297" s="52" t="s">
        <v>25</v>
      </c>
      <c r="H297" s="52" t="s">
        <v>25</v>
      </c>
      <c r="I297" s="52" t="s">
        <v>25</v>
      </c>
      <c r="J297" s="52" t="s">
        <v>25</v>
      </c>
      <c r="K297" s="52" t="s">
        <v>25</v>
      </c>
      <c r="L297" s="53" t="s">
        <v>25</v>
      </c>
      <c r="M297" s="53" t="s">
        <v>25</v>
      </c>
      <c r="N297" s="54" t="s">
        <v>25</v>
      </c>
      <c r="O297" s="52" t="s">
        <v>25</v>
      </c>
      <c r="P297" s="55">
        <v>45916</v>
      </c>
      <c r="Q297" s="52">
        <v>17</v>
      </c>
      <c r="R297" s="52">
        <v>21</v>
      </c>
      <c r="S297" s="56">
        <v>25367</v>
      </c>
      <c r="T297" s="52">
        <v>0</v>
      </c>
      <c r="U297" s="52">
        <v>0</v>
      </c>
      <c r="V297" s="52">
        <v>0</v>
      </c>
      <c r="W297" s="52">
        <v>0</v>
      </c>
      <c r="X297" s="52">
        <v>0.84657985253619095</v>
      </c>
      <c r="Y297" s="52">
        <v>0.749021074882536</v>
      </c>
      <c r="Z297" s="52">
        <v>0.66955624768213895</v>
      </c>
      <c r="AA297" s="52">
        <v>0.62187150499238397</v>
      </c>
      <c r="AB297" s="52">
        <v>0.60680489381362301</v>
      </c>
      <c r="AC297" s="52">
        <v>0.62504669235892396</v>
      </c>
      <c r="AD297" s="52">
        <v>0.67362697379453396</v>
      </c>
      <c r="AE297" s="52">
        <v>0.69089472023916298</v>
      </c>
      <c r="AF297" s="52">
        <v>0.68142809305317498</v>
      </c>
      <c r="AG297" s="52">
        <v>0.72114382031558699</v>
      </c>
      <c r="AH297" s="52">
        <v>0.76325061565473595</v>
      </c>
      <c r="AI297" s="52">
        <v>0.84696031431187802</v>
      </c>
      <c r="AJ297" s="52">
        <v>0.99092228597403298</v>
      </c>
      <c r="AK297" s="52">
        <v>1.1456128393783001</v>
      </c>
      <c r="AL297" s="52">
        <v>1.33453411378527</v>
      </c>
      <c r="AM297" s="52">
        <v>1.52260741995518</v>
      </c>
      <c r="AN297" s="52">
        <v>1.5589979647132399</v>
      </c>
      <c r="AO297" s="52">
        <v>1.5952922050112801</v>
      </c>
      <c r="AP297" s="52">
        <v>1.56770763426476</v>
      </c>
      <c r="AQ297" s="52">
        <v>1.45205519346737</v>
      </c>
      <c r="AR297" s="52">
        <v>1.38490965378653</v>
      </c>
      <c r="AS297" s="52">
        <v>1.31487872715364</v>
      </c>
      <c r="AT297" s="52">
        <v>1.1636300272473501</v>
      </c>
      <c r="AU297" s="52">
        <v>0.98134482464588602</v>
      </c>
      <c r="AV297" s="52">
        <v>0.90122551472089396</v>
      </c>
      <c r="AW297" s="52">
        <v>0.88594629210017695</v>
      </c>
      <c r="AX297" s="52">
        <v>0.78253217144702603</v>
      </c>
      <c r="AY297" s="52">
        <v>0.70322681840995405</v>
      </c>
      <c r="AZ297" s="52">
        <v>0.641019075122502</v>
      </c>
      <c r="BA297" s="52">
        <v>0.61532431836272405</v>
      </c>
      <c r="BB297" s="52">
        <v>0.618132708705593</v>
      </c>
      <c r="BC297" s="52">
        <v>0.65637785049712805</v>
      </c>
      <c r="BD297" s="52">
        <v>0.68362226529193604</v>
      </c>
      <c r="BE297" s="52">
        <v>0.67615417743310002</v>
      </c>
      <c r="BF297" s="52">
        <v>0.70336651695915597</v>
      </c>
      <c r="BG297" s="52">
        <v>0.75359094627079903</v>
      </c>
      <c r="BH297" s="52">
        <v>0.86800895802002398</v>
      </c>
      <c r="BI297" s="52">
        <v>1.0347441825966299</v>
      </c>
      <c r="BJ297" s="52">
        <v>1.2643477546216499</v>
      </c>
      <c r="BK297" s="52">
        <v>1.4790016720399199</v>
      </c>
      <c r="BL297" s="52">
        <v>1.6707983341938999</v>
      </c>
      <c r="BM297" s="52">
        <v>1.7560134548853199</v>
      </c>
      <c r="BN297" s="52">
        <v>1.8152378608339701</v>
      </c>
      <c r="BO297" s="52">
        <v>1.7634808434046501</v>
      </c>
      <c r="BP297" s="52">
        <v>1.6302764723259799</v>
      </c>
      <c r="BQ297" s="52">
        <v>1.48871512572827</v>
      </c>
      <c r="BR297" s="52">
        <v>1.3457988738566</v>
      </c>
      <c r="BS297" s="52">
        <v>1.14749047034517</v>
      </c>
      <c r="BT297" s="52">
        <v>0.98036849534316695</v>
      </c>
      <c r="BU297" s="52">
        <v>72.994219344145094</v>
      </c>
      <c r="BV297" s="52">
        <v>71.814265107963607</v>
      </c>
      <c r="BW297" s="52">
        <v>69.916983023464695</v>
      </c>
      <c r="BX297" s="52">
        <v>69.111769250109504</v>
      </c>
      <c r="BY297" s="52">
        <v>67.644287044560002</v>
      </c>
      <c r="BZ297" s="52">
        <v>66.322030579177095</v>
      </c>
      <c r="CA297" s="52">
        <v>65.747077892737096</v>
      </c>
      <c r="CB297" s="52">
        <v>65.062588577327404</v>
      </c>
      <c r="CC297" s="52">
        <v>68.0921692128735</v>
      </c>
      <c r="CD297" s="52">
        <v>73.191981365052797</v>
      </c>
      <c r="CE297" s="52">
        <v>79.081982715753298</v>
      </c>
      <c r="CF297" s="52">
        <v>83.603493637147395</v>
      </c>
      <c r="CG297" s="52">
        <v>86.879156104628706</v>
      </c>
      <c r="CH297" s="52">
        <v>90.003757143924304</v>
      </c>
      <c r="CI297" s="52">
        <v>91.740326796570002</v>
      </c>
      <c r="CJ297" s="52">
        <v>93.416616864317504</v>
      </c>
      <c r="CK297" s="52">
        <v>93.877702272160406</v>
      </c>
      <c r="CL297" s="52">
        <v>93.742103571917397</v>
      </c>
      <c r="CM297" s="52">
        <v>92.182846225941105</v>
      </c>
      <c r="CN297" s="52">
        <v>88.887820389895893</v>
      </c>
      <c r="CO297" s="52">
        <v>84.495199953127695</v>
      </c>
      <c r="CP297" s="52">
        <v>81.117119569318206</v>
      </c>
      <c r="CQ297" s="57">
        <v>78.683802622644606</v>
      </c>
      <c r="CR297" s="57">
        <v>76.495522241233601</v>
      </c>
      <c r="CS297" s="57">
        <v>74.947978302292</v>
      </c>
      <c r="CT297" s="57">
        <v>1.30980813849782E-2</v>
      </c>
      <c r="CU297" s="57">
        <v>5.2298025547353301E-3</v>
      </c>
      <c r="CV297" s="57">
        <v>8.1441281249259295E-3</v>
      </c>
      <c r="CW297" s="57">
        <v>6.7235357214182404E-3</v>
      </c>
      <c r="CX297" s="57">
        <v>1.09739936936473E-3</v>
      </c>
      <c r="CY297" s="57">
        <v>-2.51027867164225E-3</v>
      </c>
      <c r="CZ297" s="57">
        <v>7.1988443525146004E-4</v>
      </c>
      <c r="DA297" s="57">
        <v>7.1475892925887703E-3</v>
      </c>
      <c r="DB297" s="57">
        <v>2.0816395926815098E-2</v>
      </c>
      <c r="DC297" s="57">
        <v>1.7285814082840498E-2</v>
      </c>
      <c r="DD297" s="57">
        <v>6.2201358784333902E-3</v>
      </c>
      <c r="DE297" s="57">
        <v>4.2065185815134904E-3</v>
      </c>
      <c r="DF297" s="57">
        <v>-9.6938328384099295E-3</v>
      </c>
      <c r="DG297" s="57">
        <v>-5.9894460347481998E-3</v>
      </c>
      <c r="DH297" s="57">
        <v>3.6119916913457599E-3</v>
      </c>
      <c r="DI297" s="57">
        <v>1.0646252621475999E-2</v>
      </c>
      <c r="DJ297" s="57">
        <v>8.0362876330224306E-2</v>
      </c>
      <c r="DK297" s="57">
        <v>9.6214578058490499E-2</v>
      </c>
      <c r="DL297" s="57">
        <v>0.103102220990042</v>
      </c>
      <c r="DM297" s="57">
        <v>0.100188774307415</v>
      </c>
      <c r="DN297" s="57">
        <v>4.7517627603207498E-2</v>
      </c>
      <c r="DO297" s="57">
        <v>-1.69595967779644E-3</v>
      </c>
      <c r="DP297" s="52">
        <v>-3.4063880946417699E-3</v>
      </c>
      <c r="DQ297" s="52">
        <v>3.2184677296456798E-4</v>
      </c>
      <c r="DR297" s="59">
        <v>2.1487053473571399E-6</v>
      </c>
      <c r="DS297" s="59">
        <v>1.79489498594952E-6</v>
      </c>
      <c r="DT297" s="59">
        <v>1.33125850231593E-6</v>
      </c>
      <c r="DU297" s="58">
        <v>6.1016482473119302E-7</v>
      </c>
      <c r="DV297" s="58">
        <v>2.2121914744833199E-7</v>
      </c>
      <c r="DW297" s="58">
        <v>7.9221487707099198E-8</v>
      </c>
      <c r="DX297" s="58">
        <v>2.5828638027361299E-7</v>
      </c>
      <c r="DY297" s="59">
        <v>1.9170653788399499E-6</v>
      </c>
      <c r="DZ297" s="58">
        <v>4.2311013913362401E-7</v>
      </c>
      <c r="EA297" s="58">
        <v>2.2899051535343101E-7</v>
      </c>
      <c r="EB297" s="58">
        <v>1.35513938836631E-7</v>
      </c>
      <c r="EC297" s="58">
        <v>1.4752479819609901E-7</v>
      </c>
      <c r="ED297" s="58">
        <v>3.5788074656340601E-7</v>
      </c>
      <c r="EE297" s="58">
        <v>1.4240916191449801E-6</v>
      </c>
      <c r="EF297" s="59">
        <v>1.9578466973595901E-6</v>
      </c>
      <c r="EG297" s="59">
        <v>2.2388200713162399E-6</v>
      </c>
      <c r="EH297" s="59">
        <v>2.49534847530619E-6</v>
      </c>
      <c r="EI297" s="59">
        <v>2.5066098819981602E-6</v>
      </c>
      <c r="EJ297" s="59">
        <v>2.5496789546421302E-6</v>
      </c>
      <c r="EK297" s="59">
        <v>2.4348944843370002E-6</v>
      </c>
      <c r="EL297" s="59">
        <v>3.4666558230728899E-6</v>
      </c>
      <c r="EM297" s="59">
        <v>1.78604392213323E-6</v>
      </c>
      <c r="EN297" s="58">
        <v>1.77441209028593E-7</v>
      </c>
      <c r="EO297" s="58">
        <v>1.6393001382157901E-7</v>
      </c>
    </row>
    <row r="298" spans="2:145" x14ac:dyDescent="0.25">
      <c r="B29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All_No_All_All_All_All_All_All_All_All_All_45917</v>
      </c>
      <c r="C298" s="52" t="s">
        <v>264</v>
      </c>
      <c r="D298" s="52" t="s">
        <v>225</v>
      </c>
      <c r="E298" s="52" t="s">
        <v>25</v>
      </c>
      <c r="F298" s="52" t="s">
        <v>222</v>
      </c>
      <c r="G298" s="52" t="s">
        <v>25</v>
      </c>
      <c r="H298" s="52" t="s">
        <v>25</v>
      </c>
      <c r="I298" s="52" t="s">
        <v>25</v>
      </c>
      <c r="J298" s="52" t="s">
        <v>25</v>
      </c>
      <c r="K298" s="52" t="s">
        <v>25</v>
      </c>
      <c r="L298" s="53" t="s">
        <v>25</v>
      </c>
      <c r="M298" s="53" t="s">
        <v>25</v>
      </c>
      <c r="N298" s="54" t="s">
        <v>25</v>
      </c>
      <c r="O298" s="52" t="s">
        <v>25</v>
      </c>
      <c r="P298" s="55">
        <v>45917</v>
      </c>
      <c r="Q298" s="52">
        <v>17</v>
      </c>
      <c r="R298" s="52">
        <v>21</v>
      </c>
      <c r="S298" s="56">
        <v>25388</v>
      </c>
      <c r="T298" s="52">
        <v>0</v>
      </c>
      <c r="U298" s="52">
        <v>0</v>
      </c>
      <c r="V298" s="52">
        <v>0</v>
      </c>
      <c r="W298" s="52">
        <v>0</v>
      </c>
      <c r="X298" s="52">
        <v>0.91019618405253899</v>
      </c>
      <c r="Y298" s="52">
        <v>0.80976097421765303</v>
      </c>
      <c r="Z298" s="52">
        <v>0.71313628395847595</v>
      </c>
      <c r="AA298" s="52">
        <v>0.64755482516011098</v>
      </c>
      <c r="AB298" s="52">
        <v>0.62289384673291204</v>
      </c>
      <c r="AC298" s="52">
        <v>0.64254155909132304</v>
      </c>
      <c r="AD298" s="52">
        <v>0.67624402397320504</v>
      </c>
      <c r="AE298" s="52">
        <v>0.70607824631035399</v>
      </c>
      <c r="AF298" s="52">
        <v>0.70094141819707401</v>
      </c>
      <c r="AG298" s="52">
        <v>0.73546687824053503</v>
      </c>
      <c r="AH298" s="52">
        <v>0.79773418403080398</v>
      </c>
      <c r="AI298" s="52">
        <v>0.88008483244454405</v>
      </c>
      <c r="AJ298" s="52">
        <v>0.993600894442765</v>
      </c>
      <c r="AK298" s="52">
        <v>1.1560821810858899</v>
      </c>
      <c r="AL298" s="52">
        <v>1.3839756663095499</v>
      </c>
      <c r="AM298" s="52">
        <v>1.52221477947502</v>
      </c>
      <c r="AN298" s="52">
        <v>1.58979100447012</v>
      </c>
      <c r="AO298" s="52">
        <v>1.6582072152599201</v>
      </c>
      <c r="AP298" s="52">
        <v>1.6030513248351701</v>
      </c>
      <c r="AQ298" s="52">
        <v>1.4924759281936</v>
      </c>
      <c r="AR298" s="52">
        <v>1.4429004402075101</v>
      </c>
      <c r="AS298" s="52">
        <v>1.3591682109370899</v>
      </c>
      <c r="AT298" s="52">
        <v>1.1961347456447999</v>
      </c>
      <c r="AU298" s="52">
        <v>1.0258017790803799</v>
      </c>
      <c r="AV298" s="52">
        <v>0.98238706284326605</v>
      </c>
      <c r="AW298" s="52">
        <v>0.925563502016711</v>
      </c>
      <c r="AX298" s="52">
        <v>0.80584253135869599</v>
      </c>
      <c r="AY298" s="52">
        <v>0.72394496045492496</v>
      </c>
      <c r="AZ298" s="52">
        <v>0.66031716354834002</v>
      </c>
      <c r="BA298" s="52">
        <v>0.62902674266537395</v>
      </c>
      <c r="BB298" s="52">
        <v>0.62986772915076195</v>
      </c>
      <c r="BC298" s="52">
        <v>0.66617866470025799</v>
      </c>
      <c r="BD298" s="52">
        <v>0.69437086695521399</v>
      </c>
      <c r="BE298" s="52">
        <v>0.68715965518106004</v>
      </c>
      <c r="BF298" s="52">
        <v>0.71447565384242595</v>
      </c>
      <c r="BG298" s="52">
        <v>0.77409584419461697</v>
      </c>
      <c r="BH298" s="52">
        <v>0.88865613343540495</v>
      </c>
      <c r="BI298" s="52">
        <v>1.0537646707235599</v>
      </c>
      <c r="BJ298" s="52">
        <v>1.27775382281005</v>
      </c>
      <c r="BK298" s="52">
        <v>1.5276883851821299</v>
      </c>
      <c r="BL298" s="52">
        <v>1.71927539714566</v>
      </c>
      <c r="BM298" s="52">
        <v>1.81504723339232</v>
      </c>
      <c r="BN298" s="52">
        <v>1.8754221506481901</v>
      </c>
      <c r="BO298" s="52">
        <v>1.81983834733076</v>
      </c>
      <c r="BP298" s="52">
        <v>1.6735051946031601</v>
      </c>
      <c r="BQ298" s="52">
        <v>1.5293685782214199</v>
      </c>
      <c r="BR298" s="52">
        <v>1.3866879571905899</v>
      </c>
      <c r="BS298" s="52">
        <v>1.18769388893325</v>
      </c>
      <c r="BT298" s="52">
        <v>1.0127058305696399</v>
      </c>
      <c r="BU298" s="52">
        <v>73.838940446008905</v>
      </c>
      <c r="BV298" s="52">
        <v>72.400491226291706</v>
      </c>
      <c r="BW298" s="52">
        <v>70.919856916783104</v>
      </c>
      <c r="BX298" s="52">
        <v>69.620270678097796</v>
      </c>
      <c r="BY298" s="52">
        <v>68.254012407290801</v>
      </c>
      <c r="BZ298" s="52">
        <v>67.224483021123106</v>
      </c>
      <c r="CA298" s="52">
        <v>66.220902736112706</v>
      </c>
      <c r="CB298" s="52">
        <v>65.742635664816305</v>
      </c>
      <c r="CC298" s="52">
        <v>68.712881991356397</v>
      </c>
      <c r="CD298" s="52">
        <v>73.881552955026606</v>
      </c>
      <c r="CE298" s="52">
        <v>78.823575077787694</v>
      </c>
      <c r="CF298" s="52">
        <v>82.818748990723407</v>
      </c>
      <c r="CG298" s="52">
        <v>86.859867868969602</v>
      </c>
      <c r="CH298" s="52">
        <v>89.941837168282007</v>
      </c>
      <c r="CI298" s="52">
        <v>92.595831636544105</v>
      </c>
      <c r="CJ298" s="52">
        <v>94.335704579974006</v>
      </c>
      <c r="CK298" s="52">
        <v>94.848429244237494</v>
      </c>
      <c r="CL298" s="52">
        <v>94.812694902067804</v>
      </c>
      <c r="CM298" s="52">
        <v>92.943441930323402</v>
      </c>
      <c r="CN298" s="52">
        <v>89.818193715269402</v>
      </c>
      <c r="CO298" s="52">
        <v>85.374431995413801</v>
      </c>
      <c r="CP298" s="52">
        <v>82.635982808833901</v>
      </c>
      <c r="CQ298" s="57">
        <v>80.752779155541901</v>
      </c>
      <c r="CR298" s="57">
        <v>78.650286330563802</v>
      </c>
      <c r="CS298" s="57">
        <v>76.491624889946905</v>
      </c>
      <c r="CT298" s="57">
        <v>1.52491333556612E-2</v>
      </c>
      <c r="CU298" s="57">
        <v>8.9788436257937192E-3</v>
      </c>
      <c r="CV298" s="57">
        <v>1.1905737386735501E-2</v>
      </c>
      <c r="CW298" s="57">
        <v>8.0517286983486508E-3</v>
      </c>
      <c r="CX298" s="57">
        <v>1.3120504557808501E-3</v>
      </c>
      <c r="CY298" s="57">
        <v>-2.2715947049790999E-3</v>
      </c>
      <c r="CZ298" s="57">
        <v>1.72156206988205E-4</v>
      </c>
      <c r="DA298" s="57">
        <v>7.7948440809347298E-3</v>
      </c>
      <c r="DB298" s="57">
        <v>2.0288696120395799E-2</v>
      </c>
      <c r="DC298" s="57">
        <v>1.6792929083624199E-2</v>
      </c>
      <c r="DD298" s="57">
        <v>6.3594469874151197E-3</v>
      </c>
      <c r="DE298" s="57">
        <v>4.1583938886258004E-3</v>
      </c>
      <c r="DF298" s="57">
        <v>-9.0666194811478105E-3</v>
      </c>
      <c r="DG298" s="57">
        <v>-5.97511983741869E-3</v>
      </c>
      <c r="DH298" s="57">
        <v>5.9880565732673002E-3</v>
      </c>
      <c r="DI298" s="57">
        <v>1.2059531324007699E-2</v>
      </c>
      <c r="DJ298" s="57">
        <v>8.1503644061914696E-2</v>
      </c>
      <c r="DK298" s="57">
        <v>9.8880653383894901E-2</v>
      </c>
      <c r="DL298" s="57">
        <v>0.10575782141849401</v>
      </c>
      <c r="DM298" s="57">
        <v>0.104579795007232</v>
      </c>
      <c r="DN298" s="57">
        <v>4.6233616712087401E-2</v>
      </c>
      <c r="DO298" s="52">
        <v>-3.1321861513239199E-3</v>
      </c>
      <c r="DP298" s="52">
        <v>-4.1131002401567397E-3</v>
      </c>
      <c r="DQ298" s="52">
        <v>-7.5254759767162605E-7</v>
      </c>
      <c r="DR298" s="59">
        <v>1.89489222829044E-6</v>
      </c>
      <c r="DS298" s="59">
        <v>1.54948722902581E-6</v>
      </c>
      <c r="DT298" s="59">
        <v>1.15980387107862E-6</v>
      </c>
      <c r="DU298" s="58">
        <v>5.4734917942827503E-7</v>
      </c>
      <c r="DV298" s="58">
        <v>2.12789419481458E-7</v>
      </c>
      <c r="DW298" s="58">
        <v>7.6588211368916897E-8</v>
      </c>
      <c r="DX298" s="58">
        <v>2.4623062656891301E-7</v>
      </c>
      <c r="DY298" s="59">
        <v>1.6063773922529401E-6</v>
      </c>
      <c r="DZ298" s="58">
        <v>4.1233503143188201E-7</v>
      </c>
      <c r="EA298" s="58">
        <v>2.5500629679388E-7</v>
      </c>
      <c r="EB298" s="58">
        <v>1.40173188643017E-7</v>
      </c>
      <c r="EC298" s="58">
        <v>1.4188676167378799E-7</v>
      </c>
      <c r="ED298" s="58">
        <v>3.5116262552280602E-7</v>
      </c>
      <c r="EE298" s="59">
        <v>1.14304649700307E-6</v>
      </c>
      <c r="EF298" s="59">
        <v>1.6340254926753401E-6</v>
      </c>
      <c r="EG298" s="59">
        <v>2.0777757557194199E-6</v>
      </c>
      <c r="EH298" s="59">
        <v>2.13454645836336E-6</v>
      </c>
      <c r="EI298" s="59">
        <v>2.2695700789800098E-6</v>
      </c>
      <c r="EJ298" s="59">
        <v>2.4184065623163502E-6</v>
      </c>
      <c r="EK298" s="59">
        <v>2.26833890429116E-6</v>
      </c>
      <c r="EL298" s="59">
        <v>3.1114719128406598E-6</v>
      </c>
      <c r="EM298" s="59">
        <v>1.6772254078937499E-6</v>
      </c>
      <c r="EN298" s="58">
        <v>1.85784919043897E-7</v>
      </c>
      <c r="EO298" s="58">
        <v>1.61153447805599E-7</v>
      </c>
    </row>
    <row r="299" spans="2:145" x14ac:dyDescent="0.25">
      <c r="B29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All_No_All_All_All_All_All_All_All_All_All_45923</v>
      </c>
      <c r="C299" s="52" t="s">
        <v>264</v>
      </c>
      <c r="D299" s="52" t="s">
        <v>225</v>
      </c>
      <c r="E299" s="52" t="s">
        <v>25</v>
      </c>
      <c r="F299" s="52" t="s">
        <v>222</v>
      </c>
      <c r="G299" s="52" t="s">
        <v>25</v>
      </c>
      <c r="H299" s="52" t="s">
        <v>25</v>
      </c>
      <c r="I299" s="52" t="s">
        <v>25</v>
      </c>
      <c r="J299" s="52" t="s">
        <v>25</v>
      </c>
      <c r="K299" s="52" t="s">
        <v>25</v>
      </c>
      <c r="L299" s="53" t="s">
        <v>25</v>
      </c>
      <c r="M299" s="53" t="s">
        <v>25</v>
      </c>
      <c r="N299" s="54" t="s">
        <v>25</v>
      </c>
      <c r="O299" s="52" t="s">
        <v>25</v>
      </c>
      <c r="P299" s="55">
        <v>45923</v>
      </c>
      <c r="Q299" s="52">
        <v>17</v>
      </c>
      <c r="R299" s="52">
        <v>21</v>
      </c>
      <c r="S299" s="56">
        <v>25465</v>
      </c>
      <c r="T299" s="52">
        <v>0</v>
      </c>
      <c r="U299" s="52">
        <v>0</v>
      </c>
      <c r="V299" s="52">
        <v>0</v>
      </c>
      <c r="W299" s="52">
        <v>0</v>
      </c>
      <c r="X299" s="52">
        <v>0.88734289078269302</v>
      </c>
      <c r="Y299" s="52">
        <v>0.79089466365946404</v>
      </c>
      <c r="Z299" s="52">
        <v>0.714232793610731</v>
      </c>
      <c r="AA299" s="52">
        <v>0.64778956747005501</v>
      </c>
      <c r="AB299" s="52">
        <v>0.62558608193814602</v>
      </c>
      <c r="AC299" s="52">
        <v>0.64143248069984204</v>
      </c>
      <c r="AD299" s="52">
        <v>0.69177247329706204</v>
      </c>
      <c r="AE299" s="52">
        <v>0.72431762960307799</v>
      </c>
      <c r="AF299" s="52">
        <v>0.70529196244892001</v>
      </c>
      <c r="AG299" s="52">
        <v>0.74384842826714304</v>
      </c>
      <c r="AH299" s="52">
        <v>0.79973861060375595</v>
      </c>
      <c r="AI299" s="52">
        <v>0.91128872607552203</v>
      </c>
      <c r="AJ299" s="52">
        <v>1.0591480465448599</v>
      </c>
      <c r="AK299" s="52">
        <v>1.2257975424451599</v>
      </c>
      <c r="AL299" s="52">
        <v>1.41622152102353</v>
      </c>
      <c r="AM299" s="52">
        <v>1.58741793021828</v>
      </c>
      <c r="AN299" s="52">
        <v>1.65596086185458</v>
      </c>
      <c r="AO299" s="52">
        <v>1.7104416263376201</v>
      </c>
      <c r="AP299" s="52">
        <v>1.6833383663832899</v>
      </c>
      <c r="AQ299" s="52">
        <v>1.53861681435707</v>
      </c>
      <c r="AR299" s="52">
        <v>1.4914830239317201</v>
      </c>
      <c r="AS299" s="52">
        <v>1.41983615841236</v>
      </c>
      <c r="AT299" s="52">
        <v>1.23244612062323</v>
      </c>
      <c r="AU299" s="52">
        <v>1.0659819076320101</v>
      </c>
      <c r="AV299" s="52">
        <v>0.93620028701542901</v>
      </c>
      <c r="AW299" s="52">
        <v>0.91802762706668695</v>
      </c>
      <c r="AX299" s="52">
        <v>0.80158504329705105</v>
      </c>
      <c r="AY299" s="52">
        <v>0.72439314384264297</v>
      </c>
      <c r="AZ299" s="52">
        <v>0.66623600934409499</v>
      </c>
      <c r="BA299" s="52">
        <v>0.63540017397339299</v>
      </c>
      <c r="BB299" s="52">
        <v>0.63679376459745696</v>
      </c>
      <c r="BC299" s="52">
        <v>0.67392928381080097</v>
      </c>
      <c r="BD299" s="52">
        <v>0.70332748718529003</v>
      </c>
      <c r="BE299" s="52">
        <v>0.69838566712679595</v>
      </c>
      <c r="BF299" s="52">
        <v>0.72901115509380199</v>
      </c>
      <c r="BG299" s="52">
        <v>0.79450503852539101</v>
      </c>
      <c r="BH299" s="52">
        <v>0.92020986385432102</v>
      </c>
      <c r="BI299" s="52">
        <v>1.0985716462091699</v>
      </c>
      <c r="BJ299" s="52">
        <v>1.3477305376700699</v>
      </c>
      <c r="BK299" s="52">
        <v>1.5743415432063601</v>
      </c>
      <c r="BL299" s="52">
        <v>1.7716913268972101</v>
      </c>
      <c r="BM299" s="52">
        <v>1.8953567024917899</v>
      </c>
      <c r="BN299" s="52">
        <v>1.9410920566509999</v>
      </c>
      <c r="BO299" s="52">
        <v>1.8991199709192601</v>
      </c>
      <c r="BP299" s="52">
        <v>1.7573227642339899</v>
      </c>
      <c r="BQ299" s="52">
        <v>1.5873253286364599</v>
      </c>
      <c r="BR299" s="52">
        <v>1.4357081781113801</v>
      </c>
      <c r="BS299" s="52">
        <v>1.2313598827712899</v>
      </c>
      <c r="BT299" s="52">
        <v>1.04810290862856</v>
      </c>
      <c r="BU299" s="52">
        <v>73.824250977991994</v>
      </c>
      <c r="BV299" s="52">
        <v>71.678533900314306</v>
      </c>
      <c r="BW299" s="52">
        <v>70.891855182952696</v>
      </c>
      <c r="BX299" s="52">
        <v>69.595704727261904</v>
      </c>
      <c r="BY299" s="52">
        <v>68.440476736416699</v>
      </c>
      <c r="BZ299" s="52">
        <v>67.612736335500799</v>
      </c>
      <c r="CA299" s="52">
        <v>66.813173056942503</v>
      </c>
      <c r="CB299" s="52">
        <v>66.820824000118506</v>
      </c>
      <c r="CC299" s="52">
        <v>69.882410052008296</v>
      </c>
      <c r="CD299" s="52">
        <v>75.367035396619002</v>
      </c>
      <c r="CE299" s="52">
        <v>80.4562824729136</v>
      </c>
      <c r="CF299" s="52">
        <v>84.532005176679107</v>
      </c>
      <c r="CG299" s="52">
        <v>88.339272647524396</v>
      </c>
      <c r="CH299" s="52">
        <v>91.421926717259893</v>
      </c>
      <c r="CI299" s="52">
        <v>93.474331107007799</v>
      </c>
      <c r="CJ299" s="52">
        <v>95.385599555762198</v>
      </c>
      <c r="CK299" s="52">
        <v>96.342851974889598</v>
      </c>
      <c r="CL299" s="52">
        <v>96.043752568226907</v>
      </c>
      <c r="CM299" s="52">
        <v>94.890361877854204</v>
      </c>
      <c r="CN299" s="52">
        <v>91.0070034243696</v>
      </c>
      <c r="CO299" s="52">
        <v>86.7353987275105</v>
      </c>
      <c r="CP299" s="52">
        <v>83.867190401070502</v>
      </c>
      <c r="CQ299" s="57">
        <v>80.780554333596598</v>
      </c>
      <c r="CR299" s="57">
        <v>78.058346240476595</v>
      </c>
      <c r="CS299" s="57">
        <v>75.482098631112507</v>
      </c>
      <c r="CT299" s="57">
        <v>1.47868359113437E-2</v>
      </c>
      <c r="CU299" s="57">
        <v>4.3975998300136501E-3</v>
      </c>
      <c r="CV299" s="57">
        <v>1.0900267434737401E-2</v>
      </c>
      <c r="CW299" s="57">
        <v>7.3151233271543502E-3</v>
      </c>
      <c r="CX299" s="57">
        <v>1.3065156072631201E-3</v>
      </c>
      <c r="CY299" s="57">
        <v>-2.3927822616028999E-3</v>
      </c>
      <c r="CZ299" s="57">
        <v>2.6715376785802403E-4</v>
      </c>
      <c r="DA299" s="57">
        <v>7.9727946895917293E-3</v>
      </c>
      <c r="DB299" s="57">
        <v>1.99794404118325E-2</v>
      </c>
      <c r="DC299" s="57">
        <v>1.6199227089737801E-2</v>
      </c>
      <c r="DD299" s="57">
        <v>5.4066659487337103E-3</v>
      </c>
      <c r="DE299" s="57">
        <v>4.2748339188700196E-3</v>
      </c>
      <c r="DF299" s="57">
        <v>-1.01922704006081E-2</v>
      </c>
      <c r="DG299" s="57">
        <v>-3.39777445052816E-3</v>
      </c>
      <c r="DH299" s="57">
        <v>6.7913384621742703E-3</v>
      </c>
      <c r="DI299" s="57">
        <v>1.21844795290413E-2</v>
      </c>
      <c r="DJ299" s="57">
        <v>8.2791944660192199E-2</v>
      </c>
      <c r="DK299" s="57">
        <v>0.10102184538332799</v>
      </c>
      <c r="DL299" s="57">
        <v>0.10974082701287</v>
      </c>
      <c r="DM299" s="57">
        <v>0.10751831727766099</v>
      </c>
      <c r="DN299" s="57">
        <v>4.66993603174388E-2</v>
      </c>
      <c r="DO299" s="57">
        <v>-3.88011105040121E-3</v>
      </c>
      <c r="DP299" s="52">
        <v>-4.1845856147936901E-3</v>
      </c>
      <c r="DQ299" s="52">
        <v>1.07411425771919E-4</v>
      </c>
      <c r="DR299" s="59">
        <v>2.0998361855862502E-6</v>
      </c>
      <c r="DS299" s="59">
        <v>1.7285430008182101E-6</v>
      </c>
      <c r="DT299" s="59">
        <v>1.2822888999026001E-6</v>
      </c>
      <c r="DU299" s="58">
        <v>6.0189350519714105E-7</v>
      </c>
      <c r="DV299" s="58">
        <v>2.1635783609854E-7</v>
      </c>
      <c r="DW299" s="58">
        <v>7.8349981525232406E-8</v>
      </c>
      <c r="DX299" s="58">
        <v>2.61453173858853E-7</v>
      </c>
      <c r="DY299" s="59">
        <v>1.9558712360500402E-6</v>
      </c>
      <c r="DZ299" s="58">
        <v>4.4131027808919699E-7</v>
      </c>
      <c r="EA299" s="58">
        <v>2.5055659314033098E-7</v>
      </c>
      <c r="EB299" s="58">
        <v>1.3350571794467201E-7</v>
      </c>
      <c r="EC299" s="58">
        <v>1.42162280404987E-7</v>
      </c>
      <c r="ED299" s="58">
        <v>3.5388885638613303E-7</v>
      </c>
      <c r="EE299" s="58">
        <v>1.2764212446418701E-6</v>
      </c>
      <c r="EF299" s="59">
        <v>1.83565802169827E-6</v>
      </c>
      <c r="EG299" s="59">
        <v>2.1058872087044E-6</v>
      </c>
      <c r="EH299" s="59">
        <v>2.3015055786573899E-6</v>
      </c>
      <c r="EI299" s="59">
        <v>2.4036347792859598E-6</v>
      </c>
      <c r="EJ299" s="59">
        <v>2.4904758783253099E-6</v>
      </c>
      <c r="EK299" s="59">
        <v>2.5831115389651399E-6</v>
      </c>
      <c r="EL299" s="59">
        <v>3.7227772731533801E-6</v>
      </c>
      <c r="EM299" s="59">
        <v>1.9522627790237899E-6</v>
      </c>
      <c r="EN299" s="58">
        <v>1.9216206867207499E-7</v>
      </c>
      <c r="EO299" s="58">
        <v>1.6391024284381001E-7</v>
      </c>
    </row>
    <row r="300" spans="2:145" x14ac:dyDescent="0.25">
      <c r="B30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All_Yes_All_All_All_All_All_All_All_All_All_45848</v>
      </c>
      <c r="C300" s="52" t="s">
        <v>264</v>
      </c>
      <c r="D300" s="52" t="s">
        <v>226</v>
      </c>
      <c r="E300" s="52" t="s">
        <v>25</v>
      </c>
      <c r="F300" s="52" t="s">
        <v>224</v>
      </c>
      <c r="G300" s="52" t="s">
        <v>25</v>
      </c>
      <c r="H300" s="52" t="s">
        <v>25</v>
      </c>
      <c r="I300" s="52" t="s">
        <v>25</v>
      </c>
      <c r="J300" s="52" t="s">
        <v>25</v>
      </c>
      <c r="K300" s="52" t="s">
        <v>25</v>
      </c>
      <c r="L300" s="53" t="s">
        <v>25</v>
      </c>
      <c r="M300" s="53" t="s">
        <v>25</v>
      </c>
      <c r="N300" s="54" t="s">
        <v>25</v>
      </c>
      <c r="O300" s="52" t="s">
        <v>25</v>
      </c>
      <c r="P300" s="55">
        <v>45848</v>
      </c>
      <c r="Q300" s="52">
        <v>17</v>
      </c>
      <c r="R300" s="52">
        <v>21</v>
      </c>
      <c r="S300" s="56">
        <v>18926</v>
      </c>
      <c r="T300" s="52">
        <v>0</v>
      </c>
      <c r="U300" s="52">
        <v>0</v>
      </c>
      <c r="V300" s="52">
        <v>0</v>
      </c>
      <c r="W300" s="52">
        <v>0</v>
      </c>
      <c r="X300" s="52">
        <v>1.0202358918428001</v>
      </c>
      <c r="Y300" s="52">
        <v>0.88411940283136603</v>
      </c>
      <c r="Z300" s="52">
        <v>0.78133216217796297</v>
      </c>
      <c r="AA300" s="52">
        <v>0.71934581283462795</v>
      </c>
      <c r="AB300" s="52">
        <v>0.67363852210985897</v>
      </c>
      <c r="AC300" s="52">
        <v>0.64762705279897204</v>
      </c>
      <c r="AD300" s="52">
        <v>0.66478270566014197</v>
      </c>
      <c r="AE300" s="52">
        <v>0.71512294514129204</v>
      </c>
      <c r="AF300" s="52">
        <v>0.76569316159470902</v>
      </c>
      <c r="AG300" s="52">
        <v>0.85249543135910799</v>
      </c>
      <c r="AH300" s="52">
        <v>1.03497438832469</v>
      </c>
      <c r="AI300" s="52">
        <v>1.2009721215728399</v>
      </c>
      <c r="AJ300" s="52">
        <v>1.4563113830147101</v>
      </c>
      <c r="AK300" s="52">
        <v>1.67709494949812</v>
      </c>
      <c r="AL300" s="52">
        <v>1.93055728771486</v>
      </c>
      <c r="AM300" s="52">
        <v>2.11199165088503</v>
      </c>
      <c r="AN300" s="52">
        <v>2.1553416859003098</v>
      </c>
      <c r="AO300" s="52">
        <v>2.2003258708359401</v>
      </c>
      <c r="AP300" s="52">
        <v>2.1833624244085699</v>
      </c>
      <c r="AQ300" s="52">
        <v>2.0554133984046001</v>
      </c>
      <c r="AR300" s="52">
        <v>1.89882458135612</v>
      </c>
      <c r="AS300" s="52">
        <v>1.8303494350401901</v>
      </c>
      <c r="AT300" s="52">
        <v>1.5918393835003499</v>
      </c>
      <c r="AU300" s="52">
        <v>1.3465313364612801</v>
      </c>
      <c r="AV300" s="52">
        <v>1.1454736685537501</v>
      </c>
      <c r="AW300" s="52">
        <v>1.0429112610067499</v>
      </c>
      <c r="AX300" s="52">
        <v>0.89672928246240602</v>
      </c>
      <c r="AY300" s="52">
        <v>0.79769964034233198</v>
      </c>
      <c r="AZ300" s="52">
        <v>0.71881164565232003</v>
      </c>
      <c r="BA300" s="52">
        <v>0.66745567016458696</v>
      </c>
      <c r="BB300" s="52">
        <v>0.64797278943665504</v>
      </c>
      <c r="BC300" s="52">
        <v>0.67060835754082904</v>
      </c>
      <c r="BD300" s="52">
        <v>0.73859512975846198</v>
      </c>
      <c r="BE300" s="52">
        <v>0.80073977994695</v>
      </c>
      <c r="BF300" s="52">
        <v>0.90714076081152295</v>
      </c>
      <c r="BG300" s="52">
        <v>1.03222784903762</v>
      </c>
      <c r="BH300" s="52">
        <v>1.20517567909959</v>
      </c>
      <c r="BI300" s="52">
        <v>1.40580523452901</v>
      </c>
      <c r="BJ300" s="52">
        <v>1.6154280615108101</v>
      </c>
      <c r="BK300" s="52">
        <v>1.86895110051239</v>
      </c>
      <c r="BL300" s="52">
        <v>2.0590770451140799</v>
      </c>
      <c r="BM300" s="52">
        <v>2.1579268855518801</v>
      </c>
      <c r="BN300" s="52">
        <v>2.25048684877647</v>
      </c>
      <c r="BO300" s="52">
        <v>2.2476969017569099</v>
      </c>
      <c r="BP300" s="52">
        <v>2.1239036942928502</v>
      </c>
      <c r="BQ300" s="52">
        <v>1.9657639009474701</v>
      </c>
      <c r="BR300" s="52">
        <v>1.8339230461870999</v>
      </c>
      <c r="BS300" s="52">
        <v>1.5922755630448</v>
      </c>
      <c r="BT300" s="52">
        <v>1.3434717009299799</v>
      </c>
      <c r="BU300" s="52">
        <v>79.733938304650707</v>
      </c>
      <c r="BV300" s="52">
        <v>72.469801391876402</v>
      </c>
      <c r="BW300" s="52">
        <v>71.474433362234507</v>
      </c>
      <c r="BX300" s="52">
        <v>70.653235715022703</v>
      </c>
      <c r="BY300" s="52">
        <v>69.048863576878901</v>
      </c>
      <c r="BZ300" s="52">
        <v>67.172996878907796</v>
      </c>
      <c r="CA300" s="52">
        <v>66.516432913889503</v>
      </c>
      <c r="CB300" s="52">
        <v>68.289501477573396</v>
      </c>
      <c r="CC300" s="52">
        <v>71.788044173413297</v>
      </c>
      <c r="CD300" s="52">
        <v>76.275941675158705</v>
      </c>
      <c r="CE300" s="52">
        <v>80.349682064110596</v>
      </c>
      <c r="CF300" s="52">
        <v>84.291195876145295</v>
      </c>
      <c r="CG300" s="52">
        <v>87.774476410728695</v>
      </c>
      <c r="CH300" s="52">
        <v>90.490310928296793</v>
      </c>
      <c r="CI300" s="52">
        <v>93.293042474839595</v>
      </c>
      <c r="CJ300" s="52">
        <v>95.525129491118705</v>
      </c>
      <c r="CK300" s="52">
        <v>96.422814590162602</v>
      </c>
      <c r="CL300" s="52">
        <v>96.797668518604596</v>
      </c>
      <c r="CM300" s="52">
        <v>96.642512690992206</v>
      </c>
      <c r="CN300" s="52">
        <v>95.326327403409607</v>
      </c>
      <c r="CO300" s="52">
        <v>92.869755753789406</v>
      </c>
      <c r="CP300" s="52">
        <v>88.002784304087101</v>
      </c>
      <c r="CQ300" s="57">
        <v>84.018123166732707</v>
      </c>
      <c r="CR300" s="57">
        <v>81.970697789594894</v>
      </c>
      <c r="CS300" s="57">
        <v>77.318045466273901</v>
      </c>
      <c r="CT300" s="57">
        <v>2.8201937302019399E-2</v>
      </c>
      <c r="CU300" s="57">
        <v>9.3069029735840299E-3</v>
      </c>
      <c r="CV300" s="57">
        <v>1.4242792868191601E-2</v>
      </c>
      <c r="CW300" s="57">
        <v>1.00195376568803E-2</v>
      </c>
      <c r="CX300" s="57">
        <v>1.5590667035036501E-3</v>
      </c>
      <c r="CY300" s="57">
        <v>-2.3304416846919298E-3</v>
      </c>
      <c r="CZ300" s="57">
        <v>1.8935634368147299E-4</v>
      </c>
      <c r="DA300" s="57">
        <v>9.0503683391722992E-3</v>
      </c>
      <c r="DB300" s="57">
        <v>1.84812025194309E-2</v>
      </c>
      <c r="DC300" s="57">
        <v>1.4930441295284201E-2</v>
      </c>
      <c r="DD300" s="57">
        <v>4.8637369421729798E-3</v>
      </c>
      <c r="DE300" s="57">
        <v>3.6170568330647301E-3</v>
      </c>
      <c r="DF300" s="57">
        <v>-1.06245297932165E-2</v>
      </c>
      <c r="DG300" s="57">
        <v>-5.8423383761463301E-3</v>
      </c>
      <c r="DH300" s="57">
        <v>7.9104158768077901E-3</v>
      </c>
      <c r="DI300" s="57">
        <v>1.45473331458794E-2</v>
      </c>
      <c r="DJ300" s="57">
        <v>8.2881829284763703E-2</v>
      </c>
      <c r="DK300" s="57">
        <v>0.10437676193462</v>
      </c>
      <c r="DL300" s="57">
        <v>0.11111619122642</v>
      </c>
      <c r="DM300" s="57">
        <v>0.10579208558846299</v>
      </c>
      <c r="DN300" s="57">
        <v>7.42548843878202E-2</v>
      </c>
      <c r="DO300" s="57">
        <v>1.4459554880893099E-3</v>
      </c>
      <c r="DP300" s="52">
        <v>-5.2006140354469398E-3</v>
      </c>
      <c r="DQ300" s="52">
        <v>-5.4720289595939901E-4</v>
      </c>
      <c r="DR300" s="59">
        <v>3.8662975966619604E-6</v>
      </c>
      <c r="DS300" s="59">
        <v>2.8433089278655002E-6</v>
      </c>
      <c r="DT300" s="59">
        <v>2.1324658551145102E-6</v>
      </c>
      <c r="DU300" s="58">
        <v>1.11096609482513E-6</v>
      </c>
      <c r="DV300" s="58">
        <v>4.6399607751977497E-7</v>
      </c>
      <c r="DW300" s="58">
        <v>1.81460612414377E-7</v>
      </c>
      <c r="DX300" s="58">
        <v>4.5513607621165701E-7</v>
      </c>
      <c r="DY300" s="59">
        <v>2.0150876115416302E-6</v>
      </c>
      <c r="DZ300" s="58">
        <v>1.2311431981398E-6</v>
      </c>
      <c r="EA300" s="58">
        <v>8.9182115993315499E-7</v>
      </c>
      <c r="EB300" s="58">
        <v>5.2965766289703397E-7</v>
      </c>
      <c r="EC300" s="58">
        <v>5.2503104606905396E-7</v>
      </c>
      <c r="ED300" s="58">
        <v>1.4779923484481701E-6</v>
      </c>
      <c r="EE300" s="58">
        <v>4.1400967933861201E-6</v>
      </c>
      <c r="EF300" s="58">
        <v>6.07022871900672E-6</v>
      </c>
      <c r="EG300" s="58">
        <v>6.4282967105736997E-6</v>
      </c>
      <c r="EH300" s="58">
        <v>6.9778628978249399E-6</v>
      </c>
      <c r="EI300" s="59">
        <v>7.80884642677414E-6</v>
      </c>
      <c r="EJ300" s="59">
        <v>8.2892186272257606E-6</v>
      </c>
      <c r="EK300" s="59">
        <v>8.4261951292080596E-6</v>
      </c>
      <c r="EL300" s="59">
        <v>9.3943539065779294E-6</v>
      </c>
      <c r="EM300" s="59">
        <v>5.8930553324868903E-6</v>
      </c>
      <c r="EN300" s="58">
        <v>7.16755162498743E-7</v>
      </c>
      <c r="EO300" s="58">
        <v>5.6940498484466504E-7</v>
      </c>
    </row>
    <row r="301" spans="2:145" x14ac:dyDescent="0.25">
      <c r="B30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All_Yes_All_All_All_All_All_All_All_All_All_45849</v>
      </c>
      <c r="C301" s="52" t="s">
        <v>264</v>
      </c>
      <c r="D301" s="52" t="s">
        <v>226</v>
      </c>
      <c r="E301" s="52" t="s">
        <v>25</v>
      </c>
      <c r="F301" s="52" t="s">
        <v>224</v>
      </c>
      <c r="G301" s="52" t="s">
        <v>25</v>
      </c>
      <c r="H301" s="52" t="s">
        <v>25</v>
      </c>
      <c r="I301" s="52" t="s">
        <v>25</v>
      </c>
      <c r="J301" s="52" t="s">
        <v>25</v>
      </c>
      <c r="K301" s="52" t="s">
        <v>25</v>
      </c>
      <c r="L301" s="53" t="s">
        <v>25</v>
      </c>
      <c r="M301" s="53" t="s">
        <v>25</v>
      </c>
      <c r="N301" s="54" t="s">
        <v>25</v>
      </c>
      <c r="O301" s="52" t="s">
        <v>25</v>
      </c>
      <c r="P301" s="55">
        <v>45849</v>
      </c>
      <c r="Q301" s="52">
        <v>17</v>
      </c>
      <c r="R301" s="52">
        <v>21</v>
      </c>
      <c r="S301" s="56">
        <v>18948</v>
      </c>
      <c r="T301" s="52">
        <v>0</v>
      </c>
      <c r="U301" s="52">
        <v>0</v>
      </c>
      <c r="V301" s="52">
        <v>0</v>
      </c>
      <c r="W301" s="52">
        <v>0</v>
      </c>
      <c r="X301" s="52">
        <v>1.2018175734101999</v>
      </c>
      <c r="Y301" s="52">
        <v>1.02772366517265</v>
      </c>
      <c r="Z301" s="52">
        <v>0.89107308675036001</v>
      </c>
      <c r="AA301" s="52">
        <v>0.80138894584113096</v>
      </c>
      <c r="AB301" s="52">
        <v>0.74980684198685699</v>
      </c>
      <c r="AC301" s="52">
        <v>0.71788046489072499</v>
      </c>
      <c r="AD301" s="52">
        <v>0.72827435351466296</v>
      </c>
      <c r="AE301" s="52">
        <v>0.75864510270454599</v>
      </c>
      <c r="AF301" s="52">
        <v>0.86311755787911504</v>
      </c>
      <c r="AG301" s="52">
        <v>1.0304097632842799</v>
      </c>
      <c r="AH301" s="52">
        <v>1.2234611767799299</v>
      </c>
      <c r="AI301" s="52">
        <v>1.4735372724559801</v>
      </c>
      <c r="AJ301" s="52">
        <v>1.75364644042949</v>
      </c>
      <c r="AK301" s="52">
        <v>2.0040337046100198</v>
      </c>
      <c r="AL301" s="52">
        <v>2.2344978045724901</v>
      </c>
      <c r="AM301" s="52">
        <v>2.4181633703174299</v>
      </c>
      <c r="AN301" s="52">
        <v>2.45022794445936</v>
      </c>
      <c r="AO301" s="52">
        <v>2.4679420936462901</v>
      </c>
      <c r="AP301" s="52">
        <v>2.4641485850020501</v>
      </c>
      <c r="AQ301" s="52">
        <v>2.3084146246410899</v>
      </c>
      <c r="AR301" s="52">
        <v>2.1160306259454398</v>
      </c>
      <c r="AS301" s="52">
        <v>1.9948465203675401</v>
      </c>
      <c r="AT301" s="52">
        <v>1.79275577458668</v>
      </c>
      <c r="AU301" s="52">
        <v>1.5554777163736899</v>
      </c>
      <c r="AV301" s="52">
        <v>1.34726581748899</v>
      </c>
      <c r="AW301" s="52">
        <v>1.19835924253839</v>
      </c>
      <c r="AX301" s="52">
        <v>1.0485577455314601</v>
      </c>
      <c r="AY301" s="52">
        <v>0.91944929454392998</v>
      </c>
      <c r="AZ301" s="52">
        <v>0.81589830410406206</v>
      </c>
      <c r="BA301" s="52">
        <v>0.74533028186634998</v>
      </c>
      <c r="BB301" s="52">
        <v>0.715557242078663</v>
      </c>
      <c r="BC301" s="52">
        <v>0.73201066680670901</v>
      </c>
      <c r="BD301" s="52">
        <v>0.81757615225109204</v>
      </c>
      <c r="BE301" s="52">
        <v>0.90804075980462595</v>
      </c>
      <c r="BF301" s="52">
        <v>1.0669573843789499</v>
      </c>
      <c r="BG301" s="52">
        <v>1.2456991552833401</v>
      </c>
      <c r="BH301" s="52">
        <v>1.46710460271009</v>
      </c>
      <c r="BI301" s="52">
        <v>1.7121018742173599</v>
      </c>
      <c r="BJ301" s="52">
        <v>1.9298999214944701</v>
      </c>
      <c r="BK301" s="52">
        <v>2.1483959866318401</v>
      </c>
      <c r="BL301" s="52">
        <v>2.3522232099014801</v>
      </c>
      <c r="BM301" s="52">
        <v>2.4771692552378601</v>
      </c>
      <c r="BN301" s="52">
        <v>2.57929919789694</v>
      </c>
      <c r="BO301" s="52">
        <v>2.5463694964333201</v>
      </c>
      <c r="BP301" s="52">
        <v>2.3722663448566301</v>
      </c>
      <c r="BQ301" s="52">
        <v>2.1828144908781799</v>
      </c>
      <c r="BR301" s="52">
        <v>2.0287653963768202</v>
      </c>
      <c r="BS301" s="52">
        <v>1.8030874306945099</v>
      </c>
      <c r="BT301" s="52">
        <v>1.5412337073168501</v>
      </c>
      <c r="BU301" s="52">
        <v>82.395126066241104</v>
      </c>
      <c r="BV301" s="52">
        <v>78.292353503871297</v>
      </c>
      <c r="BW301" s="52">
        <v>76.736844940577797</v>
      </c>
      <c r="BX301" s="52">
        <v>74.966882894809999</v>
      </c>
      <c r="BY301" s="52">
        <v>73.164070883880797</v>
      </c>
      <c r="BZ301" s="52">
        <v>72.384423985915205</v>
      </c>
      <c r="CA301" s="52">
        <v>71.2937795896203</v>
      </c>
      <c r="CB301" s="52">
        <v>72.219184169057996</v>
      </c>
      <c r="CC301" s="52">
        <v>75.108599647988399</v>
      </c>
      <c r="CD301" s="52">
        <v>80.028655865856607</v>
      </c>
      <c r="CE301" s="52">
        <v>84.122694471941699</v>
      </c>
      <c r="CF301" s="52">
        <v>88.347013630712397</v>
      </c>
      <c r="CG301" s="52">
        <v>92.0837622658523</v>
      </c>
      <c r="CH301" s="52">
        <v>94.739995656208194</v>
      </c>
      <c r="CI301" s="52">
        <v>96.910600993895201</v>
      </c>
      <c r="CJ301" s="52">
        <v>98.995927558900505</v>
      </c>
      <c r="CK301" s="52">
        <v>99.962973629385402</v>
      </c>
      <c r="CL301" s="52">
        <v>100.45329041504201</v>
      </c>
      <c r="CM301" s="52">
        <v>99.329600061393407</v>
      </c>
      <c r="CN301" s="52">
        <v>97.839098010678498</v>
      </c>
      <c r="CO301" s="52">
        <v>94.331608318999997</v>
      </c>
      <c r="CP301" s="52">
        <v>89.998288388578203</v>
      </c>
      <c r="CQ301" s="57">
        <v>87.104003830382993</v>
      </c>
      <c r="CR301" s="57">
        <v>84.741843831013895</v>
      </c>
      <c r="CS301" s="57">
        <v>81.972257844218603</v>
      </c>
      <c r="CT301" s="57">
        <v>3.4200127145467302E-2</v>
      </c>
      <c r="CU301" s="57">
        <v>3.3191943392129497E-2</v>
      </c>
      <c r="CV301" s="57">
        <v>2.82333370202274E-2</v>
      </c>
      <c r="CW301" s="57">
        <v>1.7212959227530501E-2</v>
      </c>
      <c r="CX301" s="57">
        <v>2.4722461749442999E-3</v>
      </c>
      <c r="CY301" s="57">
        <v>-1.0279864357801501E-3</v>
      </c>
      <c r="CZ301" s="57">
        <v>-3.6185637042794E-3</v>
      </c>
      <c r="DA301" s="57">
        <v>1.16379952749708E-2</v>
      </c>
      <c r="DB301" s="57">
        <v>1.6426326182141199E-2</v>
      </c>
      <c r="DC301" s="57">
        <v>1.2880135316199E-2</v>
      </c>
      <c r="DD301" s="57">
        <v>3.0611977322635301E-3</v>
      </c>
      <c r="DE301" s="57">
        <v>3.9255526483854102E-3</v>
      </c>
      <c r="DF301" s="57">
        <v>-4.0195706676298898E-3</v>
      </c>
      <c r="DG301" s="57">
        <v>1.7256275342137101E-2</v>
      </c>
      <c r="DH301" s="57">
        <v>2.33936352640183E-2</v>
      </c>
      <c r="DI301" s="57">
        <v>2.4251935273395701E-2</v>
      </c>
      <c r="DJ301" s="57">
        <v>8.6067289473000894E-2</v>
      </c>
      <c r="DK301" s="57">
        <v>0.116252156198244</v>
      </c>
      <c r="DL301" s="57">
        <v>0.113650059587396</v>
      </c>
      <c r="DM301" s="57">
        <v>0.10149669326572</v>
      </c>
      <c r="DN301" s="57">
        <v>8.5533284876910004E-2</v>
      </c>
      <c r="DO301" s="52">
        <v>1.42457444749688E-2</v>
      </c>
      <c r="DP301" s="52">
        <v>-3.6126500469772101E-3</v>
      </c>
      <c r="DQ301" s="52">
        <v>-2.4575491924047198E-4</v>
      </c>
      <c r="DR301" s="59">
        <v>4.89011240614868E-6</v>
      </c>
      <c r="DS301" s="59">
        <v>4.0556652340520602E-6</v>
      </c>
      <c r="DT301" s="59">
        <v>2.9114455193766199E-6</v>
      </c>
      <c r="DU301" s="58">
        <v>1.5584241348748301E-6</v>
      </c>
      <c r="DV301" s="58">
        <v>6.6781706004493598E-7</v>
      </c>
      <c r="DW301" s="58">
        <v>2.9322811854505002E-7</v>
      </c>
      <c r="DX301" s="58">
        <v>8.0657367657902902E-7</v>
      </c>
      <c r="DY301" s="59">
        <v>3.1573773380483298E-6</v>
      </c>
      <c r="DZ301" s="58">
        <v>2.28774296028309E-6</v>
      </c>
      <c r="EA301" s="58">
        <v>1.6618974394758901E-6</v>
      </c>
      <c r="EB301" s="58">
        <v>9.1683781651325698E-7</v>
      </c>
      <c r="EC301" s="58">
        <v>1.6141212279229999E-6</v>
      </c>
      <c r="ED301" s="58">
        <v>4.3047040526472199E-6</v>
      </c>
      <c r="EE301" s="58">
        <v>8.8948040279794101E-6</v>
      </c>
      <c r="EF301" s="58">
        <v>1.1401526269377199E-5</v>
      </c>
      <c r="EG301" s="58">
        <v>1.39498463143404E-5</v>
      </c>
      <c r="EH301" s="58">
        <v>1.53828690881378E-5</v>
      </c>
      <c r="EI301" s="58">
        <v>1.8433633460065901E-5</v>
      </c>
      <c r="EJ301" s="59">
        <v>1.66790467682113E-5</v>
      </c>
      <c r="EK301" s="59">
        <v>1.7333364415085301E-5</v>
      </c>
      <c r="EL301" s="59">
        <v>1.6551963777883999E-5</v>
      </c>
      <c r="EM301" s="59">
        <v>1.02389905981742E-5</v>
      </c>
      <c r="EN301" s="58">
        <v>1.71893759073605E-6</v>
      </c>
      <c r="EO301" s="58">
        <v>1.1883898926022299E-6</v>
      </c>
    </row>
    <row r="302" spans="2:145" x14ac:dyDescent="0.25">
      <c r="B30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All_Yes_All_All_All_All_All_All_All_All_All_45877</v>
      </c>
      <c r="C302" s="52" t="s">
        <v>264</v>
      </c>
      <c r="D302" s="52" t="s">
        <v>226</v>
      </c>
      <c r="E302" s="52" t="s">
        <v>25</v>
      </c>
      <c r="F302" s="52" t="s">
        <v>224</v>
      </c>
      <c r="G302" s="52" t="s">
        <v>25</v>
      </c>
      <c r="H302" s="52" t="s">
        <v>25</v>
      </c>
      <c r="I302" s="52" t="s">
        <v>25</v>
      </c>
      <c r="J302" s="52" t="s">
        <v>25</v>
      </c>
      <c r="K302" s="52" t="s">
        <v>25</v>
      </c>
      <c r="L302" s="53" t="s">
        <v>25</v>
      </c>
      <c r="M302" s="53" t="s">
        <v>25</v>
      </c>
      <c r="N302" s="54" t="s">
        <v>25</v>
      </c>
      <c r="O302" s="52" t="s">
        <v>25</v>
      </c>
      <c r="P302" s="55">
        <v>45877</v>
      </c>
      <c r="Q302" s="52">
        <v>17</v>
      </c>
      <c r="R302" s="52">
        <v>21</v>
      </c>
      <c r="S302" s="56">
        <v>19960</v>
      </c>
      <c r="T302" s="52">
        <v>0</v>
      </c>
      <c r="U302" s="52">
        <v>0</v>
      </c>
      <c r="V302" s="52">
        <v>0</v>
      </c>
      <c r="W302" s="52">
        <v>0</v>
      </c>
      <c r="X302" s="52">
        <v>1.1866500711577099</v>
      </c>
      <c r="Y302" s="52">
        <v>1.02531356982605</v>
      </c>
      <c r="Z302" s="52">
        <v>0.90452542248477197</v>
      </c>
      <c r="AA302" s="52">
        <v>0.79387640828106498</v>
      </c>
      <c r="AB302" s="52">
        <v>0.73632059661673199</v>
      </c>
      <c r="AC302" s="52">
        <v>0.72178877161533495</v>
      </c>
      <c r="AD302" s="52">
        <v>0.72741448194901703</v>
      </c>
      <c r="AE302" s="52">
        <v>0.78925134307717804</v>
      </c>
      <c r="AF302" s="52">
        <v>0.85855356512212599</v>
      </c>
      <c r="AG302" s="52">
        <v>0.98614486291049497</v>
      </c>
      <c r="AH302" s="52">
        <v>1.16560982558783</v>
      </c>
      <c r="AI302" s="52">
        <v>1.3825409943462901</v>
      </c>
      <c r="AJ302" s="52">
        <v>1.6376977548951901</v>
      </c>
      <c r="AK302" s="52">
        <v>1.89030881367496</v>
      </c>
      <c r="AL302" s="52">
        <v>2.1491050422902398</v>
      </c>
      <c r="AM302" s="52">
        <v>2.3090437225942702</v>
      </c>
      <c r="AN302" s="52">
        <v>2.37080499699859</v>
      </c>
      <c r="AO302" s="52">
        <v>2.4430315863705601</v>
      </c>
      <c r="AP302" s="52">
        <v>2.39088290267896</v>
      </c>
      <c r="AQ302" s="52">
        <v>2.2193479731263901</v>
      </c>
      <c r="AR302" s="52">
        <v>2.0307465522724599</v>
      </c>
      <c r="AS302" s="52">
        <v>1.9557437383547001</v>
      </c>
      <c r="AT302" s="52">
        <v>1.7416192303681599</v>
      </c>
      <c r="AU302" s="52">
        <v>1.5065346143530101</v>
      </c>
      <c r="AV302" s="52">
        <v>1.3722570190094301</v>
      </c>
      <c r="AW302" s="52">
        <v>1.16187710223014</v>
      </c>
      <c r="AX302" s="52">
        <v>1.01031291262509</v>
      </c>
      <c r="AY302" s="52">
        <v>0.89370207717205397</v>
      </c>
      <c r="AZ302" s="52">
        <v>0.79868071449543498</v>
      </c>
      <c r="BA302" s="52">
        <v>0.73388132350883195</v>
      </c>
      <c r="BB302" s="52">
        <v>0.71220202082296602</v>
      </c>
      <c r="BC302" s="52">
        <v>0.73430901484560196</v>
      </c>
      <c r="BD302" s="52">
        <v>0.80250098127685099</v>
      </c>
      <c r="BE302" s="52">
        <v>0.868383933896411</v>
      </c>
      <c r="BF302" s="52">
        <v>1.0125570541123301</v>
      </c>
      <c r="BG302" s="52">
        <v>1.1771766220002899</v>
      </c>
      <c r="BH302" s="52">
        <v>1.3806530585107499</v>
      </c>
      <c r="BI302" s="52">
        <v>1.6074613933287201</v>
      </c>
      <c r="BJ302" s="52">
        <v>1.8418733044876401</v>
      </c>
      <c r="BK302" s="52">
        <v>2.0779639042018001</v>
      </c>
      <c r="BL302" s="52">
        <v>2.2847903263518101</v>
      </c>
      <c r="BM302" s="52">
        <v>2.4116185345442398</v>
      </c>
      <c r="BN302" s="52">
        <v>2.5103939574920999</v>
      </c>
      <c r="BO302" s="52">
        <v>2.4760622568503101</v>
      </c>
      <c r="BP302" s="52">
        <v>2.3058190313094999</v>
      </c>
      <c r="BQ302" s="52">
        <v>2.1440240244483699</v>
      </c>
      <c r="BR302" s="52">
        <v>1.9935083264936599</v>
      </c>
      <c r="BS302" s="52">
        <v>1.74743038062416</v>
      </c>
      <c r="BT302" s="52">
        <v>1.49307916677591</v>
      </c>
      <c r="BU302" s="52">
        <v>82.697919996311995</v>
      </c>
      <c r="BV302" s="52">
        <v>76.866351217449505</v>
      </c>
      <c r="BW302" s="52">
        <v>75.536647575781103</v>
      </c>
      <c r="BX302" s="52">
        <v>73.917640693480294</v>
      </c>
      <c r="BY302" s="52">
        <v>72.292047080229807</v>
      </c>
      <c r="BZ302" s="52">
        <v>71.127371100221794</v>
      </c>
      <c r="CA302" s="52">
        <v>69.903409404868697</v>
      </c>
      <c r="CB302" s="52">
        <v>70.339248125748796</v>
      </c>
      <c r="CC302" s="52">
        <v>73.071048666187394</v>
      </c>
      <c r="CD302" s="52">
        <v>77.978031891741693</v>
      </c>
      <c r="CE302" s="52">
        <v>82.274166968255003</v>
      </c>
      <c r="CF302" s="52">
        <v>86.404599374956206</v>
      </c>
      <c r="CG302" s="52">
        <v>90.070895202991096</v>
      </c>
      <c r="CH302" s="52">
        <v>93.568296291694907</v>
      </c>
      <c r="CI302" s="52">
        <v>96.416784515972793</v>
      </c>
      <c r="CJ302" s="52">
        <v>98.547819486146196</v>
      </c>
      <c r="CK302" s="52">
        <v>99.700296756735696</v>
      </c>
      <c r="CL302" s="52">
        <v>100.160242740435</v>
      </c>
      <c r="CM302" s="52">
        <v>99.578263915582298</v>
      </c>
      <c r="CN302" s="52">
        <v>97.828344900335594</v>
      </c>
      <c r="CO302" s="52">
        <v>94.503363824838402</v>
      </c>
      <c r="CP302" s="52">
        <v>89.903305542875998</v>
      </c>
      <c r="CQ302" s="57">
        <v>87.170639241037705</v>
      </c>
      <c r="CR302" s="57">
        <v>84.727263298449103</v>
      </c>
      <c r="CS302" s="57">
        <v>81.358461468171498</v>
      </c>
      <c r="CT302" s="57">
        <v>3.3274082285606299E-2</v>
      </c>
      <c r="CU302" s="57">
        <v>2.63914678118169E-2</v>
      </c>
      <c r="CV302" s="57">
        <v>2.4337613645957101E-2</v>
      </c>
      <c r="CW302" s="57">
        <v>1.4895766672652799E-2</v>
      </c>
      <c r="CX302" s="57">
        <v>2.3501935400403401E-3</v>
      </c>
      <c r="CY302" s="57">
        <v>-1.34810195678713E-3</v>
      </c>
      <c r="CZ302" s="57">
        <v>-2.4938815216197598E-3</v>
      </c>
      <c r="DA302" s="57">
        <v>1.0589913126043401E-2</v>
      </c>
      <c r="DB302" s="57">
        <v>1.8135098239102702E-2</v>
      </c>
      <c r="DC302" s="57">
        <v>1.41478336474042E-2</v>
      </c>
      <c r="DD302" s="57">
        <v>3.4835139528569601E-3</v>
      </c>
      <c r="DE302" s="57">
        <v>3.4405255119331298E-3</v>
      </c>
      <c r="DF302" s="57">
        <v>-7.4021728127890403E-3</v>
      </c>
      <c r="DG302" s="57">
        <v>1.07952941584409E-2</v>
      </c>
      <c r="DH302" s="57">
        <v>2.1056752149407599E-2</v>
      </c>
      <c r="DI302" s="57">
        <v>2.37358543946256E-2</v>
      </c>
      <c r="DJ302" s="57">
        <v>8.6930070037324503E-2</v>
      </c>
      <c r="DK302" s="57">
        <v>0.115376825758325</v>
      </c>
      <c r="DL302" s="57">
        <v>0.115852111861677</v>
      </c>
      <c r="DM302" s="57">
        <v>0.10454294621787601</v>
      </c>
      <c r="DN302" s="57">
        <v>8.5367526828996301E-2</v>
      </c>
      <c r="DO302" s="57">
        <v>1.25959523515955E-2</v>
      </c>
      <c r="DP302" s="52">
        <v>-3.6310218537519302E-3</v>
      </c>
      <c r="DQ302" s="52">
        <v>-4.0098730550196699E-4</v>
      </c>
      <c r="DR302" s="59">
        <v>4.4265155950767198E-6</v>
      </c>
      <c r="DS302" s="59">
        <v>2.9026257563823098E-6</v>
      </c>
      <c r="DT302" s="59">
        <v>2.0643618889211601E-6</v>
      </c>
      <c r="DU302" s="58">
        <v>1.21788302120821E-6</v>
      </c>
      <c r="DV302" s="58">
        <v>5.1805665247948402E-7</v>
      </c>
      <c r="DW302" s="58">
        <v>2.1257047762138201E-7</v>
      </c>
      <c r="DX302" s="58">
        <v>5.4560942148462396E-7</v>
      </c>
      <c r="DY302" s="59">
        <v>2.11664464134615E-6</v>
      </c>
      <c r="DZ302" s="58">
        <v>1.50561239211805E-6</v>
      </c>
      <c r="EA302" s="58">
        <v>1.08596213356732E-6</v>
      </c>
      <c r="EB302" s="58">
        <v>6.0523803594791897E-7</v>
      </c>
      <c r="EC302" s="58">
        <v>5.8832990659689205E-7</v>
      </c>
      <c r="ED302" s="58">
        <v>1.6162219572149001E-6</v>
      </c>
      <c r="EE302" s="58">
        <v>5.0183481554631197E-6</v>
      </c>
      <c r="EF302" s="58">
        <v>7.6533624589326996E-6</v>
      </c>
      <c r="EG302" s="59">
        <v>1.0184388399317001E-5</v>
      </c>
      <c r="EH302" s="59">
        <v>1.16960155802756E-5</v>
      </c>
      <c r="EI302" s="59">
        <v>1.3094168677972899E-5</v>
      </c>
      <c r="EJ302" s="59">
        <v>1.34797254995521E-5</v>
      </c>
      <c r="EK302" s="59">
        <v>1.19987154238437E-5</v>
      </c>
      <c r="EL302" s="59">
        <v>1.1295518590115901E-5</v>
      </c>
      <c r="EM302" s="59">
        <v>7.0654764949087901E-6</v>
      </c>
      <c r="EN302" s="58">
        <v>1.5019378712732101E-6</v>
      </c>
      <c r="EO302" s="58">
        <v>1.4480388702613801E-6</v>
      </c>
    </row>
    <row r="303" spans="2:145" x14ac:dyDescent="0.25">
      <c r="B30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All_Yes_All_All_All_All_All_All_All_All_All_45890</v>
      </c>
      <c r="C303" s="52" t="s">
        <v>264</v>
      </c>
      <c r="D303" s="52" t="s">
        <v>226</v>
      </c>
      <c r="E303" s="52" t="s">
        <v>25</v>
      </c>
      <c r="F303" s="52" t="s">
        <v>224</v>
      </c>
      <c r="G303" s="52" t="s">
        <v>25</v>
      </c>
      <c r="H303" s="52" t="s">
        <v>25</v>
      </c>
      <c r="I303" s="52" t="s">
        <v>25</v>
      </c>
      <c r="J303" s="52" t="s">
        <v>25</v>
      </c>
      <c r="K303" s="52" t="s">
        <v>25</v>
      </c>
      <c r="L303" s="53" t="s">
        <v>25</v>
      </c>
      <c r="M303" s="53" t="s">
        <v>25</v>
      </c>
      <c r="N303" s="54" t="s">
        <v>25</v>
      </c>
      <c r="O303" s="52" t="s">
        <v>25</v>
      </c>
      <c r="P303" s="55">
        <v>45890</v>
      </c>
      <c r="Q303" s="52">
        <v>17</v>
      </c>
      <c r="R303" s="52">
        <v>21</v>
      </c>
      <c r="S303" s="56">
        <v>20349</v>
      </c>
      <c r="T303" s="52">
        <v>0</v>
      </c>
      <c r="U303" s="52">
        <v>0</v>
      </c>
      <c r="V303" s="52">
        <v>0</v>
      </c>
      <c r="W303" s="52">
        <v>0</v>
      </c>
      <c r="X303" s="52">
        <v>1.0684830627714901</v>
      </c>
      <c r="Y303" s="52">
        <v>0.91711071837408897</v>
      </c>
      <c r="Z303" s="52">
        <v>0.81623479244039499</v>
      </c>
      <c r="AA303" s="52">
        <v>0.75105134065970502</v>
      </c>
      <c r="AB303" s="52">
        <v>0.726007361503055</v>
      </c>
      <c r="AC303" s="52">
        <v>0.69890193073442197</v>
      </c>
      <c r="AD303" s="52">
        <v>0.72970247373757602</v>
      </c>
      <c r="AE303" s="52">
        <v>0.76033469700223799</v>
      </c>
      <c r="AF303" s="52">
        <v>0.76875319904672301</v>
      </c>
      <c r="AG303" s="52">
        <v>0.87615430405126604</v>
      </c>
      <c r="AH303" s="52">
        <v>1.0285866513005799</v>
      </c>
      <c r="AI303" s="52">
        <v>1.2292471001223999</v>
      </c>
      <c r="AJ303" s="52">
        <v>1.4692583269674999</v>
      </c>
      <c r="AK303" s="52">
        <v>1.7670203173468499</v>
      </c>
      <c r="AL303" s="52">
        <v>1.9842297175538199</v>
      </c>
      <c r="AM303" s="52">
        <v>2.1820719881173898</v>
      </c>
      <c r="AN303" s="52">
        <v>2.2418169334059899</v>
      </c>
      <c r="AO303" s="52">
        <v>2.32453384001</v>
      </c>
      <c r="AP303" s="52">
        <v>2.3061349003534199</v>
      </c>
      <c r="AQ303" s="52">
        <v>2.1284866597668599</v>
      </c>
      <c r="AR303" s="52">
        <v>1.9934331834688701</v>
      </c>
      <c r="AS303" s="52">
        <v>1.8883883885719099</v>
      </c>
      <c r="AT303" s="52">
        <v>1.65537590715481</v>
      </c>
      <c r="AU303" s="52">
        <v>1.3888957777383599</v>
      </c>
      <c r="AV303" s="52">
        <v>1.20953344119148</v>
      </c>
      <c r="AW303" s="52">
        <v>1.1387969066899899</v>
      </c>
      <c r="AX303" s="52">
        <v>0.98009819425545397</v>
      </c>
      <c r="AY303" s="52">
        <v>0.86509055783077304</v>
      </c>
      <c r="AZ303" s="52">
        <v>0.779446933536592</v>
      </c>
      <c r="BA303" s="52">
        <v>0.72174101309827199</v>
      </c>
      <c r="BB303" s="52">
        <v>0.703273366065574</v>
      </c>
      <c r="BC303" s="52">
        <v>0.72388070202582899</v>
      </c>
      <c r="BD303" s="52">
        <v>0.774819268167525</v>
      </c>
      <c r="BE303" s="52">
        <v>0.81172789942588996</v>
      </c>
      <c r="BF303" s="52">
        <v>0.90826462784650097</v>
      </c>
      <c r="BG303" s="52">
        <v>1.0366487420214201</v>
      </c>
      <c r="BH303" s="52">
        <v>1.2225488449989299</v>
      </c>
      <c r="BI303" s="52">
        <v>1.45730865424441</v>
      </c>
      <c r="BJ303" s="52">
        <v>1.7282033988744501</v>
      </c>
      <c r="BK303" s="52">
        <v>1.94899722813235</v>
      </c>
      <c r="BL303" s="52">
        <v>2.1944688658314901</v>
      </c>
      <c r="BM303" s="52">
        <v>2.2942110795861401</v>
      </c>
      <c r="BN303" s="52">
        <v>2.36101715602747</v>
      </c>
      <c r="BO303" s="52">
        <v>2.3295363576337502</v>
      </c>
      <c r="BP303" s="52">
        <v>2.1657908104890602</v>
      </c>
      <c r="BQ303" s="52">
        <v>2.0008645792740598</v>
      </c>
      <c r="BR303" s="52">
        <v>1.85272601264554</v>
      </c>
      <c r="BS303" s="52">
        <v>1.6394350028698099</v>
      </c>
      <c r="BT303" s="52">
        <v>1.39148826045947</v>
      </c>
      <c r="BU303" s="52">
        <v>77.186469886150206</v>
      </c>
      <c r="BV303" s="52">
        <v>75.889842147023103</v>
      </c>
      <c r="BW303" s="52">
        <v>74.857997178055996</v>
      </c>
      <c r="BX303" s="52">
        <v>73.217134268749604</v>
      </c>
      <c r="BY303" s="52">
        <v>71.969549869547805</v>
      </c>
      <c r="BZ303" s="52">
        <v>70.820609602736198</v>
      </c>
      <c r="CA303" s="52">
        <v>69.685548957583094</v>
      </c>
      <c r="CB303" s="52">
        <v>69.637549272889203</v>
      </c>
      <c r="CC303" s="52">
        <v>73.229267521092794</v>
      </c>
      <c r="CD303" s="52">
        <v>78.205953161500204</v>
      </c>
      <c r="CE303" s="52">
        <v>83.126404571722603</v>
      </c>
      <c r="CF303" s="52">
        <v>87.617314035868006</v>
      </c>
      <c r="CG303" s="52">
        <v>90.979888581497207</v>
      </c>
      <c r="CH303" s="52">
        <v>93.899814592362802</v>
      </c>
      <c r="CI303" s="52">
        <v>95.999165767734695</v>
      </c>
      <c r="CJ303" s="52">
        <v>98.336099175527195</v>
      </c>
      <c r="CK303" s="52">
        <v>99.052359900330998</v>
      </c>
      <c r="CL303" s="52">
        <v>98.716139964548205</v>
      </c>
      <c r="CM303" s="52">
        <v>98.103224477808993</v>
      </c>
      <c r="CN303" s="52">
        <v>95.880162560661802</v>
      </c>
      <c r="CO303" s="52">
        <v>91.857926550623802</v>
      </c>
      <c r="CP303" s="52">
        <v>87.948489511723395</v>
      </c>
      <c r="CQ303" s="57">
        <v>84.922164453491007</v>
      </c>
      <c r="CR303" s="57">
        <v>82.368244404008095</v>
      </c>
      <c r="CS303" s="57">
        <v>80.468297338921701</v>
      </c>
      <c r="CT303" s="57">
        <v>2.1427167235812099E-2</v>
      </c>
      <c r="CU303" s="57">
        <v>2.1393983015746E-2</v>
      </c>
      <c r="CV303" s="57">
        <v>2.1905769116588199E-2</v>
      </c>
      <c r="CW303" s="57">
        <v>1.3369212963186401E-2</v>
      </c>
      <c r="CX303" s="57">
        <v>2.1805675524559E-3</v>
      </c>
      <c r="CY303" s="57">
        <v>-1.40945868535335E-3</v>
      </c>
      <c r="CZ303" s="57">
        <v>-2.3857242426004199E-3</v>
      </c>
      <c r="DA303" s="57">
        <v>1.0047323164381399E-2</v>
      </c>
      <c r="DB303" s="57">
        <v>1.8226180811480301E-2</v>
      </c>
      <c r="DC303" s="57">
        <v>1.41301749034679E-2</v>
      </c>
      <c r="DD303" s="57">
        <v>2.94891622489259E-3</v>
      </c>
      <c r="DE303" s="57">
        <v>3.39474465412849E-3</v>
      </c>
      <c r="DF303" s="57">
        <v>-8.0274459436662608E-3</v>
      </c>
      <c r="DG303" s="57">
        <v>9.7210934126762804E-3</v>
      </c>
      <c r="DH303" s="57">
        <v>1.74307267710813E-2</v>
      </c>
      <c r="DI303" s="57">
        <v>2.2349481197651001E-2</v>
      </c>
      <c r="DJ303" s="57">
        <v>8.6321183353042896E-2</v>
      </c>
      <c r="DK303" s="57">
        <v>0.11079565043402299</v>
      </c>
      <c r="DL303" s="57">
        <v>0.113787395136453</v>
      </c>
      <c r="DM303" s="57">
        <v>0.10496422380708301</v>
      </c>
      <c r="DN303" s="57">
        <v>6.93986425428441E-2</v>
      </c>
      <c r="DO303" s="52">
        <v>6.1285485309296598E-3</v>
      </c>
      <c r="DP303" s="52">
        <v>-5.3440406060628401E-3</v>
      </c>
      <c r="DQ303" s="52">
        <v>-6.5513442297290305E-4</v>
      </c>
      <c r="DR303" s="59">
        <v>2.5943643116891502E-6</v>
      </c>
      <c r="DS303" s="59">
        <v>2.1530055689491299E-6</v>
      </c>
      <c r="DT303" s="59">
        <v>1.6278367111838E-6</v>
      </c>
      <c r="DU303" s="59">
        <v>1.00051820813497E-6</v>
      </c>
      <c r="DV303" s="58">
        <v>4.4831260795389198E-7</v>
      </c>
      <c r="DW303" s="58">
        <v>2.00908332123165E-7</v>
      </c>
      <c r="DX303" s="58">
        <v>5.0147846792097703E-7</v>
      </c>
      <c r="DY303" s="59">
        <v>1.77056447449116E-6</v>
      </c>
      <c r="DZ303" s="58">
        <v>1.16861327472492E-6</v>
      </c>
      <c r="EA303" s="58">
        <v>8.9750578655636195E-7</v>
      </c>
      <c r="EB303" s="58">
        <v>5.5082365984385905E-7</v>
      </c>
      <c r="EC303" s="58">
        <v>6.2543797618401196E-7</v>
      </c>
      <c r="ED303" s="58">
        <v>1.6748906057405501E-6</v>
      </c>
      <c r="EE303" s="59">
        <v>3.8618806899999503E-6</v>
      </c>
      <c r="EF303" s="59">
        <v>5.3720667095458501E-6</v>
      </c>
      <c r="EG303" s="59">
        <v>7.9267851584068204E-6</v>
      </c>
      <c r="EH303" s="59">
        <v>8.7201268396649592E-6</v>
      </c>
      <c r="EI303" s="59">
        <v>8.8448790185043206E-6</v>
      </c>
      <c r="EJ303" s="59">
        <v>9.1585979684862004E-6</v>
      </c>
      <c r="EK303" s="59">
        <v>7.5563335181575598E-6</v>
      </c>
      <c r="EL303" s="59">
        <v>7.9176706222145602E-6</v>
      </c>
      <c r="EM303" s="59">
        <v>4.4138221224132203E-6</v>
      </c>
      <c r="EN303" s="58">
        <v>7.7547956203660898E-7</v>
      </c>
      <c r="EO303" s="58">
        <v>5.6195916675134499E-7</v>
      </c>
    </row>
    <row r="304" spans="2:145" x14ac:dyDescent="0.25">
      <c r="B30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All_Yes_All_All_All_All_All_All_All_All_All_45891</v>
      </c>
      <c r="C304" s="52" t="s">
        <v>264</v>
      </c>
      <c r="D304" s="52" t="s">
        <v>226</v>
      </c>
      <c r="E304" s="52" t="s">
        <v>25</v>
      </c>
      <c r="F304" s="52" t="s">
        <v>224</v>
      </c>
      <c r="G304" s="52" t="s">
        <v>25</v>
      </c>
      <c r="H304" s="52" t="s">
        <v>25</v>
      </c>
      <c r="I304" s="52" t="s">
        <v>25</v>
      </c>
      <c r="J304" s="52" t="s">
        <v>25</v>
      </c>
      <c r="K304" s="52" t="s">
        <v>25</v>
      </c>
      <c r="L304" s="53" t="s">
        <v>25</v>
      </c>
      <c r="M304" s="53" t="s">
        <v>25</v>
      </c>
      <c r="N304" s="54" t="s">
        <v>25</v>
      </c>
      <c r="O304" s="52" t="s">
        <v>25</v>
      </c>
      <c r="P304" s="55">
        <v>45891</v>
      </c>
      <c r="Q304" s="52">
        <v>17</v>
      </c>
      <c r="R304" s="52">
        <v>21</v>
      </c>
      <c r="S304" s="56">
        <v>20410</v>
      </c>
      <c r="T304" s="52">
        <v>0</v>
      </c>
      <c r="U304" s="52">
        <v>0</v>
      </c>
      <c r="V304" s="52">
        <v>0</v>
      </c>
      <c r="W304" s="52">
        <v>0</v>
      </c>
      <c r="X304" s="52">
        <v>1.2508079269600401</v>
      </c>
      <c r="Y304" s="52">
        <v>1.09897249513471</v>
      </c>
      <c r="Z304" s="52">
        <v>0.97498213360802199</v>
      </c>
      <c r="AA304" s="52">
        <v>0.89907912909931698</v>
      </c>
      <c r="AB304" s="52">
        <v>0.80689332104202705</v>
      </c>
      <c r="AC304" s="52">
        <v>0.78284704012333906</v>
      </c>
      <c r="AD304" s="52">
        <v>0.80213878675091599</v>
      </c>
      <c r="AE304" s="52">
        <v>0.84976528962923403</v>
      </c>
      <c r="AF304" s="52">
        <v>0.86456824689905398</v>
      </c>
      <c r="AG304" s="52">
        <v>1.0050152229763301</v>
      </c>
      <c r="AH304" s="52">
        <v>1.1738283794598501</v>
      </c>
      <c r="AI304" s="52">
        <v>1.3876867922248699</v>
      </c>
      <c r="AJ304" s="52">
        <v>1.6460200246442001</v>
      </c>
      <c r="AK304" s="52">
        <v>1.9342198579801</v>
      </c>
      <c r="AL304" s="52">
        <v>2.1853011176560901</v>
      </c>
      <c r="AM304" s="52">
        <v>2.38986405520293</v>
      </c>
      <c r="AN304" s="52">
        <v>2.43594227777904</v>
      </c>
      <c r="AO304" s="52">
        <v>2.4719265928477898</v>
      </c>
      <c r="AP304" s="52">
        <v>2.4200091215826198</v>
      </c>
      <c r="AQ304" s="52">
        <v>2.2475119223818498</v>
      </c>
      <c r="AR304" s="52">
        <v>2.1207675708846798</v>
      </c>
      <c r="AS304" s="52">
        <v>2.0319496087781199</v>
      </c>
      <c r="AT304" s="52">
        <v>1.76581440773802</v>
      </c>
      <c r="AU304" s="52">
        <v>1.5430508747353699</v>
      </c>
      <c r="AV304" s="52">
        <v>1.3871905762194401</v>
      </c>
      <c r="AW304" s="52">
        <v>1.2358828461079601</v>
      </c>
      <c r="AX304" s="52">
        <v>1.1031609696640401</v>
      </c>
      <c r="AY304" s="52">
        <v>0.97136866846457204</v>
      </c>
      <c r="AZ304" s="52">
        <v>0.86935261194172098</v>
      </c>
      <c r="BA304" s="52">
        <v>0.80770900849693705</v>
      </c>
      <c r="BB304" s="52">
        <v>0.78315835225052199</v>
      </c>
      <c r="BC304" s="52">
        <v>0.79609116228814802</v>
      </c>
      <c r="BD304" s="52">
        <v>0.84389521728275596</v>
      </c>
      <c r="BE304" s="52">
        <v>0.88971769269893397</v>
      </c>
      <c r="BF304" s="52">
        <v>1.0228394987827001</v>
      </c>
      <c r="BG304" s="52">
        <v>1.18307976432684</v>
      </c>
      <c r="BH304" s="52">
        <v>1.38916362956502</v>
      </c>
      <c r="BI304" s="52">
        <v>1.6209645366234999</v>
      </c>
      <c r="BJ304" s="52">
        <v>1.86296180021903</v>
      </c>
      <c r="BK304" s="52">
        <v>2.1307646563551299</v>
      </c>
      <c r="BL304" s="52">
        <v>2.3204756492547101</v>
      </c>
      <c r="BM304" s="52">
        <v>2.4651685880496101</v>
      </c>
      <c r="BN304" s="52">
        <v>2.5681395420705102</v>
      </c>
      <c r="BO304" s="52">
        <v>2.5223409861077899</v>
      </c>
      <c r="BP304" s="52">
        <v>2.3360666461621098</v>
      </c>
      <c r="BQ304" s="52">
        <v>2.1719341987768601</v>
      </c>
      <c r="BR304" s="52">
        <v>2.0148428804730698</v>
      </c>
      <c r="BS304" s="52">
        <v>1.77731387543362</v>
      </c>
      <c r="BT304" s="52">
        <v>1.5274120306050101</v>
      </c>
      <c r="BU304" s="52">
        <v>80.366904998936803</v>
      </c>
      <c r="BV304" s="52">
        <v>79.514381480958406</v>
      </c>
      <c r="BW304" s="52">
        <v>77.096032713721002</v>
      </c>
      <c r="BX304" s="52">
        <v>75.280684222170606</v>
      </c>
      <c r="BY304" s="52">
        <v>73.808013048593807</v>
      </c>
      <c r="BZ304" s="52">
        <v>73.057057539057894</v>
      </c>
      <c r="CA304" s="52">
        <v>71.340862417319201</v>
      </c>
      <c r="CB304" s="52">
        <v>71.078978212811805</v>
      </c>
      <c r="CC304" s="52">
        <v>74.698788850642501</v>
      </c>
      <c r="CD304" s="52">
        <v>79.048775644886305</v>
      </c>
      <c r="CE304" s="52">
        <v>83.677268998203004</v>
      </c>
      <c r="CF304" s="52">
        <v>87.844810742577096</v>
      </c>
      <c r="CG304" s="52">
        <v>91.741362631907705</v>
      </c>
      <c r="CH304" s="52">
        <v>94.809182239504494</v>
      </c>
      <c r="CI304" s="52">
        <v>97.8815763935212</v>
      </c>
      <c r="CJ304" s="52">
        <v>99.598669970860101</v>
      </c>
      <c r="CK304" s="52">
        <v>100.573451796488</v>
      </c>
      <c r="CL304" s="52">
        <v>100.81653021842099</v>
      </c>
      <c r="CM304" s="52">
        <v>99.738107903776594</v>
      </c>
      <c r="CN304" s="52">
        <v>97.8698243825948</v>
      </c>
      <c r="CO304" s="52">
        <v>94.191246178860098</v>
      </c>
      <c r="CP304" s="57">
        <v>90.772262820696398</v>
      </c>
      <c r="CQ304" s="57">
        <v>87.171502748584899</v>
      </c>
      <c r="CR304" s="57">
        <v>83.789954088183606</v>
      </c>
      <c r="CS304" s="57">
        <v>82.355037504148498</v>
      </c>
      <c r="CT304" s="57">
        <v>2.8183569470607499E-2</v>
      </c>
      <c r="CU304" s="57">
        <v>3.7546231074783998E-2</v>
      </c>
      <c r="CV304" s="57">
        <v>2.9068047133253099E-2</v>
      </c>
      <c r="CW304" s="57">
        <v>1.74063726071669E-2</v>
      </c>
      <c r="CX304" s="57">
        <v>2.8722164191333898E-3</v>
      </c>
      <c r="CY304" s="57">
        <v>-8.8764821978717999E-4</v>
      </c>
      <c r="CZ304" s="57">
        <v>-4.1426212683631303E-3</v>
      </c>
      <c r="DA304" s="57">
        <v>1.1545798133594101E-2</v>
      </c>
      <c r="DB304" s="57">
        <v>1.72861134462306E-2</v>
      </c>
      <c r="DC304" s="57">
        <v>1.34969536229896E-2</v>
      </c>
      <c r="DD304" s="57">
        <v>3.41301569525275E-3</v>
      </c>
      <c r="DE304" s="57">
        <v>3.7132983331777101E-3</v>
      </c>
      <c r="DF304" s="57">
        <v>-6.6638571893639297E-4</v>
      </c>
      <c r="DG304" s="57">
        <v>2.2368109088875501E-2</v>
      </c>
      <c r="DH304" s="57">
        <v>2.98871080976779E-2</v>
      </c>
      <c r="DI304" s="57">
        <v>2.8439378505926299E-2</v>
      </c>
      <c r="DJ304" s="57">
        <v>8.8603330435142805E-2</v>
      </c>
      <c r="DK304" s="57">
        <v>0.118680271055843</v>
      </c>
      <c r="DL304" s="57">
        <v>0.115739631257122</v>
      </c>
      <c r="DM304" s="57">
        <v>0.102860353735952</v>
      </c>
      <c r="DN304" s="57">
        <v>8.6467919982549907E-2</v>
      </c>
      <c r="DO304" s="52">
        <v>2.23947490377908E-2</v>
      </c>
      <c r="DP304" s="52">
        <v>-1.92116474844009E-3</v>
      </c>
      <c r="DQ304" s="52">
        <v>1.4382865286625599E-4</v>
      </c>
      <c r="DR304" s="59">
        <v>3.3257633007409E-6</v>
      </c>
      <c r="DS304" s="59">
        <v>3.58475868601642E-6</v>
      </c>
      <c r="DT304" s="59">
        <v>2.3214167317391402E-6</v>
      </c>
      <c r="DU304" s="59">
        <v>1.33897712964332E-6</v>
      </c>
      <c r="DV304" s="59">
        <v>6.3128117360845404E-7</v>
      </c>
      <c r="DW304" s="58">
        <v>3.8952734545536499E-7</v>
      </c>
      <c r="DX304" s="59">
        <v>8.2819398138991801E-7</v>
      </c>
      <c r="DY304" s="59">
        <v>2.7416792622110398E-6</v>
      </c>
      <c r="DZ304" s="59">
        <v>2.1113132192101199E-6</v>
      </c>
      <c r="EA304" s="58">
        <v>1.5104652431002599E-6</v>
      </c>
      <c r="EB304" s="58">
        <v>8.6926523390199296E-7</v>
      </c>
      <c r="EC304" s="58">
        <v>1.8807601600880899E-6</v>
      </c>
      <c r="ED304" s="58">
        <v>3.9849280164687901E-6</v>
      </c>
      <c r="EE304" s="59">
        <v>8.2992281310738492E-6</v>
      </c>
      <c r="EF304" s="59">
        <v>1.3342737251669601E-5</v>
      </c>
      <c r="EG304" s="59">
        <v>1.33331444423229E-5</v>
      </c>
      <c r="EH304" s="59">
        <v>1.5123496696038E-5</v>
      </c>
      <c r="EI304" s="59">
        <v>1.6797343963947401E-5</v>
      </c>
      <c r="EJ304" s="59">
        <v>1.60101237170987E-5</v>
      </c>
      <c r="EK304" s="59">
        <v>1.4330248974268301E-5</v>
      </c>
      <c r="EL304" s="59">
        <v>1.54302071300585E-5</v>
      </c>
      <c r="EM304" s="59">
        <v>1.25652589438884E-5</v>
      </c>
      <c r="EN304" s="58">
        <v>2.4402641778997901E-6</v>
      </c>
      <c r="EO304" s="58">
        <v>3.0195160682359498E-6</v>
      </c>
    </row>
    <row r="305" spans="2:145" x14ac:dyDescent="0.25">
      <c r="B30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All_Yes_All_All_All_All_All_All_All_All_All_45904</v>
      </c>
      <c r="C305" s="52" t="s">
        <v>264</v>
      </c>
      <c r="D305" s="52" t="s">
        <v>226</v>
      </c>
      <c r="E305" s="52" t="s">
        <v>25</v>
      </c>
      <c r="F305" s="52" t="s">
        <v>224</v>
      </c>
      <c r="G305" s="52" t="s">
        <v>25</v>
      </c>
      <c r="H305" s="52" t="s">
        <v>25</v>
      </c>
      <c r="I305" s="52" t="s">
        <v>25</v>
      </c>
      <c r="J305" s="52" t="s">
        <v>25</v>
      </c>
      <c r="K305" s="52" t="s">
        <v>25</v>
      </c>
      <c r="L305" s="53" t="s">
        <v>25</v>
      </c>
      <c r="M305" s="53" t="s">
        <v>25</v>
      </c>
      <c r="N305" s="54" t="s">
        <v>25</v>
      </c>
      <c r="O305" s="52" t="s">
        <v>25</v>
      </c>
      <c r="P305" s="55">
        <v>45904</v>
      </c>
      <c r="Q305" s="52">
        <v>17</v>
      </c>
      <c r="R305" s="52">
        <v>21</v>
      </c>
      <c r="S305" s="56">
        <v>20805</v>
      </c>
      <c r="T305" s="52">
        <v>0</v>
      </c>
      <c r="U305" s="52">
        <v>0</v>
      </c>
      <c r="V305" s="52">
        <v>0</v>
      </c>
      <c r="W305" s="52">
        <v>0</v>
      </c>
      <c r="X305" s="52">
        <v>1.1660011245851301</v>
      </c>
      <c r="Y305" s="52">
        <v>1.03880797801046</v>
      </c>
      <c r="Z305" s="52">
        <v>0.90660098882442797</v>
      </c>
      <c r="AA305" s="52">
        <v>0.82523703968718598</v>
      </c>
      <c r="AB305" s="52">
        <v>0.78454885912846595</v>
      </c>
      <c r="AC305" s="52">
        <v>0.76689941737457801</v>
      </c>
      <c r="AD305" s="52">
        <v>0.76087935716764099</v>
      </c>
      <c r="AE305" s="52">
        <v>0.78619115646434601</v>
      </c>
      <c r="AF305" s="52">
        <v>0.771154295743253</v>
      </c>
      <c r="AG305" s="52">
        <v>0.86556757581132104</v>
      </c>
      <c r="AH305" s="52">
        <v>0.96918414532785802</v>
      </c>
      <c r="AI305" s="52">
        <v>1.1503745822301501</v>
      </c>
      <c r="AJ305" s="52">
        <v>1.39282787814706</v>
      </c>
      <c r="AK305" s="52">
        <v>1.58972592714877</v>
      </c>
      <c r="AL305" s="52">
        <v>1.79484689822509</v>
      </c>
      <c r="AM305" s="52">
        <v>1.9701983651197501</v>
      </c>
      <c r="AN305" s="52">
        <v>2.0448342007393401</v>
      </c>
      <c r="AO305" s="52">
        <v>2.0627210334688102</v>
      </c>
      <c r="AP305" s="52">
        <v>1.9587687528972699</v>
      </c>
      <c r="AQ305" s="52">
        <v>1.80951833534273</v>
      </c>
      <c r="AR305" s="52">
        <v>1.72019933771942</v>
      </c>
      <c r="AS305" s="52">
        <v>1.61713940723087</v>
      </c>
      <c r="AT305" s="52">
        <v>1.39107282394823</v>
      </c>
      <c r="AU305" s="52">
        <v>1.1666170024368701</v>
      </c>
      <c r="AV305" s="52">
        <v>1.3419645313034101</v>
      </c>
      <c r="AW305" s="52">
        <v>1.0927298646080901</v>
      </c>
      <c r="AX305" s="52">
        <v>0.96071807213183102</v>
      </c>
      <c r="AY305" s="52">
        <v>0.87058232514918699</v>
      </c>
      <c r="AZ305" s="52">
        <v>0.80260053521205199</v>
      </c>
      <c r="BA305" s="52">
        <v>0.76819988342357404</v>
      </c>
      <c r="BB305" s="52">
        <v>0.75949913530546198</v>
      </c>
      <c r="BC305" s="52">
        <v>0.78484194349981895</v>
      </c>
      <c r="BD305" s="52">
        <v>0.80389757418153995</v>
      </c>
      <c r="BE305" s="52">
        <v>0.81049333620002595</v>
      </c>
      <c r="BF305" s="52">
        <v>0.899737824614114</v>
      </c>
      <c r="BG305" s="52">
        <v>1.00934079575646</v>
      </c>
      <c r="BH305" s="52">
        <v>1.1542199955592001</v>
      </c>
      <c r="BI305" s="52">
        <v>1.31453831346214</v>
      </c>
      <c r="BJ305" s="52">
        <v>1.4560834265354501</v>
      </c>
      <c r="BK305" s="52">
        <v>1.6570876976480899</v>
      </c>
      <c r="BL305" s="52">
        <v>1.7996781636447501</v>
      </c>
      <c r="BM305" s="52">
        <v>1.9059598044156301</v>
      </c>
      <c r="BN305" s="52">
        <v>1.9425524367009199</v>
      </c>
      <c r="BO305" s="52">
        <v>1.8766469583398699</v>
      </c>
      <c r="BP305" s="52">
        <v>1.73850169728092</v>
      </c>
      <c r="BQ305" s="52">
        <v>1.6338019938659101</v>
      </c>
      <c r="BR305" s="52">
        <v>1.52177832802595</v>
      </c>
      <c r="BS305" s="52">
        <v>1.37177475163669</v>
      </c>
      <c r="BT305" s="52">
        <v>1.18207665949254</v>
      </c>
      <c r="BU305" s="52">
        <v>77.033099118888202</v>
      </c>
      <c r="BV305" s="52">
        <v>75.2529907241328</v>
      </c>
      <c r="BW305" s="52">
        <v>74.170000144845602</v>
      </c>
      <c r="BX305" s="52">
        <v>72.799964591287903</v>
      </c>
      <c r="BY305" s="52">
        <v>71.386949745402802</v>
      </c>
      <c r="BZ305" s="52">
        <v>70.073822722237395</v>
      </c>
      <c r="CA305" s="52">
        <v>69.560597129456298</v>
      </c>
      <c r="CB305" s="52">
        <v>68.773133167287099</v>
      </c>
      <c r="CC305" s="52">
        <v>71.676229785508497</v>
      </c>
      <c r="CD305" s="52">
        <v>74.968051634953198</v>
      </c>
      <c r="CE305" s="52">
        <v>78.626237286717796</v>
      </c>
      <c r="CF305" s="52">
        <v>81.780354911151093</v>
      </c>
      <c r="CG305" s="52">
        <v>84.607795802600606</v>
      </c>
      <c r="CH305" s="52">
        <v>87.681835953628905</v>
      </c>
      <c r="CI305" s="52">
        <v>90.410274914239594</v>
      </c>
      <c r="CJ305" s="52">
        <v>91.934489242721099</v>
      </c>
      <c r="CK305" s="52">
        <v>92.503508581796794</v>
      </c>
      <c r="CL305" s="52">
        <v>92.267025122822005</v>
      </c>
      <c r="CM305" s="52">
        <v>90.617757283293599</v>
      </c>
      <c r="CN305" s="52">
        <v>86.974505140088795</v>
      </c>
      <c r="CO305" s="52">
        <v>83.465250325443904</v>
      </c>
      <c r="CP305" s="57">
        <v>80.473855886568799</v>
      </c>
      <c r="CQ305" s="57">
        <v>77.502044758793801</v>
      </c>
      <c r="CR305" s="57">
        <v>75.524224842334405</v>
      </c>
      <c r="CS305" s="57">
        <v>79.563459158405493</v>
      </c>
      <c r="CT305" s="57">
        <v>2.1262180365513899E-2</v>
      </c>
      <c r="CU305" s="57">
        <v>1.9438350623485999E-2</v>
      </c>
      <c r="CV305" s="57">
        <v>2.0661294693991701E-2</v>
      </c>
      <c r="CW305" s="57">
        <v>1.2999663082728799E-2</v>
      </c>
      <c r="CX305" s="57">
        <v>2.1302816243974798E-3</v>
      </c>
      <c r="CY305" s="57">
        <v>-1.49528802730504E-3</v>
      </c>
      <c r="CZ305" s="57">
        <v>-2.7096784107641702E-3</v>
      </c>
      <c r="DA305" s="57">
        <v>9.8717109351115599E-3</v>
      </c>
      <c r="DB305" s="57">
        <v>1.86961178404852E-2</v>
      </c>
      <c r="DC305" s="57">
        <v>1.58439997334066E-2</v>
      </c>
      <c r="DD305" s="57">
        <v>5.2422603455255599E-3</v>
      </c>
      <c r="DE305" s="57">
        <v>3.2909826011141099E-3</v>
      </c>
      <c r="DF305" s="57">
        <v>-6.3748846340006098E-3</v>
      </c>
      <c r="DG305" s="57">
        <v>-3.3347073274370702E-3</v>
      </c>
      <c r="DH305" s="57">
        <v>7.0527002625576296E-3</v>
      </c>
      <c r="DI305" s="57">
        <v>1.2122111002160501E-2</v>
      </c>
      <c r="DJ305" s="57">
        <v>7.7269276222216299E-2</v>
      </c>
      <c r="DK305" s="57">
        <v>9.5132867233436905E-2</v>
      </c>
      <c r="DL305" s="57">
        <v>9.5221533084758697E-2</v>
      </c>
      <c r="DM305" s="57">
        <v>8.5325290892533698E-2</v>
      </c>
      <c r="DN305" s="57">
        <v>4.9816197038907203E-2</v>
      </c>
      <c r="DO305" s="52">
        <v>1.2857581568125899E-3</v>
      </c>
      <c r="DP305" s="52">
        <v>-3.3296362678708201E-3</v>
      </c>
      <c r="DQ305" s="52">
        <v>4.9929072440636302E-4</v>
      </c>
      <c r="DR305" s="58">
        <v>2.7581631104209401E-6</v>
      </c>
      <c r="DS305" s="58">
        <v>2.3825122966681999E-6</v>
      </c>
      <c r="DT305" s="58">
        <v>1.76679071483784E-6</v>
      </c>
      <c r="DU305" s="58">
        <v>9.683587011284459E-7</v>
      </c>
      <c r="DV305" s="58">
        <v>4.6810891275245902E-7</v>
      </c>
      <c r="DW305" s="58">
        <v>2.18773459958946E-7</v>
      </c>
      <c r="DX305" s="58">
        <v>6.0412494868070801E-7</v>
      </c>
      <c r="DY305" s="58">
        <v>2.31463612999071E-6</v>
      </c>
      <c r="DZ305" s="58">
        <v>1.34003411709552E-6</v>
      </c>
      <c r="EA305" s="58">
        <v>9.3264158610213899E-7</v>
      </c>
      <c r="EB305" s="58">
        <v>4.8531467502287001E-7</v>
      </c>
      <c r="EC305" s="58">
        <v>4.7623992124080799E-7</v>
      </c>
      <c r="ED305" s="58">
        <v>1.1654151007390901E-6</v>
      </c>
      <c r="EE305" s="58">
        <v>3.2307618837059998E-6</v>
      </c>
      <c r="EF305" s="58">
        <v>4.9471711675442796E-6</v>
      </c>
      <c r="EG305" s="58">
        <v>5.6631063790295703E-6</v>
      </c>
      <c r="EH305" s="58">
        <v>6.04457772004842E-6</v>
      </c>
      <c r="EI305" s="58">
        <v>6.3958347292521997E-6</v>
      </c>
      <c r="EJ305" s="58">
        <v>5.70009064689791E-6</v>
      </c>
      <c r="EK305" s="58">
        <v>5.42370616408485E-6</v>
      </c>
      <c r="EL305" s="58">
        <v>5.6500588655250898E-6</v>
      </c>
      <c r="EM305" s="58">
        <v>3.2893815547495899E-6</v>
      </c>
      <c r="EN305" s="58">
        <v>4.9524047215544801E-7</v>
      </c>
      <c r="EO305" s="58">
        <v>4.2065234032622899E-7</v>
      </c>
    </row>
    <row r="306" spans="2:145" x14ac:dyDescent="0.25">
      <c r="B30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All_Yes_All_All_All_All_All_All_All_All_All_45916</v>
      </c>
      <c r="C306" s="52" t="s">
        <v>264</v>
      </c>
      <c r="D306" s="52" t="s">
        <v>226</v>
      </c>
      <c r="E306" s="52" t="s">
        <v>25</v>
      </c>
      <c r="F306" s="52" t="s">
        <v>224</v>
      </c>
      <c r="G306" s="52" t="s">
        <v>25</v>
      </c>
      <c r="H306" s="52" t="s">
        <v>25</v>
      </c>
      <c r="I306" s="52" t="s">
        <v>25</v>
      </c>
      <c r="J306" s="52" t="s">
        <v>25</v>
      </c>
      <c r="K306" s="52" t="s">
        <v>25</v>
      </c>
      <c r="L306" s="53" t="s">
        <v>25</v>
      </c>
      <c r="M306" s="53" t="s">
        <v>25</v>
      </c>
      <c r="N306" s="54" t="s">
        <v>25</v>
      </c>
      <c r="O306" s="52" t="s">
        <v>25</v>
      </c>
      <c r="P306" s="55">
        <v>45916</v>
      </c>
      <c r="Q306" s="52">
        <v>17</v>
      </c>
      <c r="R306" s="52">
        <v>21</v>
      </c>
      <c r="S306" s="56">
        <v>21083</v>
      </c>
      <c r="T306" s="52">
        <v>0</v>
      </c>
      <c r="U306" s="52">
        <v>0</v>
      </c>
      <c r="V306" s="52">
        <v>0</v>
      </c>
      <c r="W306" s="52">
        <v>0</v>
      </c>
      <c r="X306" s="52">
        <v>0.92409892393047999</v>
      </c>
      <c r="Y306" s="52">
        <v>0.81035492734633296</v>
      </c>
      <c r="Z306" s="52">
        <v>0.72948115845188</v>
      </c>
      <c r="AA306" s="52">
        <v>0.66703105944032803</v>
      </c>
      <c r="AB306" s="52">
        <v>0.63064161953904296</v>
      </c>
      <c r="AC306" s="52">
        <v>0.61928463621129004</v>
      </c>
      <c r="AD306" s="52">
        <v>0.66045919561240196</v>
      </c>
      <c r="AE306" s="52">
        <v>0.69072006984470502</v>
      </c>
      <c r="AF306" s="52">
        <v>0.67803301620251999</v>
      </c>
      <c r="AG306" s="52">
        <v>0.75944002436563296</v>
      </c>
      <c r="AH306" s="52">
        <v>0.86214814565354003</v>
      </c>
      <c r="AI306" s="52">
        <v>1.00849996691981</v>
      </c>
      <c r="AJ306" s="52">
        <v>1.25851234074037</v>
      </c>
      <c r="AK306" s="52">
        <v>1.4758307506392401</v>
      </c>
      <c r="AL306" s="52">
        <v>1.71403258380849</v>
      </c>
      <c r="AM306" s="52">
        <v>1.9258675832912899</v>
      </c>
      <c r="AN306" s="52">
        <v>2.0271016729387199</v>
      </c>
      <c r="AO306" s="52">
        <v>2.06659786213726</v>
      </c>
      <c r="AP306" s="52">
        <v>1.98863290404023</v>
      </c>
      <c r="AQ306" s="52">
        <v>1.82417162898982</v>
      </c>
      <c r="AR306" s="52">
        <v>1.70203179390009</v>
      </c>
      <c r="AS306" s="52">
        <v>1.56365272496567</v>
      </c>
      <c r="AT306" s="52">
        <v>1.35396270148805</v>
      </c>
      <c r="AU306" s="52">
        <v>1.1459931292635399</v>
      </c>
      <c r="AV306" s="52">
        <v>1.04130974217221</v>
      </c>
      <c r="AW306" s="52">
        <v>0.96274459806315404</v>
      </c>
      <c r="AX306" s="52">
        <v>0.840881459223773</v>
      </c>
      <c r="AY306" s="52">
        <v>0.74520051827254796</v>
      </c>
      <c r="AZ306" s="52">
        <v>0.66552703887943698</v>
      </c>
      <c r="BA306" s="52">
        <v>0.62636778481772504</v>
      </c>
      <c r="BB306" s="52">
        <v>0.62231833147147397</v>
      </c>
      <c r="BC306" s="52">
        <v>0.66053470527388403</v>
      </c>
      <c r="BD306" s="52">
        <v>0.71037449822114596</v>
      </c>
      <c r="BE306" s="52">
        <v>0.72990922893181498</v>
      </c>
      <c r="BF306" s="52">
        <v>0.80312104905950499</v>
      </c>
      <c r="BG306" s="52">
        <v>0.88432276350324701</v>
      </c>
      <c r="BH306" s="52">
        <v>1.0255387565428</v>
      </c>
      <c r="BI306" s="52">
        <v>1.20892266381381</v>
      </c>
      <c r="BJ306" s="52">
        <v>1.4518996479900299</v>
      </c>
      <c r="BK306" s="52">
        <v>1.669706049043</v>
      </c>
      <c r="BL306" s="52">
        <v>1.86450180257966</v>
      </c>
      <c r="BM306" s="52">
        <v>1.97106582289421</v>
      </c>
      <c r="BN306" s="52">
        <v>2.0315240186257499</v>
      </c>
      <c r="BO306" s="52">
        <v>1.97941370208671</v>
      </c>
      <c r="BP306" s="52">
        <v>1.8376532297828601</v>
      </c>
      <c r="BQ306" s="52">
        <v>1.68430546866543</v>
      </c>
      <c r="BR306" s="52">
        <v>1.5426526788456201</v>
      </c>
      <c r="BS306" s="52">
        <v>1.3467258832589299</v>
      </c>
      <c r="BT306" s="52">
        <v>1.1492813323187501</v>
      </c>
      <c r="BU306" s="52">
        <v>75.442072564728804</v>
      </c>
      <c r="BV306" s="52">
        <v>73.964961475261404</v>
      </c>
      <c r="BW306" s="52">
        <v>71.531236546016899</v>
      </c>
      <c r="BX306" s="52">
        <v>70.857864516132906</v>
      </c>
      <c r="BY306" s="52">
        <v>68.9348659863347</v>
      </c>
      <c r="BZ306" s="52">
        <v>67.904321461908097</v>
      </c>
      <c r="CA306" s="52">
        <v>66.879838926808404</v>
      </c>
      <c r="CB306" s="52">
        <v>65.947005010856202</v>
      </c>
      <c r="CC306" s="52">
        <v>68.724853157494096</v>
      </c>
      <c r="CD306" s="52">
        <v>73.414231831026001</v>
      </c>
      <c r="CE306" s="52">
        <v>79.598247722187494</v>
      </c>
      <c r="CF306" s="52">
        <v>84.667917164158396</v>
      </c>
      <c r="CG306" s="52">
        <v>88.046756924529305</v>
      </c>
      <c r="CH306" s="52">
        <v>91.596620968077502</v>
      </c>
      <c r="CI306" s="52">
        <v>93.698533850828596</v>
      </c>
      <c r="CJ306" s="52">
        <v>95.473260418716194</v>
      </c>
      <c r="CK306" s="52">
        <v>96.290106310579802</v>
      </c>
      <c r="CL306" s="52">
        <v>96.287207009709604</v>
      </c>
      <c r="CM306" s="52">
        <v>94.858101378848701</v>
      </c>
      <c r="CN306" s="52">
        <v>91.675935591228296</v>
      </c>
      <c r="CO306" s="52">
        <v>87.610749045364201</v>
      </c>
      <c r="CP306" s="57">
        <v>84.379345882634098</v>
      </c>
      <c r="CQ306" s="57">
        <v>81.489329956313199</v>
      </c>
      <c r="CR306" s="57">
        <v>79.634529884280497</v>
      </c>
      <c r="CS306" s="57">
        <v>77.287344605609107</v>
      </c>
      <c r="CT306" s="57">
        <v>1.77846211822414E-2</v>
      </c>
      <c r="CU306" s="57">
        <v>1.30709365514437E-2</v>
      </c>
      <c r="CV306" s="57">
        <v>1.1982496087664E-2</v>
      </c>
      <c r="CW306" s="57">
        <v>9.1860885623814992E-3</v>
      </c>
      <c r="CX306" s="57">
        <v>1.2007039941741E-3</v>
      </c>
      <c r="CY306" s="57">
        <v>-1.8512113758283801E-3</v>
      </c>
      <c r="CZ306" s="57">
        <v>-9.8821171873029502E-5</v>
      </c>
      <c r="DA306" s="57">
        <v>7.46330332831032E-3</v>
      </c>
      <c r="DB306" s="57">
        <v>2.0269792811353202E-2</v>
      </c>
      <c r="DC306" s="57">
        <v>1.71486387668577E-2</v>
      </c>
      <c r="DD306" s="57">
        <v>4.79635556832274E-3</v>
      </c>
      <c r="DE306" s="57">
        <v>3.2109448145185402E-3</v>
      </c>
      <c r="DF306" s="57">
        <v>-1.00481706414411E-2</v>
      </c>
      <c r="DG306" s="57">
        <v>-1.2798150366276199E-3</v>
      </c>
      <c r="DH306" s="57">
        <v>8.5274106659380903E-3</v>
      </c>
      <c r="DI306" s="57">
        <v>1.4366790346043601E-2</v>
      </c>
      <c r="DJ306" s="57">
        <v>8.20838057880484E-2</v>
      </c>
      <c r="DK306" s="57">
        <v>0.103321205258654</v>
      </c>
      <c r="DL306" s="57">
        <v>0.10824288801896</v>
      </c>
      <c r="DM306" s="57">
        <v>0.10434938350416099</v>
      </c>
      <c r="DN306" s="57">
        <v>5.3084492534455498E-2</v>
      </c>
      <c r="DO306" s="52">
        <v>-2.3320464680446199E-3</v>
      </c>
      <c r="DP306" s="52">
        <v>-4.6181715944759102E-3</v>
      </c>
      <c r="DQ306" s="52">
        <v>-1.8200120692923199E-4</v>
      </c>
      <c r="DR306" s="58">
        <v>2.7506311231579902E-6</v>
      </c>
      <c r="DS306" s="58">
        <v>2.41747125442083E-6</v>
      </c>
      <c r="DT306" s="58">
        <v>1.6871960376338401E-6</v>
      </c>
      <c r="DU306" s="58">
        <v>8.6332227593876595E-7</v>
      </c>
      <c r="DV306" s="58">
        <v>3.4693251632923601E-7</v>
      </c>
      <c r="DW306" s="58">
        <v>1.42633201821458E-7</v>
      </c>
      <c r="DX306" s="58">
        <v>3.7491266718289501E-7</v>
      </c>
      <c r="DY306" s="58">
        <v>1.41408195639454E-6</v>
      </c>
      <c r="DZ306" s="58">
        <v>8.2960720353366998E-7</v>
      </c>
      <c r="EA306" s="58">
        <v>5.6161923776149899E-7</v>
      </c>
      <c r="EB306" s="58">
        <v>3.83404200843505E-7</v>
      </c>
      <c r="EC306" s="58">
        <v>4.5899896303194698E-7</v>
      </c>
      <c r="ED306" s="58">
        <v>1.10704413554216E-6</v>
      </c>
      <c r="EE306" s="58">
        <v>3.6416883071159701E-6</v>
      </c>
      <c r="EF306" s="58">
        <v>4.6447190061240796E-6</v>
      </c>
      <c r="EG306" s="58">
        <v>5.4335070686331999E-6</v>
      </c>
      <c r="EH306" s="58">
        <v>6.6444428375676304E-6</v>
      </c>
      <c r="EI306" s="58">
        <v>6.59486264877208E-6</v>
      </c>
      <c r="EJ306" s="58">
        <v>6.06952806715053E-6</v>
      </c>
      <c r="EK306" s="58">
        <v>5.1453807041923199E-6</v>
      </c>
      <c r="EL306" s="58">
        <v>5.2567656973851202E-6</v>
      </c>
      <c r="EM306" s="58">
        <v>3.41701831675774E-6</v>
      </c>
      <c r="EN306" s="58">
        <v>4.6287578863664499E-7</v>
      </c>
      <c r="EO306" s="58">
        <v>4.1656268670105499E-7</v>
      </c>
    </row>
    <row r="307" spans="2:145" x14ac:dyDescent="0.25">
      <c r="B30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All_Yes_All_All_All_All_All_All_All_All_All_45917</v>
      </c>
      <c r="C307" s="52" t="s">
        <v>264</v>
      </c>
      <c r="D307" s="52" t="s">
        <v>226</v>
      </c>
      <c r="E307" s="52" t="s">
        <v>25</v>
      </c>
      <c r="F307" s="52" t="s">
        <v>224</v>
      </c>
      <c r="G307" s="52" t="s">
        <v>25</v>
      </c>
      <c r="H307" s="52" t="s">
        <v>25</v>
      </c>
      <c r="I307" s="52" t="s">
        <v>25</v>
      </c>
      <c r="J307" s="52" t="s">
        <v>25</v>
      </c>
      <c r="K307" s="52" t="s">
        <v>25</v>
      </c>
      <c r="L307" s="53" t="s">
        <v>25</v>
      </c>
      <c r="M307" s="53" t="s">
        <v>25</v>
      </c>
      <c r="N307" s="54" t="s">
        <v>25</v>
      </c>
      <c r="O307" s="52" t="s">
        <v>25</v>
      </c>
      <c r="P307" s="55">
        <v>45917</v>
      </c>
      <c r="Q307" s="52">
        <v>17</v>
      </c>
      <c r="R307" s="52">
        <v>21</v>
      </c>
      <c r="S307" s="56">
        <v>21143</v>
      </c>
      <c r="T307" s="52">
        <v>0</v>
      </c>
      <c r="U307" s="52">
        <v>0</v>
      </c>
      <c r="V307" s="52">
        <v>0</v>
      </c>
      <c r="W307" s="52">
        <v>0</v>
      </c>
      <c r="X307" s="52">
        <v>1.01533081010649</v>
      </c>
      <c r="Y307" s="52">
        <v>0.89083736124124102</v>
      </c>
      <c r="Z307" s="52">
        <v>0.79146585115263002</v>
      </c>
      <c r="AA307" s="52">
        <v>0.71911387301052099</v>
      </c>
      <c r="AB307" s="52">
        <v>0.69465347089168294</v>
      </c>
      <c r="AC307" s="52">
        <v>0.68094133114771205</v>
      </c>
      <c r="AD307" s="52">
        <v>0.70131646303930795</v>
      </c>
      <c r="AE307" s="52">
        <v>0.72333866619019804</v>
      </c>
      <c r="AF307" s="52">
        <v>0.71387969571421706</v>
      </c>
      <c r="AG307" s="52">
        <v>0.785436506459263</v>
      </c>
      <c r="AH307" s="52">
        <v>0.89066136189310696</v>
      </c>
      <c r="AI307" s="52">
        <v>1.07466179274493</v>
      </c>
      <c r="AJ307" s="52">
        <v>1.2734420162967901</v>
      </c>
      <c r="AK307" s="52">
        <v>1.4758758012108799</v>
      </c>
      <c r="AL307" s="52">
        <v>1.7565203586178599</v>
      </c>
      <c r="AM307" s="52">
        <v>1.9457264962818701</v>
      </c>
      <c r="AN307" s="52">
        <v>1.97325252570724</v>
      </c>
      <c r="AO307" s="52">
        <v>2.01301322716954</v>
      </c>
      <c r="AP307" s="52">
        <v>1.96098176437701</v>
      </c>
      <c r="AQ307" s="52">
        <v>1.8265245754689501</v>
      </c>
      <c r="AR307" s="52">
        <v>1.7305439986323701</v>
      </c>
      <c r="AS307" s="52">
        <v>1.62598167664606</v>
      </c>
      <c r="AT307" s="52">
        <v>1.42463319107265</v>
      </c>
      <c r="AU307" s="52">
        <v>1.1863510537331201</v>
      </c>
      <c r="AV307" s="52">
        <v>1.1459435759576699</v>
      </c>
      <c r="AW307" s="52">
        <v>1.0424685088298</v>
      </c>
      <c r="AX307" s="52">
        <v>0.90108330330666897</v>
      </c>
      <c r="AY307" s="52">
        <v>0.80521096398011105</v>
      </c>
      <c r="AZ307" s="52">
        <v>0.72943564692614005</v>
      </c>
      <c r="BA307" s="52">
        <v>0.68591535340085497</v>
      </c>
      <c r="BB307" s="52">
        <v>0.67888603429507099</v>
      </c>
      <c r="BC307" s="52">
        <v>0.71092623772590902</v>
      </c>
      <c r="BD307" s="52">
        <v>0.74812296720629701</v>
      </c>
      <c r="BE307" s="52">
        <v>0.75861822352717501</v>
      </c>
      <c r="BF307" s="52">
        <v>0.82286074416991095</v>
      </c>
      <c r="BG307" s="52">
        <v>0.91563653149708202</v>
      </c>
      <c r="BH307" s="52">
        <v>1.0586706960319301</v>
      </c>
      <c r="BI307" s="52">
        <v>1.2383218832787799</v>
      </c>
      <c r="BJ307" s="52">
        <v>1.4530378064423499</v>
      </c>
      <c r="BK307" s="52">
        <v>1.6914909805298799</v>
      </c>
      <c r="BL307" s="52">
        <v>1.9041915289028299</v>
      </c>
      <c r="BM307" s="52">
        <v>1.9852172432525701</v>
      </c>
      <c r="BN307" s="52">
        <v>2.0532831326863499</v>
      </c>
      <c r="BO307" s="52">
        <v>1.9989729467981101</v>
      </c>
      <c r="BP307" s="52">
        <v>1.85971440999638</v>
      </c>
      <c r="BQ307" s="52">
        <v>1.7189995228683199</v>
      </c>
      <c r="BR307" s="52">
        <v>1.5867912651971701</v>
      </c>
      <c r="BS307" s="52">
        <v>1.40506558842755</v>
      </c>
      <c r="BT307" s="52">
        <v>1.2004079741162701</v>
      </c>
      <c r="BU307" s="52">
        <v>76.832436549955503</v>
      </c>
      <c r="BV307" s="52">
        <v>75.096674623785702</v>
      </c>
      <c r="BW307" s="52">
        <v>73.704189848527804</v>
      </c>
      <c r="BX307" s="52">
        <v>72.027645306685201</v>
      </c>
      <c r="BY307" s="52">
        <v>70.382908073149295</v>
      </c>
      <c r="BZ307" s="52">
        <v>69.224302237433093</v>
      </c>
      <c r="CA307" s="52">
        <v>68.029239909298994</v>
      </c>
      <c r="CB307" s="52">
        <v>67.649200142415296</v>
      </c>
      <c r="CC307" s="52">
        <v>70.340061159763593</v>
      </c>
      <c r="CD307" s="52">
        <v>75.303048622738501</v>
      </c>
      <c r="CE307" s="52">
        <v>80.039521076700296</v>
      </c>
      <c r="CF307" s="52">
        <v>83.922662049273697</v>
      </c>
      <c r="CG307" s="52">
        <v>87.664616577362295</v>
      </c>
      <c r="CH307" s="52">
        <v>90.855199373532002</v>
      </c>
      <c r="CI307" s="52">
        <v>93.274601613018106</v>
      </c>
      <c r="CJ307" s="52">
        <v>95.450314401918305</v>
      </c>
      <c r="CK307" s="52">
        <v>96.096890072180102</v>
      </c>
      <c r="CL307" s="52">
        <v>96.262475797655796</v>
      </c>
      <c r="CM307" s="52">
        <v>94.652402389089403</v>
      </c>
      <c r="CN307" s="52">
        <v>91.781262807505399</v>
      </c>
      <c r="CO307" s="52">
        <v>87.765912718506897</v>
      </c>
      <c r="CP307" s="57">
        <v>85.058204200979503</v>
      </c>
      <c r="CQ307" s="57">
        <v>83.544621458668502</v>
      </c>
      <c r="CR307" s="57">
        <v>81.233435422924998</v>
      </c>
      <c r="CS307" s="57">
        <v>79.622122710856203</v>
      </c>
      <c r="CT307" s="57">
        <v>2.0647809890095299E-2</v>
      </c>
      <c r="CU307" s="57">
        <v>1.8319945759765401E-2</v>
      </c>
      <c r="CV307" s="57">
        <v>1.8666508093140299E-2</v>
      </c>
      <c r="CW307" s="57">
        <v>1.1371472509986401E-2</v>
      </c>
      <c r="CX307" s="57">
        <v>1.6989975398700599E-3</v>
      </c>
      <c r="CY307" s="57">
        <v>-1.6157824474241399E-3</v>
      </c>
      <c r="CZ307" s="57">
        <v>-1.0742267913656401E-3</v>
      </c>
      <c r="DA307" s="57">
        <v>8.8464580291939994E-3</v>
      </c>
      <c r="DB307" s="57">
        <v>1.9504703923635899E-2</v>
      </c>
      <c r="DC307" s="57">
        <v>1.59252695348556E-2</v>
      </c>
      <c r="DD307" s="57">
        <v>4.5145056131968902E-3</v>
      </c>
      <c r="DE307" s="57">
        <v>3.2194661032589398E-3</v>
      </c>
      <c r="DF307" s="57">
        <v>-9.9512108992372301E-3</v>
      </c>
      <c r="DG307" s="57">
        <v>-5.9427450751980996E-3</v>
      </c>
      <c r="DH307" s="57">
        <v>6.24979819355727E-3</v>
      </c>
      <c r="DI307" s="57">
        <v>1.41146454275711E-2</v>
      </c>
      <c r="DJ307" s="57">
        <v>8.1962947880690903E-2</v>
      </c>
      <c r="DK307" s="57">
        <v>0.103049383386007</v>
      </c>
      <c r="DL307" s="57">
        <v>0.108467768353564</v>
      </c>
      <c r="DM307" s="57">
        <v>0.106814692400807</v>
      </c>
      <c r="DN307" s="57">
        <v>4.9159584858112899E-2</v>
      </c>
      <c r="DO307" s="52">
        <v>-4.1765396464730998E-3</v>
      </c>
      <c r="DP307" s="52">
        <v>-5.3035773258079E-3</v>
      </c>
      <c r="DQ307" s="52">
        <v>-4.5286351810461099E-4</v>
      </c>
      <c r="DR307" s="58">
        <v>2.92581630962459E-6</v>
      </c>
      <c r="DS307" s="58">
        <v>2.26206355833351E-6</v>
      </c>
      <c r="DT307" s="58">
        <v>1.60715809541043E-6</v>
      </c>
      <c r="DU307" s="58">
        <v>8.4609221622078503E-7</v>
      </c>
      <c r="DV307" s="58">
        <v>3.5715986958059E-7</v>
      </c>
      <c r="DW307" s="58">
        <v>1.7357124817880901E-7</v>
      </c>
      <c r="DX307" s="58">
        <v>4.2471890300628398E-7</v>
      </c>
      <c r="DY307" s="58">
        <v>1.5937217328178001E-6</v>
      </c>
      <c r="DZ307" s="58">
        <v>8.9773401089752598E-7</v>
      </c>
      <c r="EA307" s="58">
        <v>6.7020207917573602E-7</v>
      </c>
      <c r="EB307" s="58">
        <v>3.9417479309967599E-7</v>
      </c>
      <c r="EC307" s="58">
        <v>4.1009140941207599E-7</v>
      </c>
      <c r="ED307" s="58">
        <v>1.0485753497361801E-6</v>
      </c>
      <c r="EE307" s="58">
        <v>2.6875171101504099E-6</v>
      </c>
      <c r="EF307" s="58">
        <v>3.8849606549139603E-6</v>
      </c>
      <c r="EG307" s="58">
        <v>5.7484333076135404E-6</v>
      </c>
      <c r="EH307" s="58">
        <v>5.22692672627449E-6</v>
      </c>
      <c r="EI307" s="58">
        <v>5.6396057707462002E-6</v>
      </c>
      <c r="EJ307" s="58">
        <v>5.3438982402191496E-6</v>
      </c>
      <c r="EK307" s="58">
        <v>4.7715706178165802E-6</v>
      </c>
      <c r="EL307" s="58">
        <v>5.0302135254506101E-6</v>
      </c>
      <c r="EM307" s="58">
        <v>3.42365801628871E-6</v>
      </c>
      <c r="EN307" s="58">
        <v>5.4147039331901504E-7</v>
      </c>
      <c r="EO307" s="58">
        <v>4.4809910486286301E-7</v>
      </c>
    </row>
    <row r="308" spans="2:145" x14ac:dyDescent="0.25">
      <c r="B30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All_Yes_All_All_All_All_All_All_All_All_All_45923</v>
      </c>
      <c r="C308" s="52" t="s">
        <v>264</v>
      </c>
      <c r="D308" s="52" t="s">
        <v>226</v>
      </c>
      <c r="E308" s="52" t="s">
        <v>25</v>
      </c>
      <c r="F308" s="52" t="s">
        <v>224</v>
      </c>
      <c r="G308" s="52" t="s">
        <v>25</v>
      </c>
      <c r="H308" s="52" t="s">
        <v>25</v>
      </c>
      <c r="I308" s="52" t="s">
        <v>25</v>
      </c>
      <c r="J308" s="52" t="s">
        <v>25</v>
      </c>
      <c r="K308" s="52" t="s">
        <v>25</v>
      </c>
      <c r="L308" s="53" t="s">
        <v>25</v>
      </c>
      <c r="M308" s="53" t="s">
        <v>25</v>
      </c>
      <c r="N308" s="54" t="s">
        <v>25</v>
      </c>
      <c r="O308" s="52" t="s">
        <v>25</v>
      </c>
      <c r="P308" s="55">
        <v>45923</v>
      </c>
      <c r="Q308" s="52">
        <v>17</v>
      </c>
      <c r="R308" s="52">
        <v>21</v>
      </c>
      <c r="S308" s="56">
        <v>21270</v>
      </c>
      <c r="T308" s="52">
        <v>0</v>
      </c>
      <c r="U308" s="52">
        <v>0</v>
      </c>
      <c r="V308" s="52">
        <v>0</v>
      </c>
      <c r="W308" s="52">
        <v>0</v>
      </c>
      <c r="X308" s="52">
        <v>0.99421480780288896</v>
      </c>
      <c r="Y308" s="52">
        <v>0.86810349419963095</v>
      </c>
      <c r="Z308" s="52">
        <v>0.77600073966148697</v>
      </c>
      <c r="AA308" s="52">
        <v>0.71046766928587601</v>
      </c>
      <c r="AB308" s="52">
        <v>0.68421571723081498</v>
      </c>
      <c r="AC308" s="52">
        <v>0.67596190561238001</v>
      </c>
      <c r="AD308" s="52">
        <v>0.71113347741226796</v>
      </c>
      <c r="AE308" s="52">
        <v>0.75604195220046999</v>
      </c>
      <c r="AF308" s="52">
        <v>0.71766885134313596</v>
      </c>
      <c r="AG308" s="52">
        <v>0.78786813124708499</v>
      </c>
      <c r="AH308" s="52">
        <v>0.941031349422084</v>
      </c>
      <c r="AI308" s="52">
        <v>1.1234295707769499</v>
      </c>
      <c r="AJ308" s="52">
        <v>1.34298366758193</v>
      </c>
      <c r="AK308" s="52">
        <v>1.55672896830476</v>
      </c>
      <c r="AL308" s="52">
        <v>1.7597119385379301</v>
      </c>
      <c r="AM308" s="52">
        <v>1.9899384137501499</v>
      </c>
      <c r="AN308" s="52">
        <v>2.0762779012879702</v>
      </c>
      <c r="AO308" s="52">
        <v>2.1006472533555698</v>
      </c>
      <c r="AP308" s="52">
        <v>2.0011217631538298</v>
      </c>
      <c r="AQ308" s="52">
        <v>1.8835891728487899</v>
      </c>
      <c r="AR308" s="52">
        <v>1.78403905297679</v>
      </c>
      <c r="AS308" s="52">
        <v>1.6538789111166401</v>
      </c>
      <c r="AT308" s="52">
        <v>1.4328066465557401</v>
      </c>
      <c r="AU308" s="52">
        <v>1.2463985882914499</v>
      </c>
      <c r="AV308" s="52">
        <v>1.0948185903932299</v>
      </c>
      <c r="AW308" s="52">
        <v>1.02629185097846</v>
      </c>
      <c r="AX308" s="52">
        <v>0.88767774975042002</v>
      </c>
      <c r="AY308" s="52">
        <v>0.79596480001053105</v>
      </c>
      <c r="AZ308" s="52">
        <v>0.72458854054898103</v>
      </c>
      <c r="BA308" s="52">
        <v>0.68306624176430297</v>
      </c>
      <c r="BB308" s="52">
        <v>0.67663410994345496</v>
      </c>
      <c r="BC308" s="52">
        <v>0.71013704535683098</v>
      </c>
      <c r="BD308" s="52">
        <v>0.75397963411352897</v>
      </c>
      <c r="BE308" s="52">
        <v>0.77147544618848296</v>
      </c>
      <c r="BF308" s="52">
        <v>0.85081085872359796</v>
      </c>
      <c r="BG308" s="52">
        <v>0.95515487624344197</v>
      </c>
      <c r="BH308" s="52">
        <v>1.10842643620255</v>
      </c>
      <c r="BI308" s="52">
        <v>1.2944783900651</v>
      </c>
      <c r="BJ308" s="52">
        <v>1.5089309881267401</v>
      </c>
      <c r="BK308" s="52">
        <v>1.7226223973269199</v>
      </c>
      <c r="BL308" s="52">
        <v>1.93046764107407</v>
      </c>
      <c r="BM308" s="52">
        <v>2.0538828480843301</v>
      </c>
      <c r="BN308" s="52">
        <v>2.0978136027089</v>
      </c>
      <c r="BO308" s="52">
        <v>2.0564972405134898</v>
      </c>
      <c r="BP308" s="52">
        <v>1.9242872934625499</v>
      </c>
      <c r="BQ308" s="52">
        <v>1.7648430124352501</v>
      </c>
      <c r="BR308" s="52">
        <v>1.6281537549578</v>
      </c>
      <c r="BS308" s="52">
        <v>1.44323223584594</v>
      </c>
      <c r="BT308" s="52">
        <v>1.23132267275551</v>
      </c>
      <c r="BU308" s="52">
        <v>75.994610107925496</v>
      </c>
      <c r="BV308" s="52">
        <v>73.826992003838399</v>
      </c>
      <c r="BW308" s="52">
        <v>72.878600291554903</v>
      </c>
      <c r="BX308" s="52">
        <v>71.6804304966941</v>
      </c>
      <c r="BY308" s="52">
        <v>70.322969354152704</v>
      </c>
      <c r="BZ308" s="52">
        <v>69.461851763309895</v>
      </c>
      <c r="CA308" s="52">
        <v>68.322912036565</v>
      </c>
      <c r="CB308" s="52">
        <v>68.1360646421127</v>
      </c>
      <c r="CC308" s="52">
        <v>71.468332070685094</v>
      </c>
      <c r="CD308" s="52">
        <v>76.366148265628794</v>
      </c>
      <c r="CE308" s="52">
        <v>80.901813858630504</v>
      </c>
      <c r="CF308" s="52">
        <v>84.589303173422394</v>
      </c>
      <c r="CG308" s="52">
        <v>88.4665984303317</v>
      </c>
      <c r="CH308" s="52">
        <v>91.495178335826296</v>
      </c>
      <c r="CI308" s="52">
        <v>93.457655056228504</v>
      </c>
      <c r="CJ308" s="52">
        <v>95.588720541576194</v>
      </c>
      <c r="CK308" s="52">
        <v>96.963957982775995</v>
      </c>
      <c r="CL308" s="52">
        <v>96.855545728225707</v>
      </c>
      <c r="CM308" s="52">
        <v>95.964633774480006</v>
      </c>
      <c r="CN308" s="52">
        <v>92.490316775632493</v>
      </c>
      <c r="CO308" s="52">
        <v>88.678294614650198</v>
      </c>
      <c r="CP308" s="52">
        <v>85.905877573212507</v>
      </c>
      <c r="CQ308" s="57">
        <v>82.958364116938796</v>
      </c>
      <c r="CR308" s="57">
        <v>79.809069405791504</v>
      </c>
      <c r="CS308" s="57">
        <v>78.103231465138606</v>
      </c>
      <c r="CT308" s="57">
        <v>1.87347692309177E-2</v>
      </c>
      <c r="CU308" s="57">
        <v>1.22076888383023E-2</v>
      </c>
      <c r="CV308" s="57">
        <v>1.58286216420865E-2</v>
      </c>
      <c r="CW308" s="57">
        <v>1.03672745364591E-2</v>
      </c>
      <c r="CX308" s="57">
        <v>1.6644057885378701E-3</v>
      </c>
      <c r="CY308" s="57">
        <v>-1.69316901099674E-3</v>
      </c>
      <c r="CZ308" s="57">
        <v>-1.04207004873627E-3</v>
      </c>
      <c r="DA308" s="57">
        <v>8.8741730780725597E-3</v>
      </c>
      <c r="DB308" s="57">
        <v>1.91818772642652E-2</v>
      </c>
      <c r="DC308" s="57">
        <v>1.5319660807104601E-2</v>
      </c>
      <c r="DD308" s="57">
        <v>4.0341930515823497E-3</v>
      </c>
      <c r="DE308" s="57">
        <v>3.1975916119868801E-3</v>
      </c>
      <c r="DF308" s="57">
        <v>-1.0334594292868499E-2</v>
      </c>
      <c r="DG308" s="57">
        <v>-5.0027807982805103E-3</v>
      </c>
      <c r="DH308" s="57">
        <v>5.2593709482910396E-3</v>
      </c>
      <c r="DI308" s="57">
        <v>1.28328835204826E-2</v>
      </c>
      <c r="DJ308" s="57">
        <v>8.2868532053197996E-2</v>
      </c>
      <c r="DK308" s="57">
        <v>0.103951120588159</v>
      </c>
      <c r="DL308" s="57">
        <v>0.11110127249729899</v>
      </c>
      <c r="DM308" s="57">
        <v>0.107922453286505</v>
      </c>
      <c r="DN308" s="57">
        <v>5.0109561845365899E-2</v>
      </c>
      <c r="DO308" s="52">
        <v>-4.7162845794079299E-3</v>
      </c>
      <c r="DP308" s="52">
        <v>-5.1237070558452103E-3</v>
      </c>
      <c r="DQ308" s="52">
        <v>-1.9461690071800601E-4</v>
      </c>
      <c r="DR308" s="58">
        <v>2.4985469484777701E-6</v>
      </c>
      <c r="DS308" s="58">
        <v>1.9541549004162402E-6</v>
      </c>
      <c r="DT308" s="58">
        <v>1.4750335526768799E-6</v>
      </c>
      <c r="DU308" s="58">
        <v>8.5209223738951103E-7</v>
      </c>
      <c r="DV308" s="58">
        <v>3.8029261185465102E-7</v>
      </c>
      <c r="DW308" s="58">
        <v>1.6114272064105901E-7</v>
      </c>
      <c r="DX308" s="58">
        <v>4.3251985687728401E-7</v>
      </c>
      <c r="DY308" s="58">
        <v>1.4117156435618099E-6</v>
      </c>
      <c r="DZ308" s="58">
        <v>1.03471441937898E-6</v>
      </c>
      <c r="EA308" s="58">
        <v>7.1409523701413301E-7</v>
      </c>
      <c r="EB308" s="58">
        <v>3.8403766796584101E-7</v>
      </c>
      <c r="EC308" s="58">
        <v>3.9196791186253902E-7</v>
      </c>
      <c r="ED308" s="58">
        <v>1.11781858161049E-6</v>
      </c>
      <c r="EE308" s="58">
        <v>2.9001515692101198E-6</v>
      </c>
      <c r="EF308" s="58">
        <v>4.6283749013634203E-6</v>
      </c>
      <c r="EG308" s="58">
        <v>5.2246782258563404E-6</v>
      </c>
      <c r="EH308" s="58">
        <v>5.5574680216315296E-6</v>
      </c>
      <c r="EI308" s="58">
        <v>5.3711548660844296E-6</v>
      </c>
      <c r="EJ308" s="58">
        <v>5.2341652275060302E-6</v>
      </c>
      <c r="EK308" s="58">
        <v>4.8193292470372098E-6</v>
      </c>
      <c r="EL308" s="58">
        <v>5.0077796760589002E-6</v>
      </c>
      <c r="EM308" s="58">
        <v>3.5163772553483E-6</v>
      </c>
      <c r="EN308" s="58">
        <v>4.9699796513892504E-7</v>
      </c>
      <c r="EO308" s="58">
        <v>3.7609698643835502E-7</v>
      </c>
    </row>
    <row r="309" spans="2:145" x14ac:dyDescent="0.25">
      <c r="B30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All_All_No_All_All_All_All_All_All_All_All_45848</v>
      </c>
      <c r="C309" s="52" t="s">
        <v>264</v>
      </c>
      <c r="D309" s="52" t="s">
        <v>227</v>
      </c>
      <c r="E309" s="52" t="s">
        <v>25</v>
      </c>
      <c r="F309" s="52" t="s">
        <v>25</v>
      </c>
      <c r="G309" s="52" t="s">
        <v>222</v>
      </c>
      <c r="H309" s="52" t="s">
        <v>25</v>
      </c>
      <c r="I309" s="52" t="s">
        <v>25</v>
      </c>
      <c r="J309" s="52" t="s">
        <v>25</v>
      </c>
      <c r="K309" s="52" t="s">
        <v>25</v>
      </c>
      <c r="L309" s="53" t="s">
        <v>25</v>
      </c>
      <c r="M309" s="53" t="s">
        <v>25</v>
      </c>
      <c r="N309" s="54" t="s">
        <v>25</v>
      </c>
      <c r="O309" s="52" t="s">
        <v>25</v>
      </c>
      <c r="P309" s="55">
        <v>45848</v>
      </c>
      <c r="Q309" s="52">
        <v>17</v>
      </c>
      <c r="R309" s="52">
        <v>21</v>
      </c>
      <c r="S309" s="56">
        <v>42057</v>
      </c>
      <c r="T309" s="52">
        <v>0</v>
      </c>
      <c r="U309" s="52">
        <v>0</v>
      </c>
      <c r="V309" s="52">
        <v>0</v>
      </c>
      <c r="W309" s="52">
        <v>0</v>
      </c>
      <c r="X309" s="52">
        <v>0.95270230947062495</v>
      </c>
      <c r="Y309" s="52">
        <v>0.83807549540257698</v>
      </c>
      <c r="Z309" s="52">
        <v>0.73628530095993405</v>
      </c>
      <c r="AA309" s="52">
        <v>0.67546238967613303</v>
      </c>
      <c r="AB309" s="52">
        <v>0.64145287820680696</v>
      </c>
      <c r="AC309" s="52">
        <v>0.62922466929199306</v>
      </c>
      <c r="AD309" s="52">
        <v>0.65995863278011901</v>
      </c>
      <c r="AE309" s="52">
        <v>0.71104055359009899</v>
      </c>
      <c r="AF309" s="52">
        <v>0.75342908264126696</v>
      </c>
      <c r="AG309" s="52">
        <v>0.81692680373550697</v>
      </c>
      <c r="AH309" s="52">
        <v>0.93300814825597</v>
      </c>
      <c r="AI309" s="52">
        <v>1.07654966108313</v>
      </c>
      <c r="AJ309" s="52">
        <v>1.2789080981838199</v>
      </c>
      <c r="AK309" s="52">
        <v>1.47212540054883</v>
      </c>
      <c r="AL309" s="52">
        <v>1.69808016667448</v>
      </c>
      <c r="AM309" s="52">
        <v>1.8639411465690601</v>
      </c>
      <c r="AN309" s="52">
        <v>1.8873050800523501</v>
      </c>
      <c r="AO309" s="52">
        <v>1.9843242811800299</v>
      </c>
      <c r="AP309" s="52">
        <v>1.9909286146979699</v>
      </c>
      <c r="AQ309" s="52">
        <v>1.86193757681738</v>
      </c>
      <c r="AR309" s="52">
        <v>1.7378430109127101</v>
      </c>
      <c r="AS309" s="52">
        <v>1.7001380565028299</v>
      </c>
      <c r="AT309" s="52">
        <v>1.46507471354664</v>
      </c>
      <c r="AU309" s="52">
        <v>1.23648316322409</v>
      </c>
      <c r="AV309" s="52">
        <v>1.03159538002993</v>
      </c>
      <c r="AW309" s="52">
        <v>0.97349720598429201</v>
      </c>
      <c r="AX309" s="52">
        <v>0.84643893660873604</v>
      </c>
      <c r="AY309" s="52">
        <v>0.75685223489223796</v>
      </c>
      <c r="AZ309" s="52">
        <v>0.68678784885736099</v>
      </c>
      <c r="BA309" s="52">
        <v>0.64355052296145199</v>
      </c>
      <c r="BB309" s="52">
        <v>0.62893153842184901</v>
      </c>
      <c r="BC309" s="52">
        <v>0.65184752559261205</v>
      </c>
      <c r="BD309" s="52">
        <v>0.70874878940314801</v>
      </c>
      <c r="BE309" s="52">
        <v>0.75434876428186903</v>
      </c>
      <c r="BF309" s="52">
        <v>0.83028273936553099</v>
      </c>
      <c r="BG309" s="52">
        <v>0.93007143187582997</v>
      </c>
      <c r="BH309" s="52">
        <v>1.0813743668025</v>
      </c>
      <c r="BI309" s="52">
        <v>1.2710019167766899</v>
      </c>
      <c r="BJ309" s="52">
        <v>1.4910302559688899</v>
      </c>
      <c r="BK309" s="52">
        <v>1.7454601709672499</v>
      </c>
      <c r="BL309" s="52">
        <v>1.9404399023416601</v>
      </c>
      <c r="BM309" s="52">
        <v>2.0485919937858501</v>
      </c>
      <c r="BN309" s="52">
        <v>2.1329889382901999</v>
      </c>
      <c r="BO309" s="52">
        <v>2.1299478076760598</v>
      </c>
      <c r="BP309" s="52">
        <v>2.00509621378328</v>
      </c>
      <c r="BQ309" s="52">
        <v>1.8428130907821001</v>
      </c>
      <c r="BR309" s="52">
        <v>1.70519269136132</v>
      </c>
      <c r="BS309" s="52">
        <v>1.46167729688057</v>
      </c>
      <c r="BT309" s="52">
        <v>1.23114286555761</v>
      </c>
      <c r="BU309" s="52">
        <v>77.736008499768502</v>
      </c>
      <c r="BV309" s="52">
        <v>70.589059304689201</v>
      </c>
      <c r="BW309" s="52">
        <v>69.505420437079295</v>
      </c>
      <c r="BX309" s="52">
        <v>68.724418509825</v>
      </c>
      <c r="BY309" s="52">
        <v>67.219268285390797</v>
      </c>
      <c r="BZ309" s="52">
        <v>65.647129928305503</v>
      </c>
      <c r="CA309" s="52">
        <v>65.150141831007502</v>
      </c>
      <c r="CB309" s="52">
        <v>66.951824130339702</v>
      </c>
      <c r="CC309" s="52">
        <v>70.706349473509604</v>
      </c>
      <c r="CD309" s="52">
        <v>75.148361545007106</v>
      </c>
      <c r="CE309" s="52">
        <v>79.252942085747605</v>
      </c>
      <c r="CF309" s="52">
        <v>83.304136463435</v>
      </c>
      <c r="CG309" s="52">
        <v>86.856643109359197</v>
      </c>
      <c r="CH309" s="52">
        <v>89.668725035122506</v>
      </c>
      <c r="CI309" s="52">
        <v>92.4110241788389</v>
      </c>
      <c r="CJ309" s="52">
        <v>94.624829123080403</v>
      </c>
      <c r="CK309" s="52">
        <v>95.596324698112397</v>
      </c>
      <c r="CL309" s="52">
        <v>95.697718505281202</v>
      </c>
      <c r="CM309" s="52">
        <v>95.394149257895407</v>
      </c>
      <c r="CN309" s="52">
        <v>93.769766687566403</v>
      </c>
      <c r="CO309" s="52">
        <v>91.129169124242594</v>
      </c>
      <c r="CP309" s="57">
        <v>86.258012947060806</v>
      </c>
      <c r="CQ309" s="57">
        <v>82.313152592390395</v>
      </c>
      <c r="CR309" s="57">
        <v>80.163355207016394</v>
      </c>
      <c r="CS309" s="57">
        <v>74.905824258327897</v>
      </c>
      <c r="CT309" s="57">
        <v>2.4570443255847702E-2</v>
      </c>
      <c r="CU309" s="57">
        <v>3.5130958753983301E-3</v>
      </c>
      <c r="CV309" s="57">
        <v>1.03536198759582E-2</v>
      </c>
      <c r="CW309" s="57">
        <v>7.6931188081995599E-3</v>
      </c>
      <c r="CX309" s="57">
        <v>1.3720063831779001E-3</v>
      </c>
      <c r="CY309" s="57">
        <v>-2.7073988158695401E-3</v>
      </c>
      <c r="CZ309" s="57">
        <v>7.4522970956386603E-4</v>
      </c>
      <c r="DA309" s="57">
        <v>8.5184010131127402E-3</v>
      </c>
      <c r="DB309" s="57">
        <v>1.9036606153203101E-2</v>
      </c>
      <c r="DC309" s="57">
        <v>1.55416373991658E-2</v>
      </c>
      <c r="DD309" s="57">
        <v>5.9345847569793799E-3</v>
      </c>
      <c r="DE309" s="57">
        <v>3.8696149305230002E-3</v>
      </c>
      <c r="DF309" s="57">
        <v>-1.0057063202431001E-2</v>
      </c>
      <c r="DG309" s="57">
        <v>-6.3574463235723704E-3</v>
      </c>
      <c r="DH309" s="57">
        <v>6.6925655181521698E-3</v>
      </c>
      <c r="DI309" s="57">
        <v>1.33850405738275E-2</v>
      </c>
      <c r="DJ309" s="57">
        <v>8.2545314025631894E-2</v>
      </c>
      <c r="DK309" s="57">
        <v>0.101873798468802</v>
      </c>
      <c r="DL309" s="57">
        <v>0.108810918389929</v>
      </c>
      <c r="DM309" s="57">
        <v>0.104081765695657</v>
      </c>
      <c r="DN309" s="57">
        <v>6.8764151398605394E-2</v>
      </c>
      <c r="DO309" s="52">
        <v>3.4946912979652502E-4</v>
      </c>
      <c r="DP309" s="52">
        <v>-4.6014473576371801E-3</v>
      </c>
      <c r="DQ309" s="52">
        <v>-2.7558905171446297E-4</v>
      </c>
      <c r="DR309" s="58">
        <v>1.61011243229531E-6</v>
      </c>
      <c r="DS309" s="58">
        <v>1.2842949067111501E-6</v>
      </c>
      <c r="DT309" s="58">
        <v>9.5843147773488192E-7</v>
      </c>
      <c r="DU309" s="58">
        <v>4.6827867787104001E-7</v>
      </c>
      <c r="DV309" s="58">
        <v>1.8004032238865299E-7</v>
      </c>
      <c r="DW309" s="58">
        <v>6.5893958142316902E-8</v>
      </c>
      <c r="DX309" s="58">
        <v>1.88933683674439E-7</v>
      </c>
      <c r="DY309" s="58">
        <v>1.1601182624194599E-6</v>
      </c>
      <c r="DZ309" s="58">
        <v>4.2328010605608198E-7</v>
      </c>
      <c r="EA309" s="58">
        <v>2.8090892233069701E-7</v>
      </c>
      <c r="EB309" s="58">
        <v>1.6278487468013101E-7</v>
      </c>
      <c r="EC309" s="58">
        <v>1.6053682973519799E-7</v>
      </c>
      <c r="ED309" s="58">
        <v>4.38081464175389E-7</v>
      </c>
      <c r="EE309" s="58">
        <v>1.3373369403836001E-6</v>
      </c>
      <c r="EF309" s="58">
        <v>1.95234217312333E-6</v>
      </c>
      <c r="EG309" s="58">
        <v>2.1123825730713601E-6</v>
      </c>
      <c r="EH309" s="58">
        <v>2.2899648545337399E-6</v>
      </c>
      <c r="EI309" s="58">
        <v>2.52592642476264E-6</v>
      </c>
      <c r="EJ309" s="58">
        <v>2.69463154160564E-6</v>
      </c>
      <c r="EK309" s="58">
        <v>2.7321480739743601E-6</v>
      </c>
      <c r="EL309" s="58">
        <v>3.4689223321349599E-6</v>
      </c>
      <c r="EM309" s="58">
        <v>2.0180933213271301E-6</v>
      </c>
      <c r="EN309" s="58">
        <v>2.1982651057299399E-7</v>
      </c>
      <c r="EO309" s="58">
        <v>1.81264056007243E-7</v>
      </c>
    </row>
    <row r="310" spans="2:145" x14ac:dyDescent="0.25">
      <c r="B3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All_All_No_All_All_All_All_All_All_All_All_45849</v>
      </c>
      <c r="C310" s="52" t="s">
        <v>264</v>
      </c>
      <c r="D310" s="52" t="s">
        <v>227</v>
      </c>
      <c r="E310" s="52" t="s">
        <v>25</v>
      </c>
      <c r="F310" s="52" t="s">
        <v>25</v>
      </c>
      <c r="G310" s="52" t="s">
        <v>222</v>
      </c>
      <c r="H310" s="52" t="s">
        <v>25</v>
      </c>
      <c r="I310" s="52" t="s">
        <v>25</v>
      </c>
      <c r="J310" s="52" t="s">
        <v>25</v>
      </c>
      <c r="K310" s="52" t="s">
        <v>25</v>
      </c>
      <c r="L310" s="53" t="s">
        <v>25</v>
      </c>
      <c r="M310" s="53" t="s">
        <v>25</v>
      </c>
      <c r="N310" s="54" t="s">
        <v>25</v>
      </c>
      <c r="O310" s="52" t="s">
        <v>25</v>
      </c>
      <c r="P310" s="55">
        <v>45849</v>
      </c>
      <c r="Q310" s="52">
        <v>17</v>
      </c>
      <c r="R310" s="52">
        <v>21</v>
      </c>
      <c r="S310" s="56">
        <v>42082</v>
      </c>
      <c r="T310" s="52">
        <v>0</v>
      </c>
      <c r="U310" s="52">
        <v>0</v>
      </c>
      <c r="V310" s="52">
        <v>0</v>
      </c>
      <c r="W310" s="52">
        <v>0</v>
      </c>
      <c r="X310" s="52">
        <v>1.11332992602055</v>
      </c>
      <c r="Y310" s="52">
        <v>0.964098754043753</v>
      </c>
      <c r="Z310" s="52">
        <v>0.83448722862706404</v>
      </c>
      <c r="AA310" s="52">
        <v>0.75777750139009203</v>
      </c>
      <c r="AB310" s="52">
        <v>0.70916862090150801</v>
      </c>
      <c r="AC310" s="52">
        <v>0.693978719213595</v>
      </c>
      <c r="AD310" s="52">
        <v>0.72165752191323196</v>
      </c>
      <c r="AE310" s="52">
        <v>0.76113112391953897</v>
      </c>
      <c r="AF310" s="52">
        <v>0.84201200978963098</v>
      </c>
      <c r="AG310" s="52">
        <v>0.96703372777375396</v>
      </c>
      <c r="AH310" s="52">
        <v>1.11912728574487</v>
      </c>
      <c r="AI310" s="52">
        <v>1.3272843428510499</v>
      </c>
      <c r="AJ310" s="52">
        <v>1.55738456294204</v>
      </c>
      <c r="AK310" s="52">
        <v>1.80010896061583</v>
      </c>
      <c r="AL310" s="52">
        <v>2.01213444619246</v>
      </c>
      <c r="AM310" s="52">
        <v>2.18570409654015</v>
      </c>
      <c r="AN310" s="52">
        <v>2.2096818816316</v>
      </c>
      <c r="AO310" s="52">
        <v>2.2464778454629402</v>
      </c>
      <c r="AP310" s="52">
        <v>2.2191113318071101</v>
      </c>
      <c r="AQ310" s="52">
        <v>2.0826295344462902</v>
      </c>
      <c r="AR310" s="52">
        <v>1.9058970806619699</v>
      </c>
      <c r="AS310" s="52">
        <v>1.84514123611957</v>
      </c>
      <c r="AT310" s="52">
        <v>1.6362288201633299</v>
      </c>
      <c r="AU310" s="52">
        <v>1.41583292153561</v>
      </c>
      <c r="AV310" s="52">
        <v>1.2372107657133899</v>
      </c>
      <c r="AW310" s="52">
        <v>1.12927069177746</v>
      </c>
      <c r="AX310" s="52">
        <v>0.98854981224615102</v>
      </c>
      <c r="AY310" s="52">
        <v>0.87011493025983599</v>
      </c>
      <c r="AZ310" s="52">
        <v>0.77691610500486996</v>
      </c>
      <c r="BA310" s="52">
        <v>0.71580112318101197</v>
      </c>
      <c r="BB310" s="52">
        <v>0.69132115440516495</v>
      </c>
      <c r="BC310" s="52">
        <v>0.70855353941350296</v>
      </c>
      <c r="BD310" s="52">
        <v>0.78171392490402203</v>
      </c>
      <c r="BE310" s="52">
        <v>0.85381227881375299</v>
      </c>
      <c r="BF310" s="52">
        <v>0.97599302950520905</v>
      </c>
      <c r="BG310" s="52">
        <v>1.12594351604252</v>
      </c>
      <c r="BH310" s="52">
        <v>1.32207126976041</v>
      </c>
      <c r="BI310" s="52">
        <v>1.55048862966951</v>
      </c>
      <c r="BJ310" s="52">
        <v>1.77467906120898</v>
      </c>
      <c r="BK310" s="52">
        <v>1.9980856305692101</v>
      </c>
      <c r="BL310" s="52">
        <v>2.1873709073272201</v>
      </c>
      <c r="BM310" s="52">
        <v>2.3259527092254801</v>
      </c>
      <c r="BN310" s="52">
        <v>2.41367175582038</v>
      </c>
      <c r="BO310" s="52">
        <v>2.38247790530753</v>
      </c>
      <c r="BP310" s="52">
        <v>2.2155384011727701</v>
      </c>
      <c r="BQ310" s="52">
        <v>2.0223617893666401</v>
      </c>
      <c r="BR310" s="52">
        <v>1.8661060700944001</v>
      </c>
      <c r="BS310" s="52">
        <v>1.6414395934133601</v>
      </c>
      <c r="BT310" s="52">
        <v>1.3994180623939101</v>
      </c>
      <c r="BU310" s="52">
        <v>80.091390010957994</v>
      </c>
      <c r="BV310" s="52">
        <v>76.391034413643993</v>
      </c>
      <c r="BW310" s="52">
        <v>74.952497201498701</v>
      </c>
      <c r="BX310" s="52">
        <v>73.337551768901605</v>
      </c>
      <c r="BY310" s="52">
        <v>71.780876495007305</v>
      </c>
      <c r="BZ310" s="52">
        <v>71.148902668381297</v>
      </c>
      <c r="CA310" s="52">
        <v>70.185135781264805</v>
      </c>
      <c r="CB310" s="52">
        <v>71.024452795541393</v>
      </c>
      <c r="CC310" s="52">
        <v>73.673783503303298</v>
      </c>
      <c r="CD310" s="52">
        <v>78.849266104628896</v>
      </c>
      <c r="CE310" s="52">
        <v>82.891906824679694</v>
      </c>
      <c r="CF310" s="52">
        <v>86.913577627199302</v>
      </c>
      <c r="CG310" s="52">
        <v>90.538726769744201</v>
      </c>
      <c r="CH310" s="52">
        <v>93.225708902424302</v>
      </c>
      <c r="CI310" s="52">
        <v>95.439117516890605</v>
      </c>
      <c r="CJ310" s="52">
        <v>97.346185615350393</v>
      </c>
      <c r="CK310" s="52">
        <v>98.365986025799103</v>
      </c>
      <c r="CL310" s="52">
        <v>98.588747537762202</v>
      </c>
      <c r="CM310" s="52">
        <v>97.360387508380896</v>
      </c>
      <c r="CN310" s="52">
        <v>95.554164849204497</v>
      </c>
      <c r="CO310" s="52">
        <v>91.880412128176403</v>
      </c>
      <c r="CP310" s="57">
        <v>87.461431287616904</v>
      </c>
      <c r="CQ310" s="57">
        <v>84.587908033728098</v>
      </c>
      <c r="CR310" s="57">
        <v>82.373107276387898</v>
      </c>
      <c r="CS310" s="57">
        <v>80.165740174167595</v>
      </c>
      <c r="CT310" s="57">
        <v>3.0132487481620601E-2</v>
      </c>
      <c r="CU310" s="57">
        <v>2.6631480507278298E-2</v>
      </c>
      <c r="CV310" s="57">
        <v>2.4068139912791699E-2</v>
      </c>
      <c r="CW310" s="57">
        <v>1.5019399850834199E-2</v>
      </c>
      <c r="CX310" s="57">
        <v>2.2356409664382802E-3</v>
      </c>
      <c r="CY310" s="57">
        <v>-1.3241093118548999E-3</v>
      </c>
      <c r="CZ310" s="57">
        <v>-2.9869172057729598E-3</v>
      </c>
      <c r="DA310" s="57">
        <v>1.09973803026379E-2</v>
      </c>
      <c r="DB310" s="57">
        <v>1.7098468366220601E-2</v>
      </c>
      <c r="DC310" s="57">
        <v>1.37481496389481E-2</v>
      </c>
      <c r="DD310" s="57">
        <v>4.1418716568928397E-3</v>
      </c>
      <c r="DE310" s="57">
        <v>4.1886511144172004E-3</v>
      </c>
      <c r="DF310" s="57">
        <v>-4.9505015254448998E-3</v>
      </c>
      <c r="DG310" s="57">
        <v>1.26885650230124E-2</v>
      </c>
      <c r="DH310" s="57">
        <v>2.00399995152633E-2</v>
      </c>
      <c r="DI310" s="57">
        <v>2.1244693170671399E-2</v>
      </c>
      <c r="DJ310" s="57">
        <v>8.45701000699461E-2</v>
      </c>
      <c r="DK310" s="57">
        <v>0.111781170068177</v>
      </c>
      <c r="DL310" s="57">
        <v>0.109758763934048</v>
      </c>
      <c r="DM310" s="57">
        <v>9.9241319486717203E-2</v>
      </c>
      <c r="DN310" s="57">
        <v>7.6664894152049995E-2</v>
      </c>
      <c r="DO310" s="57">
        <v>9.6567639250386104E-3</v>
      </c>
      <c r="DP310" s="52">
        <v>-3.5712414478424799E-3</v>
      </c>
      <c r="DQ310" s="52">
        <v>-2.3828159507336799E-5</v>
      </c>
      <c r="DR310" s="58">
        <v>1.8986157506894E-6</v>
      </c>
      <c r="DS310" s="58">
        <v>1.5869452706768599E-6</v>
      </c>
      <c r="DT310" s="58">
        <v>1.1539752269016399E-6</v>
      </c>
      <c r="DU310" s="58">
        <v>5.7838559812693498E-7</v>
      </c>
      <c r="DV310" s="58">
        <v>2.2806736635019201E-7</v>
      </c>
      <c r="DW310" s="58">
        <v>9.5077146140972804E-8</v>
      </c>
      <c r="DX310" s="58">
        <v>2.8349983829259399E-7</v>
      </c>
      <c r="DY310" s="58">
        <v>1.52224227193196E-6</v>
      </c>
      <c r="DZ310" s="58">
        <v>6.9279569335526097E-7</v>
      </c>
      <c r="EA310" s="58">
        <v>4.89010842860414E-7</v>
      </c>
      <c r="EB310" s="58">
        <v>2.7460265028460399E-7</v>
      </c>
      <c r="EC310" s="58">
        <v>4.2844237204232202E-7</v>
      </c>
      <c r="ED310" s="58">
        <v>1.1399711632687801E-6</v>
      </c>
      <c r="EE310" s="58">
        <v>2.5111621562911199E-6</v>
      </c>
      <c r="EF310" s="58">
        <v>3.2698305781080799E-6</v>
      </c>
      <c r="EG310" s="58">
        <v>3.9582405226881498E-6</v>
      </c>
      <c r="EH310" s="58">
        <v>4.41051237604748E-6</v>
      </c>
      <c r="EI310" s="58">
        <v>5.1846396595052004E-6</v>
      </c>
      <c r="EJ310" s="58">
        <v>4.7535598985557101E-6</v>
      </c>
      <c r="EK310" s="58">
        <v>4.8954605667740198E-6</v>
      </c>
      <c r="EL310" s="58">
        <v>5.1868263737149101E-6</v>
      </c>
      <c r="EM310" s="58">
        <v>3.05062237955749E-6</v>
      </c>
      <c r="EN310" s="58">
        <v>4.70181659004202E-7</v>
      </c>
      <c r="EO310" s="58">
        <v>3.3858551727973698E-7</v>
      </c>
    </row>
    <row r="311" spans="2:145" x14ac:dyDescent="0.25">
      <c r="B3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All_All_No_All_All_All_All_All_All_All_All_45877</v>
      </c>
      <c r="C311" s="52" t="s">
        <v>264</v>
      </c>
      <c r="D311" s="52" t="s">
        <v>227</v>
      </c>
      <c r="E311" s="52" t="s">
        <v>25</v>
      </c>
      <c r="F311" s="52" t="s">
        <v>25</v>
      </c>
      <c r="G311" s="52" t="s">
        <v>222</v>
      </c>
      <c r="H311" s="52" t="s">
        <v>25</v>
      </c>
      <c r="I311" s="52" t="s">
        <v>25</v>
      </c>
      <c r="J311" s="52" t="s">
        <v>25</v>
      </c>
      <c r="K311" s="52" t="s">
        <v>25</v>
      </c>
      <c r="L311" s="53" t="s">
        <v>25</v>
      </c>
      <c r="M311" s="53" t="s">
        <v>25</v>
      </c>
      <c r="N311" s="54" t="s">
        <v>25</v>
      </c>
      <c r="O311" s="52" t="s">
        <v>25</v>
      </c>
      <c r="P311" s="55">
        <v>45877</v>
      </c>
      <c r="Q311" s="52">
        <v>17</v>
      </c>
      <c r="R311" s="52">
        <v>21</v>
      </c>
      <c r="S311" s="56">
        <v>43624</v>
      </c>
      <c r="T311" s="52">
        <v>0</v>
      </c>
      <c r="U311" s="52">
        <v>0</v>
      </c>
      <c r="V311" s="52">
        <v>0</v>
      </c>
      <c r="W311" s="52">
        <v>0</v>
      </c>
      <c r="X311" s="52">
        <v>1.0985715391205</v>
      </c>
      <c r="Y311" s="52">
        <v>0.95736547341477995</v>
      </c>
      <c r="Z311" s="52">
        <v>0.84152786467978202</v>
      </c>
      <c r="AA311" s="52">
        <v>0.75785872632379203</v>
      </c>
      <c r="AB311" s="52">
        <v>0.703545999151034</v>
      </c>
      <c r="AC311" s="52">
        <v>0.69026426105330496</v>
      </c>
      <c r="AD311" s="52">
        <v>0.70752784974539595</v>
      </c>
      <c r="AE311" s="52">
        <v>0.77927360220741004</v>
      </c>
      <c r="AF311" s="52">
        <v>0.836068308592406</v>
      </c>
      <c r="AG311" s="52">
        <v>0.92880896323362705</v>
      </c>
      <c r="AH311" s="52">
        <v>1.0627725790020299</v>
      </c>
      <c r="AI311" s="52">
        <v>1.2198583086716399</v>
      </c>
      <c r="AJ311" s="52">
        <v>1.44170341062714</v>
      </c>
      <c r="AK311" s="52">
        <v>1.6702216480135801</v>
      </c>
      <c r="AL311" s="52">
        <v>1.9143114472159899</v>
      </c>
      <c r="AM311" s="52">
        <v>2.0899104679755598</v>
      </c>
      <c r="AN311" s="52">
        <v>2.1301788749363699</v>
      </c>
      <c r="AO311" s="52">
        <v>2.2077893643112101</v>
      </c>
      <c r="AP311" s="52">
        <v>2.1765134164901698</v>
      </c>
      <c r="AQ311" s="52">
        <v>2.0113677698382602</v>
      </c>
      <c r="AR311" s="52">
        <v>1.8515583710600501</v>
      </c>
      <c r="AS311" s="52">
        <v>1.80425625310713</v>
      </c>
      <c r="AT311" s="52">
        <v>1.6159635568576101</v>
      </c>
      <c r="AU311" s="52">
        <v>1.3697303471954101</v>
      </c>
      <c r="AV311" s="52">
        <v>1.2410532175949001</v>
      </c>
      <c r="AW311" s="52">
        <v>1.0796011151391001</v>
      </c>
      <c r="AX311" s="52">
        <v>0.948801030505803</v>
      </c>
      <c r="AY311" s="52">
        <v>0.84226781334529799</v>
      </c>
      <c r="AZ311" s="52">
        <v>0.75708111863793004</v>
      </c>
      <c r="BA311" s="52">
        <v>0.70084781278396202</v>
      </c>
      <c r="BB311" s="52">
        <v>0.68428627324691604</v>
      </c>
      <c r="BC311" s="52">
        <v>0.70806195581642295</v>
      </c>
      <c r="BD311" s="52">
        <v>0.76576770777550496</v>
      </c>
      <c r="BE311" s="52">
        <v>0.81334394981817104</v>
      </c>
      <c r="BF311" s="52">
        <v>0.919623087862113</v>
      </c>
      <c r="BG311" s="52">
        <v>1.05640176850836</v>
      </c>
      <c r="BH311" s="52">
        <v>1.2357965360393</v>
      </c>
      <c r="BI311" s="52">
        <v>1.4511210789595499</v>
      </c>
      <c r="BJ311" s="52">
        <v>1.6928912676626999</v>
      </c>
      <c r="BK311" s="52">
        <v>1.9321398392398901</v>
      </c>
      <c r="BL311" s="52">
        <v>2.1357496259991899</v>
      </c>
      <c r="BM311" s="52">
        <v>2.2666483978921299</v>
      </c>
      <c r="BN311" s="52">
        <v>2.3634649689884601</v>
      </c>
      <c r="BO311" s="52">
        <v>2.3323539682579701</v>
      </c>
      <c r="BP311" s="52">
        <v>2.1662679994118399</v>
      </c>
      <c r="BQ311" s="52">
        <v>2.00257300495125</v>
      </c>
      <c r="BR311" s="52">
        <v>1.8503314972152001</v>
      </c>
      <c r="BS311" s="52">
        <v>1.60566362272341</v>
      </c>
      <c r="BT311" s="52">
        <v>1.36887612249992</v>
      </c>
      <c r="BU311" s="52">
        <v>80.7442876844691</v>
      </c>
      <c r="BV311" s="52">
        <v>75.012795849604203</v>
      </c>
      <c r="BW311" s="52">
        <v>73.800524974438702</v>
      </c>
      <c r="BX311" s="52">
        <v>72.373586062813004</v>
      </c>
      <c r="BY311" s="52">
        <v>70.835962421859705</v>
      </c>
      <c r="BZ311" s="52">
        <v>69.886025528818607</v>
      </c>
      <c r="CA311" s="52">
        <v>68.842459834650299</v>
      </c>
      <c r="CB311" s="52">
        <v>69.183818633600595</v>
      </c>
      <c r="CC311" s="52">
        <v>71.837003859136402</v>
      </c>
      <c r="CD311" s="52">
        <v>77.175053220024694</v>
      </c>
      <c r="CE311" s="52">
        <v>81.303449379559595</v>
      </c>
      <c r="CF311" s="52">
        <v>85.493555053715696</v>
      </c>
      <c r="CG311" s="52">
        <v>89.178586985491094</v>
      </c>
      <c r="CH311" s="52">
        <v>92.532676426185503</v>
      </c>
      <c r="CI311" s="52">
        <v>95.250978734155296</v>
      </c>
      <c r="CJ311" s="52">
        <v>97.280598049425706</v>
      </c>
      <c r="CK311" s="52">
        <v>98.356589396081503</v>
      </c>
      <c r="CL311" s="52">
        <v>98.748864276166202</v>
      </c>
      <c r="CM311" s="52">
        <v>98.076134772236202</v>
      </c>
      <c r="CN311" s="52">
        <v>96.088842180796405</v>
      </c>
      <c r="CO311" s="52">
        <v>92.610804967031399</v>
      </c>
      <c r="CP311" s="57">
        <v>87.759345172936094</v>
      </c>
      <c r="CQ311" s="57">
        <v>85.155803731979404</v>
      </c>
      <c r="CR311" s="57">
        <v>82.685140679879694</v>
      </c>
      <c r="CS311" s="57">
        <v>78.861032962118301</v>
      </c>
      <c r="CT311" s="57">
        <v>2.9948647448490701E-2</v>
      </c>
      <c r="CU311" s="57">
        <v>2.0132496998996E-2</v>
      </c>
      <c r="CV311" s="57">
        <v>2.0417783558566899E-2</v>
      </c>
      <c r="CW311" s="57">
        <v>1.2929300346887501E-2</v>
      </c>
      <c r="CX311" s="57">
        <v>2.05357284490917E-3</v>
      </c>
      <c r="CY311" s="57">
        <v>-1.6599118541249099E-3</v>
      </c>
      <c r="CZ311" s="57">
        <v>-1.8407543083611699E-3</v>
      </c>
      <c r="DA311" s="57">
        <v>9.9002481670655198E-3</v>
      </c>
      <c r="DB311" s="57">
        <v>1.86145665195705E-2</v>
      </c>
      <c r="DC311" s="57">
        <v>1.48160739763246E-2</v>
      </c>
      <c r="DD311" s="57">
        <v>4.5852008300704501E-3</v>
      </c>
      <c r="DE311" s="57">
        <v>3.9081590676922099E-3</v>
      </c>
      <c r="DF311" s="57">
        <v>-7.47593188305845E-3</v>
      </c>
      <c r="DG311" s="57">
        <v>7.54580664067501E-3</v>
      </c>
      <c r="DH311" s="57">
        <v>1.7730981068932099E-2</v>
      </c>
      <c r="DI311" s="57">
        <v>2.0552978265301902E-2</v>
      </c>
      <c r="DJ311" s="57">
        <v>8.54071652981786E-2</v>
      </c>
      <c r="DK311" s="57">
        <v>0.11133779282498001</v>
      </c>
      <c r="DL311" s="57">
        <v>0.112971380992756</v>
      </c>
      <c r="DM311" s="57">
        <v>0.103332833880842</v>
      </c>
      <c r="DN311" s="57">
        <v>7.7908152012335793E-2</v>
      </c>
      <c r="DO311" s="52">
        <v>8.5875280876956308E-3</v>
      </c>
      <c r="DP311" s="52">
        <v>-3.7535714989567E-3</v>
      </c>
      <c r="DQ311" s="52">
        <v>-4.8739846847090603E-5</v>
      </c>
      <c r="DR311" s="58">
        <v>1.73910530595073E-6</v>
      </c>
      <c r="DS311" s="58">
        <v>1.24576354390134E-6</v>
      </c>
      <c r="DT311" s="58">
        <v>8.8921397658456505E-7</v>
      </c>
      <c r="DU311" s="58">
        <v>4.7572285832952299E-7</v>
      </c>
      <c r="DV311" s="58">
        <v>1.8761955024715499E-7</v>
      </c>
      <c r="DW311" s="58">
        <v>7.2436197935738196E-8</v>
      </c>
      <c r="DX311" s="58">
        <v>2.08027708602722E-7</v>
      </c>
      <c r="DY311" s="58">
        <v>1.14894953085017E-6</v>
      </c>
      <c r="DZ311" s="58">
        <v>4.85557604687669E-7</v>
      </c>
      <c r="EA311" s="58">
        <v>3.4181783178841302E-7</v>
      </c>
      <c r="EB311" s="58">
        <v>1.8777563266615601E-7</v>
      </c>
      <c r="EC311" s="58">
        <v>1.80586892422923E-7</v>
      </c>
      <c r="ED311" s="58">
        <v>4.7995411195142398E-7</v>
      </c>
      <c r="EE311" s="58">
        <v>1.56296920316053E-6</v>
      </c>
      <c r="EF311" s="58">
        <v>2.3430328625786902E-6</v>
      </c>
      <c r="EG311" s="58">
        <v>3.0646229901742601E-6</v>
      </c>
      <c r="EH311" s="58">
        <v>3.4895991372317899E-6</v>
      </c>
      <c r="EI311" s="58">
        <v>3.8894894021706196E-6</v>
      </c>
      <c r="EJ311" s="58">
        <v>4.0213354905658702E-6</v>
      </c>
      <c r="EK311" s="58">
        <v>3.7083270042382799E-6</v>
      </c>
      <c r="EL311" s="58">
        <v>3.93317973576077E-6</v>
      </c>
      <c r="EM311" s="58">
        <v>2.3475455069637199E-6</v>
      </c>
      <c r="EN311" s="58">
        <v>4.31506683694824E-7</v>
      </c>
      <c r="EO311" s="58">
        <v>4.1426973816327499E-7</v>
      </c>
    </row>
    <row r="312" spans="2:145" x14ac:dyDescent="0.25">
      <c r="B3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All_All_No_All_All_All_All_All_All_All_All_45890</v>
      </c>
      <c r="C312" s="52" t="s">
        <v>264</v>
      </c>
      <c r="D312" s="52" t="s">
        <v>227</v>
      </c>
      <c r="E312" s="52" t="s">
        <v>25</v>
      </c>
      <c r="F312" s="52" t="s">
        <v>25</v>
      </c>
      <c r="G312" s="52" t="s">
        <v>222</v>
      </c>
      <c r="H312" s="52" t="s">
        <v>25</v>
      </c>
      <c r="I312" s="52" t="s">
        <v>25</v>
      </c>
      <c r="J312" s="52" t="s">
        <v>25</v>
      </c>
      <c r="K312" s="52" t="s">
        <v>25</v>
      </c>
      <c r="L312" s="53" t="s">
        <v>25</v>
      </c>
      <c r="M312" s="53" t="s">
        <v>25</v>
      </c>
      <c r="N312" s="54" t="s">
        <v>25</v>
      </c>
      <c r="O312" s="52" t="s">
        <v>25</v>
      </c>
      <c r="P312" s="55">
        <v>45890</v>
      </c>
      <c r="Q312" s="52">
        <v>17</v>
      </c>
      <c r="R312" s="52">
        <v>21</v>
      </c>
      <c r="S312" s="56">
        <v>44226</v>
      </c>
      <c r="T312" s="52">
        <v>0</v>
      </c>
      <c r="U312" s="52">
        <v>0</v>
      </c>
      <c r="V312" s="52">
        <v>0</v>
      </c>
      <c r="W312" s="52">
        <v>0</v>
      </c>
      <c r="X312" s="52">
        <v>0.99928783913040897</v>
      </c>
      <c r="Y312" s="52">
        <v>0.86810096482473298</v>
      </c>
      <c r="Z312" s="52">
        <v>0.78105933272907502</v>
      </c>
      <c r="AA312" s="52">
        <v>0.71103032998383298</v>
      </c>
      <c r="AB312" s="52">
        <v>0.68146838756716599</v>
      </c>
      <c r="AC312" s="52">
        <v>0.67706298470391402</v>
      </c>
      <c r="AD312" s="52">
        <v>0.70874832440359603</v>
      </c>
      <c r="AE312" s="52">
        <v>0.74319663637727496</v>
      </c>
      <c r="AF312" s="52">
        <v>0.74788605372626604</v>
      </c>
      <c r="AG312" s="52">
        <v>0.83042321448390499</v>
      </c>
      <c r="AH312" s="52">
        <v>0.95977065621564905</v>
      </c>
      <c r="AI312" s="52">
        <v>1.1152443531673899</v>
      </c>
      <c r="AJ312" s="52">
        <v>1.3289142176072399</v>
      </c>
      <c r="AK312" s="52">
        <v>1.5721780015336599</v>
      </c>
      <c r="AL312" s="52">
        <v>1.7984176377882499</v>
      </c>
      <c r="AM312" s="52">
        <v>1.9926518888610001</v>
      </c>
      <c r="AN312" s="52">
        <v>2.0331891077392799</v>
      </c>
      <c r="AO312" s="52">
        <v>2.1107730507907299</v>
      </c>
      <c r="AP312" s="52">
        <v>2.08602927922162</v>
      </c>
      <c r="AQ312" s="52">
        <v>1.91869624342268</v>
      </c>
      <c r="AR312" s="52">
        <v>1.8105283397171801</v>
      </c>
      <c r="AS312" s="52">
        <v>1.72932674236587</v>
      </c>
      <c r="AT312" s="52">
        <v>1.5119856628922399</v>
      </c>
      <c r="AU312" s="52">
        <v>1.26561682612724</v>
      </c>
      <c r="AV312" s="52">
        <v>1.11952730049379</v>
      </c>
      <c r="AW312" s="52">
        <v>1.06777710796422</v>
      </c>
      <c r="AX312" s="52">
        <v>0.92274043225070301</v>
      </c>
      <c r="AY312" s="52">
        <v>0.81639910844497698</v>
      </c>
      <c r="AZ312" s="52">
        <v>0.73829885013216201</v>
      </c>
      <c r="BA312" s="52">
        <v>0.68642486260590996</v>
      </c>
      <c r="BB312" s="52">
        <v>0.67287740698196197</v>
      </c>
      <c r="BC312" s="52">
        <v>0.696151141476965</v>
      </c>
      <c r="BD312" s="52">
        <v>0.74163529002753503</v>
      </c>
      <c r="BE312" s="52">
        <v>0.76825089113008405</v>
      </c>
      <c r="BF312" s="52">
        <v>0.84215139350814405</v>
      </c>
      <c r="BG312" s="52">
        <v>0.95017866950843599</v>
      </c>
      <c r="BH312" s="52">
        <v>1.1195250115387501</v>
      </c>
      <c r="BI312" s="52">
        <v>1.3438956604713701</v>
      </c>
      <c r="BJ312" s="52">
        <v>1.63068525305554</v>
      </c>
      <c r="BK312" s="52">
        <v>1.8487155760265599</v>
      </c>
      <c r="BL312" s="52">
        <v>2.0885922818798401</v>
      </c>
      <c r="BM312" s="52">
        <v>2.1896226627064199</v>
      </c>
      <c r="BN312" s="52">
        <v>2.25150994918824</v>
      </c>
      <c r="BO312" s="52">
        <v>2.2165931333226201</v>
      </c>
      <c r="BP312" s="52">
        <v>2.0487275269140701</v>
      </c>
      <c r="BQ312" s="52">
        <v>1.8756222014931101</v>
      </c>
      <c r="BR312" s="52">
        <v>1.7144642474618901</v>
      </c>
      <c r="BS312" s="52">
        <v>1.49430803062615</v>
      </c>
      <c r="BT312" s="52">
        <v>1.26587594359945</v>
      </c>
      <c r="BU312" s="52">
        <v>75.905439458042494</v>
      </c>
      <c r="BV312" s="52">
        <v>74.536015135881598</v>
      </c>
      <c r="BW312" s="52">
        <v>73.520208594901106</v>
      </c>
      <c r="BX312" s="52">
        <v>71.809592245865304</v>
      </c>
      <c r="BY312" s="52">
        <v>70.606462743102497</v>
      </c>
      <c r="BZ312" s="52">
        <v>69.630974017648896</v>
      </c>
      <c r="CA312" s="52">
        <v>68.577032967302699</v>
      </c>
      <c r="CB312" s="52">
        <v>68.557380411707896</v>
      </c>
      <c r="CC312" s="52">
        <v>72.275419790480697</v>
      </c>
      <c r="CD312" s="52">
        <v>77.4542942020271</v>
      </c>
      <c r="CE312" s="52">
        <v>82.566138440742805</v>
      </c>
      <c r="CF312" s="52">
        <v>86.942369305355797</v>
      </c>
      <c r="CG312" s="52">
        <v>90.466809553367199</v>
      </c>
      <c r="CH312" s="52">
        <v>93.5559985683512</v>
      </c>
      <c r="CI312" s="52">
        <v>95.529894506015594</v>
      </c>
      <c r="CJ312" s="52">
        <v>97.713836273214099</v>
      </c>
      <c r="CK312" s="52">
        <v>98.287535400624904</v>
      </c>
      <c r="CL312" s="52">
        <v>97.790296197583999</v>
      </c>
      <c r="CM312" s="52">
        <v>96.934628436148003</v>
      </c>
      <c r="CN312" s="52">
        <v>94.527762839544906</v>
      </c>
      <c r="CO312" s="52">
        <v>90.037745552521599</v>
      </c>
      <c r="CP312" s="57">
        <v>85.996497193701401</v>
      </c>
      <c r="CQ312" s="57">
        <v>82.855875213414606</v>
      </c>
      <c r="CR312" s="57">
        <v>80.449959170071494</v>
      </c>
      <c r="CS312" s="57">
        <v>78.834491180634302</v>
      </c>
      <c r="CT312" s="57">
        <v>1.9167468588552599E-2</v>
      </c>
      <c r="CU312" s="57">
        <v>1.65793385653813E-2</v>
      </c>
      <c r="CV312" s="57">
        <v>1.8694289679249101E-2</v>
      </c>
      <c r="CW312" s="57">
        <v>1.1357450704002899E-2</v>
      </c>
      <c r="CX312" s="57">
        <v>1.8767069088808301E-3</v>
      </c>
      <c r="CY312" s="57">
        <v>-1.76841158243033E-3</v>
      </c>
      <c r="CZ312" s="57">
        <v>-1.55841471626043E-3</v>
      </c>
      <c r="DA312" s="57">
        <v>9.3180237280447303E-3</v>
      </c>
      <c r="DB312" s="57">
        <v>1.8657166114735502E-2</v>
      </c>
      <c r="DC312" s="57">
        <v>1.48074260530796E-2</v>
      </c>
      <c r="DD312" s="57">
        <v>3.84384580152768E-3</v>
      </c>
      <c r="DE312" s="57">
        <v>3.97858222677408E-3</v>
      </c>
      <c r="DF312" s="57">
        <v>-8.4538042508292902E-3</v>
      </c>
      <c r="DG312" s="57">
        <v>8.4469277753922607E-3</v>
      </c>
      <c r="DH312" s="57">
        <v>1.60400926429719E-2</v>
      </c>
      <c r="DI312" s="57">
        <v>2.04235236152033E-2</v>
      </c>
      <c r="DJ312" s="57">
        <v>8.5452413491944101E-2</v>
      </c>
      <c r="DK312" s="57">
        <v>0.108175305517813</v>
      </c>
      <c r="DL312" s="57">
        <v>0.111489324715368</v>
      </c>
      <c r="DM312" s="57">
        <v>0.103437889660852</v>
      </c>
      <c r="DN312" s="57">
        <v>6.3540068135502406E-2</v>
      </c>
      <c r="DO312" s="57">
        <v>3.71602330864275E-3</v>
      </c>
      <c r="DP312" s="52">
        <v>-4.6940992772223503E-3</v>
      </c>
      <c r="DQ312" s="52">
        <v>-3.28896461955382E-4</v>
      </c>
      <c r="DR312" s="58">
        <v>1.3577995744724799E-6</v>
      </c>
      <c r="DS312" s="58">
        <v>1.1215951429905899E-6</v>
      </c>
      <c r="DT312" s="58">
        <v>8.4223526789988197E-7</v>
      </c>
      <c r="DU312" s="58">
        <v>4.4541166365040803E-7</v>
      </c>
      <c r="DV312" s="58">
        <v>1.7811831228932901E-7</v>
      </c>
      <c r="DW312" s="58">
        <v>7.19376712025185E-8</v>
      </c>
      <c r="DX312" s="58">
        <v>2.0576744908910001E-7</v>
      </c>
      <c r="DY312" s="58">
        <v>1.14645783350795E-6</v>
      </c>
      <c r="DZ312" s="58">
        <v>4.1170330542405898E-7</v>
      </c>
      <c r="EA312" s="58">
        <v>2.8543614478030002E-7</v>
      </c>
      <c r="EB312" s="58">
        <v>1.7090607039408001E-7</v>
      </c>
      <c r="EC312" s="58">
        <v>1.9073415136931699E-7</v>
      </c>
      <c r="ED312" s="58">
        <v>4.9631686757478195E-7</v>
      </c>
      <c r="EE312" s="58">
        <v>1.3475428758172199E-6</v>
      </c>
      <c r="EF312" s="58">
        <v>1.8356843474201901E-6</v>
      </c>
      <c r="EG312" s="58">
        <v>2.60052861101963E-6</v>
      </c>
      <c r="EH312" s="58">
        <v>2.8979995830909399E-6</v>
      </c>
      <c r="EI312" s="58">
        <v>2.9514153337972099E-6</v>
      </c>
      <c r="EJ312" s="58">
        <v>3.0509295850669299E-6</v>
      </c>
      <c r="EK312" s="58">
        <v>2.6379010320853599E-6</v>
      </c>
      <c r="EL312" s="58">
        <v>3.28005541990794E-6</v>
      </c>
      <c r="EM312" s="58">
        <v>1.6991906985791599E-6</v>
      </c>
      <c r="EN312" s="58">
        <v>2.4513370707019402E-7</v>
      </c>
      <c r="EO312" s="58">
        <v>1.8519959810423499E-7</v>
      </c>
    </row>
    <row r="313" spans="2:145" x14ac:dyDescent="0.25">
      <c r="B3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All_All_No_All_All_All_All_All_All_All_All_45891</v>
      </c>
      <c r="C313" s="52" t="s">
        <v>264</v>
      </c>
      <c r="D313" s="52" t="s">
        <v>227</v>
      </c>
      <c r="E313" s="52" t="s">
        <v>25</v>
      </c>
      <c r="F313" s="52" t="s">
        <v>25</v>
      </c>
      <c r="G313" s="52" t="s">
        <v>222</v>
      </c>
      <c r="H313" s="52" t="s">
        <v>25</v>
      </c>
      <c r="I313" s="52" t="s">
        <v>25</v>
      </c>
      <c r="J313" s="52" t="s">
        <v>25</v>
      </c>
      <c r="K313" s="52" t="s">
        <v>25</v>
      </c>
      <c r="L313" s="53" t="s">
        <v>25</v>
      </c>
      <c r="M313" s="53" t="s">
        <v>25</v>
      </c>
      <c r="N313" s="54" t="s">
        <v>25</v>
      </c>
      <c r="O313" s="52" t="s">
        <v>25</v>
      </c>
      <c r="P313" s="55">
        <v>45891</v>
      </c>
      <c r="Q313" s="52">
        <v>17</v>
      </c>
      <c r="R313" s="52">
        <v>21</v>
      </c>
      <c r="S313" s="56">
        <v>44309</v>
      </c>
      <c r="T313" s="52">
        <v>0</v>
      </c>
      <c r="U313" s="52">
        <v>0</v>
      </c>
      <c r="V313" s="52">
        <v>0</v>
      </c>
      <c r="W313" s="52">
        <v>0</v>
      </c>
      <c r="X313" s="52">
        <v>1.1579650989835599</v>
      </c>
      <c r="Y313" s="52">
        <v>1.0177482443410599</v>
      </c>
      <c r="Z313" s="52">
        <v>0.90117632236851297</v>
      </c>
      <c r="AA313" s="52">
        <v>0.82701928879256303</v>
      </c>
      <c r="AB313" s="52">
        <v>0.75581687767568895</v>
      </c>
      <c r="AC313" s="52">
        <v>0.73520132185001397</v>
      </c>
      <c r="AD313" s="52">
        <v>0.76746492895999197</v>
      </c>
      <c r="AE313" s="52">
        <v>0.81741082762718298</v>
      </c>
      <c r="AF313" s="52">
        <v>0.83156600750237097</v>
      </c>
      <c r="AG313" s="52">
        <v>0.931124495836407</v>
      </c>
      <c r="AH313" s="52">
        <v>1.0586369338272501</v>
      </c>
      <c r="AI313" s="52">
        <v>1.24492795520202</v>
      </c>
      <c r="AJ313" s="52">
        <v>1.4777329871382501</v>
      </c>
      <c r="AK313" s="52">
        <v>1.71258697046374</v>
      </c>
      <c r="AL313" s="52">
        <v>1.9445123992840401</v>
      </c>
      <c r="AM313" s="52">
        <v>2.1514406693570902</v>
      </c>
      <c r="AN313" s="52">
        <v>2.1748758434306299</v>
      </c>
      <c r="AO313" s="52">
        <v>2.21151732104622</v>
      </c>
      <c r="AP313" s="52">
        <v>2.1699396717291402</v>
      </c>
      <c r="AQ313" s="52">
        <v>2.01111654540325</v>
      </c>
      <c r="AR313" s="52">
        <v>1.88794664485167</v>
      </c>
      <c r="AS313" s="52">
        <v>1.8247713113586099</v>
      </c>
      <c r="AT313" s="52">
        <v>1.6043653365685799</v>
      </c>
      <c r="AU313" s="52">
        <v>1.3872233626742501</v>
      </c>
      <c r="AV313" s="52">
        <v>1.2651232262063901</v>
      </c>
      <c r="AW313" s="52">
        <v>1.1468297927114099</v>
      </c>
      <c r="AX313" s="52">
        <v>1.0232424777128999</v>
      </c>
      <c r="AY313" s="52">
        <v>0.90240393829163701</v>
      </c>
      <c r="AZ313" s="52">
        <v>0.81018227106608598</v>
      </c>
      <c r="BA313" s="52">
        <v>0.75527105451025001</v>
      </c>
      <c r="BB313" s="52">
        <v>0.73651372667119197</v>
      </c>
      <c r="BC313" s="52">
        <v>0.75372683540206498</v>
      </c>
      <c r="BD313" s="52">
        <v>0.79657395859937796</v>
      </c>
      <c r="BE313" s="52">
        <v>0.83021814536211802</v>
      </c>
      <c r="BF313" s="52">
        <v>0.93328610760961805</v>
      </c>
      <c r="BG313" s="52">
        <v>1.0692375515325401</v>
      </c>
      <c r="BH313" s="52">
        <v>1.24970602837849</v>
      </c>
      <c r="BI313" s="52">
        <v>1.4632101896876799</v>
      </c>
      <c r="BJ313" s="52">
        <v>1.7095499416009501</v>
      </c>
      <c r="BK313" s="52">
        <v>1.96653282283127</v>
      </c>
      <c r="BL313" s="52">
        <v>2.1569229860778898</v>
      </c>
      <c r="BM313" s="52">
        <v>2.30545556018778</v>
      </c>
      <c r="BN313" s="52">
        <v>2.4017828743558498</v>
      </c>
      <c r="BO313" s="52">
        <v>2.3565112773245098</v>
      </c>
      <c r="BP313" s="52">
        <v>2.1718570362316498</v>
      </c>
      <c r="BQ313" s="52">
        <v>2.0056922577450802</v>
      </c>
      <c r="BR313" s="52">
        <v>1.84175738892449</v>
      </c>
      <c r="BS313" s="52">
        <v>1.60554521763141</v>
      </c>
      <c r="BT313" s="52">
        <v>1.37463095706599</v>
      </c>
      <c r="BU313" s="52">
        <v>78.445031657243007</v>
      </c>
      <c r="BV313" s="52">
        <v>77.532940103936397</v>
      </c>
      <c r="BW313" s="52">
        <v>75.285423057335606</v>
      </c>
      <c r="BX313" s="52">
        <v>73.533869362587794</v>
      </c>
      <c r="BY313" s="52">
        <v>72.181618826790796</v>
      </c>
      <c r="BZ313" s="52">
        <v>71.325329671841402</v>
      </c>
      <c r="CA313" s="52">
        <v>69.834148671315603</v>
      </c>
      <c r="CB313" s="52">
        <v>69.521096550068194</v>
      </c>
      <c r="CC313" s="52">
        <v>73.068043835585996</v>
      </c>
      <c r="CD313" s="52">
        <v>77.6427564172986</v>
      </c>
      <c r="CE313" s="52">
        <v>82.149833333655096</v>
      </c>
      <c r="CF313" s="52">
        <v>86.186324144811707</v>
      </c>
      <c r="CG313" s="52">
        <v>90.073583276382905</v>
      </c>
      <c r="CH313" s="52">
        <v>93.233088335722698</v>
      </c>
      <c r="CI313" s="52">
        <v>96.195375275388699</v>
      </c>
      <c r="CJ313" s="52">
        <v>97.926369108931198</v>
      </c>
      <c r="CK313" s="52">
        <v>98.937877010174503</v>
      </c>
      <c r="CL313" s="52">
        <v>98.981964300968798</v>
      </c>
      <c r="CM313" s="52">
        <v>97.741764534635706</v>
      </c>
      <c r="CN313" s="52">
        <v>95.663737966913303</v>
      </c>
      <c r="CO313" s="52">
        <v>91.628898813916507</v>
      </c>
      <c r="CP313" s="57">
        <v>88.062408004328006</v>
      </c>
      <c r="CQ313" s="57">
        <v>84.621421295443398</v>
      </c>
      <c r="CR313" s="57">
        <v>81.5750495026397</v>
      </c>
      <c r="CS313" s="57">
        <v>80.446312799016596</v>
      </c>
      <c r="CT313" s="57">
        <v>2.4894894763942702E-2</v>
      </c>
      <c r="CU313" s="57">
        <v>3.03127572863209E-2</v>
      </c>
      <c r="CV313" s="57">
        <v>2.4667222512688401E-2</v>
      </c>
      <c r="CW313" s="57">
        <v>1.49502784264492E-2</v>
      </c>
      <c r="CX313" s="57">
        <v>2.4276127822564402E-3</v>
      </c>
      <c r="CY313" s="57">
        <v>-1.2469356707900999E-3</v>
      </c>
      <c r="CZ313" s="57">
        <v>-3.0504849764789702E-3</v>
      </c>
      <c r="DA313" s="57">
        <v>1.05173737911229E-2</v>
      </c>
      <c r="DB313" s="57">
        <v>1.7876577484742199E-2</v>
      </c>
      <c r="DC313" s="57">
        <v>1.4492173287865701E-2</v>
      </c>
      <c r="DD313" s="57">
        <v>5.4486387925168998E-3</v>
      </c>
      <c r="DE313" s="57">
        <v>4.0443659210871504E-3</v>
      </c>
      <c r="DF313" s="57">
        <v>-1.5178297530882099E-3</v>
      </c>
      <c r="DG313" s="57">
        <v>1.7919768345555299E-2</v>
      </c>
      <c r="DH313" s="57">
        <v>2.5342284935588301E-2</v>
      </c>
      <c r="DI313" s="57">
        <v>2.4440343504496701E-2</v>
      </c>
      <c r="DJ313" s="57">
        <v>8.6253625472820894E-2</v>
      </c>
      <c r="DK313" s="57">
        <v>0.113658470904384</v>
      </c>
      <c r="DL313" s="57">
        <v>0.111470739844074</v>
      </c>
      <c r="DM313" s="57">
        <v>0.10009655782799</v>
      </c>
      <c r="DN313" s="57">
        <v>7.6287491947783101E-2</v>
      </c>
      <c r="DO313" s="57">
        <v>1.5642547491879599E-2</v>
      </c>
      <c r="DP313" s="52">
        <v>-2.5174027268069399E-3</v>
      </c>
      <c r="DQ313" s="52">
        <v>3.0700925220164798E-4</v>
      </c>
      <c r="DR313" s="58">
        <v>1.56678751842483E-6</v>
      </c>
      <c r="DS313" s="58">
        <v>1.5433694988836301E-6</v>
      </c>
      <c r="DT313" s="58">
        <v>1.0528397889934699E-6</v>
      </c>
      <c r="DU313" s="58">
        <v>5.4352484437196995E-7</v>
      </c>
      <c r="DV313" s="58">
        <v>2.30833797033307E-7</v>
      </c>
      <c r="DW313" s="58">
        <v>1.2075580125390601E-7</v>
      </c>
      <c r="DX313" s="58">
        <v>2.9451582636441498E-7</v>
      </c>
      <c r="DY313" s="58">
        <v>1.39958570667573E-6</v>
      </c>
      <c r="DZ313" s="58">
        <v>6.68529563175263E-7</v>
      </c>
      <c r="EA313" s="58">
        <v>4.6285551436062601E-7</v>
      </c>
      <c r="EB313" s="58">
        <v>3.3996422062131899E-7</v>
      </c>
      <c r="EC313" s="58">
        <v>5.4136294943899005E-7</v>
      </c>
      <c r="ED313" s="58">
        <v>1.1348620852612501E-6</v>
      </c>
      <c r="EE313" s="58">
        <v>2.5247623320790401E-6</v>
      </c>
      <c r="EF313" s="58">
        <v>3.9843287662199004E-6</v>
      </c>
      <c r="EG313" s="58">
        <v>4.0188825823632504E-6</v>
      </c>
      <c r="EH313" s="58">
        <v>4.5365009551768603E-6</v>
      </c>
      <c r="EI313" s="58">
        <v>4.9988462452400799E-6</v>
      </c>
      <c r="EJ313" s="58">
        <v>4.7838601033210897E-6</v>
      </c>
      <c r="EK313" s="58">
        <v>4.3001975265402203E-6</v>
      </c>
      <c r="EL313" s="58">
        <v>5.1071528286642699E-6</v>
      </c>
      <c r="EM313" s="58">
        <v>3.7407322925183002E-6</v>
      </c>
      <c r="EN313" s="58">
        <v>6.6192168434104496E-7</v>
      </c>
      <c r="EO313" s="58">
        <v>7.8517038269731102E-7</v>
      </c>
    </row>
    <row r="314" spans="2:145" x14ac:dyDescent="0.25">
      <c r="B31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All_All_No_All_All_All_All_All_All_All_All_45904</v>
      </c>
      <c r="C314" s="52" t="s">
        <v>264</v>
      </c>
      <c r="D314" s="52" t="s">
        <v>227</v>
      </c>
      <c r="E314" s="52" t="s">
        <v>25</v>
      </c>
      <c r="F314" s="52" t="s">
        <v>25</v>
      </c>
      <c r="G314" s="52" t="s">
        <v>222</v>
      </c>
      <c r="H314" s="52" t="s">
        <v>25</v>
      </c>
      <c r="I314" s="52" t="s">
        <v>25</v>
      </c>
      <c r="J314" s="52" t="s">
        <v>25</v>
      </c>
      <c r="K314" s="52" t="s">
        <v>25</v>
      </c>
      <c r="L314" s="53" t="s">
        <v>25</v>
      </c>
      <c r="M314" s="53" t="s">
        <v>25</v>
      </c>
      <c r="N314" s="54" t="s">
        <v>25</v>
      </c>
      <c r="O314" s="52" t="s">
        <v>25</v>
      </c>
      <c r="P314" s="55">
        <v>45904</v>
      </c>
      <c r="Q314" s="52">
        <v>17</v>
      </c>
      <c r="R314" s="52">
        <v>21</v>
      </c>
      <c r="S314" s="56">
        <v>44881</v>
      </c>
      <c r="T314" s="52">
        <v>0</v>
      </c>
      <c r="U314" s="52">
        <v>0</v>
      </c>
      <c r="V314" s="52">
        <v>0</v>
      </c>
      <c r="W314" s="52">
        <v>0</v>
      </c>
      <c r="X314" s="52">
        <v>1.0819095906273799</v>
      </c>
      <c r="Y314" s="52">
        <v>0.95415522085946203</v>
      </c>
      <c r="Z314" s="52">
        <v>0.84163148414578404</v>
      </c>
      <c r="AA314" s="52">
        <v>0.76061039949646003</v>
      </c>
      <c r="AB314" s="52">
        <v>0.72221003070569101</v>
      </c>
      <c r="AC314" s="52">
        <v>0.71017284471896303</v>
      </c>
      <c r="AD314" s="52">
        <v>0.73694403919612705</v>
      </c>
      <c r="AE314" s="52">
        <v>0.76048874443167302</v>
      </c>
      <c r="AF314" s="52">
        <v>0.74478499302432</v>
      </c>
      <c r="AG314" s="52">
        <v>0.80710771993052599</v>
      </c>
      <c r="AH314" s="52">
        <v>0.889957778859644</v>
      </c>
      <c r="AI314" s="52">
        <v>1.02531391879051</v>
      </c>
      <c r="AJ314" s="52">
        <v>1.2017202870850501</v>
      </c>
      <c r="AK314" s="52">
        <v>1.3770390754519599</v>
      </c>
      <c r="AL314" s="52">
        <v>1.5383489287274399</v>
      </c>
      <c r="AM314" s="52">
        <v>1.70704313236663</v>
      </c>
      <c r="AN314" s="52">
        <v>1.74539880581903</v>
      </c>
      <c r="AO314" s="52">
        <v>1.7785385299268901</v>
      </c>
      <c r="AP314" s="52">
        <v>1.7049295732976599</v>
      </c>
      <c r="AQ314" s="52">
        <v>1.5716556693302799</v>
      </c>
      <c r="AR314" s="52">
        <v>1.5037916730334899</v>
      </c>
      <c r="AS314" s="52">
        <v>1.4247937419307</v>
      </c>
      <c r="AT314" s="52">
        <v>1.23081852837526</v>
      </c>
      <c r="AU314" s="52">
        <v>1.0388104528122599</v>
      </c>
      <c r="AV314" s="52">
        <v>1.2058001161201699</v>
      </c>
      <c r="AW314" s="52">
        <v>0.998676345059757</v>
      </c>
      <c r="AX314" s="52">
        <v>0.88194689295664797</v>
      </c>
      <c r="AY314" s="52">
        <v>0.80123480048450302</v>
      </c>
      <c r="AZ314" s="52">
        <v>0.74144165281664798</v>
      </c>
      <c r="BA314" s="52">
        <v>0.71322236624760704</v>
      </c>
      <c r="BB314" s="52">
        <v>0.70991544161759701</v>
      </c>
      <c r="BC314" s="52">
        <v>0.73980421683800002</v>
      </c>
      <c r="BD314" s="52">
        <v>0.75736379264006903</v>
      </c>
      <c r="BE314" s="52">
        <v>0.75514729603481201</v>
      </c>
      <c r="BF314" s="52">
        <v>0.81888894134402501</v>
      </c>
      <c r="BG314" s="52">
        <v>0.90585765314339395</v>
      </c>
      <c r="BH314" s="52">
        <v>1.02749879921415</v>
      </c>
      <c r="BI314" s="52">
        <v>1.16903500705612</v>
      </c>
      <c r="BJ314" s="52">
        <v>1.3063519942592501</v>
      </c>
      <c r="BK314" s="52">
        <v>1.4966593116859399</v>
      </c>
      <c r="BL314" s="52">
        <v>1.62645194971447</v>
      </c>
      <c r="BM314" s="52">
        <v>1.73248825765805</v>
      </c>
      <c r="BN314" s="52">
        <v>1.75935170714663</v>
      </c>
      <c r="BO314" s="52">
        <v>1.69249452305268</v>
      </c>
      <c r="BP314" s="52">
        <v>1.5562678423170699</v>
      </c>
      <c r="BQ314" s="52">
        <v>1.4641373784318801</v>
      </c>
      <c r="BR314" s="52">
        <v>1.35715086253938</v>
      </c>
      <c r="BS314" s="52">
        <v>1.2130989978212501</v>
      </c>
      <c r="BT314" s="52">
        <v>1.04714165070103</v>
      </c>
      <c r="BU314" s="52">
        <v>74.749886748343599</v>
      </c>
      <c r="BV314" s="52">
        <v>73.1376871664649</v>
      </c>
      <c r="BW314" s="52">
        <v>72.135426286588398</v>
      </c>
      <c r="BX314" s="52">
        <v>71.000418550695599</v>
      </c>
      <c r="BY314" s="52">
        <v>69.731952556323193</v>
      </c>
      <c r="BZ314" s="52">
        <v>68.511934442143001</v>
      </c>
      <c r="CA314" s="52">
        <v>68.192289759468395</v>
      </c>
      <c r="CB314" s="52">
        <v>67.499357599133802</v>
      </c>
      <c r="CC314" s="52">
        <v>70.229041413332297</v>
      </c>
      <c r="CD314" s="52">
        <v>73.447413130339996</v>
      </c>
      <c r="CE314" s="52">
        <v>76.947485192983194</v>
      </c>
      <c r="CF314" s="52">
        <v>79.970932139573307</v>
      </c>
      <c r="CG314" s="52">
        <v>82.756556997809696</v>
      </c>
      <c r="CH314" s="52">
        <v>85.737169670461299</v>
      </c>
      <c r="CI314" s="52">
        <v>88.3253707404251</v>
      </c>
      <c r="CJ314" s="52">
        <v>89.663193768432095</v>
      </c>
      <c r="CK314" s="52">
        <v>90.002116230814394</v>
      </c>
      <c r="CL314" s="52">
        <v>89.543877019667207</v>
      </c>
      <c r="CM314" s="52">
        <v>87.752546217757398</v>
      </c>
      <c r="CN314" s="52">
        <v>83.834850123244095</v>
      </c>
      <c r="CO314" s="52">
        <v>80.289590646821196</v>
      </c>
      <c r="CP314" s="52">
        <v>77.414746522672999</v>
      </c>
      <c r="CQ314" s="57">
        <v>74.766625062305494</v>
      </c>
      <c r="CR314" s="57">
        <v>72.892002915144005</v>
      </c>
      <c r="CS314" s="57">
        <v>77.084996596761798</v>
      </c>
      <c r="CT314" s="57">
        <v>1.7191273227182301E-2</v>
      </c>
      <c r="CU314" s="57">
        <v>1.2316500690104201E-2</v>
      </c>
      <c r="CV314" s="57">
        <v>1.6074126014457998E-2</v>
      </c>
      <c r="CW314" s="57">
        <v>1.06949792389477E-2</v>
      </c>
      <c r="CX314" s="57">
        <v>1.7845225846145399E-3</v>
      </c>
      <c r="CY314" s="57">
        <v>-1.9098217448484201E-3</v>
      </c>
      <c r="CZ314" s="57">
        <v>-1.7622710702517E-3</v>
      </c>
      <c r="DA314" s="57">
        <v>9.1762632632846394E-3</v>
      </c>
      <c r="DB314" s="57">
        <v>1.92194202453457E-2</v>
      </c>
      <c r="DC314" s="57">
        <v>1.6548184172258201E-2</v>
      </c>
      <c r="DD314" s="57">
        <v>6.7471779842620903E-3</v>
      </c>
      <c r="DE314" s="57">
        <v>3.6271964757733002E-3</v>
      </c>
      <c r="DF314" s="57">
        <v>-5.5197657434612303E-3</v>
      </c>
      <c r="DG314" s="57">
        <v>-4.2812038219504399E-3</v>
      </c>
      <c r="DH314" s="57">
        <v>5.1684788390258902E-3</v>
      </c>
      <c r="DI314" s="57">
        <v>1.0629172398039399E-2</v>
      </c>
      <c r="DJ314" s="57">
        <v>7.4568270239346104E-2</v>
      </c>
      <c r="DK314" s="57">
        <v>8.9053685433523599E-2</v>
      </c>
      <c r="DL314" s="57">
        <v>8.6978943752580695E-2</v>
      </c>
      <c r="DM314" s="57">
        <v>7.4828200165342307E-2</v>
      </c>
      <c r="DN314" s="57">
        <v>4.5900805377011099E-2</v>
      </c>
      <c r="DO314" s="52">
        <v>1.7370433585668301E-3</v>
      </c>
      <c r="DP314" s="52">
        <v>-2.0953565234896302E-3</v>
      </c>
      <c r="DQ314" s="52">
        <v>8.9573321216211601E-4</v>
      </c>
      <c r="DR314" s="58">
        <v>1.3271316487680501E-6</v>
      </c>
      <c r="DS314" s="58">
        <v>1.11556990591452E-6</v>
      </c>
      <c r="DT314" s="58">
        <v>8.2301850536799505E-7</v>
      </c>
      <c r="DU314" s="58">
        <v>4.09224684044718E-7</v>
      </c>
      <c r="DV314" s="58">
        <v>1.7277233755335999E-7</v>
      </c>
      <c r="DW314" s="58">
        <v>7.4482519326287502E-8</v>
      </c>
      <c r="DX314" s="58">
        <v>2.21337443052163E-7</v>
      </c>
      <c r="DY314" s="58">
        <v>1.20341245042072E-6</v>
      </c>
      <c r="DZ314" s="58">
        <v>4.4549304987128599E-7</v>
      </c>
      <c r="EA314" s="58">
        <v>2.9922727340240298E-7</v>
      </c>
      <c r="EB314" s="58">
        <v>1.6267001960712699E-7</v>
      </c>
      <c r="EC314" s="58">
        <v>1.61972117814715E-7</v>
      </c>
      <c r="ED314" s="58">
        <v>3.8002171387894301E-7</v>
      </c>
      <c r="EE314" s="58">
        <v>1.11480572406142E-6</v>
      </c>
      <c r="EF314" s="58">
        <v>1.6858857153210699E-6</v>
      </c>
      <c r="EG314" s="58">
        <v>2.0014051522835499E-6</v>
      </c>
      <c r="EH314" s="58">
        <v>2.13981451980086E-6</v>
      </c>
      <c r="EI314" s="58">
        <v>2.26133502793241E-6</v>
      </c>
      <c r="EJ314" s="58">
        <v>2.0552226445540601E-6</v>
      </c>
      <c r="EK314" s="58">
        <v>1.9728650638573102E-6</v>
      </c>
      <c r="EL314" s="58">
        <v>2.40624160751667E-6</v>
      </c>
      <c r="EM314" s="58">
        <v>1.33033024553494E-6</v>
      </c>
      <c r="EN314" s="58">
        <v>1.73704713381751E-7</v>
      </c>
      <c r="EO314" s="58">
        <v>1.5201186636509001E-7</v>
      </c>
    </row>
    <row r="315" spans="2:145" x14ac:dyDescent="0.25">
      <c r="B31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All_All_No_All_All_All_All_All_All_All_All_45916</v>
      </c>
      <c r="C315" s="52" t="s">
        <v>264</v>
      </c>
      <c r="D315" s="52" t="s">
        <v>227</v>
      </c>
      <c r="E315" s="52" t="s">
        <v>25</v>
      </c>
      <c r="F315" s="52" t="s">
        <v>25</v>
      </c>
      <c r="G315" s="52" t="s">
        <v>222</v>
      </c>
      <c r="H315" s="52" t="s">
        <v>25</v>
      </c>
      <c r="I315" s="52" t="s">
        <v>25</v>
      </c>
      <c r="J315" s="52" t="s">
        <v>25</v>
      </c>
      <c r="K315" s="52" t="s">
        <v>25</v>
      </c>
      <c r="L315" s="53" t="s">
        <v>25</v>
      </c>
      <c r="M315" s="53" t="s">
        <v>25</v>
      </c>
      <c r="N315" s="54" t="s">
        <v>25</v>
      </c>
      <c r="O315" s="52" t="s">
        <v>25</v>
      </c>
      <c r="P315" s="55">
        <v>45916</v>
      </c>
      <c r="Q315" s="52">
        <v>17</v>
      </c>
      <c r="R315" s="52">
        <v>21</v>
      </c>
      <c r="S315" s="56">
        <v>45323</v>
      </c>
      <c r="T315" s="52">
        <v>0</v>
      </c>
      <c r="U315" s="52">
        <v>0</v>
      </c>
      <c r="V315" s="52">
        <v>0</v>
      </c>
      <c r="W315" s="52">
        <v>0</v>
      </c>
      <c r="X315" s="52">
        <v>0.87804747384815995</v>
      </c>
      <c r="Y315" s="52">
        <v>0.77391131207998898</v>
      </c>
      <c r="Z315" s="52">
        <v>0.69336103737447896</v>
      </c>
      <c r="AA315" s="52">
        <v>0.63921487223476003</v>
      </c>
      <c r="AB315" s="52">
        <v>0.61508482634066997</v>
      </c>
      <c r="AC315" s="52">
        <v>0.62075417134863897</v>
      </c>
      <c r="AD315" s="52">
        <v>0.66493629344510796</v>
      </c>
      <c r="AE315" s="52">
        <v>0.68825977141204298</v>
      </c>
      <c r="AF315" s="52">
        <v>0.67896241561517701</v>
      </c>
      <c r="AG315" s="52">
        <v>0.73667239458729405</v>
      </c>
      <c r="AH315" s="52">
        <v>0.80470640754237699</v>
      </c>
      <c r="AI315" s="52">
        <v>0.91847534618809601</v>
      </c>
      <c r="AJ315" s="52">
        <v>1.1074403254429099</v>
      </c>
      <c r="AK315" s="52">
        <v>1.2880836471619701</v>
      </c>
      <c r="AL315" s="52">
        <v>1.4957587412353499</v>
      </c>
      <c r="AM315" s="52">
        <v>1.6945714236853</v>
      </c>
      <c r="AN315" s="52">
        <v>1.7610062071524399</v>
      </c>
      <c r="AO315" s="52">
        <v>1.8018026830713401</v>
      </c>
      <c r="AP315" s="52">
        <v>1.7502088607530799</v>
      </c>
      <c r="AQ315" s="52">
        <v>1.6143796431941699</v>
      </c>
      <c r="AR315" s="52">
        <v>1.52107916083199</v>
      </c>
      <c r="AS315" s="52">
        <v>1.4215554619258499</v>
      </c>
      <c r="AT315" s="52">
        <v>1.24371955566171</v>
      </c>
      <c r="AU315" s="52">
        <v>1.0510269274659101</v>
      </c>
      <c r="AV315" s="52">
        <v>0.96079090681338397</v>
      </c>
      <c r="AW315" s="52">
        <v>0.91795210414570305</v>
      </c>
      <c r="AX315" s="52">
        <v>0.80649405708413802</v>
      </c>
      <c r="AY315" s="52">
        <v>0.71994996780132403</v>
      </c>
      <c r="AZ315" s="52">
        <v>0.64989994882400803</v>
      </c>
      <c r="BA315" s="52">
        <v>0.61805280039182298</v>
      </c>
      <c r="BB315" s="52">
        <v>0.61783621516230403</v>
      </c>
      <c r="BC315" s="52">
        <v>0.65621139500083403</v>
      </c>
      <c r="BD315" s="52">
        <v>0.69402725240503904</v>
      </c>
      <c r="BE315" s="52">
        <v>0.69885568973439305</v>
      </c>
      <c r="BF315" s="52">
        <v>0.74634570654825905</v>
      </c>
      <c r="BG315" s="52">
        <v>0.81017142268210096</v>
      </c>
      <c r="BH315" s="52">
        <v>0.93630322002394695</v>
      </c>
      <c r="BI315" s="52">
        <v>1.11031477960049</v>
      </c>
      <c r="BJ315" s="52">
        <v>1.34615310266</v>
      </c>
      <c r="BK315" s="52">
        <v>1.5620974611132601</v>
      </c>
      <c r="BL315" s="52">
        <v>1.75512953207024</v>
      </c>
      <c r="BM315" s="52">
        <v>1.8500916758731401</v>
      </c>
      <c r="BN315" s="52">
        <v>1.9098507323665801</v>
      </c>
      <c r="BO315" s="52">
        <v>1.8578579233424599</v>
      </c>
      <c r="BP315" s="52">
        <v>1.7207245225849901</v>
      </c>
      <c r="BQ315" s="52">
        <v>1.5735106259762599</v>
      </c>
      <c r="BR315" s="52">
        <v>1.4304218784182099</v>
      </c>
      <c r="BS315" s="52">
        <v>1.2320856920110601</v>
      </c>
      <c r="BT315" s="52">
        <v>1.05190380026728</v>
      </c>
      <c r="BU315" s="52">
        <v>74.091751115718097</v>
      </c>
      <c r="BV315" s="52">
        <v>72.780090617534398</v>
      </c>
      <c r="BW315" s="52">
        <v>70.639024522852495</v>
      </c>
      <c r="BX315" s="52">
        <v>69.897659509802594</v>
      </c>
      <c r="BY315" s="52">
        <v>68.225753998085295</v>
      </c>
      <c r="BZ315" s="52">
        <v>67.033186274532696</v>
      </c>
      <c r="CA315" s="52">
        <v>66.257621028312002</v>
      </c>
      <c r="CB315" s="52">
        <v>65.461278647083603</v>
      </c>
      <c r="CC315" s="52">
        <v>68.377570063226301</v>
      </c>
      <c r="CD315" s="52">
        <v>73.294660790024906</v>
      </c>
      <c r="CE315" s="52">
        <v>79.313584908239307</v>
      </c>
      <c r="CF315" s="52">
        <v>84.079503306053994</v>
      </c>
      <c r="CG315" s="52">
        <v>87.400424309070303</v>
      </c>
      <c r="CH315" s="52">
        <v>90.713830762434796</v>
      </c>
      <c r="CI315" s="52">
        <v>92.613465366078501</v>
      </c>
      <c r="CJ315" s="52">
        <v>94.331892154632001</v>
      </c>
      <c r="CK315" s="52">
        <v>94.951972838443695</v>
      </c>
      <c r="CL315" s="52">
        <v>94.874645125713997</v>
      </c>
      <c r="CM315" s="52">
        <v>93.370648272132499</v>
      </c>
      <c r="CN315" s="52">
        <v>90.127394538574094</v>
      </c>
      <c r="CO315" s="52">
        <v>85.884161023586501</v>
      </c>
      <c r="CP315" s="57">
        <v>82.574344342355005</v>
      </c>
      <c r="CQ315" s="57">
        <v>79.938655689222202</v>
      </c>
      <c r="CR315" s="57">
        <v>77.900623098034501</v>
      </c>
      <c r="CS315" s="57">
        <v>75.993784401513494</v>
      </c>
      <c r="CT315" s="57">
        <v>1.5227881435557099E-2</v>
      </c>
      <c r="CU315" s="57">
        <v>8.7890291881446599E-3</v>
      </c>
      <c r="CV315" s="57">
        <v>9.8872544267605295E-3</v>
      </c>
      <c r="CW315" s="57">
        <v>7.8509201753131103E-3</v>
      </c>
      <c r="CX315" s="57">
        <v>1.1515491514361401E-3</v>
      </c>
      <c r="CY315" s="57">
        <v>-2.22300486184485E-3</v>
      </c>
      <c r="CZ315" s="57">
        <v>3.5293374192364301E-4</v>
      </c>
      <c r="DA315" s="57">
        <v>7.2890922142251E-3</v>
      </c>
      <c r="DB315" s="57">
        <v>2.0564646203176599E-2</v>
      </c>
      <c r="DC315" s="57">
        <v>1.7215570484902E-2</v>
      </c>
      <c r="DD315" s="57">
        <v>5.6052028066881096E-3</v>
      </c>
      <c r="DE315" s="57">
        <v>3.7779954044938001E-3</v>
      </c>
      <c r="DF315" s="57">
        <v>-9.8718320675900192E-3</v>
      </c>
      <c r="DG315" s="57">
        <v>-3.8720629225046E-3</v>
      </c>
      <c r="DH315" s="57">
        <v>5.8141260286732497E-3</v>
      </c>
      <c r="DI315" s="57">
        <v>1.22686193913295E-2</v>
      </c>
      <c r="DJ315" s="57">
        <v>8.11452454145178E-2</v>
      </c>
      <c r="DK315" s="57">
        <v>9.9379685568995693E-2</v>
      </c>
      <c r="DL315" s="57">
        <v>0.10538816716436999</v>
      </c>
      <c r="DM315" s="57">
        <v>0.102051685471525</v>
      </c>
      <c r="DN315" s="57">
        <v>5.0050785003727498E-2</v>
      </c>
      <c r="DO315" s="52">
        <v>-1.9942274905868701E-3</v>
      </c>
      <c r="DP315" s="52">
        <v>-3.9464595270077302E-3</v>
      </c>
      <c r="DQ315" s="52">
        <v>1.0122038119982301E-4</v>
      </c>
      <c r="DR315" s="58">
        <v>1.2655339120767799E-6</v>
      </c>
      <c r="DS315" s="58">
        <v>1.0829393954020801E-6</v>
      </c>
      <c r="DT315" s="58">
        <v>7.8030759919117703E-7</v>
      </c>
      <c r="DU315" s="58">
        <v>3.77010134891912E-7</v>
      </c>
      <c r="DV315" s="58">
        <v>1.4394784679285699E-7</v>
      </c>
      <c r="DW315" s="58">
        <v>5.5563468466179402E-8</v>
      </c>
      <c r="DX315" s="58">
        <v>1.6160356655585601E-7</v>
      </c>
      <c r="DY315" s="58">
        <v>9.0454858534706597E-7</v>
      </c>
      <c r="DZ315" s="58">
        <v>3.11311583045521E-7</v>
      </c>
      <c r="EA315" s="58">
        <v>1.92792823541617E-7</v>
      </c>
      <c r="EB315" s="58">
        <v>1.2516632750744401E-7</v>
      </c>
      <c r="EC315" s="58">
        <v>1.4527233935000901E-7</v>
      </c>
      <c r="ED315" s="58">
        <v>3.5096278091199798E-7</v>
      </c>
      <c r="EE315" s="58">
        <v>1.2321797821781901E-6</v>
      </c>
      <c r="EF315" s="58">
        <v>1.6158353036542501E-6</v>
      </c>
      <c r="EG315" s="58">
        <v>1.8740776352117699E-6</v>
      </c>
      <c r="EH315" s="58">
        <v>2.2160679670960999E-6</v>
      </c>
      <c r="EI315" s="58">
        <v>2.2088374153650202E-6</v>
      </c>
      <c r="EJ315" s="58">
        <v>2.1087688703475401E-6</v>
      </c>
      <c r="EK315" s="58">
        <v>1.8731001907013199E-6</v>
      </c>
      <c r="EL315" s="58">
        <v>2.2196712694998798E-6</v>
      </c>
      <c r="EM315" s="58">
        <v>1.2963863539028E-6</v>
      </c>
      <c r="EN315" s="58">
        <v>1.55419080636538E-7</v>
      </c>
      <c r="EO315" s="58">
        <v>1.4119108050159299E-7</v>
      </c>
    </row>
    <row r="316" spans="2:145" x14ac:dyDescent="0.25">
      <c r="B31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All_All_No_All_All_All_All_All_All_All_All_45917</v>
      </c>
      <c r="C316" s="52" t="s">
        <v>264</v>
      </c>
      <c r="D316" s="52" t="s">
        <v>227</v>
      </c>
      <c r="E316" s="52" t="s">
        <v>25</v>
      </c>
      <c r="F316" s="52" t="s">
        <v>25</v>
      </c>
      <c r="G316" s="52" t="s">
        <v>222</v>
      </c>
      <c r="H316" s="52" t="s">
        <v>25</v>
      </c>
      <c r="I316" s="52" t="s">
        <v>25</v>
      </c>
      <c r="J316" s="52" t="s">
        <v>25</v>
      </c>
      <c r="K316" s="52" t="s">
        <v>25</v>
      </c>
      <c r="L316" s="53" t="s">
        <v>25</v>
      </c>
      <c r="M316" s="53" t="s">
        <v>25</v>
      </c>
      <c r="N316" s="54" t="s">
        <v>25</v>
      </c>
      <c r="O316" s="52" t="s">
        <v>25</v>
      </c>
      <c r="P316" s="55">
        <v>45917</v>
      </c>
      <c r="Q316" s="52">
        <v>17</v>
      </c>
      <c r="R316" s="52">
        <v>21</v>
      </c>
      <c r="S316" s="56">
        <v>45402</v>
      </c>
      <c r="T316" s="52">
        <v>0</v>
      </c>
      <c r="U316" s="52">
        <v>0</v>
      </c>
      <c r="V316" s="52">
        <v>0</v>
      </c>
      <c r="W316" s="52">
        <v>0</v>
      </c>
      <c r="X316" s="52">
        <v>0.95518015660278999</v>
      </c>
      <c r="Y316" s="52">
        <v>0.84469406252514101</v>
      </c>
      <c r="Z316" s="52">
        <v>0.74665798176453502</v>
      </c>
      <c r="AA316" s="52">
        <v>0.67858761012421998</v>
      </c>
      <c r="AB316" s="52">
        <v>0.65386391276117295</v>
      </c>
      <c r="AC316" s="52">
        <v>0.65838426369440395</v>
      </c>
      <c r="AD316" s="52">
        <v>0.68483509136593002</v>
      </c>
      <c r="AE316" s="52">
        <v>0.70974767396890004</v>
      </c>
      <c r="AF316" s="52">
        <v>0.70424445196121999</v>
      </c>
      <c r="AG316" s="52">
        <v>0.75685865815896103</v>
      </c>
      <c r="AH316" s="52">
        <v>0.83692088588177305</v>
      </c>
      <c r="AI316" s="52">
        <v>0.96097882284861502</v>
      </c>
      <c r="AJ316" s="52">
        <v>1.11226772117342</v>
      </c>
      <c r="AK316" s="52">
        <v>1.2942558174585901</v>
      </c>
      <c r="AL316" s="52">
        <v>1.54465863988165</v>
      </c>
      <c r="AM316" s="52">
        <v>1.7054738349604901</v>
      </c>
      <c r="AN316" s="52">
        <v>1.75317136603931</v>
      </c>
      <c r="AO316" s="52">
        <v>1.8108670716064299</v>
      </c>
      <c r="AP316" s="52">
        <v>1.7560977815086201</v>
      </c>
      <c r="AQ316" s="52">
        <v>1.63776216595043</v>
      </c>
      <c r="AR316" s="52">
        <v>1.56594992502243</v>
      </c>
      <c r="AS316" s="52">
        <v>1.47181295936001</v>
      </c>
      <c r="AT316" s="52">
        <v>1.2930875599229901</v>
      </c>
      <c r="AU316" s="52">
        <v>1.09357987534821</v>
      </c>
      <c r="AV316" s="52">
        <v>1.05174313299079</v>
      </c>
      <c r="AW316" s="52">
        <v>0.97580367974974003</v>
      </c>
      <c r="AX316" s="52">
        <v>0.84663218465037904</v>
      </c>
      <c r="AY316" s="52">
        <v>0.75864385266225698</v>
      </c>
      <c r="AZ316" s="52">
        <v>0.68967331980895097</v>
      </c>
      <c r="BA316" s="52">
        <v>0.65287914230894695</v>
      </c>
      <c r="BB316" s="52">
        <v>0.65026061694482695</v>
      </c>
      <c r="BC316" s="52">
        <v>0.68469731524848498</v>
      </c>
      <c r="BD316" s="52">
        <v>0.71693107629721797</v>
      </c>
      <c r="BE316" s="52">
        <v>0.71725585937045699</v>
      </c>
      <c r="BF316" s="52">
        <v>0.75993521220428695</v>
      </c>
      <c r="BG316" s="52">
        <v>0.83360079826793299</v>
      </c>
      <c r="BH316" s="52">
        <v>0.96032476382452903</v>
      </c>
      <c r="BI316" s="52">
        <v>1.1317949082850001</v>
      </c>
      <c r="BJ316" s="52">
        <v>1.3523607522777099</v>
      </c>
      <c r="BK316" s="52">
        <v>1.59742902465137</v>
      </c>
      <c r="BL316" s="52">
        <v>1.79860745861725</v>
      </c>
      <c r="BM316" s="52">
        <v>1.8879836999871999</v>
      </c>
      <c r="BN316" s="52">
        <v>1.95195736317253</v>
      </c>
      <c r="BO316" s="52">
        <v>1.89709620221413</v>
      </c>
      <c r="BP316" s="52">
        <v>1.7539861347657699</v>
      </c>
      <c r="BQ316" s="52">
        <v>1.6112237594282199</v>
      </c>
      <c r="BR316" s="52">
        <v>1.4727559661196701</v>
      </c>
      <c r="BS316" s="52">
        <v>1.2807686724102001</v>
      </c>
      <c r="BT316" s="52">
        <v>1.0930076856126201</v>
      </c>
      <c r="BU316" s="52">
        <v>75.180552155769405</v>
      </c>
      <c r="BV316" s="52">
        <v>73.607701146220606</v>
      </c>
      <c r="BW316" s="52">
        <v>72.169063311660594</v>
      </c>
      <c r="BX316" s="52">
        <v>70.698219295471105</v>
      </c>
      <c r="BY316" s="52">
        <v>69.203735103689795</v>
      </c>
      <c r="BZ316" s="52">
        <v>68.120056648025397</v>
      </c>
      <c r="CA316" s="52">
        <v>67.030290078885699</v>
      </c>
      <c r="CB316" s="52">
        <v>66.596796386936902</v>
      </c>
      <c r="CC316" s="52">
        <v>69.444598932329896</v>
      </c>
      <c r="CD316" s="52">
        <v>74.523529572871894</v>
      </c>
      <c r="CE316" s="52">
        <v>79.371010508184895</v>
      </c>
      <c r="CF316" s="52">
        <v>83.311556704497804</v>
      </c>
      <c r="CG316" s="52">
        <v>87.216432496902797</v>
      </c>
      <c r="CH316" s="52">
        <v>90.3445953138432</v>
      </c>
      <c r="CI316" s="52">
        <v>92.893446629134402</v>
      </c>
      <c r="CJ316" s="52">
        <v>94.825760640828705</v>
      </c>
      <c r="CK316" s="52">
        <v>95.395644908257793</v>
      </c>
      <c r="CL316" s="52">
        <v>95.451007705757704</v>
      </c>
      <c r="CM316" s="52">
        <v>93.698705582089701</v>
      </c>
      <c r="CN316" s="52">
        <v>90.686467964414405</v>
      </c>
      <c r="CO316" s="52">
        <v>86.436453327595601</v>
      </c>
      <c r="CP316" s="52">
        <v>83.7145336727706</v>
      </c>
      <c r="CQ316" s="57">
        <v>82.0009423628711</v>
      </c>
      <c r="CR316" s="57">
        <v>79.806619584988994</v>
      </c>
      <c r="CS316" s="57">
        <v>77.895762091546104</v>
      </c>
      <c r="CT316" s="57">
        <v>1.7709647260802101E-2</v>
      </c>
      <c r="CU316" s="57">
        <v>1.32072848257196E-2</v>
      </c>
      <c r="CV316" s="57">
        <v>1.49702613920926E-2</v>
      </c>
      <c r="CW316" s="57">
        <v>9.5596272471648695E-3</v>
      </c>
      <c r="CX316" s="57">
        <v>1.4897484698663901E-3</v>
      </c>
      <c r="CY316" s="57">
        <v>-1.9834308126193399E-3</v>
      </c>
      <c r="CZ316" s="57">
        <v>-3.8367171195178499E-4</v>
      </c>
      <c r="DA316" s="57">
        <v>8.2631944283852194E-3</v>
      </c>
      <c r="DB316" s="57">
        <v>1.9923254034275702E-2</v>
      </c>
      <c r="DC316" s="57">
        <v>1.6398698998562802E-2</v>
      </c>
      <c r="DD316" s="57">
        <v>5.55284733012785E-3</v>
      </c>
      <c r="DE316" s="57">
        <v>3.7536936869098899E-3</v>
      </c>
      <c r="DF316" s="57">
        <v>-9.47646691928908E-3</v>
      </c>
      <c r="DG316" s="57">
        <v>-5.9609892874411003E-3</v>
      </c>
      <c r="DH316" s="57">
        <v>6.09618376513391E-3</v>
      </c>
      <c r="DI316" s="57">
        <v>1.2941080180396801E-2</v>
      </c>
      <c r="DJ316" s="57">
        <v>8.1730821440804902E-2</v>
      </c>
      <c r="DK316" s="57">
        <v>0.100725129488762</v>
      </c>
      <c r="DL316" s="57">
        <v>0.106971791088906</v>
      </c>
      <c r="DM316" s="57">
        <v>0.105597852510758</v>
      </c>
      <c r="DN316" s="57">
        <v>4.7580731898256699E-2</v>
      </c>
      <c r="DO316" s="52">
        <v>-3.6085070685848999E-3</v>
      </c>
      <c r="DP316" s="52">
        <v>-4.6425341519576698E-3</v>
      </c>
      <c r="DQ316" s="52">
        <v>-1.9683069711622599E-4</v>
      </c>
      <c r="DR316" s="58">
        <v>1.2229972611248801E-6</v>
      </c>
      <c r="DS316" s="58">
        <v>9.71663509309836E-7</v>
      </c>
      <c r="DT316" s="58">
        <v>7.0864313909369802E-7</v>
      </c>
      <c r="DU316" s="58">
        <v>3.5326122646630199E-7</v>
      </c>
      <c r="DV316" s="58">
        <v>1.43356127663874E-7</v>
      </c>
      <c r="DW316" s="58">
        <v>6.1429881938838501E-8</v>
      </c>
      <c r="DX316" s="58">
        <v>1.68460676321213E-7</v>
      </c>
      <c r="DY316" s="58">
        <v>8.4520532719637297E-7</v>
      </c>
      <c r="DZ316" s="58">
        <v>3.22757871712012E-7</v>
      </c>
      <c r="EA316" s="58">
        <v>2.2451811456163601E-7</v>
      </c>
      <c r="EB316" s="58">
        <v>1.2905325613654101E-7</v>
      </c>
      <c r="EC316" s="58">
        <v>1.33044134829044E-7</v>
      </c>
      <c r="ED316" s="58">
        <v>3.3645236925358101E-7</v>
      </c>
      <c r="EE316" s="58">
        <v>9.3838118830840198E-7</v>
      </c>
      <c r="EF316" s="58">
        <v>1.3509027689864001E-6</v>
      </c>
      <c r="EG316" s="58">
        <v>1.8929712963536301E-6</v>
      </c>
      <c r="EH316" s="58">
        <v>1.79755799101336E-6</v>
      </c>
      <c r="EI316" s="58">
        <v>1.9289974698566998E-6</v>
      </c>
      <c r="EJ316" s="58">
        <v>1.9113221983756998E-6</v>
      </c>
      <c r="EK316" s="58">
        <v>1.7404542466507999E-6</v>
      </c>
      <c r="EL316" s="58">
        <v>2.0585191916200799E-6</v>
      </c>
      <c r="EM316" s="58">
        <v>1.2635808484068899E-6</v>
      </c>
      <c r="EN316" s="58">
        <v>1.75130058732976E-7</v>
      </c>
      <c r="EO316" s="58">
        <v>1.47219352484639E-7</v>
      </c>
    </row>
    <row r="317" spans="2:145" x14ac:dyDescent="0.25">
      <c r="B31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All_All_No_All_All_All_All_All_All_All_All_45923</v>
      </c>
      <c r="C317" s="52" t="s">
        <v>264</v>
      </c>
      <c r="D317" s="52" t="s">
        <v>227</v>
      </c>
      <c r="E317" s="52" t="s">
        <v>25</v>
      </c>
      <c r="F317" s="52" t="s">
        <v>25</v>
      </c>
      <c r="G317" s="52" t="s">
        <v>222</v>
      </c>
      <c r="H317" s="52" t="s">
        <v>25</v>
      </c>
      <c r="I317" s="52" t="s">
        <v>25</v>
      </c>
      <c r="J317" s="52" t="s">
        <v>25</v>
      </c>
      <c r="K317" s="52" t="s">
        <v>25</v>
      </c>
      <c r="L317" s="53" t="s">
        <v>25</v>
      </c>
      <c r="M317" s="53" t="s">
        <v>25</v>
      </c>
      <c r="N317" s="54" t="s">
        <v>25</v>
      </c>
      <c r="O317" s="52" t="s">
        <v>25</v>
      </c>
      <c r="P317" s="55">
        <v>45923</v>
      </c>
      <c r="Q317" s="52">
        <v>17</v>
      </c>
      <c r="R317" s="52">
        <v>21</v>
      </c>
      <c r="S317" s="56">
        <v>45600</v>
      </c>
      <c r="T317" s="52">
        <v>0</v>
      </c>
      <c r="U317" s="52">
        <v>0</v>
      </c>
      <c r="V317" s="52">
        <v>0</v>
      </c>
      <c r="W317" s="52">
        <v>0</v>
      </c>
      <c r="X317" s="52">
        <v>0.933799983948983</v>
      </c>
      <c r="Y317" s="52">
        <v>0.82375357031688301</v>
      </c>
      <c r="Z317" s="52">
        <v>0.73941845274253104</v>
      </c>
      <c r="AA317" s="52">
        <v>0.67498257199296396</v>
      </c>
      <c r="AB317" s="52">
        <v>0.65057510045914801</v>
      </c>
      <c r="AC317" s="52">
        <v>0.65594549933213198</v>
      </c>
      <c r="AD317" s="52">
        <v>0.69782694132803202</v>
      </c>
      <c r="AE317" s="52">
        <v>0.73635440397273699</v>
      </c>
      <c r="AF317" s="52">
        <v>0.70889657440379406</v>
      </c>
      <c r="AG317" s="52">
        <v>0.762873109686378</v>
      </c>
      <c r="AH317" s="52">
        <v>0.86129515877487695</v>
      </c>
      <c r="AI317" s="52">
        <v>1.0046769997954099</v>
      </c>
      <c r="AJ317" s="52">
        <v>1.1828138758850899</v>
      </c>
      <c r="AK317" s="52">
        <v>1.3697170230428399</v>
      </c>
      <c r="AL317" s="52">
        <v>1.5658630582334501</v>
      </c>
      <c r="AM317" s="52">
        <v>1.76321375460662</v>
      </c>
      <c r="AN317" s="52">
        <v>1.8394738013324901</v>
      </c>
      <c r="AO317" s="52">
        <v>1.87976731333911</v>
      </c>
      <c r="AP317" s="52">
        <v>1.8190013575300701</v>
      </c>
      <c r="AQ317" s="52">
        <v>1.6881298954138499</v>
      </c>
      <c r="AR317" s="52">
        <v>1.6206337559006201</v>
      </c>
      <c r="AS317" s="52">
        <v>1.5217551349484</v>
      </c>
      <c r="AT317" s="52">
        <v>1.3177789935744999</v>
      </c>
      <c r="AU317" s="52">
        <v>1.1406274788711701</v>
      </c>
      <c r="AV317" s="52">
        <v>1.00518213322776</v>
      </c>
      <c r="AW317" s="52">
        <v>0.96445096822716903</v>
      </c>
      <c r="AX317" s="52">
        <v>0.838348011711056</v>
      </c>
      <c r="AY317" s="52">
        <v>0.75483610996600703</v>
      </c>
      <c r="AZ317" s="52">
        <v>0.69084516728284595</v>
      </c>
      <c r="BA317" s="52">
        <v>0.65522418504517499</v>
      </c>
      <c r="BB317" s="52">
        <v>0.65316620999692898</v>
      </c>
      <c r="BC317" s="52">
        <v>0.68872917360528096</v>
      </c>
      <c r="BD317" s="52">
        <v>0.72481705687776699</v>
      </c>
      <c r="BE317" s="52">
        <v>0.73001069778903205</v>
      </c>
      <c r="BF317" s="52">
        <v>0.78210391933128498</v>
      </c>
      <c r="BG317" s="52">
        <v>0.86472545804711998</v>
      </c>
      <c r="BH317" s="52">
        <v>1.0024949403316401</v>
      </c>
      <c r="BI317" s="52">
        <v>1.1840719602066001</v>
      </c>
      <c r="BJ317" s="52">
        <v>1.41775828995255</v>
      </c>
      <c r="BK317" s="52">
        <v>1.6384351653840901</v>
      </c>
      <c r="BL317" s="52">
        <v>1.84043769042407</v>
      </c>
      <c r="BM317" s="52">
        <v>1.9641278176570001</v>
      </c>
      <c r="BN317" s="52">
        <v>2.0088925871177801</v>
      </c>
      <c r="BO317" s="52">
        <v>1.9671306946618701</v>
      </c>
      <c r="BP317" s="52">
        <v>1.82956116383143</v>
      </c>
      <c r="BQ317" s="52">
        <v>1.6638577089327899</v>
      </c>
      <c r="BR317" s="52">
        <v>1.51800810784558</v>
      </c>
      <c r="BS317" s="52">
        <v>1.3208915326297599</v>
      </c>
      <c r="BT317" s="52">
        <v>1.12542493950644</v>
      </c>
      <c r="BU317" s="52">
        <v>74.795191145205393</v>
      </c>
      <c r="BV317" s="52">
        <v>72.638263714577704</v>
      </c>
      <c r="BW317" s="52">
        <v>71.779424277300606</v>
      </c>
      <c r="BX317" s="52">
        <v>70.531477513014707</v>
      </c>
      <c r="BY317" s="52">
        <v>69.283205202995902</v>
      </c>
      <c r="BZ317" s="52">
        <v>68.441159256154094</v>
      </c>
      <c r="CA317" s="52">
        <v>67.490855800766894</v>
      </c>
      <c r="CB317" s="52">
        <v>67.409257661898906</v>
      </c>
      <c r="CC317" s="52">
        <v>70.593998713348498</v>
      </c>
      <c r="CD317" s="52">
        <v>75.817784116582501</v>
      </c>
      <c r="CE317" s="52">
        <v>80.655709457723503</v>
      </c>
      <c r="CF317" s="52">
        <v>84.554305913063303</v>
      </c>
      <c r="CG317" s="52">
        <v>88.393488671879396</v>
      </c>
      <c r="CH317" s="52">
        <v>91.450470365929206</v>
      </c>
      <c r="CI317" s="52">
        <v>93.461499307929103</v>
      </c>
      <c r="CJ317" s="52">
        <v>95.471836543395497</v>
      </c>
      <c r="CK317" s="52">
        <v>96.616197209092206</v>
      </c>
      <c r="CL317" s="52">
        <v>96.399599935864202</v>
      </c>
      <c r="CM317" s="52">
        <v>95.362292530943094</v>
      </c>
      <c r="CN317" s="52">
        <v>91.664119701265705</v>
      </c>
      <c r="CO317" s="52">
        <v>87.603943096600901</v>
      </c>
      <c r="CP317" s="52">
        <v>84.775939211485806</v>
      </c>
      <c r="CQ317" s="57">
        <v>81.752973672717602</v>
      </c>
      <c r="CR317" s="57">
        <v>78.836849593691596</v>
      </c>
      <c r="CS317" s="57">
        <v>76.653659351931594</v>
      </c>
      <c r="CT317" s="57">
        <v>1.65816554653135E-2</v>
      </c>
      <c r="CU317" s="57">
        <v>7.9250480648889801E-3</v>
      </c>
      <c r="CV317" s="57">
        <v>1.3127134951811699E-2</v>
      </c>
      <c r="CW317" s="57">
        <v>8.7049853810330802E-3</v>
      </c>
      <c r="CX317" s="57">
        <v>1.4715319652959899E-3</v>
      </c>
      <c r="CY317" s="57">
        <v>-2.0842443138303201E-3</v>
      </c>
      <c r="CZ317" s="57">
        <v>-3.1893031360021598E-4</v>
      </c>
      <c r="DA317" s="57">
        <v>8.37416674672695E-3</v>
      </c>
      <c r="DB317" s="57">
        <v>1.96078558098279E-2</v>
      </c>
      <c r="DC317" s="57">
        <v>1.5804177201781899E-2</v>
      </c>
      <c r="DD317" s="57">
        <v>4.8128184003105902E-3</v>
      </c>
      <c r="DE317" s="57">
        <v>3.8085571964939701E-3</v>
      </c>
      <c r="DF317" s="57">
        <v>-1.02724947615796E-2</v>
      </c>
      <c r="DG317" s="57">
        <v>-4.1200536664505296E-3</v>
      </c>
      <c r="DH317" s="57">
        <v>6.1019187964031297E-3</v>
      </c>
      <c r="DI317" s="57">
        <v>1.24420478953387E-2</v>
      </c>
      <c r="DJ317" s="57">
        <v>8.2854533921763798E-2</v>
      </c>
      <c r="DK317" s="57">
        <v>0.102314480915338</v>
      </c>
      <c r="DL317" s="57">
        <v>0.110354257871707</v>
      </c>
      <c r="DM317" s="57">
        <v>0.107742338961709</v>
      </c>
      <c r="DN317" s="57">
        <v>4.8273630565228397E-2</v>
      </c>
      <c r="DO317" s="57">
        <v>-4.2626943918599898E-3</v>
      </c>
      <c r="DP317" s="52">
        <v>-4.6008240954637401E-3</v>
      </c>
      <c r="DQ317" s="52">
        <v>-2.15020714481477E-5</v>
      </c>
      <c r="DR317" s="58">
        <v>1.1952629500154701E-6</v>
      </c>
      <c r="DS317" s="58">
        <v>9.6150961734632009E-7</v>
      </c>
      <c r="DT317" s="58">
        <v>7.1873131393160503E-7</v>
      </c>
      <c r="DU317" s="58">
        <v>3.71976335239516E-7</v>
      </c>
      <c r="DV317" s="58">
        <v>1.4970028493034001E-7</v>
      </c>
      <c r="DW317" s="58">
        <v>5.9355724310124097E-8</v>
      </c>
      <c r="DX317" s="58">
        <v>1.7510960007346901E-7</v>
      </c>
      <c r="DY317" s="58">
        <v>9.1449278800095596E-7</v>
      </c>
      <c r="DZ317" s="58">
        <v>3.6198205569811598E-7</v>
      </c>
      <c r="EA317" s="58">
        <v>2.33070339412571E-7</v>
      </c>
      <c r="EB317" s="58">
        <v>1.24978922388993E-7</v>
      </c>
      <c r="EC317" s="58">
        <v>1.29399457246934E-7</v>
      </c>
      <c r="ED317" s="58">
        <v>3.5298245595856901E-7</v>
      </c>
      <c r="EE317" s="58">
        <v>1.02734961428388E-6</v>
      </c>
      <c r="EF317" s="58">
        <v>1.5769517827128499E-6</v>
      </c>
      <c r="EG317" s="58">
        <v>1.79063108742794E-6</v>
      </c>
      <c r="EH317" s="58">
        <v>1.9237417043392202E-6</v>
      </c>
      <c r="EI317" s="58">
        <v>1.91494274739515E-6</v>
      </c>
      <c r="EJ317" s="58">
        <v>1.9121390436241402E-6</v>
      </c>
      <c r="EK317" s="58">
        <v>1.8508093063333401E-6</v>
      </c>
      <c r="EL317" s="58">
        <v>2.2457956120120401E-6</v>
      </c>
      <c r="EM317" s="58">
        <v>1.3708847490070301E-6</v>
      </c>
      <c r="EN317" s="58">
        <v>1.6769856839788999E-7</v>
      </c>
      <c r="EO317" s="58">
        <v>1.3263340395381799E-7</v>
      </c>
    </row>
    <row r="318" spans="2:145" x14ac:dyDescent="0.25">
      <c r="B31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All_All_Yes_All_All_All_All_All_All_All_All_45848</v>
      </c>
      <c r="C318" s="52" t="s">
        <v>264</v>
      </c>
      <c r="D318" s="52" t="s">
        <v>228</v>
      </c>
      <c r="E318" s="52" t="s">
        <v>25</v>
      </c>
      <c r="F318" s="52" t="s">
        <v>25</v>
      </c>
      <c r="G318" s="52" t="s">
        <v>224</v>
      </c>
      <c r="H318" s="52" t="s">
        <v>25</v>
      </c>
      <c r="I318" s="52" t="s">
        <v>25</v>
      </c>
      <c r="J318" s="52" t="s">
        <v>25</v>
      </c>
      <c r="K318" s="52" t="s">
        <v>25</v>
      </c>
      <c r="L318" s="53" t="s">
        <v>25</v>
      </c>
      <c r="M318" s="53" t="s">
        <v>25</v>
      </c>
      <c r="N318" s="54" t="s">
        <v>25</v>
      </c>
      <c r="O318" s="52" t="s">
        <v>25</v>
      </c>
      <c r="P318" s="55">
        <v>45848</v>
      </c>
      <c r="Q318" s="52">
        <v>17</v>
      </c>
      <c r="R318" s="52">
        <v>21</v>
      </c>
      <c r="S318" s="56">
        <v>980</v>
      </c>
      <c r="T318" s="52">
        <v>0</v>
      </c>
      <c r="U318" s="52">
        <v>0</v>
      </c>
      <c r="V318" s="52">
        <v>0</v>
      </c>
      <c r="W318" s="52">
        <v>0</v>
      </c>
      <c r="X318" s="52">
        <v>1.1685001474045</v>
      </c>
      <c r="Y318" s="52">
        <v>0.96977898030737697</v>
      </c>
      <c r="Z318" s="52">
        <v>0.86873544571079697</v>
      </c>
      <c r="AA318" s="52">
        <v>0.79944630625719004</v>
      </c>
      <c r="AB318" s="52">
        <v>0.73981076926493405</v>
      </c>
      <c r="AC318" s="52">
        <v>0.74287167217314998</v>
      </c>
      <c r="AD318" s="52">
        <v>0.80823889448039199</v>
      </c>
      <c r="AE318" s="52">
        <v>0.83698531960834499</v>
      </c>
      <c r="AF318" s="52">
        <v>0.875505516781245</v>
      </c>
      <c r="AG318" s="52">
        <v>0.88464552730533497</v>
      </c>
      <c r="AH318" s="52">
        <v>0.98946654451323202</v>
      </c>
      <c r="AI318" s="52">
        <v>1.3458538408909999</v>
      </c>
      <c r="AJ318" s="52">
        <v>1.58915579737961</v>
      </c>
      <c r="AK318" s="52">
        <v>1.8161652209881001</v>
      </c>
      <c r="AL318" s="52">
        <v>1.9729525795829701</v>
      </c>
      <c r="AM318" s="52">
        <v>2.1599841923524701</v>
      </c>
      <c r="AN318" s="52">
        <v>2.3313435920297798</v>
      </c>
      <c r="AO318" s="52">
        <v>2.5093390287912301</v>
      </c>
      <c r="AP318" s="52">
        <v>2.4832951643725001</v>
      </c>
      <c r="AQ318" s="52">
        <v>2.2984551979247398</v>
      </c>
      <c r="AR318" s="52">
        <v>2.0676985417622298</v>
      </c>
      <c r="AS318" s="52">
        <v>1.95361326181331</v>
      </c>
      <c r="AT318" s="52">
        <v>1.8426134155737399</v>
      </c>
      <c r="AU318" s="52">
        <v>1.5401277182115001</v>
      </c>
      <c r="AV318" s="52">
        <v>1.2949094621617201</v>
      </c>
      <c r="AW318" s="52">
        <v>1.1162986074783301</v>
      </c>
      <c r="AX318" s="52">
        <v>0.97687971163160903</v>
      </c>
      <c r="AY318" s="52">
        <v>0.87901179886290004</v>
      </c>
      <c r="AZ318" s="52">
        <v>0.80596709835285996</v>
      </c>
      <c r="BA318" s="52">
        <v>0.76524163824696101</v>
      </c>
      <c r="BB318" s="52">
        <v>0.74587068528469103</v>
      </c>
      <c r="BC318" s="52">
        <v>0.76107321028046404</v>
      </c>
      <c r="BD318" s="52">
        <v>0.80264102109536795</v>
      </c>
      <c r="BE318" s="52">
        <v>0.84668571152629202</v>
      </c>
      <c r="BF318" s="52">
        <v>0.95425950910477897</v>
      </c>
      <c r="BG318" s="52">
        <v>1.0808074155273499</v>
      </c>
      <c r="BH318" s="52">
        <v>1.2571475929554401</v>
      </c>
      <c r="BI318" s="52">
        <v>1.46222725025359</v>
      </c>
      <c r="BJ318" s="52">
        <v>1.6722733520997699</v>
      </c>
      <c r="BK318" s="52">
        <v>1.9286471781529899</v>
      </c>
      <c r="BL318" s="52">
        <v>2.1317104778271498</v>
      </c>
      <c r="BM318" s="52">
        <v>2.2366994037007699</v>
      </c>
      <c r="BN318" s="52">
        <v>2.3198631448709199</v>
      </c>
      <c r="BO318" s="52">
        <v>2.3202511786198099</v>
      </c>
      <c r="BP318" s="52">
        <v>2.2025133691271899</v>
      </c>
      <c r="BQ318" s="52">
        <v>2.0665425899077401</v>
      </c>
      <c r="BR318" s="52">
        <v>1.9786953913009799</v>
      </c>
      <c r="BS318" s="52">
        <v>1.8098404958235901</v>
      </c>
      <c r="BT318" s="52">
        <v>1.53959280872356</v>
      </c>
      <c r="BU318" s="52">
        <v>78.916898736964598</v>
      </c>
      <c r="BV318" s="52">
        <v>71.366262580548494</v>
      </c>
      <c r="BW318" s="52">
        <v>70.291607309830894</v>
      </c>
      <c r="BX318" s="52">
        <v>69.356032909877101</v>
      </c>
      <c r="BY318" s="52">
        <v>67.859884656781105</v>
      </c>
      <c r="BZ318" s="52">
        <v>66.229163904926693</v>
      </c>
      <c r="CA318" s="52">
        <v>65.6248599922003</v>
      </c>
      <c r="CB318" s="52">
        <v>67.377092254620194</v>
      </c>
      <c r="CC318" s="52">
        <v>71.091020748678304</v>
      </c>
      <c r="CD318" s="52">
        <v>75.611705586517601</v>
      </c>
      <c r="CE318" s="52">
        <v>79.907986360178995</v>
      </c>
      <c r="CF318" s="52">
        <v>84.058328277389194</v>
      </c>
      <c r="CG318" s="52">
        <v>87.634978335138001</v>
      </c>
      <c r="CH318" s="52">
        <v>90.487252662080493</v>
      </c>
      <c r="CI318" s="52">
        <v>93.2365228052535</v>
      </c>
      <c r="CJ318" s="52">
        <v>95.559216493626906</v>
      </c>
      <c r="CK318" s="52">
        <v>96.641341217270806</v>
      </c>
      <c r="CL318" s="52">
        <v>96.8217182824595</v>
      </c>
      <c r="CM318" s="52">
        <v>96.674938423290996</v>
      </c>
      <c r="CN318" s="52">
        <v>95.181570596402594</v>
      </c>
      <c r="CO318" s="52">
        <v>92.624470329827403</v>
      </c>
      <c r="CP318" s="57">
        <v>87.591686187075098</v>
      </c>
      <c r="CQ318" s="57">
        <v>83.444130244423604</v>
      </c>
      <c r="CR318" s="57">
        <v>81.339385338033296</v>
      </c>
      <c r="CS318" s="57">
        <v>75.716946950152206</v>
      </c>
      <c r="CT318" s="57">
        <v>2.5384625824576901E-2</v>
      </c>
      <c r="CU318" s="57">
        <v>3.5707931579945199E-3</v>
      </c>
      <c r="CV318" s="57">
        <v>1.03643049859282E-2</v>
      </c>
      <c r="CW318" s="57">
        <v>7.4682852703016498E-3</v>
      </c>
      <c r="CX318" s="57">
        <v>1.07650746489228E-3</v>
      </c>
      <c r="CY318" s="57">
        <v>-2.3755036429882201E-3</v>
      </c>
      <c r="CZ318" s="57">
        <v>7.9616801373717501E-4</v>
      </c>
      <c r="DA318" s="57">
        <v>8.6534749611984103E-3</v>
      </c>
      <c r="DB318" s="57">
        <v>1.9326651673193699E-2</v>
      </c>
      <c r="DC318" s="57">
        <v>1.5605184954724099E-2</v>
      </c>
      <c r="DD318" s="57">
        <v>4.7679941008658602E-3</v>
      </c>
      <c r="DE318" s="57">
        <v>3.4598746483703599E-3</v>
      </c>
      <c r="DF318" s="57">
        <v>-9.6440726376757196E-3</v>
      </c>
      <c r="DG318" s="57">
        <v>-6.1101833637566202E-3</v>
      </c>
      <c r="DH318" s="57">
        <v>7.1955172479573198E-3</v>
      </c>
      <c r="DI318" s="57">
        <v>1.5500670511451301E-2</v>
      </c>
      <c r="DJ318" s="57">
        <v>8.1944447767217501E-2</v>
      </c>
      <c r="DK318" s="57">
        <v>0.103656704822669</v>
      </c>
      <c r="DL318" s="57">
        <v>0.110816760990312</v>
      </c>
      <c r="DM318" s="57">
        <v>0.10568977130519901</v>
      </c>
      <c r="DN318" s="57">
        <v>7.1089272417736299E-2</v>
      </c>
      <c r="DO318" s="57">
        <v>1.2874409471731599E-3</v>
      </c>
      <c r="DP318" s="52">
        <v>-5.1232655646697598E-3</v>
      </c>
      <c r="DQ318" s="52">
        <v>-7.0273154270088603E-4</v>
      </c>
      <c r="DR318" s="58">
        <v>8.3001230514934893E-6</v>
      </c>
      <c r="DS318" s="58">
        <v>7.1644187451297003E-6</v>
      </c>
      <c r="DT318" s="58">
        <v>5.5963420033982403E-6</v>
      </c>
      <c r="DU318" s="58">
        <v>2.7392430440317199E-6</v>
      </c>
      <c r="DV318" s="58">
        <v>1.15038915551586E-6</v>
      </c>
      <c r="DW318" s="58">
        <v>3.0197865423562598E-7</v>
      </c>
      <c r="DX318" s="58">
        <v>1.18753568356264E-6</v>
      </c>
      <c r="DY318" s="58">
        <v>6.6787448126166498E-6</v>
      </c>
      <c r="DZ318" s="58">
        <v>1.7025682794495501E-6</v>
      </c>
      <c r="EA318" s="58">
        <v>9.0154570882917799E-7</v>
      </c>
      <c r="EB318" s="58">
        <v>4.6114485467690399E-7</v>
      </c>
      <c r="EC318" s="58">
        <v>4.9208217450969598E-7</v>
      </c>
      <c r="ED318" s="58">
        <v>1.3434693305231401E-6</v>
      </c>
      <c r="EE318" s="58">
        <v>4.1824812741977896E-6</v>
      </c>
      <c r="EF318" s="58">
        <v>5.7783605701856598E-6</v>
      </c>
      <c r="EG318" s="58">
        <v>6.408042206053E-6</v>
      </c>
      <c r="EH318" s="58">
        <v>7.24794767216468E-6</v>
      </c>
      <c r="EI318" s="58">
        <v>7.9493182919672606E-6</v>
      </c>
      <c r="EJ318" s="58">
        <v>8.5375829892617902E-6</v>
      </c>
      <c r="EK318" s="58">
        <v>8.3294859181855608E-6</v>
      </c>
      <c r="EL318" s="58">
        <v>1.1657290968284199E-5</v>
      </c>
      <c r="EM318" s="58">
        <v>7.3339481452636897E-6</v>
      </c>
      <c r="EN318" s="58">
        <v>8.5709758538569396E-7</v>
      </c>
      <c r="EO318" s="58">
        <v>7.61774390250092E-7</v>
      </c>
    </row>
    <row r="319" spans="2:145" x14ac:dyDescent="0.25">
      <c r="B31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All_All_Yes_All_All_All_All_All_All_All_All_45849</v>
      </c>
      <c r="C319" s="52" t="s">
        <v>264</v>
      </c>
      <c r="D319" s="52" t="s">
        <v>228</v>
      </c>
      <c r="E319" s="52" t="s">
        <v>25</v>
      </c>
      <c r="F319" s="52" t="s">
        <v>25</v>
      </c>
      <c r="G319" s="52" t="s">
        <v>224</v>
      </c>
      <c r="H319" s="52" t="s">
        <v>25</v>
      </c>
      <c r="I319" s="52" t="s">
        <v>25</v>
      </c>
      <c r="J319" s="52" t="s">
        <v>25</v>
      </c>
      <c r="K319" s="52" t="s">
        <v>25</v>
      </c>
      <c r="L319" s="53" t="s">
        <v>25</v>
      </c>
      <c r="M319" s="53" t="s">
        <v>25</v>
      </c>
      <c r="N319" s="54" t="s">
        <v>25</v>
      </c>
      <c r="O319" s="52" t="s">
        <v>25</v>
      </c>
      <c r="P319" s="55">
        <v>45849</v>
      </c>
      <c r="Q319" s="52">
        <v>17</v>
      </c>
      <c r="R319" s="52">
        <v>21</v>
      </c>
      <c r="S319" s="56">
        <v>980</v>
      </c>
      <c r="T319" s="52">
        <v>0</v>
      </c>
      <c r="U319" s="52">
        <v>0</v>
      </c>
      <c r="V319" s="52">
        <v>0</v>
      </c>
      <c r="W319" s="52">
        <v>0</v>
      </c>
      <c r="X319" s="52">
        <v>1.35219804386015</v>
      </c>
      <c r="Y319" s="52">
        <v>1.1497293016475101</v>
      </c>
      <c r="Z319" s="52">
        <v>1.03171429236584</v>
      </c>
      <c r="AA319" s="52">
        <v>0.87799440486312497</v>
      </c>
      <c r="AB319" s="52">
        <v>0.88498903542590301</v>
      </c>
      <c r="AC319" s="52">
        <v>0.86092212398829804</v>
      </c>
      <c r="AD319" s="52">
        <v>0.865254018238238</v>
      </c>
      <c r="AE319" s="52">
        <v>0.93577317350746902</v>
      </c>
      <c r="AF319" s="52">
        <v>1.0086289012699401</v>
      </c>
      <c r="AG319" s="52">
        <v>1.1549821777486999</v>
      </c>
      <c r="AH319" s="52">
        <v>1.51492758326272</v>
      </c>
      <c r="AI319" s="52">
        <v>1.7174961048631301</v>
      </c>
      <c r="AJ319" s="52">
        <v>1.8689585104027999</v>
      </c>
      <c r="AK319" s="52">
        <v>2.1470885216947502</v>
      </c>
      <c r="AL319" s="52">
        <v>2.3651974316696802</v>
      </c>
      <c r="AM319" s="52">
        <v>2.5720919713521502</v>
      </c>
      <c r="AN319" s="52">
        <v>2.5794701066583698</v>
      </c>
      <c r="AO319" s="52">
        <v>2.6410561324255801</v>
      </c>
      <c r="AP319" s="52">
        <v>2.7212871669107899</v>
      </c>
      <c r="AQ319" s="52">
        <v>2.5934492224159502</v>
      </c>
      <c r="AR319" s="52">
        <v>2.3000173952978402</v>
      </c>
      <c r="AS319" s="52">
        <v>2.22654814330946</v>
      </c>
      <c r="AT319" s="52">
        <v>2.1489476214596399</v>
      </c>
      <c r="AU319" s="52">
        <v>1.8170883625999199</v>
      </c>
      <c r="AV319" s="52">
        <v>1.5399985825179201</v>
      </c>
      <c r="AW319" s="52">
        <v>1.33678099801953</v>
      </c>
      <c r="AX319" s="52">
        <v>1.1732978225666599</v>
      </c>
      <c r="AY319" s="52">
        <v>1.04145745644155</v>
      </c>
      <c r="AZ319" s="52">
        <v>0.94099072304611298</v>
      </c>
      <c r="BA319" s="52">
        <v>0.88094059883673803</v>
      </c>
      <c r="BB319" s="52">
        <v>0.84878819079746504</v>
      </c>
      <c r="BC319" s="52">
        <v>0.85698845204802099</v>
      </c>
      <c r="BD319" s="52">
        <v>0.92065636562753606</v>
      </c>
      <c r="BE319" s="52">
        <v>1.0113803062359801</v>
      </c>
      <c r="BF319" s="52">
        <v>1.21284818724795</v>
      </c>
      <c r="BG319" s="52">
        <v>1.42387991198148</v>
      </c>
      <c r="BH319" s="52">
        <v>1.6655728972749699</v>
      </c>
      <c r="BI319" s="52">
        <v>1.9094509059829301</v>
      </c>
      <c r="BJ319" s="52">
        <v>2.0914927486862398</v>
      </c>
      <c r="BK319" s="52">
        <v>2.3023546952374101</v>
      </c>
      <c r="BL319" s="52">
        <v>2.48687259962364</v>
      </c>
      <c r="BM319" s="52">
        <v>2.6142957414899501</v>
      </c>
      <c r="BN319" s="52">
        <v>2.6949457334620601</v>
      </c>
      <c r="BO319" s="52">
        <v>2.66042157788665</v>
      </c>
      <c r="BP319" s="52">
        <v>2.49183455152171</v>
      </c>
      <c r="BQ319" s="52">
        <v>2.3262559462566701</v>
      </c>
      <c r="BR319" s="52">
        <v>2.2355114991871599</v>
      </c>
      <c r="BS319" s="52">
        <v>2.1172738428930802</v>
      </c>
      <c r="BT319" s="52">
        <v>1.82171096495419</v>
      </c>
      <c r="BU319" s="52">
        <v>81.239580453763296</v>
      </c>
      <c r="BV319" s="52">
        <v>77.379867665248199</v>
      </c>
      <c r="BW319" s="52">
        <v>75.753747323688202</v>
      </c>
      <c r="BX319" s="52">
        <v>74.088222685117898</v>
      </c>
      <c r="BY319" s="52">
        <v>72.414524528877493</v>
      </c>
      <c r="BZ319" s="52">
        <v>71.743142547053907</v>
      </c>
      <c r="CA319" s="52">
        <v>70.7229043768466</v>
      </c>
      <c r="CB319" s="52">
        <v>71.599346678685393</v>
      </c>
      <c r="CC319" s="52">
        <v>74.236066095119398</v>
      </c>
      <c r="CD319" s="52">
        <v>79.507848549429099</v>
      </c>
      <c r="CE319" s="52">
        <v>83.521487387076306</v>
      </c>
      <c r="CF319" s="52">
        <v>87.716463634072198</v>
      </c>
      <c r="CG319" s="52">
        <v>91.458641917905396</v>
      </c>
      <c r="CH319" s="52">
        <v>94.241523032189605</v>
      </c>
      <c r="CI319" s="52">
        <v>96.577213108284298</v>
      </c>
      <c r="CJ319" s="52">
        <v>98.607455798346194</v>
      </c>
      <c r="CK319" s="52">
        <v>99.8225788278056</v>
      </c>
      <c r="CL319" s="52">
        <v>100.074573393487</v>
      </c>
      <c r="CM319" s="52">
        <v>98.934980478082593</v>
      </c>
      <c r="CN319" s="52">
        <v>97.118822155953197</v>
      </c>
      <c r="CO319" s="52">
        <v>93.326452179891405</v>
      </c>
      <c r="CP319" s="52">
        <v>88.598194388631299</v>
      </c>
      <c r="CQ319" s="57">
        <v>85.685693692843998</v>
      </c>
      <c r="CR319" s="57">
        <v>83.475441123599197</v>
      </c>
      <c r="CS319" s="57">
        <v>81.330225867259102</v>
      </c>
      <c r="CT319" s="57">
        <v>3.0499150926646301E-2</v>
      </c>
      <c r="CU319" s="57">
        <v>2.8286551534820601E-2</v>
      </c>
      <c r="CV319" s="57">
        <v>2.4697820413934899E-2</v>
      </c>
      <c r="CW319" s="57">
        <v>1.51092580794024E-2</v>
      </c>
      <c r="CX319" s="57">
        <v>2.1975461789169202E-3</v>
      </c>
      <c r="CY319" s="57">
        <v>-1.2186192024848999E-3</v>
      </c>
      <c r="CZ319" s="57">
        <v>-3.3043893959761599E-3</v>
      </c>
      <c r="DA319" s="57">
        <v>1.15893909356043E-2</v>
      </c>
      <c r="DB319" s="57">
        <v>1.7656469043838399E-2</v>
      </c>
      <c r="DC319" s="57">
        <v>1.33632827906546E-2</v>
      </c>
      <c r="DD319" s="57">
        <v>3.3565977637148702E-3</v>
      </c>
      <c r="DE319" s="57">
        <v>3.7582051723171498E-3</v>
      </c>
      <c r="DF319" s="57">
        <v>-4.4875234687684201E-3</v>
      </c>
      <c r="DG319" s="57">
        <v>1.59141372540034E-2</v>
      </c>
      <c r="DH319" s="57">
        <v>2.3137683812018001E-2</v>
      </c>
      <c r="DI319" s="57">
        <v>2.5333310791994499E-2</v>
      </c>
      <c r="DJ319" s="57">
        <v>8.5654288013370605E-2</v>
      </c>
      <c r="DK319" s="57">
        <v>0.114157990373823</v>
      </c>
      <c r="DL319" s="57">
        <v>0.113382702334118</v>
      </c>
      <c r="DM319" s="57">
        <v>0.102961935771021</v>
      </c>
      <c r="DN319" s="57">
        <v>7.8745994925955104E-2</v>
      </c>
      <c r="DO319" s="57">
        <v>1.14215702793889E-2</v>
      </c>
      <c r="DP319" s="52">
        <v>-3.3888983820584001E-3</v>
      </c>
      <c r="DQ319" s="52">
        <v>-6.6322979405134702E-4</v>
      </c>
      <c r="DR319" s="58">
        <v>1.8689628705010301E-5</v>
      </c>
      <c r="DS319" s="58">
        <v>1.6434469956753599E-5</v>
      </c>
      <c r="DT319" s="58">
        <v>1.21684239909314E-5</v>
      </c>
      <c r="DU319" s="58">
        <v>6.0521706225802699E-6</v>
      </c>
      <c r="DV319" s="58">
        <v>2.4494089987398401E-6</v>
      </c>
      <c r="DW319" s="58">
        <v>6.19432718834603E-7</v>
      </c>
      <c r="DX319" s="58">
        <v>2.7549575543673398E-6</v>
      </c>
      <c r="DY319" s="58">
        <v>1.3269936430668699E-5</v>
      </c>
      <c r="DZ319" s="58">
        <v>4.1760563449696297E-6</v>
      </c>
      <c r="EA319" s="58">
        <v>2.8094248100478499E-6</v>
      </c>
      <c r="EB319" s="58">
        <v>1.4207610190678001E-6</v>
      </c>
      <c r="EC319" s="58">
        <v>1.50522009600122E-6</v>
      </c>
      <c r="ED319" s="58">
        <v>4.3635642282358304E-6</v>
      </c>
      <c r="EE319" s="58">
        <v>1.02389752186015E-5</v>
      </c>
      <c r="EF319" s="58">
        <v>1.3425556466364999E-5</v>
      </c>
      <c r="EG319" s="58">
        <v>1.6161129259194799E-5</v>
      </c>
      <c r="EH319" s="58">
        <v>1.7794305563137401E-5</v>
      </c>
      <c r="EI319" s="58">
        <v>1.9821355002195801E-5</v>
      </c>
      <c r="EJ319" s="58">
        <v>1.9546519831753901E-5</v>
      </c>
      <c r="EK319" s="58">
        <v>2.0105737699931599E-5</v>
      </c>
      <c r="EL319" s="58">
        <v>2.7849697709680999E-5</v>
      </c>
      <c r="EM319" s="58">
        <v>2.0508873532131599E-5</v>
      </c>
      <c r="EN319" s="58">
        <v>2.7380742673312301E-6</v>
      </c>
      <c r="EO319" s="58">
        <v>2.3656759088531599E-6</v>
      </c>
    </row>
    <row r="320" spans="2:145" x14ac:dyDescent="0.25">
      <c r="B32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All_All_Yes_All_All_All_All_All_All_All_All_45877</v>
      </c>
      <c r="C320" s="52" t="s">
        <v>264</v>
      </c>
      <c r="D320" s="52" t="s">
        <v>228</v>
      </c>
      <c r="E320" s="52" t="s">
        <v>25</v>
      </c>
      <c r="F320" s="52" t="s">
        <v>25</v>
      </c>
      <c r="G320" s="52" t="s">
        <v>224</v>
      </c>
      <c r="H320" s="52" t="s">
        <v>25</v>
      </c>
      <c r="I320" s="52" t="s">
        <v>25</v>
      </c>
      <c r="J320" s="52" t="s">
        <v>25</v>
      </c>
      <c r="K320" s="52" t="s">
        <v>25</v>
      </c>
      <c r="L320" s="53" t="s">
        <v>25</v>
      </c>
      <c r="M320" s="53" t="s">
        <v>25</v>
      </c>
      <c r="N320" s="54" t="s">
        <v>25</v>
      </c>
      <c r="O320" s="52" t="s">
        <v>25</v>
      </c>
      <c r="P320" s="55">
        <v>45877</v>
      </c>
      <c r="Q320" s="52">
        <v>17</v>
      </c>
      <c r="R320" s="52">
        <v>21</v>
      </c>
      <c r="S320" s="56">
        <v>1053</v>
      </c>
      <c r="T320" s="52">
        <v>0</v>
      </c>
      <c r="U320" s="52">
        <v>0</v>
      </c>
      <c r="V320" s="52">
        <v>0</v>
      </c>
      <c r="W320" s="52">
        <v>0</v>
      </c>
      <c r="X320" s="52">
        <v>1.32031624639276</v>
      </c>
      <c r="Y320" s="52">
        <v>1.1257630919165</v>
      </c>
      <c r="Z320" s="52">
        <v>1.0146990112109999</v>
      </c>
      <c r="AA320" s="52">
        <v>0.87930227373070202</v>
      </c>
      <c r="AB320" s="52">
        <v>0.82000255941525502</v>
      </c>
      <c r="AC320" s="52">
        <v>0.77696774395214097</v>
      </c>
      <c r="AD320" s="52">
        <v>0.81960088771762996</v>
      </c>
      <c r="AE320" s="52">
        <v>0.89385303872632504</v>
      </c>
      <c r="AF320" s="52">
        <v>1.0000855540332001</v>
      </c>
      <c r="AG320" s="52">
        <v>1.1094364348080401</v>
      </c>
      <c r="AH320" s="52">
        <v>1.2973722220075401</v>
      </c>
      <c r="AI320" s="52">
        <v>1.5122245670232399</v>
      </c>
      <c r="AJ320" s="52">
        <v>1.81811960128863</v>
      </c>
      <c r="AK320" s="52">
        <v>2.0845768699643199</v>
      </c>
      <c r="AL320" s="52">
        <v>2.3004359817842102</v>
      </c>
      <c r="AM320" s="52">
        <v>2.5500078451794601</v>
      </c>
      <c r="AN320" s="52">
        <v>2.5440946579712</v>
      </c>
      <c r="AO320" s="52">
        <v>2.5818408385198701</v>
      </c>
      <c r="AP320" s="52">
        <v>2.5812405852346001</v>
      </c>
      <c r="AQ320" s="52">
        <v>2.38653410900486</v>
      </c>
      <c r="AR320" s="52">
        <v>2.2250664619782801</v>
      </c>
      <c r="AS320" s="52">
        <v>2.0172697757229301</v>
      </c>
      <c r="AT320" s="52">
        <v>1.83611800926616</v>
      </c>
      <c r="AU320" s="52">
        <v>1.5457990156018599</v>
      </c>
      <c r="AV320" s="52">
        <v>1.5710541339628501</v>
      </c>
      <c r="AW320" s="52">
        <v>1.21221546697141</v>
      </c>
      <c r="AX320" s="52">
        <v>1.06871282813782</v>
      </c>
      <c r="AY320" s="52">
        <v>0.95266060068396696</v>
      </c>
      <c r="AZ320" s="52">
        <v>0.86135595135482701</v>
      </c>
      <c r="BA320" s="52">
        <v>0.80471666171308298</v>
      </c>
      <c r="BB320" s="52">
        <v>0.78415224980474396</v>
      </c>
      <c r="BC320" s="52">
        <v>0.80409301841474101</v>
      </c>
      <c r="BD320" s="52">
        <v>0.86089890821706805</v>
      </c>
      <c r="BE320" s="52">
        <v>0.93377715494954205</v>
      </c>
      <c r="BF320" s="52">
        <v>1.11400457899681</v>
      </c>
      <c r="BG320" s="52">
        <v>1.30525835509458</v>
      </c>
      <c r="BH320" s="52">
        <v>1.52362199707163</v>
      </c>
      <c r="BI320" s="52">
        <v>1.7470987224482599</v>
      </c>
      <c r="BJ320" s="52">
        <v>1.93936133409386</v>
      </c>
      <c r="BK320" s="52">
        <v>2.1597410840356401</v>
      </c>
      <c r="BL320" s="52">
        <v>2.3557679525099799</v>
      </c>
      <c r="BM320" s="52">
        <v>2.46792341737609</v>
      </c>
      <c r="BN320" s="52">
        <v>2.5578460328825701</v>
      </c>
      <c r="BO320" s="52">
        <v>2.5192680789081598</v>
      </c>
      <c r="BP320" s="52">
        <v>2.3469046463823702</v>
      </c>
      <c r="BQ320" s="52">
        <v>2.1900830423107398</v>
      </c>
      <c r="BR320" s="52">
        <v>2.04633114406978</v>
      </c>
      <c r="BS320" s="52">
        <v>1.80681905067629</v>
      </c>
      <c r="BT320" s="52">
        <v>1.5454671472056201</v>
      </c>
      <c r="BU320" s="52">
        <v>81.782194076540193</v>
      </c>
      <c r="BV320" s="52">
        <v>75.978565531443195</v>
      </c>
      <c r="BW320" s="52">
        <v>74.628209498445202</v>
      </c>
      <c r="BX320" s="52">
        <v>72.9865877021942</v>
      </c>
      <c r="BY320" s="52">
        <v>71.653612903981099</v>
      </c>
      <c r="BZ320" s="52">
        <v>70.400406631604298</v>
      </c>
      <c r="CA320" s="52">
        <v>69.287018063799906</v>
      </c>
      <c r="CB320" s="52">
        <v>69.631775945697797</v>
      </c>
      <c r="CC320" s="52">
        <v>72.207004823525494</v>
      </c>
      <c r="CD320" s="52">
        <v>77.544397073715501</v>
      </c>
      <c r="CE320" s="52">
        <v>81.754918716206703</v>
      </c>
      <c r="CF320" s="52">
        <v>86.032279683798194</v>
      </c>
      <c r="CG320" s="52">
        <v>89.7635229876892</v>
      </c>
      <c r="CH320" s="52">
        <v>93.167918270932205</v>
      </c>
      <c r="CI320" s="52">
        <v>95.996659698428601</v>
      </c>
      <c r="CJ320" s="52">
        <v>98.169025109029604</v>
      </c>
      <c r="CK320" s="52">
        <v>99.3575461995989</v>
      </c>
      <c r="CL320" s="52">
        <v>99.837725850465702</v>
      </c>
      <c r="CM320" s="52">
        <v>99.283434807338494</v>
      </c>
      <c r="CN320" s="52">
        <v>97.404265161573093</v>
      </c>
      <c r="CO320" s="52">
        <v>93.984395242759703</v>
      </c>
      <c r="CP320" s="52">
        <v>89.055772355236996</v>
      </c>
      <c r="CQ320" s="57">
        <v>86.231110421966207</v>
      </c>
      <c r="CR320" s="57">
        <v>83.819687731094206</v>
      </c>
      <c r="CS320" s="57">
        <v>79.926457770817393</v>
      </c>
      <c r="CT320" s="57">
        <v>2.96614507241094E-2</v>
      </c>
      <c r="CU320" s="57">
        <v>2.1461709553078599E-2</v>
      </c>
      <c r="CV320" s="57">
        <v>2.09914896905188E-2</v>
      </c>
      <c r="CW320" s="57">
        <v>1.2679796173380499E-2</v>
      </c>
      <c r="CX320" s="57">
        <v>2.1743167695380998E-3</v>
      </c>
      <c r="CY320" s="57">
        <v>-1.5099772662525699E-3</v>
      </c>
      <c r="CZ320" s="57">
        <v>-2.1259165791435702E-3</v>
      </c>
      <c r="DA320" s="57">
        <v>1.03495736659043E-2</v>
      </c>
      <c r="DB320" s="57">
        <v>1.9181548036698599E-2</v>
      </c>
      <c r="DC320" s="57">
        <v>1.44045162792976E-2</v>
      </c>
      <c r="DD320" s="57">
        <v>3.3187958666178502E-3</v>
      </c>
      <c r="DE320" s="57">
        <v>3.01653747841519E-3</v>
      </c>
      <c r="DF320" s="57">
        <v>-6.87362374259566E-3</v>
      </c>
      <c r="DG320" s="57">
        <v>9.5439750093352892E-3</v>
      </c>
      <c r="DH320" s="57">
        <v>2.0160105092319799E-2</v>
      </c>
      <c r="DI320" s="57">
        <v>2.5035978765434699E-2</v>
      </c>
      <c r="DJ320" s="57">
        <v>8.6755438563604001E-2</v>
      </c>
      <c r="DK320" s="57">
        <v>0.114056444724231</v>
      </c>
      <c r="DL320" s="57">
        <v>0.115974490768705</v>
      </c>
      <c r="DM320" s="57">
        <v>0.106079961811807</v>
      </c>
      <c r="DN320" s="57">
        <v>8.21236304139253E-2</v>
      </c>
      <c r="DO320" s="57">
        <v>1.1325841645255999E-2</v>
      </c>
      <c r="DP320" s="52">
        <v>-3.2664304181264699E-3</v>
      </c>
      <c r="DQ320" s="52">
        <v>-8.9800862924840105E-4</v>
      </c>
      <c r="DR320" s="58">
        <v>7.1300313354656896E-6</v>
      </c>
      <c r="DS320" s="58">
        <v>5.7364588397709697E-6</v>
      </c>
      <c r="DT320" s="58">
        <v>4.3618813255131101E-6</v>
      </c>
      <c r="DU320" s="58">
        <v>2.4141223686831E-6</v>
      </c>
      <c r="DV320" s="58">
        <v>1.1723173166293401E-6</v>
      </c>
      <c r="DW320" s="58">
        <v>2.9138802701173099E-7</v>
      </c>
      <c r="DX320" s="58">
        <v>1.1320046215494801E-6</v>
      </c>
      <c r="DY320" s="58">
        <v>5.3213763142337699E-6</v>
      </c>
      <c r="DZ320" s="58">
        <v>1.9284253789926502E-6</v>
      </c>
      <c r="EA320" s="58">
        <v>1.3079017320364899E-6</v>
      </c>
      <c r="EB320" s="58">
        <v>5.9654206852468996E-7</v>
      </c>
      <c r="EC320" s="58">
        <v>5.8530531410544304E-7</v>
      </c>
      <c r="ED320" s="58">
        <v>1.69188792977952E-6</v>
      </c>
      <c r="EE320" s="58">
        <v>4.4647314340188102E-6</v>
      </c>
      <c r="EF320" s="58">
        <v>6.1666968501618197E-6</v>
      </c>
      <c r="EG320" s="58">
        <v>7.9187950038070006E-6</v>
      </c>
      <c r="EH320" s="58">
        <v>9.0553176457706E-6</v>
      </c>
      <c r="EI320" s="58">
        <v>9.8946034283269499E-6</v>
      </c>
      <c r="EJ320" s="58">
        <v>1.01074874185252E-5</v>
      </c>
      <c r="EK320" s="58">
        <v>9.0910363750831196E-6</v>
      </c>
      <c r="EL320" s="58">
        <v>1.10832172785273E-5</v>
      </c>
      <c r="EM320" s="58">
        <v>6.9162803650556501E-6</v>
      </c>
      <c r="EN320" s="58">
        <v>1.1109962885573999E-6</v>
      </c>
      <c r="EO320" s="58">
        <v>1.0661573989386901E-6</v>
      </c>
    </row>
    <row r="321" spans="2:145" x14ac:dyDescent="0.25">
      <c r="B32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All_All_Yes_All_All_All_All_All_All_All_All_45890</v>
      </c>
      <c r="C321" s="52" t="s">
        <v>264</v>
      </c>
      <c r="D321" s="52" t="s">
        <v>228</v>
      </c>
      <c r="E321" s="52" t="s">
        <v>25</v>
      </c>
      <c r="F321" s="52" t="s">
        <v>25</v>
      </c>
      <c r="G321" s="52" t="s">
        <v>224</v>
      </c>
      <c r="H321" s="52" t="s">
        <v>25</v>
      </c>
      <c r="I321" s="52" t="s">
        <v>25</v>
      </c>
      <c r="J321" s="52" t="s">
        <v>25</v>
      </c>
      <c r="K321" s="52" t="s">
        <v>25</v>
      </c>
      <c r="L321" s="53" t="s">
        <v>25</v>
      </c>
      <c r="M321" s="53" t="s">
        <v>25</v>
      </c>
      <c r="N321" s="54" t="s">
        <v>25</v>
      </c>
      <c r="O321" s="52" t="s">
        <v>25</v>
      </c>
      <c r="P321" s="55">
        <v>45890</v>
      </c>
      <c r="Q321" s="52">
        <v>17</v>
      </c>
      <c r="R321" s="52">
        <v>21</v>
      </c>
      <c r="S321" s="56">
        <v>1082</v>
      </c>
      <c r="T321" s="52">
        <v>0</v>
      </c>
      <c r="U321" s="52">
        <v>0</v>
      </c>
      <c r="V321" s="52">
        <v>0</v>
      </c>
      <c r="W321" s="52">
        <v>0</v>
      </c>
      <c r="X321" s="52">
        <v>1.2173320667315</v>
      </c>
      <c r="Y321" s="52">
        <v>1.0472299623744901</v>
      </c>
      <c r="Z321" s="52">
        <v>0.92539677440877</v>
      </c>
      <c r="AA321" s="52">
        <v>0.83492377268967799</v>
      </c>
      <c r="AB321" s="52">
        <v>0.816967635574955</v>
      </c>
      <c r="AC321" s="52">
        <v>0.78491275511669001</v>
      </c>
      <c r="AD321" s="52">
        <v>0.85688690986536997</v>
      </c>
      <c r="AE321" s="52">
        <v>0.89843733490159705</v>
      </c>
      <c r="AF321" s="52">
        <v>0.92491021210536695</v>
      </c>
      <c r="AG321" s="52">
        <v>0.97151040803933897</v>
      </c>
      <c r="AH321" s="52">
        <v>1.14602068494596</v>
      </c>
      <c r="AI321" s="52">
        <v>1.4085383488714001</v>
      </c>
      <c r="AJ321" s="52">
        <v>1.58345916216701</v>
      </c>
      <c r="AK321" s="52">
        <v>1.87895431121444</v>
      </c>
      <c r="AL321" s="52">
        <v>2.0920258507502201</v>
      </c>
      <c r="AM321" s="52">
        <v>2.47261241000726</v>
      </c>
      <c r="AN321" s="52">
        <v>2.5026826007788801</v>
      </c>
      <c r="AO321" s="52">
        <v>2.50751425289732</v>
      </c>
      <c r="AP321" s="52">
        <v>2.5909068140562499</v>
      </c>
      <c r="AQ321" s="52">
        <v>2.3411465608433599</v>
      </c>
      <c r="AR321" s="52">
        <v>2.3191158583968701</v>
      </c>
      <c r="AS321" s="52">
        <v>2.1331701327817099</v>
      </c>
      <c r="AT321" s="52">
        <v>1.87380379585554</v>
      </c>
      <c r="AU321" s="52">
        <v>1.58701901878269</v>
      </c>
      <c r="AV321" s="52">
        <v>1.33829363924585</v>
      </c>
      <c r="AW321" s="52">
        <v>1.23543149016646</v>
      </c>
      <c r="AX321" s="52">
        <v>1.0718234057870399</v>
      </c>
      <c r="AY321" s="52">
        <v>0.95435012158784505</v>
      </c>
      <c r="AZ321" s="52">
        <v>0.87048057911920995</v>
      </c>
      <c r="BA321" s="52">
        <v>0.819407418650418</v>
      </c>
      <c r="BB321" s="52">
        <v>0.80020019680118704</v>
      </c>
      <c r="BC321" s="52">
        <v>0.81563746821748095</v>
      </c>
      <c r="BD321" s="52">
        <v>0.84790665132997201</v>
      </c>
      <c r="BE321" s="52">
        <v>0.87930815647633298</v>
      </c>
      <c r="BF321" s="52">
        <v>1.0008644196213401</v>
      </c>
      <c r="BG321" s="52">
        <v>1.1484622535809601</v>
      </c>
      <c r="BH321" s="52">
        <v>1.34862358758323</v>
      </c>
      <c r="BI321" s="52">
        <v>1.58595160379069</v>
      </c>
      <c r="BJ321" s="52">
        <v>1.8494568051367499</v>
      </c>
      <c r="BK321" s="52">
        <v>2.0598948152663499</v>
      </c>
      <c r="BL321" s="52">
        <v>2.3010310722091498</v>
      </c>
      <c r="BM321" s="52">
        <v>2.4007582610228502</v>
      </c>
      <c r="BN321" s="52">
        <v>2.46241270526279</v>
      </c>
      <c r="BO321" s="52">
        <v>2.4274143637769101</v>
      </c>
      <c r="BP321" s="52">
        <v>2.2581272143973798</v>
      </c>
      <c r="BQ321" s="52">
        <v>2.1069624435549001</v>
      </c>
      <c r="BR321" s="52">
        <v>1.99060442875692</v>
      </c>
      <c r="BS321" s="52">
        <v>1.84063840005718</v>
      </c>
      <c r="BT321" s="52">
        <v>1.5723228388206201</v>
      </c>
      <c r="BU321" s="52">
        <v>76.831662745511196</v>
      </c>
      <c r="BV321" s="52">
        <v>75.430405046248694</v>
      </c>
      <c r="BW321" s="52">
        <v>74.371560751852101</v>
      </c>
      <c r="BX321" s="52">
        <v>72.534367310856197</v>
      </c>
      <c r="BY321" s="52">
        <v>71.309951368273403</v>
      </c>
      <c r="BZ321" s="52">
        <v>70.302936084488806</v>
      </c>
      <c r="CA321" s="52">
        <v>69.188058918802298</v>
      </c>
      <c r="CB321" s="52">
        <v>69.149634610580407</v>
      </c>
      <c r="CC321" s="52">
        <v>72.949593794200297</v>
      </c>
      <c r="CD321" s="52">
        <v>77.982182184892196</v>
      </c>
      <c r="CE321" s="52">
        <v>82.965083240397306</v>
      </c>
      <c r="CF321" s="52">
        <v>87.422287608378596</v>
      </c>
      <c r="CG321" s="52">
        <v>90.968069860505906</v>
      </c>
      <c r="CH321" s="52">
        <v>94.071364439201801</v>
      </c>
      <c r="CI321" s="52">
        <v>96.164567298648606</v>
      </c>
      <c r="CJ321" s="52">
        <v>98.520052989253301</v>
      </c>
      <c r="CK321" s="52">
        <v>99.356024260747105</v>
      </c>
      <c r="CL321" s="52">
        <v>98.976432875103399</v>
      </c>
      <c r="CM321" s="52">
        <v>98.199506106399895</v>
      </c>
      <c r="CN321" s="52">
        <v>95.7185831929811</v>
      </c>
      <c r="CO321" s="52">
        <v>91.2594298154456</v>
      </c>
      <c r="CP321" s="57">
        <v>86.969695418199905</v>
      </c>
      <c r="CQ321" s="57">
        <v>83.973553103920594</v>
      </c>
      <c r="CR321" s="57">
        <v>81.525122741953297</v>
      </c>
      <c r="CS321" s="57">
        <v>79.946280323887507</v>
      </c>
      <c r="CT321" s="57">
        <v>1.95698201010354E-2</v>
      </c>
      <c r="CU321" s="57">
        <v>1.8142300316132801E-2</v>
      </c>
      <c r="CV321" s="57">
        <v>1.96641031803318E-2</v>
      </c>
      <c r="CW321" s="57">
        <v>1.14803852754655E-2</v>
      </c>
      <c r="CX321" s="57">
        <v>1.9334911000699099E-3</v>
      </c>
      <c r="CY321" s="57">
        <v>-1.4679422695663101E-3</v>
      </c>
      <c r="CZ321" s="57">
        <v>-2.11264438764816E-3</v>
      </c>
      <c r="DA321" s="57">
        <v>9.9772764247189599E-3</v>
      </c>
      <c r="DB321" s="57">
        <v>1.9120856999917099E-2</v>
      </c>
      <c r="DC321" s="57">
        <v>1.4382916998441801E-2</v>
      </c>
      <c r="DD321" s="57">
        <v>2.5671076673427699E-3</v>
      </c>
      <c r="DE321" s="57">
        <v>2.94790997741444E-3</v>
      </c>
      <c r="DF321" s="57">
        <v>-7.7099881942733397E-3</v>
      </c>
      <c r="DG321" s="57">
        <v>1.1767355717301401E-2</v>
      </c>
      <c r="DH321" s="57">
        <v>1.8972405566725799E-2</v>
      </c>
      <c r="DI321" s="57">
        <v>2.4986034568206299E-2</v>
      </c>
      <c r="DJ321" s="57">
        <v>8.6523442313956395E-2</v>
      </c>
      <c r="DK321" s="57">
        <v>0.111026562041088</v>
      </c>
      <c r="DL321" s="57">
        <v>0.11432807885330699</v>
      </c>
      <c r="DM321" s="57">
        <v>0.10537629660095001</v>
      </c>
      <c r="DN321" s="57">
        <v>6.4909426137364196E-2</v>
      </c>
      <c r="DO321" s="57">
        <v>5.3582287836873004E-3</v>
      </c>
      <c r="DP321" s="52">
        <v>-5.08058311068237E-3</v>
      </c>
      <c r="DQ321" s="52">
        <v>-7.5081041443283004E-4</v>
      </c>
      <c r="DR321" s="58">
        <v>9.3364406111239397E-6</v>
      </c>
      <c r="DS321" s="58">
        <v>7.9889750238007492E-6</v>
      </c>
      <c r="DT321" s="58">
        <v>6.0000757292686601E-6</v>
      </c>
      <c r="DU321" s="58">
        <v>2.9426886304836002E-6</v>
      </c>
      <c r="DV321" s="58">
        <v>1.20051349879355E-6</v>
      </c>
      <c r="DW321" s="58">
        <v>3.2865088690137599E-7</v>
      </c>
      <c r="DX321" s="58">
        <v>1.34702125269474E-6</v>
      </c>
      <c r="DY321" s="58">
        <v>8.0958063736588296E-6</v>
      </c>
      <c r="DZ321" s="58">
        <v>2.0438519455472998E-6</v>
      </c>
      <c r="EA321" s="58">
        <v>1.1178862107445899E-6</v>
      </c>
      <c r="EB321" s="58">
        <v>5.27880928775124E-7</v>
      </c>
      <c r="EC321" s="58">
        <v>5.8504486969997599E-7</v>
      </c>
      <c r="ED321" s="58">
        <v>1.58092994796455E-6</v>
      </c>
      <c r="EE321" s="58">
        <v>4.4833967449483501E-6</v>
      </c>
      <c r="EF321" s="58">
        <v>5.8401150491143402E-6</v>
      </c>
      <c r="EG321" s="58">
        <v>7.7003835049920292E-6</v>
      </c>
      <c r="EH321" s="58">
        <v>8.6145761807725907E-6</v>
      </c>
      <c r="EI321" s="58">
        <v>8.9694137770187605E-6</v>
      </c>
      <c r="EJ321" s="58">
        <v>9.2729613525766299E-6</v>
      </c>
      <c r="EK321" s="58">
        <v>8.4884793389847702E-6</v>
      </c>
      <c r="EL321" s="58">
        <v>1.3711084356822E-5</v>
      </c>
      <c r="EM321" s="58">
        <v>7.4905347129946897E-6</v>
      </c>
      <c r="EN321" s="58">
        <v>8.9217735477826798E-7</v>
      </c>
      <c r="EO321" s="58">
        <v>7.6014333904837905E-7</v>
      </c>
    </row>
    <row r="322" spans="2:145" x14ac:dyDescent="0.25">
      <c r="B32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All_All_Yes_All_All_All_All_All_All_All_All_45891</v>
      </c>
      <c r="C322" s="52" t="s">
        <v>264</v>
      </c>
      <c r="D322" s="52" t="s">
        <v>228</v>
      </c>
      <c r="E322" s="52" t="s">
        <v>25</v>
      </c>
      <c r="F322" s="52" t="s">
        <v>25</v>
      </c>
      <c r="G322" s="52" t="s">
        <v>224</v>
      </c>
      <c r="H322" s="52" t="s">
        <v>25</v>
      </c>
      <c r="I322" s="52" t="s">
        <v>25</v>
      </c>
      <c r="J322" s="52" t="s">
        <v>25</v>
      </c>
      <c r="K322" s="52" t="s">
        <v>25</v>
      </c>
      <c r="L322" s="53" t="s">
        <v>25</v>
      </c>
      <c r="M322" s="53" t="s">
        <v>25</v>
      </c>
      <c r="N322" s="54" t="s">
        <v>25</v>
      </c>
      <c r="O322" s="52" t="s">
        <v>25</v>
      </c>
      <c r="P322" s="55">
        <v>45891</v>
      </c>
      <c r="Q322" s="52">
        <v>17</v>
      </c>
      <c r="R322" s="52">
        <v>21</v>
      </c>
      <c r="S322" s="56">
        <v>1082</v>
      </c>
      <c r="T322" s="52">
        <v>0</v>
      </c>
      <c r="U322" s="52">
        <v>0</v>
      </c>
      <c r="V322" s="52">
        <v>0</v>
      </c>
      <c r="W322" s="52">
        <v>0</v>
      </c>
      <c r="X322" s="52">
        <v>1.44185309375443</v>
      </c>
      <c r="Y322" s="52">
        <v>1.23531825663226</v>
      </c>
      <c r="Z322" s="52">
        <v>1.04628761814871</v>
      </c>
      <c r="AA322" s="52">
        <v>1.0066107339269701</v>
      </c>
      <c r="AB322" s="52">
        <v>0.89020226393227797</v>
      </c>
      <c r="AC322" s="52">
        <v>0.86640469050671798</v>
      </c>
      <c r="AD322" s="52">
        <v>0.94219014473210905</v>
      </c>
      <c r="AE322" s="52">
        <v>0.97600288912103506</v>
      </c>
      <c r="AF322" s="52">
        <v>0.97263110626831195</v>
      </c>
      <c r="AG322" s="52">
        <v>1.1219652969999301</v>
      </c>
      <c r="AH322" s="52">
        <v>1.2830585643315799</v>
      </c>
      <c r="AI322" s="52">
        <v>1.5348858879788301</v>
      </c>
      <c r="AJ322" s="52">
        <v>1.8232942209557499</v>
      </c>
      <c r="AK322" s="52">
        <v>2.0965159999793701</v>
      </c>
      <c r="AL322" s="52">
        <v>2.3757563010393299</v>
      </c>
      <c r="AM322" s="52">
        <v>2.56824703316286</v>
      </c>
      <c r="AN322" s="52">
        <v>2.6139476169110498</v>
      </c>
      <c r="AO322" s="52">
        <v>2.6983465707272001</v>
      </c>
      <c r="AP322" s="52">
        <v>2.6764989690703298</v>
      </c>
      <c r="AQ322" s="52">
        <v>2.5062496934092802</v>
      </c>
      <c r="AR322" s="52">
        <v>2.34907130499729</v>
      </c>
      <c r="AS322" s="52">
        <v>2.2266454797951698</v>
      </c>
      <c r="AT322" s="52">
        <v>2.0217520443838501</v>
      </c>
      <c r="AU322" s="52">
        <v>1.6375664590436201</v>
      </c>
      <c r="AV322" s="52">
        <v>1.5874843930911</v>
      </c>
      <c r="AW322" s="52">
        <v>1.3241886158306799</v>
      </c>
      <c r="AX322" s="52">
        <v>1.1844687884649301</v>
      </c>
      <c r="AY322" s="52">
        <v>1.05282126566784</v>
      </c>
      <c r="AZ322" s="52">
        <v>0.95582025065715104</v>
      </c>
      <c r="BA322" s="52">
        <v>0.90436834355389295</v>
      </c>
      <c r="BB322" s="52">
        <v>0.88005405636168599</v>
      </c>
      <c r="BC322" s="52">
        <v>0.88841766848223702</v>
      </c>
      <c r="BD322" s="52">
        <v>0.91461233836004696</v>
      </c>
      <c r="BE322" s="52">
        <v>0.95571922360748895</v>
      </c>
      <c r="BF322" s="52">
        <v>1.1134543994083499</v>
      </c>
      <c r="BG322" s="52">
        <v>1.29181266743178</v>
      </c>
      <c r="BH322" s="52">
        <v>1.50714790930389</v>
      </c>
      <c r="BI322" s="52">
        <v>1.73402958758202</v>
      </c>
      <c r="BJ322" s="52">
        <v>1.9488123124843999</v>
      </c>
      <c r="BK322" s="52">
        <v>2.20030786510205</v>
      </c>
      <c r="BL322" s="52">
        <v>2.3875241364161299</v>
      </c>
      <c r="BM322" s="52">
        <v>2.52549485834711</v>
      </c>
      <c r="BN322" s="52">
        <v>2.6165162499532602</v>
      </c>
      <c r="BO322" s="52">
        <v>2.5663217184944598</v>
      </c>
      <c r="BP322" s="52">
        <v>2.38272796439044</v>
      </c>
      <c r="BQ322" s="52">
        <v>2.2390190012023101</v>
      </c>
      <c r="BR322" s="52">
        <v>2.1187568708235101</v>
      </c>
      <c r="BS322" s="52">
        <v>1.9464328380786999</v>
      </c>
      <c r="BT322" s="52">
        <v>1.6782776270269999</v>
      </c>
      <c r="BU322" s="52">
        <v>79.466339908625599</v>
      </c>
      <c r="BV322" s="52">
        <v>78.4907361441592</v>
      </c>
      <c r="BW322" s="52">
        <v>76.213093945787506</v>
      </c>
      <c r="BX322" s="52">
        <v>74.415755051753607</v>
      </c>
      <c r="BY322" s="52">
        <v>72.945110668906096</v>
      </c>
      <c r="BZ322" s="52">
        <v>72.054131868955196</v>
      </c>
      <c r="CA322" s="52">
        <v>70.496762023525505</v>
      </c>
      <c r="CB322" s="52">
        <v>70.098248648990804</v>
      </c>
      <c r="CC322" s="52">
        <v>73.623203288904506</v>
      </c>
      <c r="CD322" s="52">
        <v>78.060662318198894</v>
      </c>
      <c r="CE322" s="52">
        <v>82.668982386270301</v>
      </c>
      <c r="CF322" s="52">
        <v>86.865859863622006</v>
      </c>
      <c r="CG322" s="52">
        <v>90.754474928513702</v>
      </c>
      <c r="CH322" s="52">
        <v>93.976932503936894</v>
      </c>
      <c r="CI322" s="52">
        <v>97.0724056550971</v>
      </c>
      <c r="CJ322" s="52">
        <v>98.970486101692899</v>
      </c>
      <c r="CK322" s="52">
        <v>100.05445840941501</v>
      </c>
      <c r="CL322" s="52">
        <v>100.260722340613</v>
      </c>
      <c r="CM322" s="52">
        <v>99.024319556201107</v>
      </c>
      <c r="CN322" s="52">
        <v>97.040137858544796</v>
      </c>
      <c r="CO322" s="52">
        <v>92.998615522587997</v>
      </c>
      <c r="CP322" s="57">
        <v>89.275972105937896</v>
      </c>
      <c r="CQ322" s="57">
        <v>85.684020437017793</v>
      </c>
      <c r="CR322" s="57">
        <v>82.588187835800298</v>
      </c>
      <c r="CS322" s="57">
        <v>81.5259040290657</v>
      </c>
      <c r="CT322" s="57">
        <v>2.47576106666774E-2</v>
      </c>
      <c r="CU322" s="57">
        <v>3.2025472446232398E-2</v>
      </c>
      <c r="CV322" s="57">
        <v>2.5769430009003499E-2</v>
      </c>
      <c r="CW322" s="57">
        <v>1.51888289471206E-2</v>
      </c>
      <c r="CX322" s="57">
        <v>2.7515233137994201E-3</v>
      </c>
      <c r="CY322" s="57">
        <v>-1.26566372682898E-3</v>
      </c>
      <c r="CZ322" s="57">
        <v>-3.6579761541166199E-3</v>
      </c>
      <c r="DA322" s="57">
        <v>1.13128092873311E-2</v>
      </c>
      <c r="DB322" s="57">
        <v>1.8691465794840399E-2</v>
      </c>
      <c r="DC322" s="57">
        <v>1.4015523686251001E-2</v>
      </c>
      <c r="DD322" s="57">
        <v>3.64001879109926E-3</v>
      </c>
      <c r="DE322" s="57">
        <v>3.4439808290238501E-3</v>
      </c>
      <c r="DF322" s="57">
        <v>-1.02924145357638E-3</v>
      </c>
      <c r="DG322" s="57">
        <v>2.0415683784768698E-2</v>
      </c>
      <c r="DH322" s="57">
        <v>2.84803611658472E-2</v>
      </c>
      <c r="DI322" s="57">
        <v>2.9253543387279E-2</v>
      </c>
      <c r="DJ322" s="57">
        <v>8.8619318684001802E-2</v>
      </c>
      <c r="DK322" s="57">
        <v>0.116579349967005</v>
      </c>
      <c r="DL322" s="57">
        <v>0.11519663445754801</v>
      </c>
      <c r="DM322" s="57">
        <v>0.10440463880972101</v>
      </c>
      <c r="DN322" s="57">
        <v>7.8681811401121196E-2</v>
      </c>
      <c r="DO322" s="57">
        <v>1.9504191581744702E-2</v>
      </c>
      <c r="DP322" s="52">
        <v>-1.4121152725037999E-3</v>
      </c>
      <c r="DQ322" s="52">
        <v>-1.15462510963952E-3</v>
      </c>
      <c r="DR322" s="58">
        <v>1.14091028496201E-5</v>
      </c>
      <c r="DS322" s="58">
        <v>1.05669882600431E-5</v>
      </c>
      <c r="DT322" s="58">
        <v>7.7272548836960998E-6</v>
      </c>
      <c r="DU322" s="58">
        <v>3.9109876523883002E-6</v>
      </c>
      <c r="DV322" s="58">
        <v>1.7123587224007401E-6</v>
      </c>
      <c r="DW322" s="58">
        <v>4.7846640275807198E-7</v>
      </c>
      <c r="DX322" s="58">
        <v>1.89217951925637E-6</v>
      </c>
      <c r="DY322" s="58">
        <v>9.4341097160952396E-6</v>
      </c>
      <c r="DZ322" s="58">
        <v>2.6278951153333702E-6</v>
      </c>
      <c r="EA322" s="58">
        <v>1.40988413413302E-6</v>
      </c>
      <c r="EB322" s="58">
        <v>8.0220508039123904E-7</v>
      </c>
      <c r="EC322" s="58">
        <v>1.0904217217831401E-6</v>
      </c>
      <c r="ED322" s="58">
        <v>2.51135496261862E-6</v>
      </c>
      <c r="EE322" s="58">
        <v>6.1374760502849498E-6</v>
      </c>
      <c r="EF322" s="58">
        <v>9.3109881217354904E-6</v>
      </c>
      <c r="EG322" s="58">
        <v>9.7839060898854993E-6</v>
      </c>
      <c r="EH322" s="58">
        <v>1.1260126791400999E-5</v>
      </c>
      <c r="EI322" s="58">
        <v>1.23753027791216E-5</v>
      </c>
      <c r="EJ322" s="58">
        <v>1.2107589403326101E-5</v>
      </c>
      <c r="EK322" s="58">
        <v>1.1107071704567701E-5</v>
      </c>
      <c r="EL322" s="58">
        <v>1.74470406250183E-5</v>
      </c>
      <c r="EM322" s="58">
        <v>1.1350998345171199E-5</v>
      </c>
      <c r="EN322" s="58">
        <v>1.5637853656025701E-6</v>
      </c>
      <c r="EO322" s="58">
        <v>1.61652664388191E-6</v>
      </c>
    </row>
    <row r="323" spans="2:145" x14ac:dyDescent="0.25">
      <c r="B32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All_All_Yes_All_All_All_All_All_All_All_All_45904</v>
      </c>
      <c r="C323" s="52" t="s">
        <v>264</v>
      </c>
      <c r="D323" s="52" t="s">
        <v>228</v>
      </c>
      <c r="E323" s="52" t="s">
        <v>25</v>
      </c>
      <c r="F323" s="52" t="s">
        <v>25</v>
      </c>
      <c r="G323" s="52" t="s">
        <v>224</v>
      </c>
      <c r="H323" s="52" t="s">
        <v>25</v>
      </c>
      <c r="I323" s="52" t="s">
        <v>25</v>
      </c>
      <c r="J323" s="52" t="s">
        <v>25</v>
      </c>
      <c r="K323" s="52" t="s">
        <v>25</v>
      </c>
      <c r="L323" s="53" t="s">
        <v>25</v>
      </c>
      <c r="M323" s="53" t="s">
        <v>25</v>
      </c>
      <c r="N323" s="54" t="s">
        <v>25</v>
      </c>
      <c r="O323" s="52" t="s">
        <v>25</v>
      </c>
      <c r="P323" s="55">
        <v>45904</v>
      </c>
      <c r="Q323" s="52">
        <v>17</v>
      </c>
      <c r="R323" s="52">
        <v>21</v>
      </c>
      <c r="S323" s="56">
        <v>1105</v>
      </c>
      <c r="T323" s="52">
        <v>0</v>
      </c>
      <c r="U323" s="52">
        <v>0</v>
      </c>
      <c r="V323" s="52">
        <v>0</v>
      </c>
      <c r="W323" s="52">
        <v>0</v>
      </c>
      <c r="X323" s="52">
        <v>1.2794991399809299</v>
      </c>
      <c r="Y323" s="52">
        <v>1.04130624364314</v>
      </c>
      <c r="Z323" s="52">
        <v>0.96926144689766702</v>
      </c>
      <c r="AA323" s="52">
        <v>0.86353789620992205</v>
      </c>
      <c r="AB323" s="52">
        <v>0.79565506406029696</v>
      </c>
      <c r="AC323" s="52">
        <v>0.83063845884253196</v>
      </c>
      <c r="AD323" s="52">
        <v>0.84130246394922703</v>
      </c>
      <c r="AE323" s="52">
        <v>0.86842897578901102</v>
      </c>
      <c r="AF323" s="52">
        <v>0.81843767988471405</v>
      </c>
      <c r="AG323" s="52">
        <v>0.89549602910813297</v>
      </c>
      <c r="AH323" s="52">
        <v>1.06971239240695</v>
      </c>
      <c r="AI323" s="52">
        <v>1.21748694543705</v>
      </c>
      <c r="AJ323" s="52">
        <v>1.48882492187196</v>
      </c>
      <c r="AK323" s="52">
        <v>1.8061064635458199</v>
      </c>
      <c r="AL323" s="52">
        <v>1.9666118421485199</v>
      </c>
      <c r="AM323" s="52">
        <v>2.23234162806795</v>
      </c>
      <c r="AN323" s="52">
        <v>2.1225906663265901</v>
      </c>
      <c r="AO323" s="52">
        <v>2.1416169071203299</v>
      </c>
      <c r="AP323" s="52">
        <v>2.0936547097751999</v>
      </c>
      <c r="AQ323" s="52">
        <v>1.87364377698338</v>
      </c>
      <c r="AR323" s="52">
        <v>1.87533326918337</v>
      </c>
      <c r="AS323" s="52">
        <v>1.74529841325336</v>
      </c>
      <c r="AT323" s="52">
        <v>1.55938628623735</v>
      </c>
      <c r="AU323" s="52">
        <v>1.3455014919330901</v>
      </c>
      <c r="AV323" s="52">
        <v>1.40080457913289</v>
      </c>
      <c r="AW323" s="52">
        <v>1.13665762179577</v>
      </c>
      <c r="AX323" s="52">
        <v>1.0003484479037801</v>
      </c>
      <c r="AY323" s="52">
        <v>0.90943713847598295</v>
      </c>
      <c r="AZ323" s="52">
        <v>0.84381978275819003</v>
      </c>
      <c r="BA323" s="52">
        <v>0.81425258898222597</v>
      </c>
      <c r="BB323" s="52">
        <v>0.805661428880738</v>
      </c>
      <c r="BC323" s="52">
        <v>0.82990115947717902</v>
      </c>
      <c r="BD323" s="52">
        <v>0.84100976197967703</v>
      </c>
      <c r="BE323" s="52">
        <v>0.84827372203854901</v>
      </c>
      <c r="BF323" s="52">
        <v>0.958411880295167</v>
      </c>
      <c r="BG323" s="52">
        <v>1.07902230468844</v>
      </c>
      <c r="BH323" s="52">
        <v>1.2280745335382599</v>
      </c>
      <c r="BI323" s="52">
        <v>1.3826430636887901</v>
      </c>
      <c r="BJ323" s="52">
        <v>1.5005963060802501</v>
      </c>
      <c r="BK323" s="52">
        <v>1.6829974194996999</v>
      </c>
      <c r="BL323" s="52">
        <v>1.81571962442333</v>
      </c>
      <c r="BM323" s="52">
        <v>1.91732102869862</v>
      </c>
      <c r="BN323" s="52">
        <v>1.9430349681442101</v>
      </c>
      <c r="BO323" s="52">
        <v>1.8720619616060701</v>
      </c>
      <c r="BP323" s="52">
        <v>1.7333078450342101</v>
      </c>
      <c r="BQ323" s="52">
        <v>1.65983904802421</v>
      </c>
      <c r="BR323" s="52">
        <v>1.60149812781972</v>
      </c>
      <c r="BS323" s="52">
        <v>1.53479558225737</v>
      </c>
      <c r="BT323" s="52">
        <v>1.33188530261969</v>
      </c>
      <c r="BU323" s="52">
        <v>75.5916477395496</v>
      </c>
      <c r="BV323" s="52">
        <v>73.816135976592804</v>
      </c>
      <c r="BW323" s="52">
        <v>72.829510316235698</v>
      </c>
      <c r="BX323" s="52">
        <v>71.554252503301001</v>
      </c>
      <c r="BY323" s="52">
        <v>70.281907848843105</v>
      </c>
      <c r="BZ323" s="52">
        <v>69.003143205968996</v>
      </c>
      <c r="CA323" s="52">
        <v>68.406606117007101</v>
      </c>
      <c r="CB323" s="52">
        <v>67.599139764815504</v>
      </c>
      <c r="CC323" s="52">
        <v>70.257723168139904</v>
      </c>
      <c r="CD323" s="52">
        <v>73.526294743223701</v>
      </c>
      <c r="CE323" s="52">
        <v>77.231605439645094</v>
      </c>
      <c r="CF323" s="52">
        <v>80.438033622059805</v>
      </c>
      <c r="CG323" s="52">
        <v>83.305910475160303</v>
      </c>
      <c r="CH323" s="52">
        <v>86.337283464181198</v>
      </c>
      <c r="CI323" s="52">
        <v>89.041708639327396</v>
      </c>
      <c r="CJ323" s="52">
        <v>90.4899570832482</v>
      </c>
      <c r="CK323" s="52">
        <v>90.954872361228098</v>
      </c>
      <c r="CL323" s="52">
        <v>90.561293783664098</v>
      </c>
      <c r="CM323" s="52">
        <v>88.745681913597494</v>
      </c>
      <c r="CN323" s="52">
        <v>84.775873504046601</v>
      </c>
      <c r="CO323" s="52">
        <v>81.080429454060507</v>
      </c>
      <c r="CP323" s="57">
        <v>78.062189179411902</v>
      </c>
      <c r="CQ323" s="57">
        <v>75.328347053578298</v>
      </c>
      <c r="CR323" s="57">
        <v>73.474976219040897</v>
      </c>
      <c r="CS323" s="57">
        <v>78.006076944826503</v>
      </c>
      <c r="CT323" s="57">
        <v>1.71654886621939E-2</v>
      </c>
      <c r="CU323" s="57">
        <v>1.2238812523712801E-2</v>
      </c>
      <c r="CV323" s="57">
        <v>1.6163807029006699E-2</v>
      </c>
      <c r="CW323" s="57">
        <v>1.0443380640712201E-2</v>
      </c>
      <c r="CX323" s="57">
        <v>1.73294287322039E-3</v>
      </c>
      <c r="CY323" s="57">
        <v>-1.5826143850614499E-3</v>
      </c>
      <c r="CZ323" s="57">
        <v>-1.9294836203756201E-3</v>
      </c>
      <c r="DA323" s="57">
        <v>9.3850536379389993E-3</v>
      </c>
      <c r="DB323" s="57">
        <v>1.97258624800257E-2</v>
      </c>
      <c r="DC323" s="57">
        <v>1.6852130900596399E-2</v>
      </c>
      <c r="DD323" s="57">
        <v>5.3616832247097602E-3</v>
      </c>
      <c r="DE323" s="57">
        <v>2.9902113997166699E-3</v>
      </c>
      <c r="DF323" s="57">
        <v>-4.56032082844078E-3</v>
      </c>
      <c r="DG323" s="57">
        <v>-2.7076547608259902E-3</v>
      </c>
      <c r="DH323" s="57">
        <v>6.7596997429201101E-3</v>
      </c>
      <c r="DI323" s="52">
        <v>1.22629047483121E-2</v>
      </c>
      <c r="DJ323" s="57">
        <v>7.4565215203152499E-2</v>
      </c>
      <c r="DK323" s="57">
        <v>9.2418206270733494E-2</v>
      </c>
      <c r="DL323" s="57">
        <v>9.0402183442363906E-2</v>
      </c>
      <c r="DM323" s="57">
        <v>7.8872741661055595E-2</v>
      </c>
      <c r="DN323" s="57">
        <v>4.6693681140021502E-2</v>
      </c>
      <c r="DO323" s="57">
        <v>3.29698250308734E-3</v>
      </c>
      <c r="DP323" s="52">
        <v>-2.5000605311415098E-3</v>
      </c>
      <c r="DQ323" s="52">
        <v>7.8085350114428099E-4</v>
      </c>
      <c r="DR323" s="58">
        <v>6.3552894075294203E-6</v>
      </c>
      <c r="DS323" s="58">
        <v>5.4449924062793601E-6</v>
      </c>
      <c r="DT323" s="58">
        <v>4.1473936787831502E-6</v>
      </c>
      <c r="DU323" s="58">
        <v>2.1887901163949501E-6</v>
      </c>
      <c r="DV323" s="58">
        <v>1.02537095918711E-6</v>
      </c>
      <c r="DW323" s="58">
        <v>2.6965380432388498E-7</v>
      </c>
      <c r="DX323" s="58">
        <v>1.0821111847683001E-6</v>
      </c>
      <c r="DY323" s="58">
        <v>5.21316853962613E-6</v>
      </c>
      <c r="DZ323" s="58">
        <v>1.61750451637691E-6</v>
      </c>
      <c r="EA323" s="58">
        <v>1.0434933727781699E-6</v>
      </c>
      <c r="EB323" s="58">
        <v>5.0633828658473204E-7</v>
      </c>
      <c r="EC323" s="58">
        <v>4.8119241004680603E-7</v>
      </c>
      <c r="ED323" s="58">
        <v>1.29139875600124E-6</v>
      </c>
      <c r="EE323" s="58">
        <v>3.5383586420185199E-6</v>
      </c>
      <c r="EF323" s="58">
        <v>5.0931937877909299E-6</v>
      </c>
      <c r="EG323" s="58">
        <v>6.18243287445213E-6</v>
      </c>
      <c r="EH323" s="58">
        <v>6.8204122871905301E-6</v>
      </c>
      <c r="EI323" s="58">
        <v>7.2061430494910598E-6</v>
      </c>
      <c r="EJ323" s="58">
        <v>6.9958906912578796E-6</v>
      </c>
      <c r="EK323" s="58">
        <v>6.7012529181367503E-6</v>
      </c>
      <c r="EL323" s="58">
        <v>9.8601066476133907E-6</v>
      </c>
      <c r="EM323" s="58">
        <v>6.33849490384653E-6</v>
      </c>
      <c r="EN323" s="58">
        <v>7.6502353545070296E-7</v>
      </c>
      <c r="EO323" s="58">
        <v>7.1319472808993896E-7</v>
      </c>
    </row>
    <row r="324" spans="2:145" x14ac:dyDescent="0.25">
      <c r="B32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All_All_Yes_All_All_All_All_All_All_All_All_45916</v>
      </c>
      <c r="C324" s="52" t="s">
        <v>264</v>
      </c>
      <c r="D324" s="52" t="s">
        <v>228</v>
      </c>
      <c r="E324" s="52" t="s">
        <v>25</v>
      </c>
      <c r="F324" s="52" t="s">
        <v>25</v>
      </c>
      <c r="G324" s="52" t="s">
        <v>224</v>
      </c>
      <c r="H324" s="52" t="s">
        <v>25</v>
      </c>
      <c r="I324" s="52" t="s">
        <v>25</v>
      </c>
      <c r="J324" s="52" t="s">
        <v>25</v>
      </c>
      <c r="K324" s="52" t="s">
        <v>25</v>
      </c>
      <c r="L324" s="53" t="s">
        <v>25</v>
      </c>
      <c r="M324" s="53" t="s">
        <v>25</v>
      </c>
      <c r="N324" s="54" t="s">
        <v>25</v>
      </c>
      <c r="O324" s="52" t="s">
        <v>25</v>
      </c>
      <c r="P324" s="55">
        <v>45916</v>
      </c>
      <c r="Q324" s="52">
        <v>17</v>
      </c>
      <c r="R324" s="52">
        <v>21</v>
      </c>
      <c r="S324" s="56">
        <v>1127</v>
      </c>
      <c r="T324" s="52">
        <v>0</v>
      </c>
      <c r="U324" s="52">
        <v>0</v>
      </c>
      <c r="V324" s="52">
        <v>0</v>
      </c>
      <c r="W324" s="52">
        <v>0</v>
      </c>
      <c r="X324" s="52">
        <v>1.03125383788085</v>
      </c>
      <c r="Y324" s="52">
        <v>0.89542869776988598</v>
      </c>
      <c r="Z324" s="52">
        <v>0.83325847530635699</v>
      </c>
      <c r="AA324" s="52">
        <v>0.76920553595939301</v>
      </c>
      <c r="AB324" s="52">
        <v>0.71974039207952101</v>
      </c>
      <c r="AC324" s="52">
        <v>0.68988120876403303</v>
      </c>
      <c r="AD324" s="52">
        <v>0.77679595166779403</v>
      </c>
      <c r="AE324" s="52">
        <v>0.79359359461822698</v>
      </c>
      <c r="AF324" s="52">
        <v>0.717074493479118</v>
      </c>
      <c r="AG324" s="52">
        <v>0.813066888878621</v>
      </c>
      <c r="AH324" s="52">
        <v>0.94617498942688805</v>
      </c>
      <c r="AI324" s="52">
        <v>0.99289173064486402</v>
      </c>
      <c r="AJ324" s="52">
        <v>1.31093472766957</v>
      </c>
      <c r="AK324" s="52">
        <v>1.5935097355052601</v>
      </c>
      <c r="AL324" s="52">
        <v>1.9501352261009599</v>
      </c>
      <c r="AM324" s="52">
        <v>2.15083233792762</v>
      </c>
      <c r="AN324" s="52">
        <v>2.19201562970549</v>
      </c>
      <c r="AO324" s="52">
        <v>2.1071491456241902</v>
      </c>
      <c r="AP324" s="52">
        <v>2.1026360943765701</v>
      </c>
      <c r="AQ324" s="52">
        <v>1.88532917319406</v>
      </c>
      <c r="AR324" s="52">
        <v>1.8412322023163299</v>
      </c>
      <c r="AS324" s="52">
        <v>1.6786698059378999</v>
      </c>
      <c r="AT324" s="52">
        <v>1.50336922395791</v>
      </c>
      <c r="AU324" s="52">
        <v>1.25914274846331</v>
      </c>
      <c r="AV324" s="52">
        <v>1.12634840872998</v>
      </c>
      <c r="AW324" s="52">
        <v>1.03549311133539</v>
      </c>
      <c r="AX324" s="52">
        <v>0.91044121445177295</v>
      </c>
      <c r="AY324" s="52">
        <v>0.815904914539475</v>
      </c>
      <c r="AZ324" s="52">
        <v>0.74234432899479896</v>
      </c>
      <c r="BA324" s="52">
        <v>0.71218892551971702</v>
      </c>
      <c r="BB324" s="52">
        <v>0.70835760811603199</v>
      </c>
      <c r="BC324" s="52">
        <v>0.74083502149703495</v>
      </c>
      <c r="BD324" s="52">
        <v>0.76563832200832205</v>
      </c>
      <c r="BE324" s="52">
        <v>0.76880467318811496</v>
      </c>
      <c r="BF324" s="52">
        <v>0.84105861147976302</v>
      </c>
      <c r="BG324" s="52">
        <v>0.923796776192925</v>
      </c>
      <c r="BH324" s="52">
        <v>1.0684525298496701</v>
      </c>
      <c r="BI324" s="52">
        <v>1.2540154793988101</v>
      </c>
      <c r="BJ324" s="52">
        <v>1.48306361863516</v>
      </c>
      <c r="BK324" s="52">
        <v>1.7047957556112301</v>
      </c>
      <c r="BL324" s="52">
        <v>1.9030142548926201</v>
      </c>
      <c r="BM324" s="52">
        <v>1.9956246925965799</v>
      </c>
      <c r="BN324" s="52">
        <v>2.0564285336391199</v>
      </c>
      <c r="BO324" s="52">
        <v>2.00754478801217</v>
      </c>
      <c r="BP324" s="52">
        <v>1.8722881809101699</v>
      </c>
      <c r="BQ324" s="52">
        <v>1.7375569557233901</v>
      </c>
      <c r="BR324" s="52">
        <v>1.6252135454074601</v>
      </c>
      <c r="BS324" s="52">
        <v>1.4725756335197</v>
      </c>
      <c r="BT324" s="52">
        <v>1.26341615894626</v>
      </c>
      <c r="BU324" s="52">
        <v>74.648750814031601</v>
      </c>
      <c r="BV324" s="52">
        <v>73.206476236148703</v>
      </c>
      <c r="BW324" s="52">
        <v>71.077781727292205</v>
      </c>
      <c r="BX324" s="52">
        <v>70.171238862799498</v>
      </c>
      <c r="BY324" s="52">
        <v>68.403336818125098</v>
      </c>
      <c r="BZ324" s="52">
        <v>67.322677517969396</v>
      </c>
      <c r="CA324" s="52">
        <v>66.406043596075094</v>
      </c>
      <c r="CB324" s="52">
        <v>65.573965362181497</v>
      </c>
      <c r="CC324" s="52">
        <v>68.450335019346795</v>
      </c>
      <c r="CD324" s="52">
        <v>73.220346046595793</v>
      </c>
      <c r="CE324" s="52">
        <v>79.425823852051195</v>
      </c>
      <c r="CF324" s="52">
        <v>84.372841459791601</v>
      </c>
      <c r="CG324" s="52">
        <v>87.758560945851301</v>
      </c>
      <c r="CH324" s="52">
        <v>91.245710465016501</v>
      </c>
      <c r="CI324" s="52">
        <v>93.259066760277804</v>
      </c>
      <c r="CJ324" s="52">
        <v>95.0822726535485</v>
      </c>
      <c r="CK324" s="52">
        <v>95.804542969889397</v>
      </c>
      <c r="CL324" s="52">
        <v>95.807973080568303</v>
      </c>
      <c r="CM324" s="52">
        <v>94.461153456837906</v>
      </c>
      <c r="CN324" s="52">
        <v>91.195374648237006</v>
      </c>
      <c r="CO324" s="52">
        <v>86.920434128119396</v>
      </c>
      <c r="CP324" s="57">
        <v>83.541005084220103</v>
      </c>
      <c r="CQ324" s="57">
        <v>80.702637794997997</v>
      </c>
      <c r="CR324" s="57">
        <v>78.710528457356205</v>
      </c>
      <c r="CS324" s="57">
        <v>76.653204511537695</v>
      </c>
      <c r="CT324" s="57">
        <v>1.5118836356862401E-2</v>
      </c>
      <c r="CU324" s="57">
        <v>8.7788702979397296E-3</v>
      </c>
      <c r="CV324" s="57">
        <v>9.8482970515970606E-3</v>
      </c>
      <c r="CW324" s="57">
        <v>7.4525117126793801E-3</v>
      </c>
      <c r="CX324" s="57">
        <v>8.5227144747797301E-4</v>
      </c>
      <c r="CY324" s="57">
        <v>-1.73387679391688E-3</v>
      </c>
      <c r="CZ324" s="57">
        <v>1.6135378635261999E-4</v>
      </c>
      <c r="DA324" s="57">
        <v>7.36308361183828E-3</v>
      </c>
      <c r="DB324" s="57">
        <v>2.0715259494856499E-2</v>
      </c>
      <c r="DC324" s="57">
        <v>1.75445393734374E-2</v>
      </c>
      <c r="DD324" s="57">
        <v>4.3151237512360201E-3</v>
      </c>
      <c r="DE324" s="57">
        <v>2.8154575544586699E-3</v>
      </c>
      <c r="DF324" s="57">
        <v>-9.1641476894999407E-3</v>
      </c>
      <c r="DG324" s="57">
        <v>-3.03736481277891E-3</v>
      </c>
      <c r="DH324" s="57">
        <v>7.0054643360983396E-3</v>
      </c>
      <c r="DI324" s="57">
        <v>1.5002568270978E-2</v>
      </c>
      <c r="DJ324" s="57">
        <v>8.1093170697459499E-2</v>
      </c>
      <c r="DK324" s="57">
        <v>0.101872833215936</v>
      </c>
      <c r="DL324" s="57">
        <v>0.107338906448423</v>
      </c>
      <c r="DM324" s="57">
        <v>0.10310394822404099</v>
      </c>
      <c r="DN324" s="57">
        <v>4.9785525102528601E-2</v>
      </c>
      <c r="DO324" s="57">
        <v>-1.6003303252689E-3</v>
      </c>
      <c r="DP324" s="52">
        <v>-4.3561431948022098E-3</v>
      </c>
      <c r="DQ324" s="52">
        <v>-2.3110531767205899E-4</v>
      </c>
      <c r="DR324" s="59">
        <v>4.4622963773717699E-6</v>
      </c>
      <c r="DS324" s="59">
        <v>3.9286701394972697E-6</v>
      </c>
      <c r="DT324" s="59">
        <v>2.9156608788994601E-6</v>
      </c>
      <c r="DU324" s="58">
        <v>1.5177940061003399E-6</v>
      </c>
      <c r="DV324" s="58">
        <v>6.8197731974120802E-7</v>
      </c>
      <c r="DW324" s="58">
        <v>1.8912076712949701E-7</v>
      </c>
      <c r="DX324" s="58">
        <v>6.9870678351461001E-7</v>
      </c>
      <c r="DY324" s="59">
        <v>3.1895262787250601E-6</v>
      </c>
      <c r="DZ324" s="58">
        <v>1.2054970121750299E-6</v>
      </c>
      <c r="EA324" s="58">
        <v>7.5392273707803799E-7</v>
      </c>
      <c r="EB324" s="58">
        <v>4.00060823837983E-7</v>
      </c>
      <c r="EC324" s="58">
        <v>4.2280257085196898E-7</v>
      </c>
      <c r="ED324" s="58">
        <v>1.1221631623300199E-6</v>
      </c>
      <c r="EE324" s="58">
        <v>3.12852620265664E-6</v>
      </c>
      <c r="EF324" s="59">
        <v>4.0795400521738498E-6</v>
      </c>
      <c r="EG324" s="59">
        <v>4.8180325396302398E-6</v>
      </c>
      <c r="EH324" s="59">
        <v>5.46102082290985E-6</v>
      </c>
      <c r="EI324" s="59">
        <v>5.5092955875147098E-6</v>
      </c>
      <c r="EJ324" s="59">
        <v>5.3243059168063803E-6</v>
      </c>
      <c r="EK324" s="59">
        <v>4.9035387972823997E-6</v>
      </c>
      <c r="EL324" s="59">
        <v>6.0963690943376397E-6</v>
      </c>
      <c r="EM324" s="59">
        <v>4.0379304013685199E-6</v>
      </c>
      <c r="EN324" s="58">
        <v>5.2578286650060601E-7</v>
      </c>
      <c r="EO324" s="58">
        <v>4.8381933878675997E-7</v>
      </c>
    </row>
    <row r="325" spans="2:145" x14ac:dyDescent="0.25">
      <c r="B32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All_All_Yes_All_All_All_All_All_All_All_All_45917</v>
      </c>
      <c r="C325" s="52" t="s">
        <v>264</v>
      </c>
      <c r="D325" s="52" t="s">
        <v>228</v>
      </c>
      <c r="E325" s="52" t="s">
        <v>25</v>
      </c>
      <c r="F325" s="52" t="s">
        <v>25</v>
      </c>
      <c r="G325" s="52" t="s">
        <v>224</v>
      </c>
      <c r="H325" s="52" t="s">
        <v>25</v>
      </c>
      <c r="I325" s="52" t="s">
        <v>25</v>
      </c>
      <c r="J325" s="52" t="s">
        <v>25</v>
      </c>
      <c r="K325" s="52" t="s">
        <v>25</v>
      </c>
      <c r="L325" s="53" t="s">
        <v>25</v>
      </c>
      <c r="M325" s="53" t="s">
        <v>25</v>
      </c>
      <c r="N325" s="54" t="s">
        <v>25</v>
      </c>
      <c r="O325" s="52" t="s">
        <v>25</v>
      </c>
      <c r="P325" s="55">
        <v>45917</v>
      </c>
      <c r="Q325" s="52">
        <v>17</v>
      </c>
      <c r="R325" s="52">
        <v>21</v>
      </c>
      <c r="S325" s="56">
        <v>1129</v>
      </c>
      <c r="T325" s="52">
        <v>0</v>
      </c>
      <c r="U325" s="52">
        <v>0</v>
      </c>
      <c r="V325" s="52">
        <v>0</v>
      </c>
      <c r="W325" s="52">
        <v>0</v>
      </c>
      <c r="X325" s="52">
        <v>1.07007136291194</v>
      </c>
      <c r="Y325" s="52">
        <v>0.92328265313985403</v>
      </c>
      <c r="Z325" s="52">
        <v>0.83197589015450102</v>
      </c>
      <c r="AA325" s="52">
        <v>0.73969162388529197</v>
      </c>
      <c r="AB325" s="52">
        <v>0.72130907771056996</v>
      </c>
      <c r="AC325" s="52">
        <v>0.72455741932085005</v>
      </c>
      <c r="AD325" s="52">
        <v>0.80029622717083504</v>
      </c>
      <c r="AE325" s="52">
        <v>0.88175380252489899</v>
      </c>
      <c r="AF325" s="52">
        <v>0.81040967557987598</v>
      </c>
      <c r="AG325" s="52">
        <v>0.811001207356706</v>
      </c>
      <c r="AH325" s="52">
        <v>0.96213160130710196</v>
      </c>
      <c r="AI325" s="52">
        <v>1.2708658061429301</v>
      </c>
      <c r="AJ325" s="52">
        <v>1.46213018774161</v>
      </c>
      <c r="AK325" s="52">
        <v>1.5883559381357899</v>
      </c>
      <c r="AL325" s="52">
        <v>1.8989305497054001</v>
      </c>
      <c r="AM325" s="52">
        <v>2.0837564901000998</v>
      </c>
      <c r="AN325" s="52">
        <v>2.2007137392370901</v>
      </c>
      <c r="AO325" s="52">
        <v>2.1636108573864199</v>
      </c>
      <c r="AP325" s="52">
        <v>2.1514198432987302</v>
      </c>
      <c r="AQ325" s="52">
        <v>1.90567768435595</v>
      </c>
      <c r="AR325" s="52">
        <v>1.88130172117259</v>
      </c>
      <c r="AS325" s="52">
        <v>1.8259000422812699</v>
      </c>
      <c r="AT325" s="52">
        <v>1.5763747437161999</v>
      </c>
      <c r="AU325" s="52">
        <v>1.3067868873450199</v>
      </c>
      <c r="AV325" s="52">
        <v>1.2562321115055799</v>
      </c>
      <c r="AW325" s="52">
        <v>1.0944899941462101</v>
      </c>
      <c r="AX325" s="52">
        <v>0.94910542112573004</v>
      </c>
      <c r="AY325" s="52">
        <v>0.85043566774962898</v>
      </c>
      <c r="AZ325" s="52">
        <v>0.77417357409978405</v>
      </c>
      <c r="BA325" s="52">
        <v>0.73518196690169302</v>
      </c>
      <c r="BB325" s="52">
        <v>0.72775624468662703</v>
      </c>
      <c r="BC325" s="52">
        <v>0.75945958966988103</v>
      </c>
      <c r="BD325" s="52">
        <v>0.79375264823331104</v>
      </c>
      <c r="BE325" s="52">
        <v>0.815078741040136</v>
      </c>
      <c r="BF325" s="52">
        <v>0.91609752811062495</v>
      </c>
      <c r="BG325" s="52">
        <v>1.0318025109787901</v>
      </c>
      <c r="BH325" s="52">
        <v>1.1904442114260501</v>
      </c>
      <c r="BI325" s="52">
        <v>1.3720678587578501</v>
      </c>
      <c r="BJ325" s="52">
        <v>1.56006157679352</v>
      </c>
      <c r="BK325" s="52">
        <v>1.79067665821583</v>
      </c>
      <c r="BL325" s="52">
        <v>1.991948133026</v>
      </c>
      <c r="BM325" s="52">
        <v>2.0687611945389199</v>
      </c>
      <c r="BN325" s="52">
        <v>2.1284452013149999</v>
      </c>
      <c r="BO325" s="52">
        <v>2.0676520843755002</v>
      </c>
      <c r="BP325" s="52">
        <v>1.92419234765536</v>
      </c>
      <c r="BQ325" s="52">
        <v>1.7888709037466499</v>
      </c>
      <c r="BR325" s="52">
        <v>1.67289211997635</v>
      </c>
      <c r="BS325" s="52">
        <v>1.5155136612869999</v>
      </c>
      <c r="BT325" s="52">
        <v>1.2985531275978901</v>
      </c>
      <c r="BU325" s="52">
        <v>75.946675857166895</v>
      </c>
      <c r="BV325" s="52">
        <v>74.345274918589894</v>
      </c>
      <c r="BW325" s="52">
        <v>72.826572980248301</v>
      </c>
      <c r="BX325" s="52">
        <v>71.354636175210501</v>
      </c>
      <c r="BY325" s="52">
        <v>69.929770778714499</v>
      </c>
      <c r="BZ325" s="52">
        <v>68.6605714904086</v>
      </c>
      <c r="CA325" s="52">
        <v>67.536995487306299</v>
      </c>
      <c r="CB325" s="52">
        <v>67.097717723412302</v>
      </c>
      <c r="CC325" s="52">
        <v>69.759858610979194</v>
      </c>
      <c r="CD325" s="52">
        <v>74.685503795609307</v>
      </c>
      <c r="CE325" s="52">
        <v>79.580070068146696</v>
      </c>
      <c r="CF325" s="52">
        <v>83.673999633897594</v>
      </c>
      <c r="CG325" s="52">
        <v>87.591537226031605</v>
      </c>
      <c r="CH325" s="52">
        <v>90.849890118530894</v>
      </c>
      <c r="CI325" s="52">
        <v>93.338894275168698</v>
      </c>
      <c r="CJ325" s="52">
        <v>95.501931497990199</v>
      </c>
      <c r="CK325" s="52">
        <v>96.222673449143301</v>
      </c>
      <c r="CL325" s="52">
        <v>96.293686542712095</v>
      </c>
      <c r="CM325" s="52">
        <v>94.575036848122807</v>
      </c>
      <c r="CN325" s="52">
        <v>91.663882251552494</v>
      </c>
      <c r="CO325" s="52">
        <v>87.451654674458794</v>
      </c>
      <c r="CP325" s="57">
        <v>84.624167547259404</v>
      </c>
      <c r="CQ325" s="57">
        <v>82.8420757683365</v>
      </c>
      <c r="CR325" s="57">
        <v>80.524226846400197</v>
      </c>
      <c r="CS325" s="57">
        <v>78.650595838113702</v>
      </c>
      <c r="CT325" s="57">
        <v>1.7403221616366302E-2</v>
      </c>
      <c r="CU325" s="57">
        <v>1.38674486386596E-2</v>
      </c>
      <c r="CV325" s="57">
        <v>1.52781520495275E-2</v>
      </c>
      <c r="CW325" s="57">
        <v>9.5820506612395995E-3</v>
      </c>
      <c r="CX325" s="57">
        <v>1.4124729211367499E-3</v>
      </c>
      <c r="CY325" s="57">
        <v>-1.5783958382239601E-3</v>
      </c>
      <c r="CZ325" s="57">
        <v>-8.1683985898341302E-4</v>
      </c>
      <c r="DA325" s="57">
        <v>8.6542162980283704E-3</v>
      </c>
      <c r="DB325" s="57">
        <v>2.0302739147793E-2</v>
      </c>
      <c r="DC325" s="57">
        <v>1.6397808164529699E-2</v>
      </c>
      <c r="DD325" s="57">
        <v>4.2457553709938003E-3</v>
      </c>
      <c r="DE325" s="57">
        <v>2.8496679296305398E-3</v>
      </c>
      <c r="DF325" s="57">
        <v>-9.1507850844915004E-3</v>
      </c>
      <c r="DG325" s="57">
        <v>-5.93708231080448E-3</v>
      </c>
      <c r="DH325" s="57">
        <v>6.5414775765119003E-3</v>
      </c>
      <c r="DI325" s="57">
        <v>1.50951347906724E-2</v>
      </c>
      <c r="DJ325" s="57">
        <v>8.0969324561480996E-2</v>
      </c>
      <c r="DK325" s="57">
        <v>0.102774855617245</v>
      </c>
      <c r="DL325" s="57">
        <v>0.107688518559462</v>
      </c>
      <c r="DM325" s="57">
        <v>0.105492628326324</v>
      </c>
      <c r="DN325" s="57">
        <v>4.6855424355098402E-2</v>
      </c>
      <c r="DO325" s="57">
        <v>-3.5350591915861099E-3</v>
      </c>
      <c r="DP325" s="52">
        <v>-5.1165533476293899E-3</v>
      </c>
      <c r="DQ325" s="52">
        <v>-5.8236645812629001E-4</v>
      </c>
      <c r="DR325" s="59">
        <v>6.4770833112753403E-6</v>
      </c>
      <c r="DS325" s="59">
        <v>5.4875525381414301E-6</v>
      </c>
      <c r="DT325" s="59">
        <v>4.1100258088045204E-6</v>
      </c>
      <c r="DU325" s="58">
        <v>2.21846551861455E-6</v>
      </c>
      <c r="DV325" s="58">
        <v>1.0257744464939401E-6</v>
      </c>
      <c r="DW325" s="58">
        <v>2.5728079855975698E-7</v>
      </c>
      <c r="DX325" s="58">
        <v>1.0306169342068901E-6</v>
      </c>
      <c r="DY325" s="59">
        <v>4.37008074374952E-6</v>
      </c>
      <c r="DZ325" s="58">
        <v>1.3865762040127299E-6</v>
      </c>
      <c r="EA325" s="58">
        <v>9.0533137622830898E-7</v>
      </c>
      <c r="EB325" s="58">
        <v>4.1769959761889998E-7</v>
      </c>
      <c r="EC325" s="58">
        <v>4.1226168531376301E-7</v>
      </c>
      <c r="ED325" s="58">
        <v>1.2079557364908201E-6</v>
      </c>
      <c r="EE325" s="59">
        <v>2.9955791213670301E-6</v>
      </c>
      <c r="EF325" s="59">
        <v>4.0953536048134401E-6</v>
      </c>
      <c r="EG325" s="59">
        <v>5.3918978937718104E-6</v>
      </c>
      <c r="EH325" s="59">
        <v>5.5046888359672602E-6</v>
      </c>
      <c r="EI325" s="59">
        <v>5.9489941739794497E-6</v>
      </c>
      <c r="EJ325" s="59">
        <v>6.08889352853474E-6</v>
      </c>
      <c r="EK325" s="59">
        <v>5.81073078046055E-6</v>
      </c>
      <c r="EL325" s="59">
        <v>8.4950599715482801E-6</v>
      </c>
      <c r="EM325" s="59">
        <v>5.3744245177376899E-6</v>
      </c>
      <c r="EN325" s="58">
        <v>6.2486741249058697E-7</v>
      </c>
      <c r="EO325" s="58">
        <v>5.60407131868267E-7</v>
      </c>
    </row>
    <row r="326" spans="2:145" x14ac:dyDescent="0.25">
      <c r="B32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All_All_Yes_All_All_All_All_All_All_All_All_45923</v>
      </c>
      <c r="C326" s="52" t="s">
        <v>264</v>
      </c>
      <c r="D326" s="52" t="s">
        <v>228</v>
      </c>
      <c r="E326" s="52" t="s">
        <v>25</v>
      </c>
      <c r="F326" s="52" t="s">
        <v>25</v>
      </c>
      <c r="G326" s="52" t="s">
        <v>224</v>
      </c>
      <c r="H326" s="52" t="s">
        <v>25</v>
      </c>
      <c r="I326" s="52" t="s">
        <v>25</v>
      </c>
      <c r="J326" s="52" t="s">
        <v>25</v>
      </c>
      <c r="K326" s="52" t="s">
        <v>25</v>
      </c>
      <c r="L326" s="53" t="s">
        <v>25</v>
      </c>
      <c r="M326" s="53" t="s">
        <v>25</v>
      </c>
      <c r="N326" s="54" t="s">
        <v>25</v>
      </c>
      <c r="O326" s="52" t="s">
        <v>25</v>
      </c>
      <c r="P326" s="55">
        <v>45923</v>
      </c>
      <c r="Q326" s="52">
        <v>17</v>
      </c>
      <c r="R326" s="52">
        <v>21</v>
      </c>
      <c r="S326" s="56">
        <v>1135</v>
      </c>
      <c r="T326" s="52">
        <v>0</v>
      </c>
      <c r="U326" s="52">
        <v>0</v>
      </c>
      <c r="V326" s="52">
        <v>0</v>
      </c>
      <c r="W326" s="52">
        <v>0</v>
      </c>
      <c r="X326" s="52">
        <v>1.0236620331938899</v>
      </c>
      <c r="Y326" s="52">
        <v>0.917648568514983</v>
      </c>
      <c r="Z326" s="52">
        <v>0.859905177830528</v>
      </c>
      <c r="AA326" s="52">
        <v>0.72987081802322995</v>
      </c>
      <c r="AB326" s="52">
        <v>0.72034652080807804</v>
      </c>
      <c r="AC326" s="52">
        <v>0.70543884039787697</v>
      </c>
      <c r="AD326" s="52">
        <v>0.81135380837917703</v>
      </c>
      <c r="AE326" s="52">
        <v>0.83524223787626095</v>
      </c>
      <c r="AF326" s="52">
        <v>0.79241629869359298</v>
      </c>
      <c r="AG326" s="52">
        <v>0.804441916959868</v>
      </c>
      <c r="AH326" s="52">
        <v>0.97446808907312799</v>
      </c>
      <c r="AI326" s="52">
        <v>1.1348398143329701</v>
      </c>
      <c r="AJ326" s="52">
        <v>1.4098280831476699</v>
      </c>
      <c r="AK326" s="52">
        <v>1.6453421352023101</v>
      </c>
      <c r="AL326" s="52">
        <v>1.84123216750726</v>
      </c>
      <c r="AM326" s="52">
        <v>2.0678770426539801</v>
      </c>
      <c r="AN326" s="52">
        <v>2.1598845522117598</v>
      </c>
      <c r="AO326" s="52">
        <v>2.2200648504820002</v>
      </c>
      <c r="AP326" s="52">
        <v>2.1882022016399998</v>
      </c>
      <c r="AQ326" s="52">
        <v>1.9965600468940301</v>
      </c>
      <c r="AR326" s="52">
        <v>1.7852216671096399</v>
      </c>
      <c r="AS326" s="52">
        <v>1.71109961213609</v>
      </c>
      <c r="AT326" s="52">
        <v>1.5588684818627101</v>
      </c>
      <c r="AU326" s="52">
        <v>1.4480301447428201</v>
      </c>
      <c r="AV326" s="52">
        <v>1.13729202760009</v>
      </c>
      <c r="AW326" s="52">
        <v>1.0817947510186701</v>
      </c>
      <c r="AX326" s="52">
        <v>0.937973154825261</v>
      </c>
      <c r="AY326" s="52">
        <v>0.842569242050206</v>
      </c>
      <c r="AZ326" s="52">
        <v>0.77106485226999799</v>
      </c>
      <c r="BA326" s="52">
        <v>0.73221282334731497</v>
      </c>
      <c r="BB326" s="52">
        <v>0.72562251815999002</v>
      </c>
      <c r="BC326" s="52">
        <v>0.757862423419427</v>
      </c>
      <c r="BD326" s="52">
        <v>0.78918368734977296</v>
      </c>
      <c r="BE326" s="52">
        <v>0.79752064725375904</v>
      </c>
      <c r="BF326" s="52">
        <v>0.87848220969866198</v>
      </c>
      <c r="BG326" s="52">
        <v>0.98390672845675597</v>
      </c>
      <c r="BH326" s="52">
        <v>1.14150238057769</v>
      </c>
      <c r="BI326" s="52">
        <v>1.3348025920534099</v>
      </c>
      <c r="BJ326" s="52">
        <v>1.5551913985793799</v>
      </c>
      <c r="BK326" s="52">
        <v>1.7780988963690001</v>
      </c>
      <c r="BL326" s="52">
        <v>1.98520500594298</v>
      </c>
      <c r="BM326" s="52">
        <v>2.1031877731699198</v>
      </c>
      <c r="BN326" s="52">
        <v>2.15409918913232</v>
      </c>
      <c r="BO326" s="52">
        <v>2.1159706507485301</v>
      </c>
      <c r="BP326" s="52">
        <v>1.9839875352015</v>
      </c>
      <c r="BQ326" s="52">
        <v>1.8392412695065401</v>
      </c>
      <c r="BR326" s="52">
        <v>1.73565586414106</v>
      </c>
      <c r="BS326" s="52">
        <v>1.6048239500413599</v>
      </c>
      <c r="BT326" s="52">
        <v>1.3751511684955799</v>
      </c>
      <c r="BU326" s="52">
        <v>75.488274827114907</v>
      </c>
      <c r="BV326" s="52">
        <v>73.382520095510898</v>
      </c>
      <c r="BW326" s="52">
        <v>72.464469947450993</v>
      </c>
      <c r="BX326" s="52">
        <v>71.067844009635294</v>
      </c>
      <c r="BY326" s="52">
        <v>69.860917179793105</v>
      </c>
      <c r="BZ326" s="52">
        <v>68.982427937005497</v>
      </c>
      <c r="CA326" s="52">
        <v>67.879089337276099</v>
      </c>
      <c r="CB326" s="52">
        <v>67.827514289131102</v>
      </c>
      <c r="CC326" s="52">
        <v>71.013791884734204</v>
      </c>
      <c r="CD326" s="52">
        <v>75.981122703671701</v>
      </c>
      <c r="CE326" s="52">
        <v>80.793359183809798</v>
      </c>
      <c r="CF326" s="52">
        <v>84.709815583383005</v>
      </c>
      <c r="CG326" s="52">
        <v>88.547174576795996</v>
      </c>
      <c r="CH326" s="52">
        <v>91.647892838482093</v>
      </c>
      <c r="CI326" s="52">
        <v>93.677353519265594</v>
      </c>
      <c r="CJ326" s="52">
        <v>95.727429275750197</v>
      </c>
      <c r="CK326" s="52">
        <v>97.000457356477597</v>
      </c>
      <c r="CL326" s="52">
        <v>96.960228822775903</v>
      </c>
      <c r="CM326" s="52">
        <v>96.061926160125097</v>
      </c>
      <c r="CN326" s="52">
        <v>92.403983825160296</v>
      </c>
      <c r="CO326" s="52">
        <v>88.250616603227996</v>
      </c>
      <c r="CP326" s="57">
        <v>85.5622832614429</v>
      </c>
      <c r="CQ326" s="57">
        <v>82.5247765607063</v>
      </c>
      <c r="CR326" s="57">
        <v>79.589737271000601</v>
      </c>
      <c r="CS326" s="57">
        <v>77.533487627047705</v>
      </c>
      <c r="CT326" s="57">
        <v>1.6662404234090301E-2</v>
      </c>
      <c r="CU326" s="57">
        <v>9.0398497824246294E-3</v>
      </c>
      <c r="CV326" s="57">
        <v>1.37909592512367E-2</v>
      </c>
      <c r="CW326" s="57">
        <v>8.6733141333600102E-3</v>
      </c>
      <c r="CX326" s="57">
        <v>1.3836770428709701E-3</v>
      </c>
      <c r="CY326" s="57">
        <v>-1.6778541365248601E-3</v>
      </c>
      <c r="CZ326" s="57">
        <v>-7.2117791889532304E-4</v>
      </c>
      <c r="DA326" s="57">
        <v>8.7390964672313994E-3</v>
      </c>
      <c r="DB326" s="57">
        <v>1.9961898299631499E-2</v>
      </c>
      <c r="DC326" s="57">
        <v>1.55876852916594E-2</v>
      </c>
      <c r="DD326" s="57">
        <v>3.5449476101300299E-3</v>
      </c>
      <c r="DE326" s="57">
        <v>2.8204503708025601E-3</v>
      </c>
      <c r="DF326" s="57">
        <v>-9.6363217909876397E-3</v>
      </c>
      <c r="DG326" s="57">
        <v>-4.4572923101160603E-3</v>
      </c>
      <c r="DH326" s="57">
        <v>5.7804025492824698E-3</v>
      </c>
      <c r="DI326" s="57">
        <v>1.39875063085969E-2</v>
      </c>
      <c r="DJ326" s="57">
        <v>8.1712599745274603E-2</v>
      </c>
      <c r="DK326" s="57">
        <v>0.10398352234111399</v>
      </c>
      <c r="DL326" s="57">
        <v>0.11059036735724199</v>
      </c>
      <c r="DM326" s="57">
        <v>0.106091519141577</v>
      </c>
      <c r="DN326" s="57">
        <v>4.73586230485449E-2</v>
      </c>
      <c r="DO326" s="57">
        <v>-4.17932743053536E-3</v>
      </c>
      <c r="DP326" s="52">
        <v>-5.0609189474909999E-3</v>
      </c>
      <c r="DQ326" s="52">
        <v>-3.7337009951939998E-4</v>
      </c>
      <c r="DR326" s="59">
        <v>5.1743658043563502E-6</v>
      </c>
      <c r="DS326" s="59">
        <v>4.3951965782683696E-6</v>
      </c>
      <c r="DT326" s="59">
        <v>3.3721628646202802E-6</v>
      </c>
      <c r="DU326" s="58">
        <v>1.8105664060582801E-6</v>
      </c>
      <c r="DV326" s="58">
        <v>8.3001659568345802E-7</v>
      </c>
      <c r="DW326" s="58">
        <v>2.2390762956692299E-7</v>
      </c>
      <c r="DX326" s="58">
        <v>8.5793818252744296E-7</v>
      </c>
      <c r="DY326" s="59">
        <v>4.2190468660030901E-6</v>
      </c>
      <c r="DZ326" s="58">
        <v>1.24353578981183E-6</v>
      </c>
      <c r="EA326" s="58">
        <v>7.0348285074226001E-7</v>
      </c>
      <c r="EB326" s="58">
        <v>3.4262023045879902E-7</v>
      </c>
      <c r="EC326" s="58">
        <v>3.49878013005781E-7</v>
      </c>
      <c r="ED326" s="58">
        <v>9.49304142182614E-7</v>
      </c>
      <c r="EE326" s="58">
        <v>2.75755705042057E-6</v>
      </c>
      <c r="EF326" s="58">
        <v>4.0740400418260504E-6</v>
      </c>
      <c r="EG326" s="59">
        <v>4.6124693098489301E-6</v>
      </c>
      <c r="EH326" s="59">
        <v>5.0979513649892501E-6</v>
      </c>
      <c r="EI326" s="59">
        <v>5.2788679718746296E-6</v>
      </c>
      <c r="EJ326" s="59">
        <v>5.4089302536722599E-6</v>
      </c>
      <c r="EK326" s="59">
        <v>5.3472568194848499E-6</v>
      </c>
      <c r="EL326" s="59">
        <v>7.6554071307943405E-6</v>
      </c>
      <c r="EM326" s="59">
        <v>4.8656053193158501E-6</v>
      </c>
      <c r="EN326" s="58">
        <v>5.8468573326346601E-7</v>
      </c>
      <c r="EO326" s="58">
        <v>5.0363087673675298E-7</v>
      </c>
    </row>
    <row r="327" spans="2:145" x14ac:dyDescent="0.25">
      <c r="B32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All_All_All_No_All_All_All_All_All_All_All_45848</v>
      </c>
      <c r="C327" s="52" t="s">
        <v>264</v>
      </c>
      <c r="D327" s="52" t="s">
        <v>231</v>
      </c>
      <c r="E327" s="52" t="s">
        <v>25</v>
      </c>
      <c r="F327" s="52" t="s">
        <v>25</v>
      </c>
      <c r="G327" s="52" t="s">
        <v>25</v>
      </c>
      <c r="H327" s="52" t="s">
        <v>222</v>
      </c>
      <c r="I327" s="52" t="s">
        <v>25</v>
      </c>
      <c r="J327" s="52" t="s">
        <v>25</v>
      </c>
      <c r="K327" s="52" t="s">
        <v>25</v>
      </c>
      <c r="L327" s="53" t="s">
        <v>25</v>
      </c>
      <c r="M327" s="53" t="s">
        <v>25</v>
      </c>
      <c r="N327" s="54" t="s">
        <v>25</v>
      </c>
      <c r="O327" s="52" t="s">
        <v>25</v>
      </c>
      <c r="P327" s="55">
        <v>45848</v>
      </c>
      <c r="Q327" s="52">
        <v>17</v>
      </c>
      <c r="R327" s="52">
        <v>21</v>
      </c>
      <c r="S327" s="56">
        <v>42499</v>
      </c>
      <c r="T327" s="52">
        <v>0</v>
      </c>
      <c r="U327" s="52">
        <v>0</v>
      </c>
      <c r="V327" s="52">
        <v>0</v>
      </c>
      <c r="W327" s="52">
        <v>0</v>
      </c>
      <c r="X327" s="52">
        <v>0.95832426029777495</v>
      </c>
      <c r="Y327" s="52">
        <v>0.841181892642058</v>
      </c>
      <c r="Z327" s="52">
        <v>0.73918693318406403</v>
      </c>
      <c r="AA327" s="52">
        <v>0.67896815071279504</v>
      </c>
      <c r="AB327" s="52">
        <v>0.64401892212309098</v>
      </c>
      <c r="AC327" s="52">
        <v>0.63179549105757504</v>
      </c>
      <c r="AD327" s="52">
        <v>0.66352525078387004</v>
      </c>
      <c r="AE327" s="52">
        <v>0.71614272910179799</v>
      </c>
      <c r="AF327" s="52">
        <v>0.76101369821254405</v>
      </c>
      <c r="AG327" s="52">
        <v>0.824462763711999</v>
      </c>
      <c r="AH327" s="52">
        <v>0.94146491219904505</v>
      </c>
      <c r="AI327" s="52">
        <v>1.09223342434755</v>
      </c>
      <c r="AJ327" s="52">
        <v>1.2975823379675999</v>
      </c>
      <c r="AK327" s="52">
        <v>1.49345525513882</v>
      </c>
      <c r="AL327" s="52">
        <v>1.71971892028567</v>
      </c>
      <c r="AM327" s="52">
        <v>1.88755937956644</v>
      </c>
      <c r="AN327" s="52">
        <v>1.9145652499783801</v>
      </c>
      <c r="AO327" s="52">
        <v>2.0129102057631498</v>
      </c>
      <c r="AP327" s="52">
        <v>2.0172695230506301</v>
      </c>
      <c r="AQ327" s="52">
        <v>1.8830360033399101</v>
      </c>
      <c r="AR327" s="52">
        <v>1.7526862420636899</v>
      </c>
      <c r="AS327" s="52">
        <v>1.71003027171917</v>
      </c>
      <c r="AT327" s="52">
        <v>1.4757288728729601</v>
      </c>
      <c r="AU327" s="52">
        <v>1.2443334714933301</v>
      </c>
      <c r="AV327" s="52">
        <v>1.04071051829897</v>
      </c>
      <c r="AW327" s="52">
        <v>0.97612010639606706</v>
      </c>
      <c r="AX327" s="52">
        <v>0.84862240922024901</v>
      </c>
      <c r="AY327" s="52">
        <v>0.75913946551264999</v>
      </c>
      <c r="AZ327" s="52">
        <v>0.68948280325353895</v>
      </c>
      <c r="BA327" s="52">
        <v>0.64694873801617403</v>
      </c>
      <c r="BB327" s="52">
        <v>0.63223796106534202</v>
      </c>
      <c r="BC327" s="52">
        <v>0.65524337668958899</v>
      </c>
      <c r="BD327" s="52">
        <v>0.71280815884112902</v>
      </c>
      <c r="BE327" s="52">
        <v>0.76000142957272798</v>
      </c>
      <c r="BF327" s="52">
        <v>0.83761072295074601</v>
      </c>
      <c r="BG327" s="52">
        <v>0.93946738454394496</v>
      </c>
      <c r="BH327" s="52">
        <v>1.09306757394243</v>
      </c>
      <c r="BI327" s="52">
        <v>1.2850342782453099</v>
      </c>
      <c r="BJ327" s="52">
        <v>1.50654260912539</v>
      </c>
      <c r="BK327" s="52">
        <v>1.7625872063654699</v>
      </c>
      <c r="BL327" s="52">
        <v>1.95989981283369</v>
      </c>
      <c r="BM327" s="52">
        <v>2.0687420120029998</v>
      </c>
      <c r="BN327" s="52">
        <v>2.1522193653389499</v>
      </c>
      <c r="BO327" s="52">
        <v>2.14672344949807</v>
      </c>
      <c r="BP327" s="52">
        <v>2.0190397750678</v>
      </c>
      <c r="BQ327" s="52">
        <v>1.8544232833237899</v>
      </c>
      <c r="BR327" s="52">
        <v>1.71516944074586</v>
      </c>
      <c r="BS327" s="52">
        <v>1.47277513638428</v>
      </c>
      <c r="BT327" s="52">
        <v>1.2401187645885301</v>
      </c>
      <c r="BU327" s="52">
        <v>77.774137893501901</v>
      </c>
      <c r="BV327" s="52">
        <v>70.616873625879407</v>
      </c>
      <c r="BW327" s="52">
        <v>69.533717990913601</v>
      </c>
      <c r="BX327" s="52">
        <v>68.749066091893496</v>
      </c>
      <c r="BY327" s="52">
        <v>67.245460825779901</v>
      </c>
      <c r="BZ327" s="52">
        <v>65.668572672922906</v>
      </c>
      <c r="CA327" s="52">
        <v>65.167083138815798</v>
      </c>
      <c r="CB327" s="52">
        <v>66.964336555536093</v>
      </c>
      <c r="CC327" s="52">
        <v>70.716700884427198</v>
      </c>
      <c r="CD327" s="52">
        <v>75.159810641138193</v>
      </c>
      <c r="CE327" s="52">
        <v>79.269285387884906</v>
      </c>
      <c r="CF327" s="52">
        <v>83.324118334361302</v>
      </c>
      <c r="CG327" s="52">
        <v>86.877169231782403</v>
      </c>
      <c r="CH327" s="52">
        <v>89.690190476398698</v>
      </c>
      <c r="CI327" s="52">
        <v>92.434563888386705</v>
      </c>
      <c r="CJ327" s="52">
        <v>94.651698497938597</v>
      </c>
      <c r="CK327" s="52">
        <v>95.6251854051674</v>
      </c>
      <c r="CL327" s="52">
        <v>95.728471586866902</v>
      </c>
      <c r="CM327" s="52">
        <v>95.429000642495595</v>
      </c>
      <c r="CN327" s="52">
        <v>93.809570993864199</v>
      </c>
      <c r="CO327" s="52">
        <v>91.171940320605401</v>
      </c>
      <c r="CP327" s="57">
        <v>86.297437142612907</v>
      </c>
      <c r="CQ327" s="57">
        <v>82.348255723549997</v>
      </c>
      <c r="CR327" s="57">
        <v>80.200123237521296</v>
      </c>
      <c r="CS327" s="57">
        <v>74.942386688230997</v>
      </c>
      <c r="CT327" s="57">
        <v>2.45103816035992E-2</v>
      </c>
      <c r="CU327" s="57">
        <v>3.6560028206728701E-3</v>
      </c>
      <c r="CV327" s="57">
        <v>1.05796017576518E-2</v>
      </c>
      <c r="CW327" s="57">
        <v>7.8029128687852898E-3</v>
      </c>
      <c r="CX327" s="57">
        <v>1.42210122374953E-3</v>
      </c>
      <c r="CY327" s="57">
        <v>-2.6922344865637502E-3</v>
      </c>
      <c r="CZ327" s="57">
        <v>7.6371596722529496E-4</v>
      </c>
      <c r="DA327" s="57">
        <v>8.4892050560951907E-3</v>
      </c>
      <c r="DB327" s="57">
        <v>1.8669237180487699E-2</v>
      </c>
      <c r="DC327" s="57">
        <v>1.4913745573215001E-2</v>
      </c>
      <c r="DD327" s="57">
        <v>5.4392116898818602E-3</v>
      </c>
      <c r="DE327" s="57">
        <v>3.19169393511808E-3</v>
      </c>
      <c r="DF327" s="57">
        <v>-1.0719785740090901E-2</v>
      </c>
      <c r="DG327" s="57">
        <v>-6.9719320133793403E-3</v>
      </c>
      <c r="DH327" s="57">
        <v>6.1062418614836597E-3</v>
      </c>
      <c r="DI327" s="57">
        <v>1.31819903498293E-2</v>
      </c>
      <c r="DJ327" s="57">
        <v>8.2889021809606597E-2</v>
      </c>
      <c r="DK327" s="57">
        <v>0.102625805353492</v>
      </c>
      <c r="DL327" s="57">
        <v>0.108767508189832</v>
      </c>
      <c r="DM327" s="57">
        <v>0.104359431266107</v>
      </c>
      <c r="DN327" s="57">
        <v>6.9230936147878605E-2</v>
      </c>
      <c r="DO327" s="52">
        <v>6.8499801822001602E-4</v>
      </c>
      <c r="DP327" s="52">
        <v>-4.3727110130783297E-3</v>
      </c>
      <c r="DQ327" s="52">
        <v>-1.94566363419417E-4</v>
      </c>
      <c r="DR327" s="59">
        <v>1.5772585354645101E-6</v>
      </c>
      <c r="DS327" s="59">
        <v>1.2582763019613701E-6</v>
      </c>
      <c r="DT327" s="59">
        <v>9.3931687301987601E-7</v>
      </c>
      <c r="DU327" s="58">
        <v>4.5846538062551602E-7</v>
      </c>
      <c r="DV327" s="58">
        <v>1.75929724505176E-7</v>
      </c>
      <c r="DW327" s="58">
        <v>6.4099929604744803E-8</v>
      </c>
      <c r="DX327" s="58">
        <v>1.8483819540877201E-7</v>
      </c>
      <c r="DY327" s="59">
        <v>1.1384112395973001E-6</v>
      </c>
      <c r="DZ327" s="58">
        <v>4.1430969573356702E-7</v>
      </c>
      <c r="EA327" s="58">
        <v>2.7447199493061602E-7</v>
      </c>
      <c r="EB327" s="58">
        <v>1.5857182280974199E-7</v>
      </c>
      <c r="EC327" s="58">
        <v>1.5634343738477399E-7</v>
      </c>
      <c r="ED327" s="58">
        <v>4.2843261717989301E-7</v>
      </c>
      <c r="EE327" s="58">
        <v>1.3100051818996199E-6</v>
      </c>
      <c r="EF327" s="59">
        <v>1.9123945208255599E-6</v>
      </c>
      <c r="EG327" s="59">
        <v>2.0699964784559E-6</v>
      </c>
      <c r="EH327" s="59">
        <v>2.24419340002263E-6</v>
      </c>
      <c r="EI327" s="59">
        <v>2.47515394866287E-6</v>
      </c>
      <c r="EJ327" s="59">
        <v>2.6397225915513598E-6</v>
      </c>
      <c r="EK327" s="59">
        <v>2.67586255191513E-6</v>
      </c>
      <c r="EL327" s="59">
        <v>3.3986394653727498E-6</v>
      </c>
      <c r="EM327" s="59">
        <v>1.9769064520829802E-6</v>
      </c>
      <c r="EN327" s="58">
        <v>2.1434744828448299E-7</v>
      </c>
      <c r="EO327" s="58">
        <v>1.76600236537809E-7</v>
      </c>
    </row>
    <row r="328" spans="2:145" x14ac:dyDescent="0.25">
      <c r="B32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All_All_All_No_All_All_All_All_All_All_All_45849</v>
      </c>
      <c r="C328" s="52" t="s">
        <v>264</v>
      </c>
      <c r="D328" s="52" t="s">
        <v>231</v>
      </c>
      <c r="E328" s="52" t="s">
        <v>25</v>
      </c>
      <c r="F328" s="52" t="s">
        <v>25</v>
      </c>
      <c r="G328" s="52" t="s">
        <v>25</v>
      </c>
      <c r="H328" s="52" t="s">
        <v>222</v>
      </c>
      <c r="I328" s="52" t="s">
        <v>25</v>
      </c>
      <c r="J328" s="52" t="s">
        <v>25</v>
      </c>
      <c r="K328" s="52" t="s">
        <v>25</v>
      </c>
      <c r="L328" s="53" t="s">
        <v>25</v>
      </c>
      <c r="M328" s="53" t="s">
        <v>25</v>
      </c>
      <c r="N328" s="54" t="s">
        <v>25</v>
      </c>
      <c r="O328" s="52" t="s">
        <v>25</v>
      </c>
      <c r="P328" s="55">
        <v>45849</v>
      </c>
      <c r="Q328" s="52">
        <v>17</v>
      </c>
      <c r="R328" s="52">
        <v>21</v>
      </c>
      <c r="S328" s="56">
        <v>42520</v>
      </c>
      <c r="T328" s="52">
        <v>0</v>
      </c>
      <c r="U328" s="52">
        <v>0</v>
      </c>
      <c r="V328" s="52">
        <v>0</v>
      </c>
      <c r="W328" s="52">
        <v>0</v>
      </c>
      <c r="X328" s="52">
        <v>1.1185950186160001</v>
      </c>
      <c r="Y328" s="52">
        <v>0.96779228758121305</v>
      </c>
      <c r="Z328" s="52">
        <v>0.83827907845074301</v>
      </c>
      <c r="AA328" s="52">
        <v>0.76002724580832604</v>
      </c>
      <c r="AB328" s="52">
        <v>0.71276781597326899</v>
      </c>
      <c r="AC328" s="52">
        <v>0.69717929449489802</v>
      </c>
      <c r="AD328" s="52">
        <v>0.72503867680811995</v>
      </c>
      <c r="AE328" s="52">
        <v>0.76692247988002604</v>
      </c>
      <c r="AF328" s="52">
        <v>0.85047817860007102</v>
      </c>
      <c r="AG328" s="52">
        <v>0.97774271316843298</v>
      </c>
      <c r="AH328" s="52">
        <v>1.1364687966204701</v>
      </c>
      <c r="AI328" s="52">
        <v>1.3474827260236799</v>
      </c>
      <c r="AJ328" s="52">
        <v>1.5790086884996299</v>
      </c>
      <c r="AK328" s="52">
        <v>1.82469025828306</v>
      </c>
      <c r="AL328" s="52">
        <v>2.0382479774058901</v>
      </c>
      <c r="AM328" s="52">
        <v>2.2144463478403602</v>
      </c>
      <c r="AN328" s="52">
        <v>2.2383485324407801</v>
      </c>
      <c r="AO328" s="52">
        <v>2.2738513640344902</v>
      </c>
      <c r="AP328" s="52">
        <v>2.2457882231606399</v>
      </c>
      <c r="AQ328" s="52">
        <v>2.1058901279388</v>
      </c>
      <c r="AR328" s="52">
        <v>1.9225462612523201</v>
      </c>
      <c r="AS328" s="52">
        <v>1.85850601972706</v>
      </c>
      <c r="AT328" s="52">
        <v>1.64975971511373</v>
      </c>
      <c r="AU328" s="52">
        <v>1.4261925072908599</v>
      </c>
      <c r="AV328" s="52">
        <v>1.2448464225482001</v>
      </c>
      <c r="AW328" s="52">
        <v>1.1324057657636</v>
      </c>
      <c r="AX328" s="52">
        <v>0.99105589771476799</v>
      </c>
      <c r="AY328" s="52">
        <v>0.872716623268187</v>
      </c>
      <c r="AZ328" s="52">
        <v>0.77996410019397799</v>
      </c>
      <c r="BA328" s="52">
        <v>0.71955523508976904</v>
      </c>
      <c r="BB328" s="52">
        <v>0.695013236087348</v>
      </c>
      <c r="BC328" s="52">
        <v>0.712312321874084</v>
      </c>
      <c r="BD328" s="52">
        <v>0.78659664587356903</v>
      </c>
      <c r="BE328" s="52">
        <v>0.86141614176942705</v>
      </c>
      <c r="BF328" s="52">
        <v>0.98747009303946898</v>
      </c>
      <c r="BG328" s="52">
        <v>1.14109423225999</v>
      </c>
      <c r="BH328" s="52">
        <v>1.34038941392795</v>
      </c>
      <c r="BI328" s="52">
        <v>1.5708385467199799</v>
      </c>
      <c r="BJ328" s="52">
        <v>1.7954150193473299</v>
      </c>
      <c r="BK328" s="52">
        <v>2.0196647872971298</v>
      </c>
      <c r="BL328" s="52">
        <v>2.21113983391594</v>
      </c>
      <c r="BM328" s="52">
        <v>2.3506334389492398</v>
      </c>
      <c r="BN328" s="52">
        <v>2.4369154493285001</v>
      </c>
      <c r="BO328" s="52">
        <v>2.4023939454894698</v>
      </c>
      <c r="BP328" s="52">
        <v>2.2322904986838399</v>
      </c>
      <c r="BQ328" s="52">
        <v>2.03636541810247</v>
      </c>
      <c r="BR328" s="52">
        <v>1.8784949066897101</v>
      </c>
      <c r="BS328" s="52">
        <v>1.6557608937186601</v>
      </c>
      <c r="BT328" s="52">
        <v>1.4110969709485299</v>
      </c>
      <c r="BU328" s="52">
        <v>80.129402123763199</v>
      </c>
      <c r="BV328" s="52">
        <v>76.422032109375493</v>
      </c>
      <c r="BW328" s="52">
        <v>74.977506800767799</v>
      </c>
      <c r="BX328" s="52">
        <v>73.359979135132704</v>
      </c>
      <c r="BY328" s="52">
        <v>71.797260212130695</v>
      </c>
      <c r="BZ328" s="52">
        <v>71.163528180409898</v>
      </c>
      <c r="CA328" s="52">
        <v>70.196485196993507</v>
      </c>
      <c r="CB328" s="52">
        <v>71.0363663822977</v>
      </c>
      <c r="CC328" s="52">
        <v>73.688449612448693</v>
      </c>
      <c r="CD328" s="52">
        <v>78.860945454355999</v>
      </c>
      <c r="CE328" s="52">
        <v>82.904262609419604</v>
      </c>
      <c r="CF328" s="52">
        <v>86.932283801064401</v>
      </c>
      <c r="CG328" s="52">
        <v>90.563104807809196</v>
      </c>
      <c r="CH328" s="52">
        <v>93.253166603171806</v>
      </c>
      <c r="CI328" s="52">
        <v>95.470005228033699</v>
      </c>
      <c r="CJ328" s="52">
        <v>97.382307802708894</v>
      </c>
      <c r="CK328" s="52">
        <v>98.406212051907005</v>
      </c>
      <c r="CL328" s="52">
        <v>98.631216219385607</v>
      </c>
      <c r="CM328" s="52">
        <v>97.403858290102406</v>
      </c>
      <c r="CN328" s="52">
        <v>95.598352524271505</v>
      </c>
      <c r="CO328" s="52">
        <v>91.922712463152095</v>
      </c>
      <c r="CP328" s="57">
        <v>87.499272242501902</v>
      </c>
      <c r="CQ328" s="57">
        <v>84.626357357478199</v>
      </c>
      <c r="CR328" s="57">
        <v>82.409424250502397</v>
      </c>
      <c r="CS328" s="57">
        <v>80.202241515942902</v>
      </c>
      <c r="CT328" s="57">
        <v>3.0056993655524399E-2</v>
      </c>
      <c r="CU328" s="57">
        <v>2.6798944067126601E-2</v>
      </c>
      <c r="CV328" s="57">
        <v>2.43034303851688E-2</v>
      </c>
      <c r="CW328" s="57">
        <v>1.52390707933202E-2</v>
      </c>
      <c r="CX328" s="57">
        <v>2.3174541174987798E-3</v>
      </c>
      <c r="CY328" s="57">
        <v>-1.25570458037547E-3</v>
      </c>
      <c r="CZ328" s="57">
        <v>-3.0071351166519001E-3</v>
      </c>
      <c r="DA328" s="57">
        <v>1.0890045180795799E-2</v>
      </c>
      <c r="DB328" s="57">
        <v>1.6620135645179199E-2</v>
      </c>
      <c r="DC328" s="57">
        <v>1.2811875911567501E-2</v>
      </c>
      <c r="DD328" s="57">
        <v>3.54122944392908E-3</v>
      </c>
      <c r="DE328" s="57">
        <v>3.4909102578185199E-3</v>
      </c>
      <c r="DF328" s="57">
        <v>-5.87420907326978E-3</v>
      </c>
      <c r="DG328" s="57">
        <v>1.1680103789509301E-2</v>
      </c>
      <c r="DH328" s="57">
        <v>1.91576012844125E-2</v>
      </c>
      <c r="DI328" s="57">
        <v>2.0972389336344599E-2</v>
      </c>
      <c r="DJ328" s="57">
        <v>8.4881145716316206E-2</v>
      </c>
      <c r="DK328" s="57">
        <v>0.11245993490445599</v>
      </c>
      <c r="DL328" s="57">
        <v>0.109402533782285</v>
      </c>
      <c r="DM328" s="57">
        <v>9.9422447464073097E-2</v>
      </c>
      <c r="DN328" s="57">
        <v>7.7039576133122595E-2</v>
      </c>
      <c r="DO328" s="57">
        <v>9.8235668278967292E-3</v>
      </c>
      <c r="DP328" s="52">
        <v>-3.4034985211674599E-3</v>
      </c>
      <c r="DQ328" s="52">
        <v>7.1050128916656395E-5</v>
      </c>
      <c r="DR328" s="59">
        <v>1.86542337039671E-6</v>
      </c>
      <c r="DS328" s="59">
        <v>1.5595345355854199E-6</v>
      </c>
      <c r="DT328" s="59">
        <v>1.1340722711318301E-6</v>
      </c>
      <c r="DU328" s="58">
        <v>5.6787457742098098E-7</v>
      </c>
      <c r="DV328" s="58">
        <v>2.23694885871162E-7</v>
      </c>
      <c r="DW328" s="58">
        <v>9.2788751922624994E-8</v>
      </c>
      <c r="DX328" s="58">
        <v>2.78107442246308E-7</v>
      </c>
      <c r="DY328" s="59">
        <v>1.49626310424027E-6</v>
      </c>
      <c r="DZ328" s="58">
        <v>6.7941234710227702E-7</v>
      </c>
      <c r="EA328" s="58">
        <v>4.7910867834190901E-7</v>
      </c>
      <c r="EB328" s="58">
        <v>2.6833751507232202E-7</v>
      </c>
      <c r="EC328" s="58">
        <v>4.1888259365928501E-7</v>
      </c>
      <c r="ED328" s="58">
        <v>1.1169307305322699E-6</v>
      </c>
      <c r="EE328" s="58">
        <v>2.4626847428767198E-6</v>
      </c>
      <c r="EF328" s="59">
        <v>3.2068382590462699E-6</v>
      </c>
      <c r="EG328" s="59">
        <v>3.8831911576947902E-6</v>
      </c>
      <c r="EH328" s="59">
        <v>4.3265861166702202E-6</v>
      </c>
      <c r="EI328" s="59">
        <v>5.0849381017650201E-6</v>
      </c>
      <c r="EJ328" s="59">
        <v>4.6613732438396701E-6</v>
      </c>
      <c r="EK328" s="59">
        <v>4.7999183118584997E-6</v>
      </c>
      <c r="EL328" s="59">
        <v>5.0889315996787E-6</v>
      </c>
      <c r="EM328" s="59">
        <v>2.99489892938964E-6</v>
      </c>
      <c r="EN328" s="58">
        <v>4.60314206481005E-7</v>
      </c>
      <c r="EO328" s="58">
        <v>3.3138698866286198E-7</v>
      </c>
    </row>
    <row r="329" spans="2:145" x14ac:dyDescent="0.25">
      <c r="B32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All_All_All_No_All_All_All_All_All_All_All_45877</v>
      </c>
      <c r="C329" s="52" t="s">
        <v>264</v>
      </c>
      <c r="D329" s="52" t="s">
        <v>231</v>
      </c>
      <c r="E329" s="52" t="s">
        <v>25</v>
      </c>
      <c r="F329" s="52" t="s">
        <v>25</v>
      </c>
      <c r="G329" s="52" t="s">
        <v>25</v>
      </c>
      <c r="H329" s="52" t="s">
        <v>222</v>
      </c>
      <c r="I329" s="52" t="s">
        <v>25</v>
      </c>
      <c r="J329" s="52" t="s">
        <v>25</v>
      </c>
      <c r="K329" s="52" t="s">
        <v>25</v>
      </c>
      <c r="L329" s="53" t="s">
        <v>25</v>
      </c>
      <c r="M329" s="53" t="s">
        <v>25</v>
      </c>
      <c r="N329" s="54" t="s">
        <v>25</v>
      </c>
      <c r="O329" s="52" t="s">
        <v>25</v>
      </c>
      <c r="P329" s="55">
        <v>45877</v>
      </c>
      <c r="Q329" s="52">
        <v>17</v>
      </c>
      <c r="R329" s="52">
        <v>21</v>
      </c>
      <c r="S329" s="56">
        <v>43936</v>
      </c>
      <c r="T329" s="52">
        <v>0</v>
      </c>
      <c r="U329" s="52">
        <v>0</v>
      </c>
      <c r="V329" s="52">
        <v>0</v>
      </c>
      <c r="W329" s="52">
        <v>0</v>
      </c>
      <c r="X329" s="52">
        <v>1.10007501748863</v>
      </c>
      <c r="Y329" s="52">
        <v>0.95743144539191904</v>
      </c>
      <c r="Z329" s="52">
        <v>0.840886552688211</v>
      </c>
      <c r="AA329" s="52">
        <v>0.75635035091184299</v>
      </c>
      <c r="AB329" s="52">
        <v>0.70205840168586497</v>
      </c>
      <c r="AC329" s="52">
        <v>0.68898555592129096</v>
      </c>
      <c r="AD329" s="52">
        <v>0.70793610156628906</v>
      </c>
      <c r="AE329" s="52">
        <v>0.78389781084793497</v>
      </c>
      <c r="AF329" s="52">
        <v>0.84533869774974202</v>
      </c>
      <c r="AG329" s="52">
        <v>0.94205211829591495</v>
      </c>
      <c r="AH329" s="52">
        <v>1.08013963262992</v>
      </c>
      <c r="AI329" s="52">
        <v>1.24145652770557</v>
      </c>
      <c r="AJ329" s="52">
        <v>1.4690233705014899</v>
      </c>
      <c r="AK329" s="52">
        <v>1.7011773833430499</v>
      </c>
      <c r="AL329" s="52">
        <v>1.94641881047994</v>
      </c>
      <c r="AM329" s="52">
        <v>2.1277070354385899</v>
      </c>
      <c r="AN329" s="52">
        <v>2.1658828257966301</v>
      </c>
      <c r="AO329" s="52">
        <v>2.2364448576325202</v>
      </c>
      <c r="AP329" s="52">
        <v>2.2013658321711702</v>
      </c>
      <c r="AQ329" s="52">
        <v>2.0341329305227598</v>
      </c>
      <c r="AR329" s="52">
        <v>1.8636955220456399</v>
      </c>
      <c r="AS329" s="52">
        <v>1.8065965720639701</v>
      </c>
      <c r="AT329" s="52">
        <v>1.61708106719855</v>
      </c>
      <c r="AU329" s="52">
        <v>1.3700053048632901</v>
      </c>
      <c r="AV329" s="52">
        <v>1.2462735521977</v>
      </c>
      <c r="AW329" s="52">
        <v>1.0793045604542399</v>
      </c>
      <c r="AX329" s="52">
        <v>0.948005414326069</v>
      </c>
      <c r="AY329" s="52">
        <v>0.84179924161767605</v>
      </c>
      <c r="AZ329" s="52">
        <v>0.75706122617855498</v>
      </c>
      <c r="BA329" s="52">
        <v>0.70136153120463096</v>
      </c>
      <c r="BB329" s="52">
        <v>0.68514950887496395</v>
      </c>
      <c r="BC329" s="52">
        <v>0.70887430939309204</v>
      </c>
      <c r="BD329" s="52">
        <v>0.76818091309651704</v>
      </c>
      <c r="BE329" s="52">
        <v>0.81992389735659199</v>
      </c>
      <c r="BF329" s="52">
        <v>0.93134036852217095</v>
      </c>
      <c r="BG329" s="52">
        <v>1.07222929145916</v>
      </c>
      <c r="BH329" s="52">
        <v>1.2553792602377001</v>
      </c>
      <c r="BI329" s="52">
        <v>1.4728306415110901</v>
      </c>
      <c r="BJ329" s="52">
        <v>1.7146627544645801</v>
      </c>
      <c r="BK329" s="52">
        <v>1.95405916451732</v>
      </c>
      <c r="BL329" s="52">
        <v>2.1613417615366499</v>
      </c>
      <c r="BM329" s="52">
        <v>2.29245655283261</v>
      </c>
      <c r="BN329" s="52">
        <v>2.3858256958294799</v>
      </c>
      <c r="BO329" s="52">
        <v>2.3491802825772199</v>
      </c>
      <c r="BP329" s="52">
        <v>2.18367034883169</v>
      </c>
      <c r="BQ329" s="52">
        <v>2.0130576335656101</v>
      </c>
      <c r="BR329" s="52">
        <v>1.85546841996112</v>
      </c>
      <c r="BS329" s="52">
        <v>1.61047841371937</v>
      </c>
      <c r="BT329" s="52">
        <v>1.3722469240952899</v>
      </c>
      <c r="BU329" s="52">
        <v>80.781814204988606</v>
      </c>
      <c r="BV329" s="52">
        <v>75.049895899964099</v>
      </c>
      <c r="BW329" s="52">
        <v>73.834259866360199</v>
      </c>
      <c r="BX329" s="52">
        <v>72.401917631800202</v>
      </c>
      <c r="BY329" s="52">
        <v>70.867684721072294</v>
      </c>
      <c r="BZ329" s="52">
        <v>69.909507332448598</v>
      </c>
      <c r="CA329" s="52">
        <v>68.863439513528604</v>
      </c>
      <c r="CB329" s="52">
        <v>69.207086568663897</v>
      </c>
      <c r="CC329" s="52">
        <v>71.859409705110394</v>
      </c>
      <c r="CD329" s="52">
        <v>77.192214948192003</v>
      </c>
      <c r="CE329" s="52">
        <v>81.323212035260397</v>
      </c>
      <c r="CF329" s="52">
        <v>85.511718052928998</v>
      </c>
      <c r="CG329" s="52">
        <v>89.195039687545204</v>
      </c>
      <c r="CH329" s="52">
        <v>92.552876554276807</v>
      </c>
      <c r="CI329" s="52">
        <v>95.273470992030695</v>
      </c>
      <c r="CJ329" s="52">
        <v>97.306797976684194</v>
      </c>
      <c r="CK329" s="52">
        <v>98.383347650044698</v>
      </c>
      <c r="CL329" s="52">
        <v>98.778042136622304</v>
      </c>
      <c r="CM329" s="52">
        <v>98.107310520409399</v>
      </c>
      <c r="CN329" s="52">
        <v>96.128192173541393</v>
      </c>
      <c r="CO329" s="52">
        <v>92.655183230695002</v>
      </c>
      <c r="CP329" s="57">
        <v>87.805262625214795</v>
      </c>
      <c r="CQ329" s="57">
        <v>85.195657315001299</v>
      </c>
      <c r="CR329" s="57">
        <v>82.7257179506868</v>
      </c>
      <c r="CS329" s="57">
        <v>78.910382801792906</v>
      </c>
      <c r="CT329" s="57">
        <v>2.9825839603939801E-2</v>
      </c>
      <c r="CU329" s="57">
        <v>2.0351506736435699E-2</v>
      </c>
      <c r="CV329" s="57">
        <v>2.0730162877785001E-2</v>
      </c>
      <c r="CW329" s="57">
        <v>1.3178813994602001E-2</v>
      </c>
      <c r="CX329" s="57">
        <v>2.1541801589987498E-3</v>
      </c>
      <c r="CY329" s="57">
        <v>-1.59298926125738E-3</v>
      </c>
      <c r="CZ329" s="57">
        <v>-1.85806538205557E-3</v>
      </c>
      <c r="DA329" s="57">
        <v>9.8342205749892293E-3</v>
      </c>
      <c r="DB329" s="57">
        <v>1.8105805295387901E-2</v>
      </c>
      <c r="DC329" s="57">
        <v>1.3838642805938699E-2</v>
      </c>
      <c r="DD329" s="57">
        <v>3.9009867894698302E-3</v>
      </c>
      <c r="DE329" s="57">
        <v>3.0179662656039802E-3</v>
      </c>
      <c r="DF329" s="57">
        <v>-8.4551222236759795E-3</v>
      </c>
      <c r="DG329" s="57">
        <v>6.4662321250645001E-3</v>
      </c>
      <c r="DH329" s="57">
        <v>1.6730029378045502E-2</v>
      </c>
      <c r="DI329" s="57">
        <v>2.02516397130066E-2</v>
      </c>
      <c r="DJ329" s="57">
        <v>8.5810163044011206E-2</v>
      </c>
      <c r="DK329" s="57">
        <v>0.112214761526199</v>
      </c>
      <c r="DL329" s="57">
        <v>0.11253319045226701</v>
      </c>
      <c r="DM329" s="57">
        <v>0.103507514707573</v>
      </c>
      <c r="DN329" s="57">
        <v>7.8402522953992901E-2</v>
      </c>
      <c r="DO329" s="57">
        <v>8.8450868882786506E-3</v>
      </c>
      <c r="DP329" s="52">
        <v>-3.48742753729812E-3</v>
      </c>
      <c r="DQ329" s="52">
        <v>5.8204561510528599E-5</v>
      </c>
      <c r="DR329" s="59">
        <v>1.71312378969103E-6</v>
      </c>
      <c r="DS329" s="59">
        <v>1.2273888562517099E-6</v>
      </c>
      <c r="DT329" s="59">
        <v>8.7603952796790696E-7</v>
      </c>
      <c r="DU329" s="58">
        <v>4.6788108976568201E-7</v>
      </c>
      <c r="DV329" s="58">
        <v>1.8420861226196299E-7</v>
      </c>
      <c r="DW329" s="58">
        <v>7.0643853297932302E-8</v>
      </c>
      <c r="DX329" s="58">
        <v>2.0446718478580899E-7</v>
      </c>
      <c r="DY329" s="59">
        <v>1.13432387972818E-6</v>
      </c>
      <c r="DZ329" s="58">
        <v>4.78138991600763E-7</v>
      </c>
      <c r="EA329" s="58">
        <v>3.3613813799434199E-7</v>
      </c>
      <c r="EB329" s="58">
        <v>1.8398032922259E-7</v>
      </c>
      <c r="EC329" s="58">
        <v>1.7676958909799701E-7</v>
      </c>
      <c r="ED329" s="58">
        <v>4.7207649016808501E-7</v>
      </c>
      <c r="EE329" s="58">
        <v>1.5402613077633601E-6</v>
      </c>
      <c r="EF329" s="59">
        <v>2.3087184739408101E-6</v>
      </c>
      <c r="EG329" s="59">
        <v>3.0224375439643902E-6</v>
      </c>
      <c r="EH329" s="59">
        <v>3.4414100740088101E-6</v>
      </c>
      <c r="EI329" s="59">
        <v>3.8341396808119397E-6</v>
      </c>
      <c r="EJ329" s="59">
        <v>3.9622066763235099E-6</v>
      </c>
      <c r="EK329" s="59">
        <v>3.6531734554240501E-6</v>
      </c>
      <c r="EL329" s="59">
        <v>3.8758987804099604E-6</v>
      </c>
      <c r="EM329" s="59">
        <v>2.3126134628277299E-6</v>
      </c>
      <c r="EN329" s="58">
        <v>4.2333044385464098E-7</v>
      </c>
      <c r="EO329" s="58">
        <v>4.0662457249971401E-7</v>
      </c>
    </row>
    <row r="330" spans="2:145" x14ac:dyDescent="0.25">
      <c r="B33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All_All_All_No_All_All_All_All_All_All_All_45890</v>
      </c>
      <c r="C330" s="52" t="s">
        <v>264</v>
      </c>
      <c r="D330" s="52" t="s">
        <v>231</v>
      </c>
      <c r="E330" s="52" t="s">
        <v>25</v>
      </c>
      <c r="F330" s="52" t="s">
        <v>25</v>
      </c>
      <c r="G330" s="52" t="s">
        <v>25</v>
      </c>
      <c r="H330" s="52" t="s">
        <v>222</v>
      </c>
      <c r="I330" s="52" t="s">
        <v>25</v>
      </c>
      <c r="J330" s="52" t="s">
        <v>25</v>
      </c>
      <c r="K330" s="52" t="s">
        <v>25</v>
      </c>
      <c r="L330" s="53" t="s">
        <v>25</v>
      </c>
      <c r="M330" s="53" t="s">
        <v>25</v>
      </c>
      <c r="N330" s="54" t="s">
        <v>25</v>
      </c>
      <c r="O330" s="52" t="s">
        <v>25</v>
      </c>
      <c r="P330" s="55">
        <v>45890</v>
      </c>
      <c r="Q330" s="52">
        <v>17</v>
      </c>
      <c r="R330" s="52">
        <v>21</v>
      </c>
      <c r="S330" s="56">
        <v>44496</v>
      </c>
      <c r="T330" s="52">
        <v>0</v>
      </c>
      <c r="U330" s="52">
        <v>0</v>
      </c>
      <c r="V330" s="52">
        <v>0</v>
      </c>
      <c r="W330" s="52">
        <v>0</v>
      </c>
      <c r="X330" s="52">
        <v>0.99998946738314498</v>
      </c>
      <c r="Y330" s="52">
        <v>0.86815147370661305</v>
      </c>
      <c r="Z330" s="52">
        <v>0.77985375712560701</v>
      </c>
      <c r="AA330" s="52">
        <v>0.70991148660380898</v>
      </c>
      <c r="AB330" s="52">
        <v>0.68081927248195995</v>
      </c>
      <c r="AC330" s="52">
        <v>0.67658646173772596</v>
      </c>
      <c r="AD330" s="52">
        <v>0.70939325952285004</v>
      </c>
      <c r="AE330" s="52">
        <v>0.74635478994127502</v>
      </c>
      <c r="AF330" s="52">
        <v>0.75600795775755403</v>
      </c>
      <c r="AG330" s="52">
        <v>0.84251580033640805</v>
      </c>
      <c r="AH330" s="52">
        <v>0.97603546868082502</v>
      </c>
      <c r="AI330" s="52">
        <v>1.13661825902925</v>
      </c>
      <c r="AJ330" s="52">
        <v>1.35119976476471</v>
      </c>
      <c r="AK330" s="52">
        <v>1.59858988595625</v>
      </c>
      <c r="AL330" s="52">
        <v>1.8258130038084599</v>
      </c>
      <c r="AM330" s="52">
        <v>2.0297148120245598</v>
      </c>
      <c r="AN330" s="52">
        <v>2.0696524619979599</v>
      </c>
      <c r="AO330" s="52">
        <v>2.1392354521187098</v>
      </c>
      <c r="AP330" s="52">
        <v>2.1101760230599198</v>
      </c>
      <c r="AQ330" s="52">
        <v>1.9454974809066601</v>
      </c>
      <c r="AR330" s="52">
        <v>1.8313451213923999</v>
      </c>
      <c r="AS330" s="52">
        <v>1.7382557005433901</v>
      </c>
      <c r="AT330" s="52">
        <v>1.51730226868905</v>
      </c>
      <c r="AU330" s="52">
        <v>1.2698797130655901</v>
      </c>
      <c r="AV330" s="52">
        <v>1.1213383403861401</v>
      </c>
      <c r="AW330" s="52">
        <v>1.0679844465144901</v>
      </c>
      <c r="AX330" s="52">
        <v>0.92256295375247299</v>
      </c>
      <c r="AY330" s="52">
        <v>0.81651459497318202</v>
      </c>
      <c r="AZ330" s="52">
        <v>0.73896072157430903</v>
      </c>
      <c r="BA330" s="52">
        <v>0.68775467137620305</v>
      </c>
      <c r="BB330" s="52">
        <v>0.67453633552527104</v>
      </c>
      <c r="BC330" s="52">
        <v>0.69764211886101601</v>
      </c>
      <c r="BD330" s="52">
        <v>0.74439450789675599</v>
      </c>
      <c r="BE330" s="52">
        <v>0.77461162970074104</v>
      </c>
      <c r="BF330" s="52">
        <v>0.85268707328022797</v>
      </c>
      <c r="BG330" s="52">
        <v>0.96452741096269901</v>
      </c>
      <c r="BH330" s="52">
        <v>1.13704149106027</v>
      </c>
      <c r="BI330" s="52">
        <v>1.36385162375835</v>
      </c>
      <c r="BJ330" s="52">
        <v>1.65140628637675</v>
      </c>
      <c r="BK330" s="52">
        <v>1.87012135616146</v>
      </c>
      <c r="BL330" s="52">
        <v>2.1147508831036301</v>
      </c>
      <c r="BM330" s="52">
        <v>2.21616036226153</v>
      </c>
      <c r="BN330" s="52">
        <v>2.2743513201212999</v>
      </c>
      <c r="BO330" s="52">
        <v>2.2341495057268501</v>
      </c>
      <c r="BP330" s="52">
        <v>2.0671075495915701</v>
      </c>
      <c r="BQ330" s="52">
        <v>1.8873818822711399</v>
      </c>
      <c r="BR330" s="52">
        <v>1.72226946713541</v>
      </c>
      <c r="BS330" s="52">
        <v>1.50335018811526</v>
      </c>
      <c r="BT330" s="52">
        <v>1.2731459210612399</v>
      </c>
      <c r="BU330" s="52">
        <v>75.929969046604498</v>
      </c>
      <c r="BV330" s="52">
        <v>74.561055830418894</v>
      </c>
      <c r="BW330" s="52">
        <v>73.544249546323101</v>
      </c>
      <c r="BX330" s="52">
        <v>71.8297120465906</v>
      </c>
      <c r="BY330" s="52">
        <v>70.625337189758895</v>
      </c>
      <c r="BZ330" s="52">
        <v>69.6468567844408</v>
      </c>
      <c r="CA330" s="52">
        <v>68.589674396116393</v>
      </c>
      <c r="CB330" s="52">
        <v>68.570716885965794</v>
      </c>
      <c r="CC330" s="52">
        <v>72.290924749647402</v>
      </c>
      <c r="CD330" s="52">
        <v>77.462136722242406</v>
      </c>
      <c r="CE330" s="52">
        <v>82.568962650853294</v>
      </c>
      <c r="CF330" s="52">
        <v>86.949555033869004</v>
      </c>
      <c r="CG330" s="52">
        <v>90.473402861923006</v>
      </c>
      <c r="CH330" s="52">
        <v>93.563739568589099</v>
      </c>
      <c r="CI330" s="52">
        <v>95.541253796540602</v>
      </c>
      <c r="CJ330" s="52">
        <v>97.727712341423896</v>
      </c>
      <c r="CK330" s="52">
        <v>98.307868457881696</v>
      </c>
      <c r="CL330" s="52">
        <v>97.811961210499305</v>
      </c>
      <c r="CM330" s="52">
        <v>96.959104343063004</v>
      </c>
      <c r="CN330" s="52">
        <v>94.550471037535601</v>
      </c>
      <c r="CO330" s="52">
        <v>90.066968561171294</v>
      </c>
      <c r="CP330" s="57">
        <v>86.024212465081206</v>
      </c>
      <c r="CQ330" s="57">
        <v>82.888357114535907</v>
      </c>
      <c r="CR330" s="57">
        <v>80.479064859735502</v>
      </c>
      <c r="CS330" s="57">
        <v>78.868521597475393</v>
      </c>
      <c r="CT330" s="57">
        <v>1.9043592700974801E-2</v>
      </c>
      <c r="CU330" s="57">
        <v>1.6761137830302999E-2</v>
      </c>
      <c r="CV330" s="57">
        <v>1.8997916873259201E-2</v>
      </c>
      <c r="CW330" s="57">
        <v>1.1579891108297701E-2</v>
      </c>
      <c r="CX330" s="57">
        <v>1.9763557567826799E-3</v>
      </c>
      <c r="CY330" s="57">
        <v>-1.70765966372771E-3</v>
      </c>
      <c r="CZ330" s="57">
        <v>-1.5718410243099701E-3</v>
      </c>
      <c r="DA330" s="57">
        <v>9.2649914834401197E-3</v>
      </c>
      <c r="DB330" s="57">
        <v>1.8116976858171201E-2</v>
      </c>
      <c r="DC330" s="57">
        <v>1.3766645979539201E-2</v>
      </c>
      <c r="DD330" s="57">
        <v>3.0869231310544699E-3</v>
      </c>
      <c r="DE330" s="57">
        <v>3.0093510350541301E-3</v>
      </c>
      <c r="DF330" s="57">
        <v>-9.4509945900473208E-3</v>
      </c>
      <c r="DG330" s="57">
        <v>7.1851389849714098E-3</v>
      </c>
      <c r="DH330" s="57">
        <v>1.49537560448498E-2</v>
      </c>
      <c r="DI330" s="57">
        <v>2.0062567599948899E-2</v>
      </c>
      <c r="DJ330" s="57">
        <v>8.5843067832980305E-2</v>
      </c>
      <c r="DK330" s="57">
        <v>0.109109286150899</v>
      </c>
      <c r="DL330" s="57">
        <v>0.111144290633863</v>
      </c>
      <c r="DM330" s="57">
        <v>0.10369984001376301</v>
      </c>
      <c r="DN330" s="57">
        <v>6.4182751894423101E-2</v>
      </c>
      <c r="DO330" s="57">
        <v>4.0803771686073204E-3</v>
      </c>
      <c r="DP330" s="52">
        <v>-4.3909012808743299E-3</v>
      </c>
      <c r="DQ330" s="52">
        <v>-2.15340294374193E-4</v>
      </c>
      <c r="DR330" s="58">
        <v>1.3419817444490999E-6</v>
      </c>
      <c r="DS330" s="58">
        <v>1.10877490046814E-6</v>
      </c>
      <c r="DT330" s="58">
        <v>8.3229178072650799E-7</v>
      </c>
      <c r="DU330" s="58">
        <v>4.3907903190187898E-7</v>
      </c>
      <c r="DV330" s="58">
        <v>1.75146647343738E-7</v>
      </c>
      <c r="DW330" s="58">
        <v>7.0230832750085806E-8</v>
      </c>
      <c r="DX330" s="58">
        <v>2.02650264063119E-7</v>
      </c>
      <c r="DY330" s="58">
        <v>1.1357597353407001E-6</v>
      </c>
      <c r="DZ330" s="58">
        <v>4.06236755708796E-7</v>
      </c>
      <c r="EA330" s="58">
        <v>2.8110340416455898E-7</v>
      </c>
      <c r="EB330" s="58">
        <v>1.67611832829467E-7</v>
      </c>
      <c r="EC330" s="58">
        <v>1.86980757648114E-7</v>
      </c>
      <c r="ED330" s="58">
        <v>4.8879684056731404E-7</v>
      </c>
      <c r="EE330" s="58">
        <v>1.3300594015546799E-6</v>
      </c>
      <c r="EF330" s="58">
        <v>1.8120618113963501E-6</v>
      </c>
      <c r="EG330" s="58">
        <v>2.5698015852436699E-6</v>
      </c>
      <c r="EH330" s="58">
        <v>2.86347732377687E-6</v>
      </c>
      <c r="EI330" s="58">
        <v>2.9145636349643199E-6</v>
      </c>
      <c r="EJ330" s="58">
        <v>3.01119642000926E-6</v>
      </c>
      <c r="EK330" s="58">
        <v>2.6037729621522702E-6</v>
      </c>
      <c r="EL330" s="58">
        <v>3.2394340583825399E-6</v>
      </c>
      <c r="EM330" s="58">
        <v>1.67839390670038E-6</v>
      </c>
      <c r="EN330" s="58">
        <v>2.4036275378161299E-7</v>
      </c>
      <c r="EO330" s="58">
        <v>1.8137721634171801E-7</v>
      </c>
    </row>
    <row r="331" spans="2:145" x14ac:dyDescent="0.25">
      <c r="B33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All_All_All_No_All_All_All_All_All_All_All_45891</v>
      </c>
      <c r="C331" s="52" t="s">
        <v>264</v>
      </c>
      <c r="D331" s="52" t="s">
        <v>231</v>
      </c>
      <c r="E331" s="52" t="s">
        <v>25</v>
      </c>
      <c r="F331" s="52" t="s">
        <v>25</v>
      </c>
      <c r="G331" s="52" t="s">
        <v>25</v>
      </c>
      <c r="H331" s="52" t="s">
        <v>222</v>
      </c>
      <c r="I331" s="52" t="s">
        <v>25</v>
      </c>
      <c r="J331" s="52" t="s">
        <v>25</v>
      </c>
      <c r="K331" s="52" t="s">
        <v>25</v>
      </c>
      <c r="L331" s="53" t="s">
        <v>25</v>
      </c>
      <c r="M331" s="53" t="s">
        <v>25</v>
      </c>
      <c r="N331" s="54" t="s">
        <v>25</v>
      </c>
      <c r="O331" s="52" t="s">
        <v>25</v>
      </c>
      <c r="P331" s="55">
        <v>45891</v>
      </c>
      <c r="Q331" s="52">
        <v>17</v>
      </c>
      <c r="R331" s="52">
        <v>21</v>
      </c>
      <c r="S331" s="56">
        <v>44573</v>
      </c>
      <c r="T331" s="52">
        <v>0</v>
      </c>
      <c r="U331" s="52">
        <v>0</v>
      </c>
      <c r="V331" s="52">
        <v>0</v>
      </c>
      <c r="W331" s="52">
        <v>0</v>
      </c>
      <c r="X331" s="52">
        <v>1.15850689440594</v>
      </c>
      <c r="Y331" s="52">
        <v>1.0161880900900699</v>
      </c>
      <c r="Z331" s="52">
        <v>0.89910528248150101</v>
      </c>
      <c r="AA331" s="52">
        <v>0.82670562914964296</v>
      </c>
      <c r="AB331" s="52">
        <v>0.75442561443006595</v>
      </c>
      <c r="AC331" s="52">
        <v>0.73394187731515004</v>
      </c>
      <c r="AD331" s="52">
        <v>0.76811732441113101</v>
      </c>
      <c r="AE331" s="52">
        <v>0.82072297375041703</v>
      </c>
      <c r="AF331" s="52">
        <v>0.83967982310255795</v>
      </c>
      <c r="AG331" s="52">
        <v>0.94459412076025795</v>
      </c>
      <c r="AH331" s="52">
        <v>1.07649641283478</v>
      </c>
      <c r="AI331" s="52">
        <v>1.26822117790924</v>
      </c>
      <c r="AJ331" s="52">
        <v>1.5049359510799001</v>
      </c>
      <c r="AK331" s="52">
        <v>1.7415764063390899</v>
      </c>
      <c r="AL331" s="52">
        <v>1.9741253050680101</v>
      </c>
      <c r="AM331" s="52">
        <v>2.1862634839237902</v>
      </c>
      <c r="AN331" s="52">
        <v>2.2086025861715299</v>
      </c>
      <c r="AO331" s="52">
        <v>2.2385311279828799</v>
      </c>
      <c r="AP331" s="52">
        <v>2.1955493000221802</v>
      </c>
      <c r="AQ331" s="52">
        <v>2.0371765977125</v>
      </c>
      <c r="AR331" s="52">
        <v>1.90251086024787</v>
      </c>
      <c r="AS331" s="52">
        <v>1.8307179444512101</v>
      </c>
      <c r="AT331" s="52">
        <v>1.60804503617262</v>
      </c>
      <c r="AU331" s="52">
        <v>1.3872971099114699</v>
      </c>
      <c r="AV331" s="52">
        <v>1.2694121893713699</v>
      </c>
      <c r="AW331" s="52">
        <v>1.1467108340755501</v>
      </c>
      <c r="AX331" s="52">
        <v>1.0224867475745401</v>
      </c>
      <c r="AY331" s="52">
        <v>0.90210043491179903</v>
      </c>
      <c r="AZ331" s="52">
        <v>0.81052180676696195</v>
      </c>
      <c r="BA331" s="52">
        <v>0.75632039088282699</v>
      </c>
      <c r="BB331" s="52">
        <v>0.73800795948382703</v>
      </c>
      <c r="BC331" s="52">
        <v>0.75512259731554898</v>
      </c>
      <c r="BD331" s="52">
        <v>0.79946206119059005</v>
      </c>
      <c r="BE331" s="52">
        <v>0.83727078288984103</v>
      </c>
      <c r="BF331" s="52">
        <v>0.94555588123218204</v>
      </c>
      <c r="BG331" s="52">
        <v>1.0860674614625101</v>
      </c>
      <c r="BH331" s="52">
        <v>1.26983853080221</v>
      </c>
      <c r="BI331" s="52">
        <v>1.4856612279066199</v>
      </c>
      <c r="BJ331" s="52">
        <v>1.73228647130243</v>
      </c>
      <c r="BK331" s="52">
        <v>1.98976374041629</v>
      </c>
      <c r="BL331" s="52">
        <v>2.1839587230529398</v>
      </c>
      <c r="BM331" s="52">
        <v>2.33331345107274</v>
      </c>
      <c r="BN331" s="52">
        <v>2.42575441243401</v>
      </c>
      <c r="BO331" s="52">
        <v>2.3744478237462299</v>
      </c>
      <c r="BP331" s="52">
        <v>2.1906834915298701</v>
      </c>
      <c r="BQ331" s="52">
        <v>2.0172605014252798</v>
      </c>
      <c r="BR331" s="52">
        <v>1.84817529034106</v>
      </c>
      <c r="BS331" s="52">
        <v>1.61280233930015</v>
      </c>
      <c r="BT331" s="52">
        <v>1.38025390688295</v>
      </c>
      <c r="BU331" s="52">
        <v>78.472488279538595</v>
      </c>
      <c r="BV331" s="52">
        <v>77.560932901968499</v>
      </c>
      <c r="BW331" s="52">
        <v>75.310407966866904</v>
      </c>
      <c r="BX331" s="52">
        <v>73.554906019126705</v>
      </c>
      <c r="BY331" s="52">
        <v>72.197732002942999</v>
      </c>
      <c r="BZ331" s="52">
        <v>71.341260267279196</v>
      </c>
      <c r="CA331" s="52">
        <v>69.846143540020194</v>
      </c>
      <c r="CB331" s="52">
        <v>69.532353156111995</v>
      </c>
      <c r="CC331" s="52">
        <v>73.077641478508596</v>
      </c>
      <c r="CD331" s="52">
        <v>77.642956112987406</v>
      </c>
      <c r="CE331" s="52">
        <v>82.151708641372494</v>
      </c>
      <c r="CF331" s="52">
        <v>86.193522885388603</v>
      </c>
      <c r="CG331" s="52">
        <v>90.083214970913502</v>
      </c>
      <c r="CH331" s="52">
        <v>93.243850394645193</v>
      </c>
      <c r="CI331" s="52">
        <v>96.210509115006801</v>
      </c>
      <c r="CJ331" s="52">
        <v>97.945971832966606</v>
      </c>
      <c r="CK331" s="52">
        <v>98.958888669533806</v>
      </c>
      <c r="CL331" s="52">
        <v>99.006143666506603</v>
      </c>
      <c r="CM331" s="52">
        <v>97.7687650550657</v>
      </c>
      <c r="CN331" s="52">
        <v>95.694283237502702</v>
      </c>
      <c r="CO331" s="52">
        <v>91.660542389306897</v>
      </c>
      <c r="CP331" s="52">
        <v>88.093206142588699</v>
      </c>
      <c r="CQ331" s="57">
        <v>84.649064230726594</v>
      </c>
      <c r="CR331" s="57">
        <v>81.599489491160497</v>
      </c>
      <c r="CS331" s="57">
        <v>80.482755135202197</v>
      </c>
      <c r="CT331" s="57">
        <v>2.4751418329395598E-2</v>
      </c>
      <c r="CU331" s="57">
        <v>3.05056259905284E-2</v>
      </c>
      <c r="CV331" s="57">
        <v>2.4978332491373802E-2</v>
      </c>
      <c r="CW331" s="57">
        <v>1.52392616715327E-2</v>
      </c>
      <c r="CX331" s="57">
        <v>2.5532317476016399E-3</v>
      </c>
      <c r="CY331" s="57">
        <v>-1.1658342112173001E-3</v>
      </c>
      <c r="CZ331" s="57">
        <v>-3.0817079894184902E-3</v>
      </c>
      <c r="DA331" s="57">
        <v>1.0428479680948901E-2</v>
      </c>
      <c r="DB331" s="57">
        <v>1.7285740515715499E-2</v>
      </c>
      <c r="DC331" s="57">
        <v>1.33752020166201E-2</v>
      </c>
      <c r="DD331" s="57">
        <v>4.5793262888161098E-3</v>
      </c>
      <c r="DE331" s="57">
        <v>3.16920435535203E-3</v>
      </c>
      <c r="DF331" s="57">
        <v>-2.85284403015184E-3</v>
      </c>
      <c r="DG331" s="57">
        <v>1.6465191365482499E-2</v>
      </c>
      <c r="DH331" s="57">
        <v>2.40549479944774E-2</v>
      </c>
      <c r="DI331" s="57">
        <v>2.40824235657549E-2</v>
      </c>
      <c r="DJ331" s="57">
        <v>8.6691264834496407E-2</v>
      </c>
      <c r="DK331" s="57">
        <v>0.11455053280017399</v>
      </c>
      <c r="DL331" s="57">
        <v>0.11096133316121699</v>
      </c>
      <c r="DM331" s="57">
        <v>0.10032424361758201</v>
      </c>
      <c r="DN331" s="57">
        <v>7.6828586878490396E-2</v>
      </c>
      <c r="DO331" s="57">
        <v>1.5750945640060299E-2</v>
      </c>
      <c r="DP331" s="52">
        <v>-2.3411418787839199E-3</v>
      </c>
      <c r="DQ331" s="52">
        <v>3.8817862111782599E-4</v>
      </c>
      <c r="DR331" s="58">
        <v>1.54955172239491E-6</v>
      </c>
      <c r="DS331" s="58">
        <v>1.52608420663555E-6</v>
      </c>
      <c r="DT331" s="58">
        <v>1.04082726867879E-6</v>
      </c>
      <c r="DU331" s="58">
        <v>5.3629593974698495E-7</v>
      </c>
      <c r="DV331" s="58">
        <v>2.2748481247252599E-7</v>
      </c>
      <c r="DW331" s="58">
        <v>1.18511208374586E-7</v>
      </c>
      <c r="DX331" s="58">
        <v>2.90574811077791E-7</v>
      </c>
      <c r="DY331" s="58">
        <v>1.38658200344295E-6</v>
      </c>
      <c r="DZ331" s="58">
        <v>6.5980378903799504E-7</v>
      </c>
      <c r="EA331" s="58">
        <v>4.5600151966326101E-7</v>
      </c>
      <c r="EB331" s="58">
        <v>3.32226179467003E-7</v>
      </c>
      <c r="EC331" s="58">
        <v>5.3189251602760396E-7</v>
      </c>
      <c r="ED331" s="58">
        <v>1.1188971655885401E-6</v>
      </c>
      <c r="EE331" s="58">
        <v>2.49344787728534E-6</v>
      </c>
      <c r="EF331" s="58">
        <v>3.9350051559018103E-6</v>
      </c>
      <c r="EG331" s="58">
        <v>3.9721677670206103E-6</v>
      </c>
      <c r="EH331" s="58">
        <v>4.4838180987456596E-6</v>
      </c>
      <c r="EI331" s="58">
        <v>4.93885319189665E-6</v>
      </c>
      <c r="EJ331" s="58">
        <v>4.7238798017218496E-6</v>
      </c>
      <c r="EK331" s="58">
        <v>4.2460392596889104E-6</v>
      </c>
      <c r="EL331" s="58">
        <v>5.0447971363925898E-6</v>
      </c>
      <c r="EM331" s="58">
        <v>3.69506153727686E-6</v>
      </c>
      <c r="EN331" s="58">
        <v>6.5120601085589302E-7</v>
      </c>
      <c r="EO331" s="58">
        <v>7.73261319287531E-7</v>
      </c>
    </row>
    <row r="332" spans="2:145" x14ac:dyDescent="0.25">
      <c r="B33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All_All_All_No_All_All_All_All_All_All_All_45904</v>
      </c>
      <c r="C332" s="52" t="s">
        <v>264</v>
      </c>
      <c r="D332" s="52" t="s">
        <v>231</v>
      </c>
      <c r="E332" s="52" t="s">
        <v>25</v>
      </c>
      <c r="F332" s="52" t="s">
        <v>25</v>
      </c>
      <c r="G332" s="52" t="s">
        <v>25</v>
      </c>
      <c r="H332" s="52" t="s">
        <v>222</v>
      </c>
      <c r="I332" s="52" t="s">
        <v>25</v>
      </c>
      <c r="J332" s="52" t="s">
        <v>25</v>
      </c>
      <c r="K332" s="52" t="s">
        <v>25</v>
      </c>
      <c r="L332" s="53" t="s">
        <v>25</v>
      </c>
      <c r="M332" s="53" t="s">
        <v>25</v>
      </c>
      <c r="N332" s="54" t="s">
        <v>25</v>
      </c>
      <c r="O332" s="52" t="s">
        <v>25</v>
      </c>
      <c r="P332" s="55">
        <v>45904</v>
      </c>
      <c r="Q332" s="52">
        <v>17</v>
      </c>
      <c r="R332" s="52">
        <v>21</v>
      </c>
      <c r="S332" s="56">
        <v>45084</v>
      </c>
      <c r="T332" s="52">
        <v>0</v>
      </c>
      <c r="U332" s="52">
        <v>0</v>
      </c>
      <c r="V332" s="52">
        <v>0</v>
      </c>
      <c r="W332" s="52">
        <v>0</v>
      </c>
      <c r="X332" s="52">
        <v>1.0841692333402999</v>
      </c>
      <c r="Y332" s="52">
        <v>0.95260292700217697</v>
      </c>
      <c r="Z332" s="52">
        <v>0.83924756402071499</v>
      </c>
      <c r="AA332" s="52">
        <v>0.75888733575410605</v>
      </c>
      <c r="AB332" s="52">
        <v>0.72036132726814295</v>
      </c>
      <c r="AC332" s="52">
        <v>0.71036752583958296</v>
      </c>
      <c r="AD332" s="52">
        <v>0.73668401561885699</v>
      </c>
      <c r="AE332" s="52">
        <v>0.76230494686078698</v>
      </c>
      <c r="AF332" s="52">
        <v>0.75171970695232004</v>
      </c>
      <c r="AG332" s="52">
        <v>0.81803627599138395</v>
      </c>
      <c r="AH332" s="52">
        <v>0.90571384124979604</v>
      </c>
      <c r="AI332" s="52">
        <v>1.04400641431347</v>
      </c>
      <c r="AJ332" s="52">
        <v>1.2261602106968801</v>
      </c>
      <c r="AK332" s="52">
        <v>1.4069249353928901</v>
      </c>
      <c r="AL332" s="52">
        <v>1.56996360941223</v>
      </c>
      <c r="AM332" s="52">
        <v>1.7450161786301901</v>
      </c>
      <c r="AN332" s="52">
        <v>1.7801426077639499</v>
      </c>
      <c r="AO332" s="52">
        <v>1.8095337729091401</v>
      </c>
      <c r="AP332" s="52">
        <v>1.7315829970947501</v>
      </c>
      <c r="AQ332" s="52">
        <v>1.5921029437116301</v>
      </c>
      <c r="AR332" s="52">
        <v>1.52151840763186</v>
      </c>
      <c r="AS332" s="52">
        <v>1.4360924724968001</v>
      </c>
      <c r="AT332" s="52">
        <v>1.24188805061448</v>
      </c>
      <c r="AU332" s="52">
        <v>1.0473765806255699</v>
      </c>
      <c r="AV332" s="52">
        <v>1.2104814310022001</v>
      </c>
      <c r="AW332" s="52">
        <v>0.99985026321639503</v>
      </c>
      <c r="AX332" s="52">
        <v>0.88222130441069901</v>
      </c>
      <c r="AY332" s="52">
        <v>0.80154120828832398</v>
      </c>
      <c r="AZ332" s="52">
        <v>0.74211987087838704</v>
      </c>
      <c r="BA332" s="52">
        <v>0.71440308430574395</v>
      </c>
      <c r="BB332" s="52">
        <v>0.71153694367948905</v>
      </c>
      <c r="BC332" s="52">
        <v>0.74083169274677896</v>
      </c>
      <c r="BD332" s="52">
        <v>0.759436346217361</v>
      </c>
      <c r="BE332" s="52">
        <v>0.76085518230363902</v>
      </c>
      <c r="BF332" s="52">
        <v>0.829147594569563</v>
      </c>
      <c r="BG332" s="52">
        <v>0.92022979997879695</v>
      </c>
      <c r="BH332" s="52">
        <v>1.0449490341560801</v>
      </c>
      <c r="BI332" s="52">
        <v>1.1888048156569</v>
      </c>
      <c r="BJ332" s="52">
        <v>1.32644294833753</v>
      </c>
      <c r="BK332" s="52">
        <v>1.5172734896572</v>
      </c>
      <c r="BL332" s="52">
        <v>1.6500357281270801</v>
      </c>
      <c r="BM332" s="52">
        <v>1.75749612691033</v>
      </c>
      <c r="BN332" s="52">
        <v>1.78176833908678</v>
      </c>
      <c r="BO332" s="52">
        <v>1.7128043696357</v>
      </c>
      <c r="BP332" s="52">
        <v>1.5740129421137401</v>
      </c>
      <c r="BQ332" s="52">
        <v>1.4779308771789099</v>
      </c>
      <c r="BR332" s="52">
        <v>1.3685596477200299</v>
      </c>
      <c r="BS332" s="52">
        <v>1.22604274086567</v>
      </c>
      <c r="BT332" s="52">
        <v>1.0577605650947399</v>
      </c>
      <c r="BU332" s="52">
        <v>74.781755076695802</v>
      </c>
      <c r="BV332" s="52">
        <v>73.163781397471098</v>
      </c>
      <c r="BW332" s="52">
        <v>72.1597810931883</v>
      </c>
      <c r="BX332" s="52">
        <v>71.019940159420599</v>
      </c>
      <c r="BY332" s="52">
        <v>69.751541442167394</v>
      </c>
      <c r="BZ332" s="52">
        <v>68.530134241824598</v>
      </c>
      <c r="CA332" s="52">
        <v>68.199871258137406</v>
      </c>
      <c r="CB332" s="52">
        <v>67.5023995424676</v>
      </c>
      <c r="CC332" s="52">
        <v>70.229307346477498</v>
      </c>
      <c r="CD332" s="52">
        <v>73.445773455874104</v>
      </c>
      <c r="CE332" s="52">
        <v>76.951482211945205</v>
      </c>
      <c r="CF332" s="52">
        <v>79.979398111880997</v>
      </c>
      <c r="CG332" s="52">
        <v>82.767655460131493</v>
      </c>
      <c r="CH332" s="52">
        <v>85.750867200598506</v>
      </c>
      <c r="CI332" s="52">
        <v>88.341537207844596</v>
      </c>
      <c r="CJ332" s="52">
        <v>89.683992615077202</v>
      </c>
      <c r="CK332" s="52">
        <v>90.0286743994224</v>
      </c>
      <c r="CL332" s="52">
        <v>89.574649361640198</v>
      </c>
      <c r="CM332" s="52">
        <v>87.785633801415997</v>
      </c>
      <c r="CN332" s="52">
        <v>83.871975228859398</v>
      </c>
      <c r="CO332" s="52">
        <v>80.328483494164203</v>
      </c>
      <c r="CP332" s="52">
        <v>77.452609458866903</v>
      </c>
      <c r="CQ332" s="57">
        <v>74.801872848883093</v>
      </c>
      <c r="CR332" s="57">
        <v>72.927588970386907</v>
      </c>
      <c r="CS332" s="57">
        <v>77.129760348569604</v>
      </c>
      <c r="CT332" s="57">
        <v>1.7077643984281701E-2</v>
      </c>
      <c r="CU332" s="57">
        <v>1.2499438714320301E-2</v>
      </c>
      <c r="CV332" s="57">
        <v>1.6383208563271599E-2</v>
      </c>
      <c r="CW332" s="57">
        <v>1.0903489792958E-2</v>
      </c>
      <c r="CX332" s="57">
        <v>1.8842096769005701E-3</v>
      </c>
      <c r="CY332" s="57">
        <v>-1.8625073118660399E-3</v>
      </c>
      <c r="CZ332" s="57">
        <v>-1.7703957756984401E-3</v>
      </c>
      <c r="DA332" s="57">
        <v>9.1231628605564895E-3</v>
      </c>
      <c r="DB332" s="57">
        <v>1.8725919499670202E-2</v>
      </c>
      <c r="DC332" s="57">
        <v>1.5851443646668201E-2</v>
      </c>
      <c r="DD332" s="57">
        <v>6.1510736947686098E-3</v>
      </c>
      <c r="DE332" s="57">
        <v>2.72475520381524E-3</v>
      </c>
      <c r="DF332" s="57">
        <v>-6.4868666668809402E-3</v>
      </c>
      <c r="DG332" s="57">
        <v>-5.1220608615800498E-3</v>
      </c>
      <c r="DH332" s="57">
        <v>4.4543103491581004E-3</v>
      </c>
      <c r="DI332" s="57">
        <v>1.04151876209255E-2</v>
      </c>
      <c r="DJ332" s="57">
        <v>7.5330674297685807E-2</v>
      </c>
      <c r="DK332" s="57">
        <v>9.0135678720506193E-2</v>
      </c>
      <c r="DL332" s="57">
        <v>8.7506266859556703E-2</v>
      </c>
      <c r="DM332" s="57">
        <v>7.5739204912330604E-2</v>
      </c>
      <c r="DN332" s="57">
        <v>4.6644741714702398E-2</v>
      </c>
      <c r="DO332" s="57">
        <v>2.02684569859318E-3</v>
      </c>
      <c r="DP332" s="52">
        <v>-2.3477091547325201E-3</v>
      </c>
      <c r="DQ332" s="52">
        <v>9.0287461935408496E-4</v>
      </c>
      <c r="DR332" s="58">
        <v>1.31321102316611E-6</v>
      </c>
      <c r="DS332" s="58">
        <v>1.10402031003956E-6</v>
      </c>
      <c r="DT332" s="58">
        <v>8.1417500357951605E-7</v>
      </c>
      <c r="DU332" s="58">
        <v>4.0414518519293E-7</v>
      </c>
      <c r="DV332" s="58">
        <v>1.70318945804415E-7</v>
      </c>
      <c r="DW332" s="58">
        <v>7.3018740771796698E-8</v>
      </c>
      <c r="DX332" s="58">
        <v>2.1856672577354599E-7</v>
      </c>
      <c r="DY332" s="58">
        <v>1.1937395332293899E-6</v>
      </c>
      <c r="DZ332" s="58">
        <v>4.4027955060309601E-7</v>
      </c>
      <c r="EA332" s="58">
        <v>2.9495711295812301E-7</v>
      </c>
      <c r="EB332" s="58">
        <v>1.5960360153192101E-7</v>
      </c>
      <c r="EC332" s="58">
        <v>1.5868038829796199E-7</v>
      </c>
      <c r="ED332" s="58">
        <v>3.7488804296657501E-7</v>
      </c>
      <c r="EE332" s="58">
        <v>1.1035307705751899E-6</v>
      </c>
      <c r="EF332" s="58">
        <v>1.66860265972976E-6</v>
      </c>
      <c r="EG332" s="58">
        <v>1.9830738777707298E-6</v>
      </c>
      <c r="EH332" s="58">
        <v>2.11861010163444E-6</v>
      </c>
      <c r="EI332" s="58">
        <v>2.2373990392456099E-6</v>
      </c>
      <c r="EJ332" s="58">
        <v>2.0345125914291101E-6</v>
      </c>
      <c r="EK332" s="58">
        <v>1.95300656731069E-6</v>
      </c>
      <c r="EL332" s="58">
        <v>2.3844947285989299E-6</v>
      </c>
      <c r="EM332" s="58">
        <v>1.3178204627014199E-6</v>
      </c>
      <c r="EN332" s="58">
        <v>1.70860242589815E-7</v>
      </c>
      <c r="EO332" s="58">
        <v>1.4942403651892701E-7</v>
      </c>
    </row>
    <row r="333" spans="2:145" x14ac:dyDescent="0.25">
      <c r="B33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All_All_All_No_All_All_All_All_All_All_All_45916</v>
      </c>
      <c r="C333" s="52" t="s">
        <v>264</v>
      </c>
      <c r="D333" s="52" t="s">
        <v>231</v>
      </c>
      <c r="E333" s="52" t="s">
        <v>25</v>
      </c>
      <c r="F333" s="52" t="s">
        <v>25</v>
      </c>
      <c r="G333" s="52" t="s">
        <v>25</v>
      </c>
      <c r="H333" s="52" t="s">
        <v>222</v>
      </c>
      <c r="I333" s="52" t="s">
        <v>25</v>
      </c>
      <c r="J333" s="52" t="s">
        <v>25</v>
      </c>
      <c r="K333" s="52" t="s">
        <v>25</v>
      </c>
      <c r="L333" s="53" t="s">
        <v>25</v>
      </c>
      <c r="M333" s="53" t="s">
        <v>25</v>
      </c>
      <c r="N333" s="54" t="s">
        <v>25</v>
      </c>
      <c r="O333" s="52" t="s">
        <v>25</v>
      </c>
      <c r="P333" s="55">
        <v>45916</v>
      </c>
      <c r="Q333" s="52">
        <v>17</v>
      </c>
      <c r="R333" s="52">
        <v>21</v>
      </c>
      <c r="S333" s="56">
        <v>45476</v>
      </c>
      <c r="T333" s="52">
        <v>0</v>
      </c>
      <c r="U333" s="52">
        <v>0</v>
      </c>
      <c r="V333" s="52">
        <v>0</v>
      </c>
      <c r="W333" s="52">
        <v>0</v>
      </c>
      <c r="X333" s="52">
        <v>0.88095095321611305</v>
      </c>
      <c r="Y333" s="52">
        <v>0.77280617678802799</v>
      </c>
      <c r="Z333" s="52">
        <v>0.69397527556774496</v>
      </c>
      <c r="AA333" s="52">
        <v>0.63976554140427799</v>
      </c>
      <c r="AB333" s="52">
        <v>0.615582767942779</v>
      </c>
      <c r="AC333" s="52">
        <v>0.62011689253876001</v>
      </c>
      <c r="AD333" s="52">
        <v>0.66450332640084797</v>
      </c>
      <c r="AE333" s="52">
        <v>0.69036265396853602</v>
      </c>
      <c r="AF333" s="52">
        <v>0.68530357804202002</v>
      </c>
      <c r="AG333" s="52">
        <v>0.74783374095850197</v>
      </c>
      <c r="AH333" s="52">
        <v>0.81981462369997005</v>
      </c>
      <c r="AI333" s="52">
        <v>0.93460922430405902</v>
      </c>
      <c r="AJ333" s="52">
        <v>1.1290261928869401</v>
      </c>
      <c r="AK333" s="52">
        <v>1.3132027591762001</v>
      </c>
      <c r="AL333" s="52">
        <v>1.5259632015965101</v>
      </c>
      <c r="AM333" s="52">
        <v>1.7306131010682499</v>
      </c>
      <c r="AN333" s="52">
        <v>1.79830538128308</v>
      </c>
      <c r="AO333" s="52">
        <v>1.8318820020577999</v>
      </c>
      <c r="AP333" s="52">
        <v>1.7795000949583999</v>
      </c>
      <c r="AQ333" s="52">
        <v>1.63549861633617</v>
      </c>
      <c r="AR333" s="52">
        <v>1.53649306261219</v>
      </c>
      <c r="AS333" s="52">
        <v>1.42878593335218</v>
      </c>
      <c r="AT333" s="52">
        <v>1.2485977849747401</v>
      </c>
      <c r="AU333" s="52">
        <v>1.05518490758826</v>
      </c>
      <c r="AV333" s="52">
        <v>0.96755980816712395</v>
      </c>
      <c r="AW333" s="52">
        <v>0.91821655547542003</v>
      </c>
      <c r="AX333" s="52">
        <v>0.80616655931032699</v>
      </c>
      <c r="AY333" s="52">
        <v>0.72004348561950804</v>
      </c>
      <c r="AZ333" s="52">
        <v>0.65063568728800003</v>
      </c>
      <c r="BA333" s="52">
        <v>0.61952784096708502</v>
      </c>
      <c r="BB333" s="52">
        <v>0.61975614074199004</v>
      </c>
      <c r="BC333" s="52">
        <v>0.657441378070166</v>
      </c>
      <c r="BD333" s="52">
        <v>0.69593571103917196</v>
      </c>
      <c r="BE333" s="52">
        <v>0.70391364558896796</v>
      </c>
      <c r="BF333" s="52">
        <v>0.75501804900108105</v>
      </c>
      <c r="BG333" s="52">
        <v>0.82202000279613996</v>
      </c>
      <c r="BH333" s="52">
        <v>0.95047979677453498</v>
      </c>
      <c r="BI333" s="52">
        <v>1.1269905735952399</v>
      </c>
      <c r="BJ333" s="52">
        <v>1.36436165651597</v>
      </c>
      <c r="BK333" s="52">
        <v>1.5812644894796799</v>
      </c>
      <c r="BL333" s="52">
        <v>1.77873551539243</v>
      </c>
      <c r="BM333" s="52">
        <v>1.87512360276173</v>
      </c>
      <c r="BN333" s="52">
        <v>1.93217217315626</v>
      </c>
      <c r="BO333" s="52">
        <v>1.8775748776547001</v>
      </c>
      <c r="BP333" s="52">
        <v>1.73745915465524</v>
      </c>
      <c r="BQ333" s="52">
        <v>1.58557984790926</v>
      </c>
      <c r="BR333" s="52">
        <v>1.4387277086760999</v>
      </c>
      <c r="BS333" s="52">
        <v>1.2408288184118601</v>
      </c>
      <c r="BT333" s="52">
        <v>1.0585902640540901</v>
      </c>
      <c r="BU333" s="52">
        <v>74.110091977713097</v>
      </c>
      <c r="BV333" s="52">
        <v>72.793143917292596</v>
      </c>
      <c r="BW333" s="52">
        <v>70.646312523107099</v>
      </c>
      <c r="BX333" s="52">
        <v>69.899807204051598</v>
      </c>
      <c r="BY333" s="52">
        <v>68.224825132830901</v>
      </c>
      <c r="BZ333" s="52">
        <v>67.039306877005004</v>
      </c>
      <c r="CA333" s="52">
        <v>66.256931343414905</v>
      </c>
      <c r="CB333" s="52">
        <v>65.457045354085807</v>
      </c>
      <c r="CC333" s="52">
        <v>68.369301672345102</v>
      </c>
      <c r="CD333" s="52">
        <v>73.282537105296598</v>
      </c>
      <c r="CE333" s="52">
        <v>79.305808760877099</v>
      </c>
      <c r="CF333" s="52">
        <v>84.079137742045404</v>
      </c>
      <c r="CG333" s="52">
        <v>87.402138323270194</v>
      </c>
      <c r="CH333" s="52">
        <v>90.720608807245</v>
      </c>
      <c r="CI333" s="52">
        <v>92.624855143716502</v>
      </c>
      <c r="CJ333" s="52">
        <v>94.3453636638814</v>
      </c>
      <c r="CK333" s="52">
        <v>94.968646496285999</v>
      </c>
      <c r="CL333" s="52">
        <v>94.892310173019098</v>
      </c>
      <c r="CM333" s="52">
        <v>93.390732050092893</v>
      </c>
      <c r="CN333" s="52">
        <v>90.148434598312903</v>
      </c>
      <c r="CO333" s="52">
        <v>85.908726185618207</v>
      </c>
      <c r="CP333" s="52">
        <v>82.598837904876703</v>
      </c>
      <c r="CQ333" s="57">
        <v>79.954858114347005</v>
      </c>
      <c r="CR333" s="57">
        <v>77.919567550486207</v>
      </c>
      <c r="CS333" s="57">
        <v>76.014477833080207</v>
      </c>
      <c r="CT333" s="57">
        <v>1.5090287077888899E-2</v>
      </c>
      <c r="CU333" s="57">
        <v>8.9338221086816202E-3</v>
      </c>
      <c r="CV333" s="57">
        <v>1.01576804948022E-2</v>
      </c>
      <c r="CW333" s="57">
        <v>8.00620295273099E-3</v>
      </c>
      <c r="CX333" s="57">
        <v>1.2286481941681401E-3</v>
      </c>
      <c r="CY333" s="57">
        <v>-2.1839684326287198E-3</v>
      </c>
      <c r="CZ333" s="57">
        <v>3.72076527402461E-4</v>
      </c>
      <c r="DA333" s="57">
        <v>7.28140806703225E-3</v>
      </c>
      <c r="DB333" s="57">
        <v>2.0139238151104501E-2</v>
      </c>
      <c r="DC333" s="57">
        <v>1.6551696389588502E-2</v>
      </c>
      <c r="DD333" s="57">
        <v>4.9057255151679999E-3</v>
      </c>
      <c r="DE333" s="57">
        <v>2.76986851531886E-3</v>
      </c>
      <c r="DF333" s="57">
        <v>-1.0780010883826E-2</v>
      </c>
      <c r="DG333" s="57">
        <v>-4.7892861249734199E-3</v>
      </c>
      <c r="DH333" s="57">
        <v>5.0210398731012499E-3</v>
      </c>
      <c r="DI333" s="57">
        <v>1.20072424333332E-2</v>
      </c>
      <c r="DJ333" s="57">
        <v>8.1689785390027997E-2</v>
      </c>
      <c r="DK333" s="57">
        <v>0.100500708437223</v>
      </c>
      <c r="DL333" s="57">
        <v>0.105676517284058</v>
      </c>
      <c r="DM333" s="57">
        <v>0.10268365913977499</v>
      </c>
      <c r="DN333" s="57">
        <v>5.08530805851913E-2</v>
      </c>
      <c r="DO333" s="57">
        <v>-1.5120816760561E-3</v>
      </c>
      <c r="DP333" s="52">
        <v>-3.7893329480577099E-3</v>
      </c>
      <c r="DQ333" s="52">
        <v>1.88327533177209E-4</v>
      </c>
      <c r="DR333" s="58">
        <v>1.2544298604236199E-6</v>
      </c>
      <c r="DS333" s="58">
        <v>1.0737238592108299E-6</v>
      </c>
      <c r="DT333" s="58">
        <v>7.7353355144269905E-7</v>
      </c>
      <c r="DU333" s="58">
        <v>3.7319013406555498E-7</v>
      </c>
      <c r="DV333" s="58">
        <v>1.4216710196049799E-7</v>
      </c>
      <c r="DW333" s="58">
        <v>5.4490583229942397E-8</v>
      </c>
      <c r="DX333" s="58">
        <v>1.59835293507237E-7</v>
      </c>
      <c r="DY333" s="58">
        <v>8.9860099769295498E-7</v>
      </c>
      <c r="DZ333" s="58">
        <v>3.0814988756886799E-7</v>
      </c>
      <c r="EA333" s="58">
        <v>1.9011613160432101E-7</v>
      </c>
      <c r="EB333" s="58">
        <v>1.22899266841183E-7</v>
      </c>
      <c r="EC333" s="58">
        <v>1.4265783626638701E-7</v>
      </c>
      <c r="ED333" s="58">
        <v>3.4685689123463699E-7</v>
      </c>
      <c r="EE333" s="58">
        <v>1.2217175048187599E-6</v>
      </c>
      <c r="EF333" s="58">
        <v>1.6021085294327801E-6</v>
      </c>
      <c r="EG333" s="58">
        <v>1.8606219465715899E-6</v>
      </c>
      <c r="EH333" s="58">
        <v>2.2002107302460799E-6</v>
      </c>
      <c r="EI333" s="58">
        <v>2.1912685360751698E-6</v>
      </c>
      <c r="EJ333" s="58">
        <v>2.0909843157297201E-6</v>
      </c>
      <c r="EK333" s="58">
        <v>1.8570941375999901E-6</v>
      </c>
      <c r="EL333" s="58">
        <v>2.2024544905911701E-6</v>
      </c>
      <c r="EM333" s="58">
        <v>1.2858990809071601E-6</v>
      </c>
      <c r="EN333" s="58">
        <v>1.5283514495804699E-7</v>
      </c>
      <c r="EO333" s="58">
        <v>1.3871324011909299E-7</v>
      </c>
    </row>
    <row r="334" spans="2:145" x14ac:dyDescent="0.25">
      <c r="B33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All_All_All_No_All_All_All_All_All_All_All_45917</v>
      </c>
      <c r="C334" s="52" t="s">
        <v>264</v>
      </c>
      <c r="D334" s="52" t="s">
        <v>231</v>
      </c>
      <c r="E334" s="52" t="s">
        <v>25</v>
      </c>
      <c r="F334" s="52" t="s">
        <v>25</v>
      </c>
      <c r="G334" s="52" t="s">
        <v>25</v>
      </c>
      <c r="H334" s="52" t="s">
        <v>222</v>
      </c>
      <c r="I334" s="52" t="s">
        <v>25</v>
      </c>
      <c r="J334" s="52" t="s">
        <v>25</v>
      </c>
      <c r="K334" s="52" t="s">
        <v>25</v>
      </c>
      <c r="L334" s="53" t="s">
        <v>25</v>
      </c>
      <c r="M334" s="53" t="s">
        <v>25</v>
      </c>
      <c r="N334" s="54" t="s">
        <v>25</v>
      </c>
      <c r="O334" s="52" t="s">
        <v>25</v>
      </c>
      <c r="P334" s="55">
        <v>45917</v>
      </c>
      <c r="Q334" s="52">
        <v>17</v>
      </c>
      <c r="R334" s="52">
        <v>21</v>
      </c>
      <c r="S334" s="56">
        <v>45552</v>
      </c>
      <c r="T334" s="52">
        <v>0</v>
      </c>
      <c r="U334" s="52">
        <v>0</v>
      </c>
      <c r="V334" s="52">
        <v>0</v>
      </c>
      <c r="W334" s="52">
        <v>0</v>
      </c>
      <c r="X334" s="52">
        <v>0.95304357973836795</v>
      </c>
      <c r="Y334" s="52">
        <v>0.84153207149880305</v>
      </c>
      <c r="Z334" s="52">
        <v>0.74346795881640504</v>
      </c>
      <c r="AA334" s="52">
        <v>0.67596127595921796</v>
      </c>
      <c r="AB334" s="52">
        <v>0.65198718247356002</v>
      </c>
      <c r="AC334" s="52">
        <v>0.65684341389283696</v>
      </c>
      <c r="AD334" s="52">
        <v>0.68347531588507904</v>
      </c>
      <c r="AE334" s="52">
        <v>0.71145249138469302</v>
      </c>
      <c r="AF334" s="52">
        <v>0.70985248398221801</v>
      </c>
      <c r="AG334" s="52">
        <v>0.76568707721929496</v>
      </c>
      <c r="AH334" s="52">
        <v>0.85068330388948699</v>
      </c>
      <c r="AI334" s="52">
        <v>0.98249349262423302</v>
      </c>
      <c r="AJ334" s="52">
        <v>1.1367384937450999</v>
      </c>
      <c r="AK334" s="52">
        <v>1.3195776197375799</v>
      </c>
      <c r="AL334" s="52">
        <v>1.57296264453222</v>
      </c>
      <c r="AM334" s="52">
        <v>1.7392216694745</v>
      </c>
      <c r="AN334" s="52">
        <v>1.7894349436902199</v>
      </c>
      <c r="AO334" s="52">
        <v>1.8434384827939101</v>
      </c>
      <c r="AP334" s="52">
        <v>1.78529741190534</v>
      </c>
      <c r="AQ334" s="52">
        <v>1.6571739121273701</v>
      </c>
      <c r="AR334" s="52">
        <v>1.58050085178203</v>
      </c>
      <c r="AS334" s="52">
        <v>1.4816819858928301</v>
      </c>
      <c r="AT334" s="52">
        <v>1.30010246237413</v>
      </c>
      <c r="AU334" s="52">
        <v>1.0977732943298899</v>
      </c>
      <c r="AV334" s="52">
        <v>1.05598805352929</v>
      </c>
      <c r="AW334" s="52">
        <v>0.97529803725887798</v>
      </c>
      <c r="AX334" s="52">
        <v>0.84556580003426796</v>
      </c>
      <c r="AY334" s="52">
        <v>0.75786196754759205</v>
      </c>
      <c r="AZ334" s="52">
        <v>0.68943258674918595</v>
      </c>
      <c r="BA334" s="52">
        <v>0.65317108613110797</v>
      </c>
      <c r="BB334" s="52">
        <v>0.65104077215450296</v>
      </c>
      <c r="BC334" s="52">
        <v>0.68498298015774495</v>
      </c>
      <c r="BD334" s="52">
        <v>0.71853258697565303</v>
      </c>
      <c r="BE334" s="52">
        <v>0.72278317715187501</v>
      </c>
      <c r="BF334" s="52">
        <v>0.77000737563589305</v>
      </c>
      <c r="BG334" s="52">
        <v>0.84742096364216202</v>
      </c>
      <c r="BH334" s="52">
        <v>0.97718451638273496</v>
      </c>
      <c r="BI334" s="52">
        <v>1.15158362351707</v>
      </c>
      <c r="BJ334" s="52">
        <v>1.3725511414768601</v>
      </c>
      <c r="BK334" s="52">
        <v>1.61834760004288</v>
      </c>
      <c r="BL334" s="52">
        <v>1.8239331168358399</v>
      </c>
      <c r="BM334" s="52">
        <v>1.9142719605904199</v>
      </c>
      <c r="BN334" s="52">
        <v>1.97537289937211</v>
      </c>
      <c r="BO334" s="52">
        <v>1.9176124539455199</v>
      </c>
      <c r="BP334" s="52">
        <v>1.7715196849030399</v>
      </c>
      <c r="BQ334" s="52">
        <v>1.62388798312886</v>
      </c>
      <c r="BR334" s="52">
        <v>1.4813273164682701</v>
      </c>
      <c r="BS334" s="52">
        <v>1.28970611504722</v>
      </c>
      <c r="BT334" s="52">
        <v>1.0997555588529599</v>
      </c>
      <c r="BU334" s="52">
        <v>75.198188848037006</v>
      </c>
      <c r="BV334" s="52">
        <v>73.623085133488203</v>
      </c>
      <c r="BW334" s="52">
        <v>72.183864814735202</v>
      </c>
      <c r="BX334" s="52">
        <v>70.709871269495096</v>
      </c>
      <c r="BY334" s="52">
        <v>69.216059287638203</v>
      </c>
      <c r="BZ334" s="52">
        <v>68.126350649319406</v>
      </c>
      <c r="CA334" s="52">
        <v>67.035391816329593</v>
      </c>
      <c r="CB334" s="52">
        <v>66.602654988946199</v>
      </c>
      <c r="CC334" s="52">
        <v>69.441314982442606</v>
      </c>
      <c r="CD334" s="52">
        <v>74.5116396501883</v>
      </c>
      <c r="CE334" s="52">
        <v>79.362295918862401</v>
      </c>
      <c r="CF334" s="52">
        <v>83.306844771985297</v>
      </c>
      <c r="CG334" s="52">
        <v>87.212789213086296</v>
      </c>
      <c r="CH334" s="52">
        <v>90.346323779728905</v>
      </c>
      <c r="CI334" s="52">
        <v>92.895054834106006</v>
      </c>
      <c r="CJ334" s="52">
        <v>94.837062695350397</v>
      </c>
      <c r="CK334" s="52">
        <v>95.410488422384205</v>
      </c>
      <c r="CL334" s="52">
        <v>95.468515444909997</v>
      </c>
      <c r="CM334" s="52">
        <v>93.716954185371804</v>
      </c>
      <c r="CN334" s="52">
        <v>90.707912125121794</v>
      </c>
      <c r="CO334" s="52">
        <v>86.4614369385814</v>
      </c>
      <c r="CP334" s="52">
        <v>83.736553001906401</v>
      </c>
      <c r="CQ334" s="57">
        <v>82.024084166585794</v>
      </c>
      <c r="CR334" s="57">
        <v>79.822108571325899</v>
      </c>
      <c r="CS334" s="57">
        <v>77.921447418986503</v>
      </c>
      <c r="CT334" s="57">
        <v>1.7557637972889201E-2</v>
      </c>
      <c r="CU334" s="57">
        <v>1.33561641987767E-2</v>
      </c>
      <c r="CV334" s="57">
        <v>1.5266598899836401E-2</v>
      </c>
      <c r="CW334" s="57">
        <v>9.7553898013823508E-3</v>
      </c>
      <c r="CX334" s="57">
        <v>1.5789024118620799E-3</v>
      </c>
      <c r="CY334" s="57">
        <v>-1.93046624455259E-3</v>
      </c>
      <c r="CZ334" s="57">
        <v>-3.77745639247281E-4</v>
      </c>
      <c r="DA334" s="57">
        <v>8.2383010584366097E-3</v>
      </c>
      <c r="DB334" s="57">
        <v>1.94484407076802E-2</v>
      </c>
      <c r="DC334" s="57">
        <v>1.5570858995317099E-2</v>
      </c>
      <c r="DD334" s="57">
        <v>4.8491697558611796E-3</v>
      </c>
      <c r="DE334" s="57">
        <v>2.7533238113758799E-3</v>
      </c>
      <c r="DF334" s="57">
        <v>-1.0423140287229401E-2</v>
      </c>
      <c r="DG334" s="57">
        <v>-6.9175926595846197E-3</v>
      </c>
      <c r="DH334" s="57">
        <v>5.1844227910324298E-3</v>
      </c>
      <c r="DI334" s="57">
        <v>1.2628055680597701E-2</v>
      </c>
      <c r="DJ334" s="57">
        <v>8.2225167230301502E-2</v>
      </c>
      <c r="DK334" s="57">
        <v>0.101823020582998</v>
      </c>
      <c r="DL334" s="57">
        <v>0.107264245691646</v>
      </c>
      <c r="DM334" s="57">
        <v>0.106209688169029</v>
      </c>
      <c r="DN334" s="57">
        <v>4.8417364824517403E-2</v>
      </c>
      <c r="DO334" s="57">
        <v>-3.06736105649496E-3</v>
      </c>
      <c r="DP334" s="52">
        <v>-4.3687374905501597E-3</v>
      </c>
      <c r="DQ334" s="52">
        <v>-8.3820441476585304E-5</v>
      </c>
      <c r="DR334" s="58">
        <v>1.2128990412803599E-6</v>
      </c>
      <c r="DS334" s="58">
        <v>9.6384211106058696E-7</v>
      </c>
      <c r="DT334" s="58">
        <v>7.0273219929452699E-7</v>
      </c>
      <c r="DU334" s="58">
        <v>3.4961126739677798E-7</v>
      </c>
      <c r="DV334" s="58">
        <v>1.4148058140700299E-7</v>
      </c>
      <c r="DW334" s="58">
        <v>6.0167721214199101E-8</v>
      </c>
      <c r="DX334" s="58">
        <v>1.6654074015247299E-7</v>
      </c>
      <c r="DY334" s="58">
        <v>8.4029616693075103E-7</v>
      </c>
      <c r="DZ334" s="58">
        <v>3.1947493906821501E-7</v>
      </c>
      <c r="EA334" s="58">
        <v>2.2151759575547199E-7</v>
      </c>
      <c r="EB334" s="58">
        <v>1.2660923935451199E-7</v>
      </c>
      <c r="EC334" s="58">
        <v>1.3045160404986099E-7</v>
      </c>
      <c r="ED334" s="58">
        <v>3.3246514379288798E-7</v>
      </c>
      <c r="EE334" s="58">
        <v>9.3046178584282203E-7</v>
      </c>
      <c r="EF334" s="58">
        <v>1.3398045949388901E-6</v>
      </c>
      <c r="EG334" s="58">
        <v>1.8801789216115901E-6</v>
      </c>
      <c r="EH334" s="58">
        <v>1.7852064981528801E-6</v>
      </c>
      <c r="EI334" s="58">
        <v>1.91408966144699E-6</v>
      </c>
      <c r="EJ334" s="58">
        <v>1.89572134101129E-6</v>
      </c>
      <c r="EK334" s="58">
        <v>1.7261019081077E-6</v>
      </c>
      <c r="EL334" s="58">
        <v>2.04339860482687E-6</v>
      </c>
      <c r="EM334" s="58">
        <v>1.2541308781510399E-6</v>
      </c>
      <c r="EN334" s="58">
        <v>1.7267465171364901E-7</v>
      </c>
      <c r="EO334" s="58">
        <v>1.4500935646148501E-7</v>
      </c>
    </row>
    <row r="335" spans="2:145" x14ac:dyDescent="0.25">
      <c r="B33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All_All_All_No_All_All_All_All_All_All_All_45923</v>
      </c>
      <c r="C335" s="52" t="s">
        <v>264</v>
      </c>
      <c r="D335" s="52" t="s">
        <v>231</v>
      </c>
      <c r="E335" s="52" t="s">
        <v>25</v>
      </c>
      <c r="F335" s="52" t="s">
        <v>25</v>
      </c>
      <c r="G335" s="52" t="s">
        <v>25</v>
      </c>
      <c r="H335" s="52" t="s">
        <v>222</v>
      </c>
      <c r="I335" s="52" t="s">
        <v>25</v>
      </c>
      <c r="J335" s="52" t="s">
        <v>25</v>
      </c>
      <c r="K335" s="52" t="s">
        <v>25</v>
      </c>
      <c r="L335" s="53" t="s">
        <v>25</v>
      </c>
      <c r="M335" s="53" t="s">
        <v>25</v>
      </c>
      <c r="N335" s="54" t="s">
        <v>25</v>
      </c>
      <c r="O335" s="52" t="s">
        <v>25</v>
      </c>
      <c r="P335" s="55">
        <v>45923</v>
      </c>
      <c r="Q335" s="52">
        <v>17</v>
      </c>
      <c r="R335" s="52">
        <v>21</v>
      </c>
      <c r="S335" s="56">
        <v>45735</v>
      </c>
      <c r="T335" s="52">
        <v>0</v>
      </c>
      <c r="U335" s="52">
        <v>0</v>
      </c>
      <c r="V335" s="52">
        <v>0</v>
      </c>
      <c r="W335" s="52">
        <v>0</v>
      </c>
      <c r="X335" s="52">
        <v>0.93340316164142501</v>
      </c>
      <c r="Y335" s="52">
        <v>0.82280472957301098</v>
      </c>
      <c r="Z335" s="52">
        <v>0.73940128134323901</v>
      </c>
      <c r="AA335" s="52">
        <v>0.67411967268952999</v>
      </c>
      <c r="AB335" s="52">
        <v>0.64967548212570003</v>
      </c>
      <c r="AC335" s="52">
        <v>0.65494314436573997</v>
      </c>
      <c r="AD335" s="52">
        <v>0.69758874068228005</v>
      </c>
      <c r="AE335" s="52">
        <v>0.73737363069285999</v>
      </c>
      <c r="AF335" s="52">
        <v>0.714511836115442</v>
      </c>
      <c r="AG335" s="52">
        <v>0.77229722588456495</v>
      </c>
      <c r="AH335" s="52">
        <v>0.87642108694575205</v>
      </c>
      <c r="AI335" s="52">
        <v>1.02326701782423</v>
      </c>
      <c r="AJ335" s="52">
        <v>1.2069127549888501</v>
      </c>
      <c r="AK335" s="52">
        <v>1.3973154543497901</v>
      </c>
      <c r="AL335" s="52">
        <v>1.5939260210581101</v>
      </c>
      <c r="AM335" s="52">
        <v>1.7971202474107499</v>
      </c>
      <c r="AN335" s="52">
        <v>1.8723559004761301</v>
      </c>
      <c r="AO335" s="52">
        <v>1.9082399677209201</v>
      </c>
      <c r="AP335" s="52">
        <v>1.84674572410844</v>
      </c>
      <c r="AQ335" s="52">
        <v>1.7083868868182099</v>
      </c>
      <c r="AR335" s="52">
        <v>1.6305375593095</v>
      </c>
      <c r="AS335" s="52">
        <v>1.52547277770235</v>
      </c>
      <c r="AT335" s="52">
        <v>1.3220400188735</v>
      </c>
      <c r="AU335" s="52">
        <v>1.14635021802232</v>
      </c>
      <c r="AV335" s="52">
        <v>1.00880033236234</v>
      </c>
      <c r="AW335" s="52">
        <v>0.96474569188195702</v>
      </c>
      <c r="AX335" s="52">
        <v>0.83815156897586696</v>
      </c>
      <c r="AY335" s="52">
        <v>0.75486313193202303</v>
      </c>
      <c r="AZ335" s="52">
        <v>0.69142772880360104</v>
      </c>
      <c r="BA335" s="52">
        <v>0.65643962906900899</v>
      </c>
      <c r="BB335" s="52">
        <v>0.65482407579770896</v>
      </c>
      <c r="BC335" s="52">
        <v>0.68974063361607896</v>
      </c>
      <c r="BD335" s="52">
        <v>0.72665806641744901</v>
      </c>
      <c r="BE335" s="52">
        <v>0.73524963933873899</v>
      </c>
      <c r="BF335" s="52">
        <v>0.79130744034057998</v>
      </c>
      <c r="BG335" s="52">
        <v>0.87750166105896499</v>
      </c>
      <c r="BH335" s="52">
        <v>1.0181199409416499</v>
      </c>
      <c r="BI335" s="52">
        <v>1.2029217742709699</v>
      </c>
      <c r="BJ335" s="52">
        <v>1.43728720037594</v>
      </c>
      <c r="BK335" s="52">
        <v>1.65890871699786</v>
      </c>
      <c r="BL335" s="52">
        <v>1.86557124165924</v>
      </c>
      <c r="BM335" s="52">
        <v>1.99079858541514</v>
      </c>
      <c r="BN335" s="52">
        <v>2.03254244147695</v>
      </c>
      <c r="BO335" s="52">
        <v>1.98810671447886</v>
      </c>
      <c r="BP335" s="52">
        <v>1.8472959283050601</v>
      </c>
      <c r="BQ335" s="52">
        <v>1.67673411316802</v>
      </c>
      <c r="BR335" s="52">
        <v>1.52692690076131</v>
      </c>
      <c r="BS335" s="52">
        <v>1.3306491615305001</v>
      </c>
      <c r="BT335" s="52">
        <v>1.13290130707198</v>
      </c>
      <c r="BU335" s="52">
        <v>74.811608130810299</v>
      </c>
      <c r="BV335" s="52">
        <v>72.659583228720393</v>
      </c>
      <c r="BW335" s="52">
        <v>71.796844955383307</v>
      </c>
      <c r="BX335" s="52">
        <v>70.546476797512</v>
      </c>
      <c r="BY335" s="52">
        <v>69.298324351206105</v>
      </c>
      <c r="BZ335" s="52">
        <v>68.456750525050893</v>
      </c>
      <c r="CA335" s="52">
        <v>67.499647882084304</v>
      </c>
      <c r="CB335" s="52">
        <v>67.415315244677402</v>
      </c>
      <c r="CC335" s="52">
        <v>70.601781637242098</v>
      </c>
      <c r="CD335" s="52">
        <v>75.815783687693099</v>
      </c>
      <c r="CE335" s="52">
        <v>80.6497358511632</v>
      </c>
      <c r="CF335" s="52">
        <v>84.549893353775801</v>
      </c>
      <c r="CG335" s="52">
        <v>88.391276865388093</v>
      </c>
      <c r="CH335" s="52">
        <v>91.448791531962499</v>
      </c>
      <c r="CI335" s="52">
        <v>93.461531935420197</v>
      </c>
      <c r="CJ335" s="52">
        <v>95.477496529904201</v>
      </c>
      <c r="CK335" s="52">
        <v>96.627696684458797</v>
      </c>
      <c r="CL335" s="52">
        <v>96.417095935000802</v>
      </c>
      <c r="CM335" s="52">
        <v>95.383685939313494</v>
      </c>
      <c r="CN335" s="52">
        <v>91.685875457687402</v>
      </c>
      <c r="CO335" s="52">
        <v>87.624277549002997</v>
      </c>
      <c r="CP335" s="52">
        <v>84.794033732821404</v>
      </c>
      <c r="CQ335" s="57">
        <v>81.772989668098504</v>
      </c>
      <c r="CR335" s="57">
        <v>78.853740577961901</v>
      </c>
      <c r="CS335" s="57">
        <v>76.676903830519805</v>
      </c>
      <c r="CT335" s="57">
        <v>1.64346070886957E-2</v>
      </c>
      <c r="CU335" s="57">
        <v>8.0987969420145099E-3</v>
      </c>
      <c r="CV335" s="57">
        <v>1.3431105927455901E-2</v>
      </c>
      <c r="CW335" s="57">
        <v>8.8850204775608298E-3</v>
      </c>
      <c r="CX335" s="57">
        <v>1.5594029934558799E-3</v>
      </c>
      <c r="CY335" s="57">
        <v>-2.03897579538935E-3</v>
      </c>
      <c r="CZ335" s="57">
        <v>-3.1232728130024698E-4</v>
      </c>
      <c r="DA335" s="57">
        <v>8.3370067333150694E-3</v>
      </c>
      <c r="DB335" s="57">
        <v>1.90919190343431E-2</v>
      </c>
      <c r="DC335" s="57">
        <v>1.4864604279555301E-2</v>
      </c>
      <c r="DD335" s="57">
        <v>4.05436511632528E-3</v>
      </c>
      <c r="DE335" s="57">
        <v>2.7770030504607902E-3</v>
      </c>
      <c r="DF335" s="57">
        <v>-1.1211307212628301E-2</v>
      </c>
      <c r="DG335" s="57">
        <v>-5.1903222471638899E-3</v>
      </c>
      <c r="DH335" s="57">
        <v>5.1324487126277098E-3</v>
      </c>
      <c r="DI335" s="57">
        <v>1.20850081873317E-2</v>
      </c>
      <c r="DJ335" s="57">
        <v>8.3312968309670096E-2</v>
      </c>
      <c r="DK335" s="57">
        <v>0.103416690517738</v>
      </c>
      <c r="DL335" s="57">
        <v>0.110454559443872</v>
      </c>
      <c r="DM335" s="57">
        <v>0.108298701976674</v>
      </c>
      <c r="DN335" s="57">
        <v>4.91163537931745E-2</v>
      </c>
      <c r="DO335" s="57">
        <v>-3.6808640935372498E-3</v>
      </c>
      <c r="DP335" s="52">
        <v>-4.3211456827194801E-3</v>
      </c>
      <c r="DQ335" s="52">
        <v>8.4441236849903202E-5</v>
      </c>
      <c r="DR335" s="58">
        <v>1.18600349368317E-6</v>
      </c>
      <c r="DS335" s="58">
        <v>9.5408854549969391E-7</v>
      </c>
      <c r="DT335" s="58">
        <v>7.1328022843610505E-7</v>
      </c>
      <c r="DU335" s="58">
        <v>3.6847798636248698E-7</v>
      </c>
      <c r="DV335" s="58">
        <v>1.48030017049118E-7</v>
      </c>
      <c r="DW335" s="58">
        <v>5.8297080326689102E-8</v>
      </c>
      <c r="DX335" s="58">
        <v>1.7333014845211401E-7</v>
      </c>
      <c r="DY335" s="58">
        <v>9.0960448716207003E-7</v>
      </c>
      <c r="DZ335" s="58">
        <v>3.5850748441141399E-7</v>
      </c>
      <c r="EA335" s="58">
        <v>2.30022724117833E-7</v>
      </c>
      <c r="EB335" s="58">
        <v>1.2258790642420499E-7</v>
      </c>
      <c r="EC335" s="58">
        <v>1.2672784817210899E-7</v>
      </c>
      <c r="ED335" s="58">
        <v>3.4896470448687802E-7</v>
      </c>
      <c r="EE335" s="58">
        <v>1.01925059706522E-6</v>
      </c>
      <c r="EF335" s="58">
        <v>1.56515997009365E-6</v>
      </c>
      <c r="EG335" s="58">
        <v>1.7794623593709299E-6</v>
      </c>
      <c r="EH335" s="58">
        <v>1.9114734645440998E-6</v>
      </c>
      <c r="EI335" s="58">
        <v>1.9011098290429201E-6</v>
      </c>
      <c r="EJ335" s="58">
        <v>1.89742539393915E-6</v>
      </c>
      <c r="EK335" s="58">
        <v>1.83603341004265E-6</v>
      </c>
      <c r="EL335" s="58">
        <v>2.2301884730706301E-6</v>
      </c>
      <c r="EM335" s="58">
        <v>1.3608341287599699E-6</v>
      </c>
      <c r="EN335" s="58">
        <v>1.65210248392833E-7</v>
      </c>
      <c r="EO335" s="58">
        <v>1.30284949711223E-7</v>
      </c>
    </row>
    <row r="336" spans="2:145" x14ac:dyDescent="0.25">
      <c r="B33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All_All_All_Yes_All_All_All_All_All_All_All_45848</v>
      </c>
      <c r="C336" s="52" t="s">
        <v>264</v>
      </c>
      <c r="D336" s="52" t="s">
        <v>232</v>
      </c>
      <c r="E336" s="52" t="s">
        <v>25</v>
      </c>
      <c r="F336" s="52" t="s">
        <v>25</v>
      </c>
      <c r="G336" s="52" t="s">
        <v>25</v>
      </c>
      <c r="H336" s="52" t="s">
        <v>224</v>
      </c>
      <c r="I336" s="52" t="s">
        <v>25</v>
      </c>
      <c r="J336" s="52" t="s">
        <v>25</v>
      </c>
      <c r="K336" s="52" t="s">
        <v>25</v>
      </c>
      <c r="L336" s="53" t="s">
        <v>25</v>
      </c>
      <c r="M336" s="53" t="s">
        <v>25</v>
      </c>
      <c r="N336" s="54" t="s">
        <v>25</v>
      </c>
      <c r="O336" s="52" t="s">
        <v>25</v>
      </c>
      <c r="P336" s="55">
        <v>45848</v>
      </c>
      <c r="Q336" s="52">
        <v>17</v>
      </c>
      <c r="R336" s="52">
        <v>21</v>
      </c>
      <c r="S336" s="56">
        <v>538</v>
      </c>
      <c r="T336" s="52">
        <v>0</v>
      </c>
      <c r="U336" s="52">
        <v>0</v>
      </c>
      <c r="V336" s="52">
        <v>0</v>
      </c>
      <c r="W336" s="52">
        <v>0</v>
      </c>
      <c r="X336" s="52">
        <v>0.90168854176081603</v>
      </c>
      <c r="Y336" s="52">
        <v>0.83259341162189504</v>
      </c>
      <c r="Z336" s="52">
        <v>0.74833859828805505</v>
      </c>
      <c r="AA336" s="52">
        <v>0.62437112564700903</v>
      </c>
      <c r="AB336" s="52">
        <v>0.61791464928264095</v>
      </c>
      <c r="AC336" s="52">
        <v>0.63315907190919396</v>
      </c>
      <c r="AD336" s="52">
        <v>0.64831729063297305</v>
      </c>
      <c r="AE336" s="52">
        <v>0.53741325549749996</v>
      </c>
      <c r="AF336" s="52">
        <v>0.376656458651487</v>
      </c>
      <c r="AG336" s="52">
        <v>0.34498179640743998</v>
      </c>
      <c r="AH336" s="52">
        <v>0.36781338527334201</v>
      </c>
      <c r="AI336" s="52">
        <v>0.32817390130090401</v>
      </c>
      <c r="AJ336" s="52">
        <v>0.36888250086220498</v>
      </c>
      <c r="AK336" s="52">
        <v>0.41387546339372899</v>
      </c>
      <c r="AL336" s="52">
        <v>0.48943625390260498</v>
      </c>
      <c r="AM336" s="52">
        <v>0.53749300662864496</v>
      </c>
      <c r="AN336" s="52">
        <v>0.54274705040815696</v>
      </c>
      <c r="AO336" s="52">
        <v>0.68254220646038999</v>
      </c>
      <c r="AP336" s="52">
        <v>0.80701960838110398</v>
      </c>
      <c r="AQ336" s="52">
        <v>0.99042315284795801</v>
      </c>
      <c r="AR336" s="52">
        <v>1.1661626011484401</v>
      </c>
      <c r="AS336" s="52">
        <v>1.38042884967242</v>
      </c>
      <c r="AT336" s="52">
        <v>1.31116543989905</v>
      </c>
      <c r="AU336" s="52">
        <v>1.1694597668551101</v>
      </c>
      <c r="AV336" s="52">
        <v>0.79119303652308504</v>
      </c>
      <c r="AW336" s="52">
        <v>1.02642421130797</v>
      </c>
      <c r="AX336" s="52">
        <v>0.91156264851527502</v>
      </c>
      <c r="AY336" s="52">
        <v>0.79869490878511096</v>
      </c>
      <c r="AZ336" s="52">
        <v>0.69099379239342396</v>
      </c>
      <c r="BA336" s="52">
        <v>0.59677831361050304</v>
      </c>
      <c r="BB336" s="52">
        <v>0.58075441574490805</v>
      </c>
      <c r="BC336" s="52">
        <v>0.58255550927970701</v>
      </c>
      <c r="BD336" s="52">
        <v>0.55911169890798995</v>
      </c>
      <c r="BE336" s="52">
        <v>0.47601713993860101</v>
      </c>
      <c r="BF336" s="52">
        <v>0.47724418909865302</v>
      </c>
      <c r="BG336" s="52">
        <v>0.46241840499160602</v>
      </c>
      <c r="BH336" s="52">
        <v>0.47785791957194301</v>
      </c>
      <c r="BI336" s="52">
        <v>0.51085228248772796</v>
      </c>
      <c r="BJ336" s="52">
        <v>0.59578627345955404</v>
      </c>
      <c r="BK336" s="52">
        <v>0.72620624838938697</v>
      </c>
      <c r="BL336" s="52">
        <v>0.75162657143956602</v>
      </c>
      <c r="BM336" s="52">
        <v>0.79950210067433103</v>
      </c>
      <c r="BN336" s="52">
        <v>0.95429526413461896</v>
      </c>
      <c r="BO336" s="52">
        <v>1.15141491126615</v>
      </c>
      <c r="BP336" s="52">
        <v>1.2632400821963601</v>
      </c>
      <c r="BQ336" s="52">
        <v>1.3332096266812901</v>
      </c>
      <c r="BR336" s="52">
        <v>1.41528706654186</v>
      </c>
      <c r="BS336" s="52">
        <v>1.2192104825607999</v>
      </c>
      <c r="BT336" s="52">
        <v>1.0839573848649799</v>
      </c>
      <c r="BU336" s="52">
        <v>76.875063013109695</v>
      </c>
      <c r="BV336" s="52">
        <v>69.807606468406505</v>
      </c>
      <c r="BW336" s="52">
        <v>68.702159089290305</v>
      </c>
      <c r="BX336" s="52">
        <v>67.927921338302397</v>
      </c>
      <c r="BY336" s="52">
        <v>66.317125664512304</v>
      </c>
      <c r="BZ336" s="52">
        <v>65.013483262128602</v>
      </c>
      <c r="CA336" s="52">
        <v>64.676601231422296</v>
      </c>
      <c r="CB336" s="52">
        <v>66.738064285303096</v>
      </c>
      <c r="CC336" s="52">
        <v>70.589348055444304</v>
      </c>
      <c r="CD336" s="52">
        <v>75.087956385539499</v>
      </c>
      <c r="CE336" s="52">
        <v>79.1551156757276</v>
      </c>
      <c r="CF336" s="52">
        <v>83.099486733279207</v>
      </c>
      <c r="CG336" s="52">
        <v>86.652979251369004</v>
      </c>
      <c r="CH336" s="52">
        <v>89.464073149666305</v>
      </c>
      <c r="CI336" s="52">
        <v>92.055214769571194</v>
      </c>
      <c r="CJ336" s="52">
        <v>94.2043422476914</v>
      </c>
      <c r="CK336" s="52">
        <v>95.2200514632504</v>
      </c>
      <c r="CL336" s="52">
        <v>95.315831083951096</v>
      </c>
      <c r="CM336" s="52">
        <v>94.974120239247398</v>
      </c>
      <c r="CN336" s="52">
        <v>93.197135864724103</v>
      </c>
      <c r="CO336" s="52">
        <v>90.474265977872605</v>
      </c>
      <c r="CP336" s="52">
        <v>85.573088947887697</v>
      </c>
      <c r="CQ336" s="57">
        <v>81.600346138566806</v>
      </c>
      <c r="CR336" s="57">
        <v>79.401096842641195</v>
      </c>
      <c r="CS336" s="57">
        <v>73.495105911739302</v>
      </c>
      <c r="CT336" s="57">
        <v>3.0798062356708199E-2</v>
      </c>
      <c r="CU336" s="57">
        <v>-7.6706567831115796E-3</v>
      </c>
      <c r="CV336" s="57">
        <v>-7.4782250726034604E-3</v>
      </c>
      <c r="CW336" s="57">
        <v>-1.38954782372056E-3</v>
      </c>
      <c r="CX336" s="57">
        <v>-3.1234760877769702E-3</v>
      </c>
      <c r="CY336" s="57">
        <v>-3.30072885628471E-3</v>
      </c>
      <c r="CZ336" s="57">
        <v>-6.2229431694768101E-4</v>
      </c>
      <c r="DA336" s="57">
        <v>1.1070764296407701E-2</v>
      </c>
      <c r="DB336" s="57">
        <v>4.8585042177412101E-2</v>
      </c>
      <c r="DC336" s="57">
        <v>6.5257346164088903E-2</v>
      </c>
      <c r="DD336" s="57">
        <v>4.2941278317548501E-2</v>
      </c>
      <c r="DE336" s="57">
        <v>5.66752262822037E-2</v>
      </c>
      <c r="DF336" s="57">
        <v>4.3046609439703599E-2</v>
      </c>
      <c r="DG336" s="57">
        <v>4.2633901319040601E-2</v>
      </c>
      <c r="DH336" s="57">
        <v>5.3925022358234001E-2</v>
      </c>
      <c r="DI336" s="57">
        <v>3.3278625719872397E-2</v>
      </c>
      <c r="DJ336" s="57">
        <v>5.4299800931977997E-2</v>
      </c>
      <c r="DK336" s="57">
        <v>4.57171212092429E-2</v>
      </c>
      <c r="DL336" s="57">
        <v>0.11589384746485</v>
      </c>
      <c r="DM336" s="57">
        <v>8.5076814801276393E-2</v>
      </c>
      <c r="DN336" s="57">
        <v>3.6126109650254597E-2</v>
      </c>
      <c r="DO336" s="57">
        <v>-2.4446868877788599E-2</v>
      </c>
      <c r="DP336" s="52">
        <v>-2.3620866967856698E-2</v>
      </c>
      <c r="DQ336" s="52">
        <v>-7.4539958751677297E-3</v>
      </c>
      <c r="DR336" s="58">
        <v>2.46508963536734E-5</v>
      </c>
      <c r="DS336" s="58">
        <v>2.0299891165264101E-5</v>
      </c>
      <c r="DT336" s="58">
        <v>1.40914185348459E-5</v>
      </c>
      <c r="DU336" s="58">
        <v>9.8598411959564599E-6</v>
      </c>
      <c r="DV336" s="58">
        <v>6.2204413161946E-6</v>
      </c>
      <c r="DW336" s="58">
        <v>3.68854564259932E-6</v>
      </c>
      <c r="DX336" s="58">
        <v>5.1010772372278702E-6</v>
      </c>
      <c r="DY336" s="58">
        <v>7.8176061172063707E-6</v>
      </c>
      <c r="DZ336" s="58">
        <v>6.97068183981625E-6</v>
      </c>
      <c r="EA336" s="58">
        <v>6.88691797027865E-6</v>
      </c>
      <c r="EB336" s="58">
        <v>6.8008624068174399E-6</v>
      </c>
      <c r="EC336" s="58">
        <v>7.07111067359098E-6</v>
      </c>
      <c r="ED336" s="58">
        <v>8.1014969749401393E-6</v>
      </c>
      <c r="EE336" s="58">
        <v>1.17508791163694E-5</v>
      </c>
      <c r="EF336" s="58">
        <v>1.63597681986562E-5</v>
      </c>
      <c r="EG336" s="58">
        <v>1.30004489404471E-5</v>
      </c>
      <c r="EH336" s="58">
        <v>1.3982495975487699E-5</v>
      </c>
      <c r="EI336" s="58">
        <v>1.7048710160795801E-5</v>
      </c>
      <c r="EJ336" s="58">
        <v>2.30290749341319E-5</v>
      </c>
      <c r="EK336" s="58">
        <v>2.60843331982265E-5</v>
      </c>
      <c r="EL336" s="58">
        <v>2.93371892777371E-5</v>
      </c>
      <c r="EM336" s="58">
        <v>2.0764245325946799E-5</v>
      </c>
      <c r="EN336" s="58">
        <v>8.6493607593548198E-6</v>
      </c>
      <c r="EO336" s="58">
        <v>8.2251411165607992E-6</v>
      </c>
    </row>
    <row r="337" spans="2:145" x14ac:dyDescent="0.25">
      <c r="B33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All_All_All_Yes_All_All_All_All_All_All_All_45849</v>
      </c>
      <c r="C337" s="52" t="s">
        <v>264</v>
      </c>
      <c r="D337" s="52" t="s">
        <v>232</v>
      </c>
      <c r="E337" s="52" t="s">
        <v>25</v>
      </c>
      <c r="F337" s="52" t="s">
        <v>25</v>
      </c>
      <c r="G337" s="52" t="s">
        <v>25</v>
      </c>
      <c r="H337" s="52" t="s">
        <v>224</v>
      </c>
      <c r="I337" s="52" t="s">
        <v>25</v>
      </c>
      <c r="J337" s="52" t="s">
        <v>25</v>
      </c>
      <c r="K337" s="52" t="s">
        <v>25</v>
      </c>
      <c r="L337" s="53" t="s">
        <v>25</v>
      </c>
      <c r="M337" s="53" t="s">
        <v>25</v>
      </c>
      <c r="N337" s="54" t="s">
        <v>25</v>
      </c>
      <c r="O337" s="52" t="s">
        <v>25</v>
      </c>
      <c r="P337" s="55">
        <v>45849</v>
      </c>
      <c r="Q337" s="52">
        <v>17</v>
      </c>
      <c r="R337" s="52">
        <v>21</v>
      </c>
      <c r="S337" s="56">
        <v>542</v>
      </c>
      <c r="T337" s="52">
        <v>0</v>
      </c>
      <c r="U337" s="52">
        <v>0</v>
      </c>
      <c r="V337" s="52">
        <v>0</v>
      </c>
      <c r="W337" s="52">
        <v>0</v>
      </c>
      <c r="X337" s="52">
        <v>1.13218420337166</v>
      </c>
      <c r="Y337" s="52">
        <v>1.0099823161080701</v>
      </c>
      <c r="Z337" s="52">
        <v>0.89362573040044002</v>
      </c>
      <c r="AA337" s="52">
        <v>0.79865099353080105</v>
      </c>
      <c r="AB337" s="52">
        <v>0.74471517400597598</v>
      </c>
      <c r="AC337" s="52">
        <v>0.74474638659039905</v>
      </c>
      <c r="AD337" s="52">
        <v>0.71604471797942304</v>
      </c>
      <c r="AE337" s="52">
        <v>0.62257162789786002</v>
      </c>
      <c r="AF337" s="52">
        <v>0.47910251870259302</v>
      </c>
      <c r="AG337" s="52">
        <v>0.46674483846326797</v>
      </c>
      <c r="AH337" s="52">
        <v>0.47433623249217</v>
      </c>
      <c r="AI337" s="52">
        <v>0.44826639870315799</v>
      </c>
      <c r="AJ337" s="52">
        <v>0.42433041128712501</v>
      </c>
      <c r="AK337" s="52">
        <v>0.49908164151386802</v>
      </c>
      <c r="AL337" s="52">
        <v>0.60190267234151495</v>
      </c>
      <c r="AM337" s="52">
        <v>0.62950408183712003</v>
      </c>
      <c r="AN337" s="52">
        <v>0.62939861248060602</v>
      </c>
      <c r="AO337" s="52">
        <v>0.81246439815917004</v>
      </c>
      <c r="AP337" s="52">
        <v>1.03429749057021</v>
      </c>
      <c r="AQ337" s="52">
        <v>1.18145399737748</v>
      </c>
      <c r="AR337" s="52">
        <v>1.31238185859863</v>
      </c>
      <c r="AS337" s="52">
        <v>1.48630022146225</v>
      </c>
      <c r="AT337" s="52">
        <v>1.50178375001474</v>
      </c>
      <c r="AU337" s="52">
        <v>1.3286387258344901</v>
      </c>
      <c r="AV337" s="52">
        <v>1.18566820455583</v>
      </c>
      <c r="AW337" s="52">
        <v>1.2585266958853401</v>
      </c>
      <c r="AX337" s="52">
        <v>1.1259931627784701</v>
      </c>
      <c r="AY337" s="52">
        <v>0.97581915340190395</v>
      </c>
      <c r="AZ337" s="52">
        <v>0.83446660360177005</v>
      </c>
      <c r="BA337" s="52">
        <v>0.71988202314828398</v>
      </c>
      <c r="BB337" s="52">
        <v>0.68639566093284599</v>
      </c>
      <c r="BC337" s="52">
        <v>0.68206421129158001</v>
      </c>
      <c r="BD337" s="52">
        <v>0.64988790328762103</v>
      </c>
      <c r="BE337" s="52">
        <v>0.54218942641256496</v>
      </c>
      <c r="BF337" s="52">
        <v>0.50387737103873198</v>
      </c>
      <c r="BG337" s="52">
        <v>0.476071217986136</v>
      </c>
      <c r="BH337" s="52">
        <v>0.50610098370972201</v>
      </c>
      <c r="BI337" s="52">
        <v>0.60308006472715403</v>
      </c>
      <c r="BJ337" s="52">
        <v>0.72077587612550598</v>
      </c>
      <c r="BK337" s="52">
        <v>0.85535120124034203</v>
      </c>
      <c r="BL337" s="52">
        <v>0.86422865621735201</v>
      </c>
      <c r="BM337" s="52">
        <v>0.91110315897615402</v>
      </c>
      <c r="BN337" s="52">
        <v>1.0987762763436399</v>
      </c>
      <c r="BO337" s="52">
        <v>1.3226158584285901</v>
      </c>
      <c r="BP337" s="52">
        <v>1.40090932584336</v>
      </c>
      <c r="BQ337" s="52">
        <v>1.4732510511835499</v>
      </c>
      <c r="BR337" s="52">
        <v>1.5621281890576599</v>
      </c>
      <c r="BS337" s="52">
        <v>1.3782954522858699</v>
      </c>
      <c r="BT337" s="52">
        <v>1.2467609641771</v>
      </c>
      <c r="BU337" s="52">
        <v>79.185396648362499</v>
      </c>
      <c r="BV337" s="52">
        <v>75.747186745875993</v>
      </c>
      <c r="BW337" s="52">
        <v>74.439244358001304</v>
      </c>
      <c r="BX337" s="52">
        <v>72.935422406806595</v>
      </c>
      <c r="BY337" s="52">
        <v>71.641281330996705</v>
      </c>
      <c r="BZ337" s="52">
        <v>71.075984420487202</v>
      </c>
      <c r="CA337" s="52">
        <v>70.267121144522093</v>
      </c>
      <c r="CB337" s="52">
        <v>71.129305741301494</v>
      </c>
      <c r="CC337" s="52">
        <v>73.539897855917701</v>
      </c>
      <c r="CD337" s="52">
        <v>79.123813790065199</v>
      </c>
      <c r="CE337" s="52">
        <v>83.060949230597402</v>
      </c>
      <c r="CF337" s="52">
        <v>86.897787542311804</v>
      </c>
      <c r="CG337" s="52">
        <v>90.289580398295698</v>
      </c>
      <c r="CH337" s="52">
        <v>92.908359107933094</v>
      </c>
      <c r="CI337" s="52">
        <v>95.073782095781496</v>
      </c>
      <c r="CJ337" s="52">
        <v>96.792918775593293</v>
      </c>
      <c r="CK337" s="52">
        <v>97.843938638085504</v>
      </c>
      <c r="CL337" s="52">
        <v>97.943620224077605</v>
      </c>
      <c r="CM337" s="52">
        <v>96.797146680908995</v>
      </c>
      <c r="CN337" s="52">
        <v>94.916718754681</v>
      </c>
      <c r="CO337" s="52">
        <v>91.176554208460203</v>
      </c>
      <c r="CP337" s="52">
        <v>86.548203312129601</v>
      </c>
      <c r="CQ337" s="57">
        <v>83.556477591073801</v>
      </c>
      <c r="CR337" s="57">
        <v>81.517183717198904</v>
      </c>
      <c r="CS337" s="57">
        <v>79.407730814282203</v>
      </c>
      <c r="CT337" s="57">
        <v>3.6717962872278201E-2</v>
      </c>
      <c r="CU337" s="57">
        <v>1.64864971903857E-2</v>
      </c>
      <c r="CV337" s="57">
        <v>6.7480956427615497E-3</v>
      </c>
      <c r="CW337" s="57">
        <v>-2.0513518290710998E-3</v>
      </c>
      <c r="CX337" s="57">
        <v>-4.2514957030513403E-3</v>
      </c>
      <c r="CY337" s="57">
        <v>-6.4997345430783298E-3</v>
      </c>
      <c r="CZ337" s="57">
        <v>-1.9748455744566999E-3</v>
      </c>
      <c r="DA337" s="57">
        <v>2.0488265544395999E-2</v>
      </c>
      <c r="DB337" s="57">
        <v>5.5632689699695502E-2</v>
      </c>
      <c r="DC337" s="57">
        <v>8.6503111588943901E-2</v>
      </c>
      <c r="DD337" s="57">
        <v>4.9842496158561997E-2</v>
      </c>
      <c r="DE337" s="57">
        <v>5.81482529581775E-2</v>
      </c>
      <c r="DF337" s="57">
        <v>6.8351645022630594E-2</v>
      </c>
      <c r="DG337" s="57">
        <v>9.7634750327294698E-2</v>
      </c>
      <c r="DH337" s="57">
        <v>9.4865282516362906E-2</v>
      </c>
      <c r="DI337" s="57">
        <v>4.9999682662314297E-2</v>
      </c>
      <c r="DJ337" s="57">
        <v>6.2128851547617298E-2</v>
      </c>
      <c r="DK337" s="57">
        <v>6.2829515199104805E-2</v>
      </c>
      <c r="DL337" s="57">
        <v>0.14425759361128901</v>
      </c>
      <c r="DM337" s="57">
        <v>9.1759109821486703E-2</v>
      </c>
      <c r="DN337" s="57">
        <v>5.1033899545449603E-2</v>
      </c>
      <c r="DO337" s="57">
        <v>-2.37976300540445E-4</v>
      </c>
      <c r="DP337" s="52">
        <v>-1.6401007200154801E-2</v>
      </c>
      <c r="DQ337" s="52">
        <v>-8.62316104814447E-3</v>
      </c>
      <c r="DR337" s="58">
        <v>2.5888830930192301E-5</v>
      </c>
      <c r="DS337" s="58">
        <v>2.2247738454707199E-5</v>
      </c>
      <c r="DT337" s="58">
        <v>1.6709941061566101E-5</v>
      </c>
      <c r="DU337" s="58">
        <v>1.15175427499824E-5</v>
      </c>
      <c r="DV337" s="58">
        <v>6.1493232656092197E-6</v>
      </c>
      <c r="DW337" s="58">
        <v>4.1157476858422704E-6</v>
      </c>
      <c r="DX337" s="58">
        <v>6.4329450519215599E-6</v>
      </c>
      <c r="DY337" s="58">
        <v>1.12531731106128E-5</v>
      </c>
      <c r="DZ337" s="58">
        <v>8.6297094877568798E-6</v>
      </c>
      <c r="EA337" s="58">
        <v>8.4427177467105508E-6</v>
      </c>
      <c r="EB337" s="58">
        <v>8.5645816305754502E-6</v>
      </c>
      <c r="EC337" s="58">
        <v>9.7118666979322393E-6</v>
      </c>
      <c r="ED337" s="58">
        <v>1.22694564055524E-5</v>
      </c>
      <c r="EE337" s="58">
        <v>1.50646761566401E-5</v>
      </c>
      <c r="EF337" s="58">
        <v>1.9114358456946099E-5</v>
      </c>
      <c r="EG337" s="58">
        <v>1.5425306236330601E-5</v>
      </c>
      <c r="EH337" s="58">
        <v>1.83468623576778E-5</v>
      </c>
      <c r="EI337" s="58">
        <v>2.4412702515305399E-5</v>
      </c>
      <c r="EJ337" s="58">
        <v>3.1641050188100099E-5</v>
      </c>
      <c r="EK337" s="58">
        <v>3.6221619549267403E-5</v>
      </c>
      <c r="EL337" s="58">
        <v>3.9264130337377903E-5</v>
      </c>
      <c r="EM337" s="58">
        <v>2.51871627067382E-5</v>
      </c>
      <c r="EN337" s="58">
        <v>1.0370950985950001E-5</v>
      </c>
      <c r="EO337" s="58">
        <v>9.3274281686784797E-6</v>
      </c>
    </row>
    <row r="338" spans="2:145" x14ac:dyDescent="0.25">
      <c r="B33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All_All_All_Yes_All_All_All_All_All_All_All_45877</v>
      </c>
      <c r="C338" s="52" t="s">
        <v>264</v>
      </c>
      <c r="D338" s="52" t="s">
        <v>232</v>
      </c>
      <c r="E338" s="52" t="s">
        <v>25</v>
      </c>
      <c r="F338" s="52" t="s">
        <v>25</v>
      </c>
      <c r="G338" s="52" t="s">
        <v>25</v>
      </c>
      <c r="H338" s="52" t="s">
        <v>224</v>
      </c>
      <c r="I338" s="52" t="s">
        <v>25</v>
      </c>
      <c r="J338" s="52" t="s">
        <v>25</v>
      </c>
      <c r="K338" s="52" t="s">
        <v>25</v>
      </c>
      <c r="L338" s="53" t="s">
        <v>25</v>
      </c>
      <c r="M338" s="53" t="s">
        <v>25</v>
      </c>
      <c r="N338" s="54" t="s">
        <v>25</v>
      </c>
      <c r="O338" s="52" t="s">
        <v>25</v>
      </c>
      <c r="P338" s="55">
        <v>45877</v>
      </c>
      <c r="Q338" s="52">
        <v>17</v>
      </c>
      <c r="R338" s="52">
        <v>21</v>
      </c>
      <c r="S338" s="56">
        <v>741</v>
      </c>
      <c r="T338" s="52">
        <v>0</v>
      </c>
      <c r="U338" s="52">
        <v>0</v>
      </c>
      <c r="V338" s="52">
        <v>0</v>
      </c>
      <c r="W338" s="52">
        <v>0</v>
      </c>
      <c r="X338" s="52">
        <v>1.32453692532238</v>
      </c>
      <c r="Y338" s="52">
        <v>1.19275568595825</v>
      </c>
      <c r="Z338" s="52">
        <v>1.1256383922898501</v>
      </c>
      <c r="AA338" s="52">
        <v>1.0198722722332001</v>
      </c>
      <c r="AB338" s="52">
        <v>0.95724079022777198</v>
      </c>
      <c r="AC338" s="52">
        <v>0.88929254198805296</v>
      </c>
      <c r="AD338" s="52">
        <v>0.84258312232566401</v>
      </c>
      <c r="AE338" s="52">
        <v>0.667914514251012</v>
      </c>
      <c r="AF338" s="52">
        <v>0.51947767624755803</v>
      </c>
      <c r="AG338" s="52">
        <v>0.400265733478193</v>
      </c>
      <c r="AH338" s="52">
        <v>0.36640895672078899</v>
      </c>
      <c r="AI338" s="52">
        <v>0.35470624196360401</v>
      </c>
      <c r="AJ338" s="52">
        <v>0.35673241430764402</v>
      </c>
      <c r="AK338" s="52">
        <v>0.42358853233002502</v>
      </c>
      <c r="AL338" s="52">
        <v>0.55927773943631398</v>
      </c>
      <c r="AM338" s="52">
        <v>0.50266694589739302</v>
      </c>
      <c r="AN338" s="52">
        <v>0.60138607404507705</v>
      </c>
      <c r="AO338" s="52">
        <v>1.0402704004468699</v>
      </c>
      <c r="AP338" s="52">
        <v>1.27808153164197</v>
      </c>
      <c r="AQ338" s="52">
        <v>1.1946876825352599</v>
      </c>
      <c r="AR338" s="52">
        <v>1.6626867840611701</v>
      </c>
      <c r="AS338" s="52">
        <v>1.96819550496467</v>
      </c>
      <c r="AT338" s="52">
        <v>1.86255425057791</v>
      </c>
      <c r="AU338" s="52">
        <v>1.6036301687017001</v>
      </c>
      <c r="AV338" s="52">
        <v>1.4004733847022399</v>
      </c>
      <c r="AW338" s="52">
        <v>1.28563666050089</v>
      </c>
      <c r="AX338" s="52">
        <v>1.16637635490431</v>
      </c>
      <c r="AY338" s="52">
        <v>1.0269247262905801</v>
      </c>
      <c r="AZ338" s="52">
        <v>0.90644062463792296</v>
      </c>
      <c r="BA338" s="52">
        <v>0.81799108591735004</v>
      </c>
      <c r="BB338" s="52">
        <v>0.77501738358630801</v>
      </c>
      <c r="BC338" s="52">
        <v>0.79636039329483999</v>
      </c>
      <c r="BD338" s="52">
        <v>0.75786833541515497</v>
      </c>
      <c r="BE338" s="52">
        <v>0.59434204692380399</v>
      </c>
      <c r="BF338" s="52">
        <v>0.50109848203824003</v>
      </c>
      <c r="BG338" s="52">
        <v>0.47158117108417702</v>
      </c>
      <c r="BH338" s="52">
        <v>0.48369618527862701</v>
      </c>
      <c r="BI338" s="52">
        <v>0.58449910639429503</v>
      </c>
      <c r="BJ338" s="52">
        <v>0.75224475730455598</v>
      </c>
      <c r="BK338" s="52">
        <v>0.955913976056051</v>
      </c>
      <c r="BL338" s="52">
        <v>0.93097665817470499</v>
      </c>
      <c r="BM338" s="52">
        <v>1.02243179877196</v>
      </c>
      <c r="BN338" s="52">
        <v>1.3138595247156</v>
      </c>
      <c r="BO338" s="52">
        <v>1.6002886681019299</v>
      </c>
      <c r="BP338" s="52">
        <v>1.39112733159711</v>
      </c>
      <c r="BQ338" s="52">
        <v>1.6473711514279901</v>
      </c>
      <c r="BR338" s="52">
        <v>1.8242745341559601</v>
      </c>
      <c r="BS338" s="52">
        <v>1.60603340468828</v>
      </c>
      <c r="BT338" s="52">
        <v>1.4199568379127401</v>
      </c>
      <c r="BU338" s="52">
        <v>79.994153035760803</v>
      </c>
      <c r="BV338" s="52">
        <v>74.185437769124405</v>
      </c>
      <c r="BW338" s="52">
        <v>72.976470443150603</v>
      </c>
      <c r="BX338" s="52">
        <v>71.564834256128194</v>
      </c>
      <c r="BY338" s="52">
        <v>70.116981341519704</v>
      </c>
      <c r="BZ338" s="52">
        <v>69.224685146831405</v>
      </c>
      <c r="CA338" s="52">
        <v>68.2302555756728</v>
      </c>
      <c r="CB338" s="52">
        <v>68.440767425363006</v>
      </c>
      <c r="CC338" s="52">
        <v>71.034288294751704</v>
      </c>
      <c r="CD338" s="52">
        <v>76.682342544153897</v>
      </c>
      <c r="CE338" s="52">
        <v>80.773226937749101</v>
      </c>
      <c r="CF338" s="52">
        <v>85.182175164429793</v>
      </c>
      <c r="CG338" s="52">
        <v>89.034284276804598</v>
      </c>
      <c r="CH338" s="52">
        <v>92.237665406890798</v>
      </c>
      <c r="CI338" s="52">
        <v>94.977000614544295</v>
      </c>
      <c r="CJ338" s="52">
        <v>96.989631368906601</v>
      </c>
      <c r="CK338" s="52">
        <v>98.192428624119401</v>
      </c>
      <c r="CL338" s="52">
        <v>98.566155451248093</v>
      </c>
      <c r="CM338" s="52">
        <v>97.943272781983694</v>
      </c>
      <c r="CN338" s="52">
        <v>95.624954350180403</v>
      </c>
      <c r="CO338" s="52">
        <v>91.931435423196902</v>
      </c>
      <c r="CP338" s="52">
        <v>86.879059936294297</v>
      </c>
      <c r="CQ338" s="57">
        <v>84.320838712961404</v>
      </c>
      <c r="CR338" s="57">
        <v>81.891449822587902</v>
      </c>
      <c r="CS338" s="57">
        <v>77.448965172131096</v>
      </c>
      <c r="CT338" s="57">
        <v>3.6822152586701497E-2</v>
      </c>
      <c r="CU338" s="57">
        <v>9.03566703313456E-3</v>
      </c>
      <c r="CV338" s="57">
        <v>2.7111908295235801E-3</v>
      </c>
      <c r="CW338" s="57">
        <v>-2.2196328794073399E-3</v>
      </c>
      <c r="CX338" s="57">
        <v>-3.7401378152869301E-3</v>
      </c>
      <c r="CY338" s="57">
        <v>-5.4148780068887801E-3</v>
      </c>
      <c r="CZ338" s="57">
        <v>-1.21956205100145E-3</v>
      </c>
      <c r="DA338" s="57">
        <v>1.44537272976206E-2</v>
      </c>
      <c r="DB338" s="57">
        <v>4.9586178777631301E-2</v>
      </c>
      <c r="DC338" s="57">
        <v>7.2185906158652099E-2</v>
      </c>
      <c r="DD338" s="57">
        <v>4.3354571493111199E-2</v>
      </c>
      <c r="DE338" s="57">
        <v>5.5423183924695703E-2</v>
      </c>
      <c r="DF338" s="57">
        <v>5.1438963227979403E-2</v>
      </c>
      <c r="DG338" s="57">
        <v>7.4396356181920198E-2</v>
      </c>
      <c r="DH338" s="57">
        <v>8.0532170120782495E-2</v>
      </c>
      <c r="DI338" s="57">
        <v>4.4790778751516401E-2</v>
      </c>
      <c r="DJ338" s="57">
        <v>6.3428248682244101E-2</v>
      </c>
      <c r="DK338" s="57">
        <v>6.3203168794130599E-2</v>
      </c>
      <c r="DL338" s="57">
        <v>0.14322052293742299</v>
      </c>
      <c r="DM338" s="57">
        <v>9.6879323635265399E-2</v>
      </c>
      <c r="DN338" s="57">
        <v>5.4585907834502803E-2</v>
      </c>
      <c r="DO338" s="57">
        <v>-2.7925789113660399E-3</v>
      </c>
      <c r="DP338" s="52">
        <v>-1.8841751716658899E-2</v>
      </c>
      <c r="DQ338" s="52">
        <v>-7.5966339810831802E-3</v>
      </c>
      <c r="DR338" s="58">
        <v>1.9213387479732599E-5</v>
      </c>
      <c r="DS338" s="58">
        <v>1.4201831895826001E-5</v>
      </c>
      <c r="DT338" s="58">
        <v>1.0883446365914E-5</v>
      </c>
      <c r="DU338" s="58">
        <v>8.7750118181531505E-6</v>
      </c>
      <c r="DV338" s="58">
        <v>5.0242669835708397E-6</v>
      </c>
      <c r="DW338" s="58">
        <v>3.2857110932769201E-6</v>
      </c>
      <c r="DX338" s="58">
        <v>4.4533721111608496E-6</v>
      </c>
      <c r="DY338" s="58">
        <v>5.0001880121515403E-6</v>
      </c>
      <c r="DZ338" s="58">
        <v>5.8172234400855303E-6</v>
      </c>
      <c r="EA338" s="58">
        <v>5.6022881648825096E-6</v>
      </c>
      <c r="EB338" s="58">
        <v>5.2050774769857799E-6</v>
      </c>
      <c r="EC338" s="58">
        <v>5.6173950121424403E-6</v>
      </c>
      <c r="ED338" s="58">
        <v>7.2320656509322498E-6</v>
      </c>
      <c r="EE338" s="58">
        <v>1.10856212479529E-5</v>
      </c>
      <c r="EF338" s="58">
        <v>1.65159030489343E-5</v>
      </c>
      <c r="EG338" s="58">
        <v>1.1824233612325099E-5</v>
      </c>
      <c r="EH338" s="58">
        <v>1.40818184188361E-5</v>
      </c>
      <c r="EI338" s="58">
        <v>2.1055019285079898E-5</v>
      </c>
      <c r="EJ338" s="58">
        <v>2.8211043192585201E-5</v>
      </c>
      <c r="EK338" s="58">
        <v>2.7756100613858601E-5</v>
      </c>
      <c r="EL338" s="58">
        <v>2.8071073298648099E-5</v>
      </c>
      <c r="EM338" s="58">
        <v>1.9976540400520902E-5</v>
      </c>
      <c r="EN338" s="58">
        <v>9.5192834052233002E-6</v>
      </c>
      <c r="EO338" s="58">
        <v>8.4192685673679503E-6</v>
      </c>
    </row>
    <row r="339" spans="2:145" x14ac:dyDescent="0.25">
      <c r="B33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All_All_All_Yes_All_All_All_All_All_All_All_45890</v>
      </c>
      <c r="C339" s="52" t="s">
        <v>264</v>
      </c>
      <c r="D339" s="52" t="s">
        <v>232</v>
      </c>
      <c r="E339" s="52" t="s">
        <v>25</v>
      </c>
      <c r="F339" s="52" t="s">
        <v>25</v>
      </c>
      <c r="G339" s="52" t="s">
        <v>25</v>
      </c>
      <c r="H339" s="52" t="s">
        <v>224</v>
      </c>
      <c r="I339" s="52" t="s">
        <v>25</v>
      </c>
      <c r="J339" s="52" t="s">
        <v>25</v>
      </c>
      <c r="K339" s="52" t="s">
        <v>25</v>
      </c>
      <c r="L339" s="53" t="s">
        <v>25</v>
      </c>
      <c r="M339" s="53" t="s">
        <v>25</v>
      </c>
      <c r="N339" s="54" t="s">
        <v>25</v>
      </c>
      <c r="O339" s="52" t="s">
        <v>25</v>
      </c>
      <c r="P339" s="55">
        <v>45890</v>
      </c>
      <c r="Q339" s="52">
        <v>17</v>
      </c>
      <c r="R339" s="52">
        <v>21</v>
      </c>
      <c r="S339" s="56">
        <v>812</v>
      </c>
      <c r="T339" s="52">
        <v>0</v>
      </c>
      <c r="U339" s="52">
        <v>0</v>
      </c>
      <c r="V339" s="52">
        <v>0</v>
      </c>
      <c r="W339" s="52">
        <v>0</v>
      </c>
      <c r="X339" s="52">
        <v>1.2513866119513699</v>
      </c>
      <c r="Y339" s="52">
        <v>1.1040247728797701</v>
      </c>
      <c r="Z339" s="52">
        <v>1.0394539188735801</v>
      </c>
      <c r="AA339" s="52">
        <v>0.93743028077847801</v>
      </c>
      <c r="AB339" s="52">
        <v>0.89759303187228701</v>
      </c>
      <c r="AC339" s="52">
        <v>0.84688665156365595</v>
      </c>
      <c r="AD339" s="52">
        <v>0.87080364017122602</v>
      </c>
      <c r="AE339" s="52">
        <v>0.77699618664768999</v>
      </c>
      <c r="AF339" s="52">
        <v>0.53870858770407504</v>
      </c>
      <c r="AG339" s="52">
        <v>0.35577376046173098</v>
      </c>
      <c r="AH339" s="52">
        <v>0.31667143901832501</v>
      </c>
      <c r="AI339" s="52">
        <v>0.33481428927892498</v>
      </c>
      <c r="AJ339" s="52">
        <v>0.44689441920217199</v>
      </c>
      <c r="AK339" s="52">
        <v>0.53364198898088899</v>
      </c>
      <c r="AL339" s="52">
        <v>0.68844212053419096</v>
      </c>
      <c r="AM339" s="52">
        <v>0.60123003515989404</v>
      </c>
      <c r="AN339" s="52">
        <v>0.66067500475200203</v>
      </c>
      <c r="AO339" s="52">
        <v>1.0797520793494499</v>
      </c>
      <c r="AP339" s="52">
        <v>1.4355908295441699</v>
      </c>
      <c r="AQ339" s="52">
        <v>1.0129614901741599</v>
      </c>
      <c r="AR339" s="52">
        <v>1.3475088542379901</v>
      </c>
      <c r="AS339" s="52">
        <v>1.7781637194136899</v>
      </c>
      <c r="AT339" s="52">
        <v>1.7027732593595</v>
      </c>
      <c r="AU339" s="52">
        <v>1.46029140155161</v>
      </c>
      <c r="AV339" s="52">
        <v>1.3117947234988101</v>
      </c>
      <c r="AW339" s="52">
        <v>1.2798168929523099</v>
      </c>
      <c r="AX339" s="52">
        <v>1.13112080247678</v>
      </c>
      <c r="AY339" s="52">
        <v>0.993892098175994</v>
      </c>
      <c r="AZ339" s="52">
        <v>0.87816338101172497</v>
      </c>
      <c r="BA339" s="52">
        <v>0.79075485595222095</v>
      </c>
      <c r="BB339" s="52">
        <v>0.75163057708213499</v>
      </c>
      <c r="BC339" s="52">
        <v>0.77366552060570903</v>
      </c>
      <c r="BD339" s="52">
        <v>0.73204348537281805</v>
      </c>
      <c r="BE339" s="52">
        <v>0.56768012470726303</v>
      </c>
      <c r="BF339" s="52">
        <v>0.47630396384784202</v>
      </c>
      <c r="BG339" s="52">
        <v>0.42811122888973202</v>
      </c>
      <c r="BH339" s="52">
        <v>0.46493312298077</v>
      </c>
      <c r="BI339" s="52">
        <v>0.57289071989777895</v>
      </c>
      <c r="BJ339" s="52">
        <v>0.78672924405479905</v>
      </c>
      <c r="BK339" s="52">
        <v>0.95711994052777405</v>
      </c>
      <c r="BL339" s="52">
        <v>0.93822978321334405</v>
      </c>
      <c r="BM339" s="52">
        <v>1.0167498030686</v>
      </c>
      <c r="BN339" s="52">
        <v>1.28087834947802</v>
      </c>
      <c r="BO339" s="52">
        <v>1.53546040530862</v>
      </c>
      <c r="BP339" s="52">
        <v>1.32056616336621</v>
      </c>
      <c r="BQ339" s="52">
        <v>1.5394785882070099</v>
      </c>
      <c r="BR339" s="52">
        <v>1.6547137814128901</v>
      </c>
      <c r="BS339" s="52">
        <v>1.4603050997012701</v>
      </c>
      <c r="BT339" s="52">
        <v>1.2758397656309901</v>
      </c>
      <c r="BU339" s="52">
        <v>75.795470276252502</v>
      </c>
      <c r="BV339" s="52">
        <v>74.355619986725699</v>
      </c>
      <c r="BW339" s="52">
        <v>73.337249062080005</v>
      </c>
      <c r="BX339" s="52">
        <v>71.6728385109475</v>
      </c>
      <c r="BY339" s="52">
        <v>70.509587514054999</v>
      </c>
      <c r="BZ339" s="52">
        <v>69.656027423006094</v>
      </c>
      <c r="CA339" s="52">
        <v>68.698507182854499</v>
      </c>
      <c r="CB339" s="52">
        <v>68.615753914910798</v>
      </c>
      <c r="CC339" s="52">
        <v>72.324123742379001</v>
      </c>
      <c r="CD339" s="52">
        <v>77.727956785723705</v>
      </c>
      <c r="CE339" s="52">
        <v>82.942976150288601</v>
      </c>
      <c r="CF339" s="52">
        <v>87.188102591003201</v>
      </c>
      <c r="CG339" s="52">
        <v>90.773444768670998</v>
      </c>
      <c r="CH339" s="52">
        <v>93.818538378295003</v>
      </c>
      <c r="CI339" s="52">
        <v>95.753137080430903</v>
      </c>
      <c r="CJ339" s="52">
        <v>98.027748780224201</v>
      </c>
      <c r="CK339" s="52">
        <v>98.597098492932602</v>
      </c>
      <c r="CL339" s="52">
        <v>98.183637909894401</v>
      </c>
      <c r="CM339" s="52">
        <v>97.278862038518994</v>
      </c>
      <c r="CN339" s="52">
        <v>94.870181121098099</v>
      </c>
      <c r="CO339" s="52">
        <v>90.0642915865227</v>
      </c>
      <c r="CP339" s="52">
        <v>85.774553552799702</v>
      </c>
      <c r="CQ339" s="57">
        <v>82.565250589321295</v>
      </c>
      <c r="CR339" s="57">
        <v>80.287693428055903</v>
      </c>
      <c r="CS339" s="57">
        <v>78.451164118121397</v>
      </c>
      <c r="CT339" s="57">
        <v>2.6491761482848299E-2</v>
      </c>
      <c r="CU339" s="57">
        <v>8.6997628540002505E-3</v>
      </c>
      <c r="CV339" s="57">
        <v>3.3484061613903702E-3</v>
      </c>
      <c r="CW339" s="57">
        <v>-6.6803331468816296E-4</v>
      </c>
      <c r="CX339" s="57">
        <v>-3.5081879696590799E-3</v>
      </c>
      <c r="CY339" s="57">
        <v>-4.6971179593671003E-3</v>
      </c>
      <c r="CZ339" s="57">
        <v>-1.5611973535378399E-3</v>
      </c>
      <c r="DA339" s="57">
        <v>1.3102548572537599E-2</v>
      </c>
      <c r="DB339" s="57">
        <v>4.88763467771152E-2</v>
      </c>
      <c r="DC339" s="57">
        <v>7.1274459741670099E-2</v>
      </c>
      <c r="DD339" s="57">
        <v>4.3620447383039697E-2</v>
      </c>
      <c r="DE339" s="57">
        <v>5.5717158252591201E-2</v>
      </c>
      <c r="DF339" s="57">
        <v>4.7181405486903701E-2</v>
      </c>
      <c r="DG339" s="52">
        <v>8.2014978331687999E-2</v>
      </c>
      <c r="DH339" s="57">
        <v>7.9476540738468895E-2</v>
      </c>
      <c r="DI339" s="57">
        <v>4.6282804041201699E-2</v>
      </c>
      <c r="DJ339" s="57">
        <v>6.5472484460752003E-2</v>
      </c>
      <c r="DK339" s="57">
        <v>6.0794341611891498E-2</v>
      </c>
      <c r="DL339" s="57">
        <v>0.13417918736050799</v>
      </c>
      <c r="DM339" s="57">
        <v>9.1666477599314206E-2</v>
      </c>
      <c r="DN339" s="57">
        <v>3.0146950920080299E-2</v>
      </c>
      <c r="DO339" s="57">
        <v>-1.40615912590731E-2</v>
      </c>
      <c r="DP339" s="52">
        <v>-2.1823746510356901E-2</v>
      </c>
      <c r="DQ339" s="52">
        <v>-7.1137562270701697E-3</v>
      </c>
      <c r="DR339" s="58">
        <v>1.4744981024939399E-5</v>
      </c>
      <c r="DS339" s="58">
        <v>1.1932863414252701E-5</v>
      </c>
      <c r="DT339" s="58">
        <v>9.9125617316318103E-6</v>
      </c>
      <c r="DU339" s="58">
        <v>8.0583219542942705E-6</v>
      </c>
      <c r="DV339" s="58">
        <v>4.5837045986651697E-6</v>
      </c>
      <c r="DW339" s="58">
        <v>3.0952827685865898E-6</v>
      </c>
      <c r="DX339" s="58">
        <v>4.27627944117429E-6</v>
      </c>
      <c r="DY339" s="58">
        <v>4.8468276812828402E-6</v>
      </c>
      <c r="DZ339" s="58">
        <v>5.0863397790536497E-6</v>
      </c>
      <c r="EA339" s="58">
        <v>4.6250480964878501E-6</v>
      </c>
      <c r="EB339" s="58">
        <v>4.6200457606253202E-6</v>
      </c>
      <c r="EC339" s="58">
        <v>5.3799271493075501E-6</v>
      </c>
      <c r="ED339" s="58">
        <v>7.3564760138918697E-6</v>
      </c>
      <c r="EE339" s="58">
        <v>1.1502246937090201E-5</v>
      </c>
      <c r="EF339" s="58">
        <v>1.46108437563832E-5</v>
      </c>
      <c r="EG339" s="58">
        <v>1.1459528556450799E-5</v>
      </c>
      <c r="EH339" s="58">
        <v>1.3671618436529701E-5</v>
      </c>
      <c r="EI339" s="58">
        <v>1.9355888181532299E-5</v>
      </c>
      <c r="EJ339" s="58">
        <v>2.49319004744987E-5</v>
      </c>
      <c r="EK339" s="58">
        <v>2.1713804894348001E-5</v>
      </c>
      <c r="EL339" s="58">
        <v>2.7154801359986E-5</v>
      </c>
      <c r="EM339" s="58">
        <v>1.4015113993761899E-5</v>
      </c>
      <c r="EN339" s="58">
        <v>7.0044044737324199E-6</v>
      </c>
      <c r="EO339" s="58">
        <v>6.09906751002211E-6</v>
      </c>
    </row>
    <row r="340" spans="2:145" x14ac:dyDescent="0.25">
      <c r="B34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All_All_All_Yes_All_All_All_All_All_All_All_45891</v>
      </c>
      <c r="C340" s="52" t="s">
        <v>264</v>
      </c>
      <c r="D340" s="52" t="s">
        <v>232</v>
      </c>
      <c r="E340" s="52" t="s">
        <v>25</v>
      </c>
      <c r="F340" s="52" t="s">
        <v>25</v>
      </c>
      <c r="G340" s="52" t="s">
        <v>25</v>
      </c>
      <c r="H340" s="52" t="s">
        <v>224</v>
      </c>
      <c r="I340" s="52" t="s">
        <v>25</v>
      </c>
      <c r="J340" s="52" t="s">
        <v>25</v>
      </c>
      <c r="K340" s="52" t="s">
        <v>25</v>
      </c>
      <c r="L340" s="53" t="s">
        <v>25</v>
      </c>
      <c r="M340" s="53" t="s">
        <v>25</v>
      </c>
      <c r="N340" s="54" t="s">
        <v>25</v>
      </c>
      <c r="O340" s="52" t="s">
        <v>25</v>
      </c>
      <c r="P340" s="55">
        <v>45891</v>
      </c>
      <c r="Q340" s="52">
        <v>17</v>
      </c>
      <c r="R340" s="52">
        <v>21</v>
      </c>
      <c r="S340" s="56">
        <v>818</v>
      </c>
      <c r="T340" s="52">
        <v>0</v>
      </c>
      <c r="U340" s="52">
        <v>0</v>
      </c>
      <c r="V340" s="52">
        <v>0</v>
      </c>
      <c r="W340" s="52">
        <v>0</v>
      </c>
      <c r="X340" s="52">
        <v>1.50395209529174</v>
      </c>
      <c r="Y340" s="52">
        <v>1.3905495997549699</v>
      </c>
      <c r="Z340" s="52">
        <v>1.2059720227572499</v>
      </c>
      <c r="AA340" s="52">
        <v>1.0816631700875401</v>
      </c>
      <c r="AB340" s="52">
        <v>1.00938382703609</v>
      </c>
      <c r="AC340" s="52">
        <v>0.977376463829285</v>
      </c>
      <c r="AD340" s="52">
        <v>0.96303150722626696</v>
      </c>
      <c r="AE340" s="52">
        <v>0.84670706403971097</v>
      </c>
      <c r="AF340" s="52">
        <v>0.57603463111805497</v>
      </c>
      <c r="AG340" s="52">
        <v>0.44959412313240799</v>
      </c>
      <c r="AH340" s="52">
        <v>0.38232109813445397</v>
      </c>
      <c r="AI340" s="52">
        <v>0.35921361233574201</v>
      </c>
      <c r="AJ340" s="52">
        <v>0.45252460476543699</v>
      </c>
      <c r="AK340" s="52">
        <v>0.64078389548075099</v>
      </c>
      <c r="AL340" s="52">
        <v>0.90132150954118795</v>
      </c>
      <c r="AM340" s="52">
        <v>0.80526361795885104</v>
      </c>
      <c r="AN340" s="52">
        <v>0.91787529907364795</v>
      </c>
      <c r="AO340" s="52">
        <v>1.3834767728398201</v>
      </c>
      <c r="AP340" s="52">
        <v>1.44451081820516</v>
      </c>
      <c r="AQ340" s="52">
        <v>1.2460301817877699</v>
      </c>
      <c r="AR340" s="52">
        <v>1.70428663192117</v>
      </c>
      <c r="AS340" s="52">
        <v>2.03231235464939</v>
      </c>
      <c r="AT340" s="52">
        <v>1.95595111579287</v>
      </c>
      <c r="AU340" s="52">
        <v>1.7143432828051901</v>
      </c>
      <c r="AV340" s="52">
        <v>1.4578161692584299</v>
      </c>
      <c r="AW340" s="52">
        <v>1.3879111984466801</v>
      </c>
      <c r="AX340" s="52">
        <v>1.2776826093642799</v>
      </c>
      <c r="AY340" s="52">
        <v>1.11790467713091</v>
      </c>
      <c r="AZ340" s="52">
        <v>0.98432184212037199</v>
      </c>
      <c r="BA340" s="52">
        <v>0.89530919217572802</v>
      </c>
      <c r="BB340" s="52">
        <v>0.84495895597138704</v>
      </c>
      <c r="BC340" s="52">
        <v>0.85583219679942302</v>
      </c>
      <c r="BD340" s="52">
        <v>0.79533450884749002</v>
      </c>
      <c r="BE340" s="52">
        <v>0.61192346826960797</v>
      </c>
      <c r="BF340" s="52">
        <v>0.50301895852366896</v>
      </c>
      <c r="BG340" s="52">
        <v>0.446580705682248</v>
      </c>
      <c r="BH340" s="52">
        <v>0.49320979931807002</v>
      </c>
      <c r="BI340" s="52">
        <v>0.59807139016291599</v>
      </c>
      <c r="BJ340" s="52">
        <v>0.78711295738522502</v>
      </c>
      <c r="BK340" s="52">
        <v>1.0098982338581799</v>
      </c>
      <c r="BL340" s="52">
        <v>0.98876472260270099</v>
      </c>
      <c r="BM340" s="52">
        <v>1.0785273819396699</v>
      </c>
      <c r="BN340" s="52">
        <v>1.37960456829053</v>
      </c>
      <c r="BO340" s="52">
        <v>1.6566692402718399</v>
      </c>
      <c r="BP340" s="52">
        <v>1.4249264155229899</v>
      </c>
      <c r="BQ340" s="52">
        <v>1.6839663541550101</v>
      </c>
      <c r="BR340" s="52">
        <v>1.8584423761787501</v>
      </c>
      <c r="BS340" s="52">
        <v>1.6610082019630501</v>
      </c>
      <c r="BT340" s="52">
        <v>1.4698802904478601</v>
      </c>
      <c r="BU340" s="52">
        <v>78.299837894912699</v>
      </c>
      <c r="BV340" s="52">
        <v>77.274519968039201</v>
      </c>
      <c r="BW340" s="52">
        <v>75.151055733089905</v>
      </c>
      <c r="BX340" s="52">
        <v>73.554081372088902</v>
      </c>
      <c r="BY340" s="52">
        <v>72.313508279770005</v>
      </c>
      <c r="BZ340" s="52">
        <v>71.421282663071494</v>
      </c>
      <c r="CA340" s="52">
        <v>70.057009752393398</v>
      </c>
      <c r="CB340" s="52">
        <v>69.671142845720695</v>
      </c>
      <c r="CC340" s="52">
        <v>73.279396880207202</v>
      </c>
      <c r="CD340" s="52">
        <v>78.184655132255898</v>
      </c>
      <c r="CE340" s="52">
        <v>82.734345783582299</v>
      </c>
      <c r="CF340" s="52">
        <v>86.692911166838698</v>
      </c>
      <c r="CG340" s="52">
        <v>90.449391647156304</v>
      </c>
      <c r="CH340" s="52">
        <v>93.630572611585904</v>
      </c>
      <c r="CI340" s="52">
        <v>96.5308107736099</v>
      </c>
      <c r="CJ340" s="52">
        <v>98.239305988802599</v>
      </c>
      <c r="CK340" s="52">
        <v>99.269892146308393</v>
      </c>
      <c r="CL340" s="52">
        <v>99.355887698010804</v>
      </c>
      <c r="CM340" s="52">
        <v>97.966984994547801</v>
      </c>
      <c r="CN340" s="52">
        <v>95.819936422613907</v>
      </c>
      <c r="CO340" s="52">
        <v>91.716410296687499</v>
      </c>
      <c r="CP340" s="57">
        <v>87.989438494853005</v>
      </c>
      <c r="CQ340" s="57">
        <v>84.520692342879201</v>
      </c>
      <c r="CR340" s="57">
        <v>81.583426114060899</v>
      </c>
      <c r="CS340" s="57">
        <v>79.888578642675498</v>
      </c>
      <c r="CT340" s="57">
        <v>3.2531366308964298E-2</v>
      </c>
      <c r="CU340" s="57">
        <v>2.2068773240333701E-2</v>
      </c>
      <c r="CV340" s="57">
        <v>9.1727034797639204E-3</v>
      </c>
      <c r="CW340" s="57">
        <v>-4.8094225782971601E-4</v>
      </c>
      <c r="CX340" s="57">
        <v>-3.98894338791707E-3</v>
      </c>
      <c r="CY340" s="57">
        <v>-5.6909443678227296E-3</v>
      </c>
      <c r="CZ340" s="57">
        <v>-2.15268803081984E-3</v>
      </c>
      <c r="DA340" s="57">
        <v>1.6413386480217802E-2</v>
      </c>
      <c r="DB340" s="57">
        <v>5.11492979883564E-2</v>
      </c>
      <c r="DC340" s="57">
        <v>7.4725700921463203E-2</v>
      </c>
      <c r="DD340" s="57">
        <v>5.0425337308313001E-2</v>
      </c>
      <c r="DE340" s="57">
        <v>5.0937959808494103E-2</v>
      </c>
      <c r="DF340" s="57">
        <v>7.1873666471397493E-2</v>
      </c>
      <c r="DG340" s="57">
        <v>0.100481431228211</v>
      </c>
      <c r="DH340" s="57">
        <v>9.9640412022721697E-2</v>
      </c>
      <c r="DI340" s="57">
        <v>5.0310083972358401E-2</v>
      </c>
      <c r="DJ340" s="57">
        <v>6.5535753573721295E-2</v>
      </c>
      <c r="DK340" s="57">
        <v>6.8913380763422794E-2</v>
      </c>
      <c r="DL340" s="57">
        <v>0.14415680591590799</v>
      </c>
      <c r="DM340" s="57">
        <v>9.3388373136957498E-2</v>
      </c>
      <c r="DN340" s="57">
        <v>4.9970168356207503E-2</v>
      </c>
      <c r="DO340" s="57">
        <v>1.4843853416540599E-2</v>
      </c>
      <c r="DP340" s="52">
        <v>-1.0659888977875599E-2</v>
      </c>
      <c r="DQ340" s="52">
        <v>-6.0492873984254597E-3</v>
      </c>
      <c r="DR340" s="58">
        <v>1.61939154192734E-5</v>
      </c>
      <c r="DS340" s="58">
        <v>1.5688707468174101E-5</v>
      </c>
      <c r="DT340" s="58">
        <v>1.22662762682752E-5</v>
      </c>
      <c r="DU340" s="58">
        <v>9.2464212175184904E-6</v>
      </c>
      <c r="DV340" s="58">
        <v>4.84487534177625E-6</v>
      </c>
      <c r="DW340" s="58">
        <v>3.2670860856977301E-6</v>
      </c>
      <c r="DX340" s="58">
        <v>4.6841425140808396E-6</v>
      </c>
      <c r="DY340" s="58">
        <v>6.0359671398734102E-6</v>
      </c>
      <c r="DZ340" s="58">
        <v>7.0622894816711097E-6</v>
      </c>
      <c r="EA340" s="58">
        <v>6.5861347531378204E-6</v>
      </c>
      <c r="EB340" s="58">
        <v>1.24573670402691E-5</v>
      </c>
      <c r="EC340" s="58">
        <v>1.10427801051908E-5</v>
      </c>
      <c r="ED340" s="58">
        <v>1.1999388062158499E-5</v>
      </c>
      <c r="EE340" s="58">
        <v>1.51783408544273E-5</v>
      </c>
      <c r="EF340" s="58">
        <v>2.30192401567001E-5</v>
      </c>
      <c r="EG340" s="58">
        <v>1.4888948728452301E-5</v>
      </c>
      <c r="EH340" s="58">
        <v>1.7040164492256401E-5</v>
      </c>
      <c r="EI340" s="58">
        <v>2.4483107921315001E-5</v>
      </c>
      <c r="EJ340" s="58">
        <v>3.1515980917326497E-5</v>
      </c>
      <c r="EK340" s="58">
        <v>2.9439830114405001E-5</v>
      </c>
      <c r="EL340" s="58">
        <v>3.65738206946278E-5</v>
      </c>
      <c r="EM340" s="58">
        <v>2.4284961945993499E-5</v>
      </c>
      <c r="EN340" s="58">
        <v>1.13405864993975E-5</v>
      </c>
      <c r="EO340" s="58">
        <v>1.06541722014578E-5</v>
      </c>
    </row>
    <row r="341" spans="2:145" x14ac:dyDescent="0.25">
      <c r="B34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All_All_All_Yes_All_All_All_All_All_All_All_45904</v>
      </c>
      <c r="C341" s="52" t="s">
        <v>264</v>
      </c>
      <c r="D341" s="52" t="s">
        <v>232</v>
      </c>
      <c r="E341" s="52" t="s">
        <v>25</v>
      </c>
      <c r="F341" s="52" t="s">
        <v>25</v>
      </c>
      <c r="G341" s="52" t="s">
        <v>25</v>
      </c>
      <c r="H341" s="52" t="s">
        <v>224</v>
      </c>
      <c r="I341" s="52" t="s">
        <v>25</v>
      </c>
      <c r="J341" s="52" t="s">
        <v>25</v>
      </c>
      <c r="K341" s="52" t="s">
        <v>25</v>
      </c>
      <c r="L341" s="53" t="s">
        <v>25</v>
      </c>
      <c r="M341" s="53" t="s">
        <v>25</v>
      </c>
      <c r="N341" s="54" t="s">
        <v>25</v>
      </c>
      <c r="O341" s="52" t="s">
        <v>25</v>
      </c>
      <c r="P341" s="55">
        <v>45904</v>
      </c>
      <c r="Q341" s="52">
        <v>17</v>
      </c>
      <c r="R341" s="52">
        <v>21</v>
      </c>
      <c r="S341" s="56">
        <v>902</v>
      </c>
      <c r="T341" s="52">
        <v>0</v>
      </c>
      <c r="U341" s="52">
        <v>0</v>
      </c>
      <c r="V341" s="52">
        <v>0</v>
      </c>
      <c r="W341" s="52">
        <v>0</v>
      </c>
      <c r="X341" s="52">
        <v>1.21102568815096</v>
      </c>
      <c r="Y341" s="52">
        <v>1.1385072124756901</v>
      </c>
      <c r="Z341" s="52">
        <v>1.1171389827704801</v>
      </c>
      <c r="AA341" s="52">
        <v>0.97282491127989901</v>
      </c>
      <c r="AB341" s="52">
        <v>0.90458664670931699</v>
      </c>
      <c r="AC341" s="52">
        <v>0.84801929700780299</v>
      </c>
      <c r="AD341" s="52">
        <v>0.87778546082562803</v>
      </c>
      <c r="AE341" s="52">
        <v>0.80194360622287597</v>
      </c>
      <c r="AF341" s="52">
        <v>0.48840093121806399</v>
      </c>
      <c r="AG341" s="52">
        <v>0.369154349856811</v>
      </c>
      <c r="AH341" s="52">
        <v>0.32264351186646001</v>
      </c>
      <c r="AI341" s="52">
        <v>0.32644332709121099</v>
      </c>
      <c r="AJ341" s="52">
        <v>0.33187672314273903</v>
      </c>
      <c r="AK341" s="52">
        <v>0.40890753916213102</v>
      </c>
      <c r="AL341" s="52">
        <v>0.48282149561987597</v>
      </c>
      <c r="AM341" s="52">
        <v>0.45258417449921301</v>
      </c>
      <c r="AN341" s="52">
        <v>0.47090594437305999</v>
      </c>
      <c r="AO341" s="52">
        <v>0.67411732392556101</v>
      </c>
      <c r="AP341" s="52">
        <v>0.84894101158983204</v>
      </c>
      <c r="AQ341" s="52">
        <v>0.91960682315253595</v>
      </c>
      <c r="AR341" s="52">
        <v>1.0729284370163801</v>
      </c>
      <c r="AS341" s="52">
        <v>1.2526936232711701</v>
      </c>
      <c r="AT341" s="52">
        <v>1.0800524882473299</v>
      </c>
      <c r="AU341" s="52">
        <v>0.98636953473408695</v>
      </c>
      <c r="AV341" s="52">
        <v>1.2107086876144699</v>
      </c>
      <c r="AW341" s="52">
        <v>1.10903597324095</v>
      </c>
      <c r="AX341" s="52">
        <v>1.01327965595241</v>
      </c>
      <c r="AY341" s="52">
        <v>0.91847370741703005</v>
      </c>
      <c r="AZ341" s="52">
        <v>0.83296166444630904</v>
      </c>
      <c r="BA341" s="52">
        <v>0.77797503053662898</v>
      </c>
      <c r="BB341" s="52">
        <v>0.74616324313360705</v>
      </c>
      <c r="BC341" s="52">
        <v>0.79882239615606598</v>
      </c>
      <c r="BD341" s="52">
        <v>0.75624382661081402</v>
      </c>
      <c r="BE341" s="52">
        <v>0.58393926520371298</v>
      </c>
      <c r="BF341" s="52">
        <v>0.47706158604563698</v>
      </c>
      <c r="BG341" s="52">
        <v>0.39964154674644398</v>
      </c>
      <c r="BH341" s="52">
        <v>0.40101298358936099</v>
      </c>
      <c r="BI341" s="52">
        <v>0.44257697116009498</v>
      </c>
      <c r="BJ341" s="52">
        <v>0.54012072030940095</v>
      </c>
      <c r="BK341" s="52">
        <v>0.69459058605175705</v>
      </c>
      <c r="BL341" s="52">
        <v>0.67954475969125705</v>
      </c>
      <c r="BM341" s="52">
        <v>0.708968783855776</v>
      </c>
      <c r="BN341" s="52">
        <v>0.86393992113003104</v>
      </c>
      <c r="BO341" s="52">
        <v>0.89734252333277598</v>
      </c>
      <c r="BP341" s="52">
        <v>0.88621143851338302</v>
      </c>
      <c r="BQ341" s="52">
        <v>1.0144525085743099</v>
      </c>
      <c r="BR341" s="52">
        <v>1.0862529213538099</v>
      </c>
      <c r="BS341" s="52">
        <v>0.96023759470288195</v>
      </c>
      <c r="BT341" s="52">
        <v>0.86521105074990701</v>
      </c>
      <c r="BU341" s="52">
        <v>74.188239497629695</v>
      </c>
      <c r="BV341" s="52">
        <v>72.664575885435099</v>
      </c>
      <c r="BW341" s="52">
        <v>71.768409381945901</v>
      </c>
      <c r="BX341" s="52">
        <v>70.703161688028601</v>
      </c>
      <c r="BY341" s="52">
        <v>69.426581457468302</v>
      </c>
      <c r="BZ341" s="52">
        <v>68.204025257201494</v>
      </c>
      <c r="CA341" s="52">
        <v>68.075898727411996</v>
      </c>
      <c r="CB341" s="52">
        <v>67.469553075650595</v>
      </c>
      <c r="CC341" s="52">
        <v>70.250886212826302</v>
      </c>
      <c r="CD341" s="52">
        <v>73.626002116877899</v>
      </c>
      <c r="CE341" s="52">
        <v>77.095768197065297</v>
      </c>
      <c r="CF341" s="52">
        <v>80.120008905236105</v>
      </c>
      <c r="CG341" s="52">
        <v>82.874819211953294</v>
      </c>
      <c r="CH341" s="52">
        <v>85.787708798346202</v>
      </c>
      <c r="CI341" s="52">
        <v>88.394887770519702</v>
      </c>
      <c r="CJ341" s="52">
        <v>89.636451263690702</v>
      </c>
      <c r="CK341" s="52">
        <v>89.841857972035299</v>
      </c>
      <c r="CL341" s="52">
        <v>89.252197705595705</v>
      </c>
      <c r="CM341" s="52">
        <v>87.315400233543201</v>
      </c>
      <c r="CN341" s="52">
        <v>83.132059185579095</v>
      </c>
      <c r="CO341" s="52">
        <v>79.314459551904093</v>
      </c>
      <c r="CP341" s="52">
        <v>76.315424483129505</v>
      </c>
      <c r="CQ341" s="57">
        <v>73.693001548217694</v>
      </c>
      <c r="CR341" s="57">
        <v>71.827506004096904</v>
      </c>
      <c r="CS341" s="57">
        <v>75.975977525929594</v>
      </c>
      <c r="CT341" s="57">
        <v>2.28391322544765E-2</v>
      </c>
      <c r="CU341" s="57">
        <v>3.07767218941132E-3</v>
      </c>
      <c r="CV341" s="57">
        <v>7.3534540510416298E-4</v>
      </c>
      <c r="CW341" s="57">
        <v>-3.5072056009504298E-5</v>
      </c>
      <c r="CX341" s="57">
        <v>-3.2612517498797002E-3</v>
      </c>
      <c r="CY341" s="57">
        <v>-3.8738569599408999E-3</v>
      </c>
      <c r="CZ341" s="57">
        <v>-1.5610245597484701E-3</v>
      </c>
      <c r="DA341" s="57">
        <v>1.2086121268372101E-2</v>
      </c>
      <c r="DB341" s="57">
        <v>4.45061234464071E-2</v>
      </c>
      <c r="DC341" s="57">
        <v>5.1745203008747201E-2</v>
      </c>
      <c r="DD341" s="57">
        <v>3.48445106652139E-2</v>
      </c>
      <c r="DE341" s="57">
        <v>4.7952910218472498E-2</v>
      </c>
      <c r="DF341" s="57">
        <v>4.3993498849168297E-2</v>
      </c>
      <c r="DG341" s="57">
        <v>3.9674417560758998E-2</v>
      </c>
      <c r="DH341" s="57">
        <v>4.2813568967631999E-2</v>
      </c>
      <c r="DI341" s="57">
        <v>2.3326028205641201E-2</v>
      </c>
      <c r="DJ341" s="57">
        <v>3.6457848530716999E-2</v>
      </c>
      <c r="DK341" s="57">
        <v>3.9094938398927297E-2</v>
      </c>
      <c r="DL341" s="57">
        <v>6.4815800628746603E-2</v>
      </c>
      <c r="DM341" s="57">
        <v>3.4248910076139699E-2</v>
      </c>
      <c r="DN341" s="57">
        <v>9.6885014631002808E-3</v>
      </c>
      <c r="DO341" s="57">
        <v>-1.08369211015805E-2</v>
      </c>
      <c r="DP341" s="52">
        <v>1.0022013873959399E-2</v>
      </c>
      <c r="DQ341" s="52">
        <v>3.9805551535788503E-4</v>
      </c>
      <c r="DR341" s="59">
        <v>1.4524641341027899E-5</v>
      </c>
      <c r="DS341" s="59">
        <v>1.1984041230824801E-5</v>
      </c>
      <c r="DT341" s="59">
        <v>9.8430946934655699E-6</v>
      </c>
      <c r="DU341" s="59">
        <v>6.7887596949966298E-6</v>
      </c>
      <c r="DV341" s="58">
        <v>3.7897598342290999E-6</v>
      </c>
      <c r="DW341" s="58">
        <v>2.3896338682829501E-6</v>
      </c>
      <c r="DX341" s="58">
        <v>3.5775278751801102E-6</v>
      </c>
      <c r="DY341" s="58">
        <v>4.9759670686022598E-6</v>
      </c>
      <c r="DZ341" s="58">
        <v>5.45204733271048E-6</v>
      </c>
      <c r="EA341" s="58">
        <v>5.51713445741616E-6</v>
      </c>
      <c r="EB341" s="58">
        <v>4.7690603515116397E-6</v>
      </c>
      <c r="EC341" s="58">
        <v>5.3098671527105997E-6</v>
      </c>
      <c r="ED341" s="58">
        <v>6.2328403997269596E-6</v>
      </c>
      <c r="EE341" s="58">
        <v>8.45367462669938E-6</v>
      </c>
      <c r="EF341" s="59">
        <v>1.29777294184145E-5</v>
      </c>
      <c r="EG341" s="59">
        <v>1.01486689115989E-5</v>
      </c>
      <c r="EH341" s="59">
        <v>1.5177024480072301E-5</v>
      </c>
      <c r="EI341" s="59">
        <v>1.9852236099655799E-5</v>
      </c>
      <c r="EJ341" s="59">
        <v>1.6104165886569801E-5</v>
      </c>
      <c r="EK341" s="59">
        <v>1.53832769951079E-5</v>
      </c>
      <c r="EL341" s="59">
        <v>1.51136038609707E-5</v>
      </c>
      <c r="EM341" s="59">
        <v>1.09030334358853E-5</v>
      </c>
      <c r="EN341" s="58">
        <v>4.3551156881230597E-6</v>
      </c>
      <c r="EO341" s="58">
        <v>4.1231232030945898E-6</v>
      </c>
    </row>
    <row r="342" spans="2:145" x14ac:dyDescent="0.25">
      <c r="B34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All_All_All_Yes_All_All_All_All_All_All_All_45916</v>
      </c>
      <c r="C342" s="52" t="s">
        <v>264</v>
      </c>
      <c r="D342" s="52" t="s">
        <v>232</v>
      </c>
      <c r="E342" s="52" t="s">
        <v>25</v>
      </c>
      <c r="F342" s="52" t="s">
        <v>25</v>
      </c>
      <c r="G342" s="52" t="s">
        <v>25</v>
      </c>
      <c r="H342" s="52" t="s">
        <v>224</v>
      </c>
      <c r="I342" s="52" t="s">
        <v>25</v>
      </c>
      <c r="J342" s="52" t="s">
        <v>25</v>
      </c>
      <c r="K342" s="52" t="s">
        <v>25</v>
      </c>
      <c r="L342" s="53" t="s">
        <v>25</v>
      </c>
      <c r="M342" s="53" t="s">
        <v>25</v>
      </c>
      <c r="N342" s="54" t="s">
        <v>25</v>
      </c>
      <c r="O342" s="52" t="s">
        <v>25</v>
      </c>
      <c r="P342" s="55">
        <v>45916</v>
      </c>
      <c r="Q342" s="52">
        <v>17</v>
      </c>
      <c r="R342" s="52">
        <v>21</v>
      </c>
      <c r="S342" s="56">
        <v>974</v>
      </c>
      <c r="T342" s="52">
        <v>0</v>
      </c>
      <c r="U342" s="52">
        <v>0</v>
      </c>
      <c r="V342" s="52">
        <v>0</v>
      </c>
      <c r="W342" s="52">
        <v>0</v>
      </c>
      <c r="X342" s="52">
        <v>0.91975686248038102</v>
      </c>
      <c r="Y342" s="52">
        <v>0.96611585644320597</v>
      </c>
      <c r="Z342" s="52">
        <v>0.82655540746921996</v>
      </c>
      <c r="AA342" s="52">
        <v>0.76391430433396801</v>
      </c>
      <c r="AB342" s="52">
        <v>0.71293126401026397</v>
      </c>
      <c r="AC342" s="52">
        <v>0.73049448174415599</v>
      </c>
      <c r="AD342" s="52">
        <v>0.81458253997664498</v>
      </c>
      <c r="AE342" s="52">
        <v>0.71195641577992397</v>
      </c>
      <c r="AF342" s="52">
        <v>0.426992815234854</v>
      </c>
      <c r="AG342" s="52">
        <v>0.303944681537266</v>
      </c>
      <c r="AH342" s="52">
        <v>0.262995785161658</v>
      </c>
      <c r="AI342" s="52">
        <v>0.25129159267804702</v>
      </c>
      <c r="AJ342" s="52">
        <v>0.33505765955419498</v>
      </c>
      <c r="AK342" s="52">
        <v>0.46867755229935798</v>
      </c>
      <c r="AL342" s="52">
        <v>0.61126619406819005</v>
      </c>
      <c r="AM342" s="52">
        <v>0.539720016789907</v>
      </c>
      <c r="AN342" s="52">
        <v>0.51822425279108697</v>
      </c>
      <c r="AO342" s="52">
        <v>0.75071269648929095</v>
      </c>
      <c r="AP342" s="52">
        <v>0.79039091986255905</v>
      </c>
      <c r="AQ342" s="52">
        <v>0.94184750531390504</v>
      </c>
      <c r="AR342" s="52">
        <v>1.17184905856963</v>
      </c>
      <c r="AS342" s="52">
        <v>1.3814681386384799</v>
      </c>
      <c r="AT342" s="52">
        <v>1.3163918553848399</v>
      </c>
      <c r="AU342" s="52">
        <v>1.0976986176300201</v>
      </c>
      <c r="AV342" s="52">
        <v>0.83631528740611705</v>
      </c>
      <c r="AW342" s="52">
        <v>1.0416097288197801</v>
      </c>
      <c r="AX342" s="52">
        <v>0.94206052024139197</v>
      </c>
      <c r="AY342" s="52">
        <v>0.82661157834976595</v>
      </c>
      <c r="AZ342" s="52">
        <v>0.722514295912284</v>
      </c>
      <c r="BA342" s="52">
        <v>0.65810666878868296</v>
      </c>
      <c r="BB342" s="52">
        <v>0.63293588066232598</v>
      </c>
      <c r="BC342" s="52">
        <v>0.69670022148983102</v>
      </c>
      <c r="BD342" s="52">
        <v>0.687781472730563</v>
      </c>
      <c r="BE342" s="52">
        <v>0.54363690524742503</v>
      </c>
      <c r="BF342" s="52">
        <v>0.45102537643868101</v>
      </c>
      <c r="BG342" s="52">
        <v>0.38843604705650298</v>
      </c>
      <c r="BH342" s="52">
        <v>0.42730760181433097</v>
      </c>
      <c r="BI342" s="52">
        <v>0.497996792914006</v>
      </c>
      <c r="BJ342" s="52">
        <v>0.65441383813264897</v>
      </c>
      <c r="BK342" s="52">
        <v>0.83230402775384105</v>
      </c>
      <c r="BL342" s="52">
        <v>0.82408269948385304</v>
      </c>
      <c r="BM342" s="52">
        <v>0.849746504068007</v>
      </c>
      <c r="BN342" s="52">
        <v>1.0372668932320099</v>
      </c>
      <c r="BO342" s="52">
        <v>1.11047484549776</v>
      </c>
      <c r="BP342" s="52">
        <v>1.11475749476764</v>
      </c>
      <c r="BQ342" s="52">
        <v>1.19981481180788</v>
      </c>
      <c r="BR342" s="52">
        <v>1.2680135333348299</v>
      </c>
      <c r="BS342" s="52">
        <v>1.1021367678604199</v>
      </c>
      <c r="BT342" s="52">
        <v>0.98445082394486505</v>
      </c>
      <c r="BU342" s="52">
        <v>73.879912943147204</v>
      </c>
      <c r="BV342" s="52">
        <v>72.663996913605502</v>
      </c>
      <c r="BW342" s="52">
        <v>70.806427263947</v>
      </c>
      <c r="BX342" s="52">
        <v>70.113938141381894</v>
      </c>
      <c r="BY342" s="52">
        <v>68.4746009328817</v>
      </c>
      <c r="BZ342" s="52">
        <v>67.082381462745005</v>
      </c>
      <c r="CA342" s="52">
        <v>66.4615597801089</v>
      </c>
      <c r="CB342" s="52">
        <v>65.789318852712597</v>
      </c>
      <c r="CC342" s="52">
        <v>68.847815904359507</v>
      </c>
      <c r="CD342" s="52">
        <v>73.774726468527504</v>
      </c>
      <c r="CE342" s="52">
        <v>79.806522656822807</v>
      </c>
      <c r="CF342" s="52">
        <v>84.435988406787203</v>
      </c>
      <c r="CG342" s="52">
        <v>87.734791331550099</v>
      </c>
      <c r="CH342" s="52">
        <v>91.012793862044404</v>
      </c>
      <c r="CI342" s="52">
        <v>92.828692515355797</v>
      </c>
      <c r="CJ342" s="52">
        <v>94.571161628608607</v>
      </c>
      <c r="CK342" s="52">
        <v>95.159976199941298</v>
      </c>
      <c r="CL342" s="52">
        <v>95.129804174865995</v>
      </c>
      <c r="CM342" s="52">
        <v>93.694744223505893</v>
      </c>
      <c r="CN342" s="52">
        <v>90.3807783444325</v>
      </c>
      <c r="CO342" s="52">
        <v>85.936270346230998</v>
      </c>
      <c r="CP342" s="52">
        <v>82.549249277509702</v>
      </c>
      <c r="CQ342" s="57">
        <v>80.066157073444003</v>
      </c>
      <c r="CR342" s="57">
        <v>77.953236465857501</v>
      </c>
      <c r="CS342" s="57">
        <v>75.790613939570093</v>
      </c>
      <c r="CT342" s="57">
        <v>2.15259791826121E-2</v>
      </c>
      <c r="CU342" s="57">
        <v>2.0169019565231001E-3</v>
      </c>
      <c r="CV342" s="57">
        <v>-2.7839989942599801E-3</v>
      </c>
      <c r="CW342" s="57">
        <v>1.3978473050424201E-4</v>
      </c>
      <c r="CX342" s="57">
        <v>-2.7944899036370201E-3</v>
      </c>
      <c r="CY342" s="57">
        <v>-3.4796509834855499E-3</v>
      </c>
      <c r="CZ342" s="57">
        <v>-7.6251587035895501E-4</v>
      </c>
      <c r="DA342" s="57">
        <v>7.73347884959692E-3</v>
      </c>
      <c r="DB342" s="57">
        <v>4.0601194207030601E-2</v>
      </c>
      <c r="DC342" s="57">
        <v>4.8592455798924503E-2</v>
      </c>
      <c r="DD342" s="57">
        <v>3.6771024381302003E-2</v>
      </c>
      <c r="DE342" s="57">
        <v>4.9733640430294303E-2</v>
      </c>
      <c r="DF342" s="57">
        <v>3.3349831321791097E-2</v>
      </c>
      <c r="DG342" s="57">
        <v>3.9918847883586697E-2</v>
      </c>
      <c r="DH342" s="57">
        <v>4.4221748496086399E-2</v>
      </c>
      <c r="DI342" s="57">
        <v>2.7635702480862199E-2</v>
      </c>
      <c r="DJ342" s="57">
        <v>5.56604526707523E-2</v>
      </c>
      <c r="DK342" s="57">
        <v>4.9923978631195298E-2</v>
      </c>
      <c r="DL342" s="57">
        <v>9.4182287421253397E-2</v>
      </c>
      <c r="DM342" s="57">
        <v>7.3762430425052497E-2</v>
      </c>
      <c r="DN342" s="57">
        <v>1.2284725690279601E-2</v>
      </c>
      <c r="DO342" s="57">
        <v>-2.40498136880078E-2</v>
      </c>
      <c r="DP342" s="52">
        <v>-1.1756728313389E-2</v>
      </c>
      <c r="DQ342" s="52">
        <v>-4.3503359904143602E-3</v>
      </c>
      <c r="DR342" s="58">
        <v>1.16483398168743E-5</v>
      </c>
      <c r="DS342" s="58">
        <v>9.4909101586906197E-6</v>
      </c>
      <c r="DT342" s="58">
        <v>7.2440129879644599E-6</v>
      </c>
      <c r="DU342" s="58">
        <v>4.8386301508992102E-6</v>
      </c>
      <c r="DV342" s="58">
        <v>2.6870491048232501E-6</v>
      </c>
      <c r="DW342" s="58">
        <v>1.7783779073891299E-6</v>
      </c>
      <c r="DX342" s="58">
        <v>2.4237120730947701E-6</v>
      </c>
      <c r="DY342" s="58">
        <v>3.9896705377021398E-6</v>
      </c>
      <c r="DZ342" s="58">
        <v>3.9475184865058898E-6</v>
      </c>
      <c r="EA342" s="58">
        <v>4.0212156072515003E-6</v>
      </c>
      <c r="EB342" s="58">
        <v>3.6447846324396702E-6</v>
      </c>
      <c r="EC342" s="58">
        <v>4.1382105440438998E-6</v>
      </c>
      <c r="ED342" s="58">
        <v>5.3135986801222901E-6</v>
      </c>
      <c r="EE342" s="58">
        <v>8.9520258662804497E-6</v>
      </c>
      <c r="EF342" s="58">
        <v>1.17235409570349E-5</v>
      </c>
      <c r="EG342" s="58">
        <v>8.3396579863047097E-6</v>
      </c>
      <c r="EH342" s="58">
        <v>9.4277275554003693E-6</v>
      </c>
      <c r="EI342" s="58">
        <v>1.33295384043482E-5</v>
      </c>
      <c r="EJ342" s="58">
        <v>1.5017414070975801E-5</v>
      </c>
      <c r="EK342" s="58">
        <v>1.40281189327156E-5</v>
      </c>
      <c r="EL342" s="58">
        <v>1.3189327709567901E-5</v>
      </c>
      <c r="EM342" s="58">
        <v>9.2838353901505802E-6</v>
      </c>
      <c r="EN342" s="58">
        <v>4.0608625294106503E-6</v>
      </c>
      <c r="EO342" s="58">
        <v>3.9817498114632202E-6</v>
      </c>
    </row>
    <row r="343" spans="2:145" x14ac:dyDescent="0.25">
      <c r="B34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All_All_All_Yes_All_All_All_All_All_All_All_45917</v>
      </c>
      <c r="C343" s="52" t="s">
        <v>264</v>
      </c>
      <c r="D343" s="52" t="s">
        <v>232</v>
      </c>
      <c r="E343" s="52" t="s">
        <v>25</v>
      </c>
      <c r="F343" s="52" t="s">
        <v>25</v>
      </c>
      <c r="G343" s="52" t="s">
        <v>25</v>
      </c>
      <c r="H343" s="52" t="s">
        <v>224</v>
      </c>
      <c r="I343" s="52" t="s">
        <v>25</v>
      </c>
      <c r="J343" s="52" t="s">
        <v>25</v>
      </c>
      <c r="K343" s="52" t="s">
        <v>25</v>
      </c>
      <c r="L343" s="53" t="s">
        <v>25</v>
      </c>
      <c r="M343" s="53" t="s">
        <v>25</v>
      </c>
      <c r="N343" s="54" t="s">
        <v>25</v>
      </c>
      <c r="O343" s="52" t="s">
        <v>25</v>
      </c>
      <c r="P343" s="55">
        <v>45917</v>
      </c>
      <c r="Q343" s="52">
        <v>17</v>
      </c>
      <c r="R343" s="52">
        <v>21</v>
      </c>
      <c r="S343" s="56">
        <v>979</v>
      </c>
      <c r="T343" s="52">
        <v>0</v>
      </c>
      <c r="U343" s="52">
        <v>0</v>
      </c>
      <c r="V343" s="52">
        <v>0</v>
      </c>
      <c r="W343" s="52">
        <v>0</v>
      </c>
      <c r="X343" s="52">
        <v>1.18708773704323</v>
      </c>
      <c r="Y343" s="52">
        <v>1.08244843845543</v>
      </c>
      <c r="Z343" s="52">
        <v>0.993477025590355</v>
      </c>
      <c r="AA343" s="52">
        <v>0.87125482710116198</v>
      </c>
      <c r="AB343" s="52">
        <v>0.81896545442535196</v>
      </c>
      <c r="AC343" s="52">
        <v>0.80639068132797098</v>
      </c>
      <c r="AD343" s="52">
        <v>0.88125604645014199</v>
      </c>
      <c r="AE343" s="52">
        <v>0.82878452403583802</v>
      </c>
      <c r="AF343" s="52">
        <v>0.56573930675688799</v>
      </c>
      <c r="AG343" s="52">
        <v>0.40851830372376502</v>
      </c>
      <c r="AH343" s="52">
        <v>0.34096300296840498</v>
      </c>
      <c r="AI343" s="52">
        <v>0.31728747097968002</v>
      </c>
      <c r="AJ343" s="52">
        <v>0.37713196281841799</v>
      </c>
      <c r="AK343" s="52">
        <v>0.45521628613280202</v>
      </c>
      <c r="AL343" s="52">
        <v>0.63625104677500299</v>
      </c>
      <c r="AM343" s="52">
        <v>0.571459289373901</v>
      </c>
      <c r="AN343" s="52">
        <v>0.58197305162276702</v>
      </c>
      <c r="AO343" s="52">
        <v>0.70213858512385696</v>
      </c>
      <c r="AP343" s="52">
        <v>0.85335727479735202</v>
      </c>
      <c r="AQ343" s="52">
        <v>1.0435157496352501</v>
      </c>
      <c r="AR343" s="52">
        <v>1.25257746547245</v>
      </c>
      <c r="AS343" s="52">
        <v>1.42095536997792</v>
      </c>
      <c r="AT343" s="52">
        <v>1.29338214015591</v>
      </c>
      <c r="AU343" s="52">
        <v>1.14433788872002</v>
      </c>
      <c r="AV343" s="52">
        <v>1.09005103531321</v>
      </c>
      <c r="AW343" s="52">
        <v>1.1362019184600101</v>
      </c>
      <c r="AX343" s="52">
        <v>1.01442404983296</v>
      </c>
      <c r="AY343" s="52">
        <v>0.90088020606048202</v>
      </c>
      <c r="AZ343" s="52">
        <v>0.79832159297824201</v>
      </c>
      <c r="BA343" s="52">
        <v>0.73420831899751304</v>
      </c>
      <c r="BB343" s="52">
        <v>0.70333000776130505</v>
      </c>
      <c r="BC343" s="52">
        <v>0.75762274923741002</v>
      </c>
      <c r="BD343" s="52">
        <v>0.731006194062082</v>
      </c>
      <c r="BE343" s="52">
        <v>0.57288574070438503</v>
      </c>
      <c r="BF343" s="52">
        <v>0.47137552479032702</v>
      </c>
      <c r="BG343" s="52">
        <v>0.41913048215322002</v>
      </c>
      <c r="BH343" s="52">
        <v>0.441233249841613</v>
      </c>
      <c r="BI343" s="52">
        <v>0.48813056184190101</v>
      </c>
      <c r="BJ343" s="52">
        <v>0.65244412518737105</v>
      </c>
      <c r="BK343" s="52">
        <v>0.84696286740932503</v>
      </c>
      <c r="BL343" s="52">
        <v>0.84319095017409396</v>
      </c>
      <c r="BM343" s="52">
        <v>0.87329007828259897</v>
      </c>
      <c r="BN343" s="52">
        <v>1.0659821479523199</v>
      </c>
      <c r="BO343" s="52">
        <v>1.1391812809595501</v>
      </c>
      <c r="BP343" s="52">
        <v>1.1344504233248001</v>
      </c>
      <c r="BQ343" s="52">
        <v>1.2268344927521999</v>
      </c>
      <c r="BR343" s="52">
        <v>1.30473918024073</v>
      </c>
      <c r="BS343" s="52">
        <v>1.1356294542699401</v>
      </c>
      <c r="BT343" s="52">
        <v>1.01607375523238</v>
      </c>
      <c r="BU343" s="52">
        <v>75.243439850052596</v>
      </c>
      <c r="BV343" s="52">
        <v>73.742480922514105</v>
      </c>
      <c r="BW343" s="52">
        <v>72.238614228696605</v>
      </c>
      <c r="BX343" s="52">
        <v>70.913054777068993</v>
      </c>
      <c r="BY343" s="52">
        <v>69.467578872726904</v>
      </c>
      <c r="BZ343" s="52">
        <v>68.4505335735697</v>
      </c>
      <c r="CA343" s="52">
        <v>67.377252348614903</v>
      </c>
      <c r="CB343" s="52">
        <v>66.901872127646001</v>
      </c>
      <c r="CC343" s="52">
        <v>69.960961202464503</v>
      </c>
      <c r="CD343" s="52">
        <v>75.263548628597505</v>
      </c>
      <c r="CE343" s="52">
        <v>80.017583762539005</v>
      </c>
      <c r="CF343" s="52">
        <v>83.948774290918195</v>
      </c>
      <c r="CG343" s="52">
        <v>87.818528619062604</v>
      </c>
      <c r="CH343" s="52">
        <v>90.846886178466903</v>
      </c>
      <c r="CI343" s="52">
        <v>93.332316332409903</v>
      </c>
      <c r="CJ343" s="52">
        <v>95.079658199732094</v>
      </c>
      <c r="CK343" s="52">
        <v>95.658733230193903</v>
      </c>
      <c r="CL343" s="52">
        <v>95.608180201220407</v>
      </c>
      <c r="CM343" s="52">
        <v>93.8602149004181</v>
      </c>
      <c r="CN343" s="52">
        <v>90.815861551376898</v>
      </c>
      <c r="CO343" s="52">
        <v>86.444736139631502</v>
      </c>
      <c r="CP343" s="52">
        <v>83.738999621192704</v>
      </c>
      <c r="CQ343" s="57">
        <v>81.894184622278701</v>
      </c>
      <c r="CR343" s="57">
        <v>79.913488116669896</v>
      </c>
      <c r="CS343" s="57">
        <v>77.571134169492595</v>
      </c>
      <c r="CT343" s="57">
        <v>2.4429128905786801E-2</v>
      </c>
      <c r="CU343" s="57">
        <v>7.0413724082665696E-3</v>
      </c>
      <c r="CV343" s="57">
        <v>1.53700541609763E-3</v>
      </c>
      <c r="CW343" s="57">
        <v>4.76828641215371E-4</v>
      </c>
      <c r="CX343" s="57">
        <v>-2.7476207439267302E-3</v>
      </c>
      <c r="CY343" s="57">
        <v>-3.9807316486602899E-3</v>
      </c>
      <c r="CZ343" s="57">
        <v>-1.1589437260828E-3</v>
      </c>
      <c r="DA343" s="57">
        <v>9.8723941002197106E-3</v>
      </c>
      <c r="DB343" s="57">
        <v>4.2453525072311801E-2</v>
      </c>
      <c r="DC343" s="57">
        <v>5.4916331354258399E-2</v>
      </c>
      <c r="DD343" s="57">
        <v>3.6786978117801898E-2</v>
      </c>
      <c r="DE343" s="57">
        <v>4.92574766188369E-2</v>
      </c>
      <c r="DF343" s="57">
        <v>3.4946985632196302E-2</v>
      </c>
      <c r="DG343" s="57">
        <v>3.8576485466904502E-2</v>
      </c>
      <c r="DH343" s="57">
        <v>4.9033132289461101E-2</v>
      </c>
      <c r="DI343" s="57">
        <v>2.9989925604142299E-2</v>
      </c>
      <c r="DJ343" s="57">
        <v>5.7851179581862297E-2</v>
      </c>
      <c r="DK343" s="57">
        <v>5.2005012710868798E-2</v>
      </c>
      <c r="DL343" s="57">
        <v>9.4190681027866804E-2</v>
      </c>
      <c r="DM343" s="57">
        <v>7.7008336668299399E-2</v>
      </c>
      <c r="DN343" s="57">
        <v>7.8165079214904103E-3</v>
      </c>
      <c r="DO343" s="57">
        <v>-2.8702848733129699E-2</v>
      </c>
      <c r="DP343" s="52">
        <v>-1.7928696759054601E-2</v>
      </c>
      <c r="DQ343" s="52">
        <v>-5.8997040771747496E-3</v>
      </c>
      <c r="DR343" s="58">
        <v>1.3067193213482499E-5</v>
      </c>
      <c r="DS343" s="58">
        <v>1.0399637288042601E-5</v>
      </c>
      <c r="DT343" s="58">
        <v>8.1755975229940798E-6</v>
      </c>
      <c r="DU343" s="58">
        <v>5.8238098201106798E-6</v>
      </c>
      <c r="DV343" s="58">
        <v>3.3840392633170401E-6</v>
      </c>
      <c r="DW343" s="58">
        <v>2.2002510636476702E-6</v>
      </c>
      <c r="DX343" s="58">
        <v>3.1292264514009299E-6</v>
      </c>
      <c r="DY343" s="58">
        <v>4.4087176471688297E-6</v>
      </c>
      <c r="DZ343" s="58">
        <v>4.3570798618239698E-6</v>
      </c>
      <c r="EA343" s="58">
        <v>4.5040644429921299E-6</v>
      </c>
      <c r="EB343" s="58">
        <v>4.0096656894277003E-6</v>
      </c>
      <c r="EC343" s="58">
        <v>4.2671514703543197E-6</v>
      </c>
      <c r="ED343" s="58">
        <v>5.4493583134380699E-6</v>
      </c>
      <c r="EE343" s="58">
        <v>7.7714732127751705E-6</v>
      </c>
      <c r="EF343" s="58">
        <v>1.02438704495576E-5</v>
      </c>
      <c r="EG343" s="58">
        <v>7.9198608443290105E-6</v>
      </c>
      <c r="EH343" s="58">
        <v>8.4735496628647099E-6</v>
      </c>
      <c r="EI343" s="58">
        <v>1.27277536355664E-5</v>
      </c>
      <c r="EJ343" s="58">
        <v>1.4665831127721001E-5</v>
      </c>
      <c r="EK343" s="58">
        <v>1.4025158881780799E-5</v>
      </c>
      <c r="EL343" s="58">
        <v>1.4730750109206001E-5</v>
      </c>
      <c r="EM343" s="58">
        <v>9.61962781533656E-6</v>
      </c>
      <c r="EN343" s="58">
        <v>3.6539512880006899E-6</v>
      </c>
      <c r="EO343" s="58">
        <v>3.4342202629401101E-6</v>
      </c>
    </row>
    <row r="344" spans="2:145" x14ac:dyDescent="0.25">
      <c r="B34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All_All_All_Yes_All_All_All_All_All_All_All_45923</v>
      </c>
      <c r="C344" s="52" t="s">
        <v>264</v>
      </c>
      <c r="D344" s="52" t="s">
        <v>232</v>
      </c>
      <c r="E344" s="52" t="s">
        <v>25</v>
      </c>
      <c r="F344" s="52" t="s">
        <v>25</v>
      </c>
      <c r="G344" s="52" t="s">
        <v>25</v>
      </c>
      <c r="H344" s="52" t="s">
        <v>224</v>
      </c>
      <c r="I344" s="52" t="s">
        <v>25</v>
      </c>
      <c r="J344" s="52" t="s">
        <v>25</v>
      </c>
      <c r="K344" s="52" t="s">
        <v>25</v>
      </c>
      <c r="L344" s="53" t="s">
        <v>25</v>
      </c>
      <c r="M344" s="53" t="s">
        <v>25</v>
      </c>
      <c r="N344" s="54" t="s">
        <v>25</v>
      </c>
      <c r="O344" s="52" t="s">
        <v>25</v>
      </c>
      <c r="P344" s="55">
        <v>45923</v>
      </c>
      <c r="Q344" s="52">
        <v>17</v>
      </c>
      <c r="R344" s="52">
        <v>21</v>
      </c>
      <c r="S344" s="56">
        <v>1000</v>
      </c>
      <c r="T344" s="52">
        <v>0</v>
      </c>
      <c r="U344" s="52">
        <v>0</v>
      </c>
      <c r="V344" s="52">
        <v>0</v>
      </c>
      <c r="W344" s="52">
        <v>0</v>
      </c>
      <c r="X344" s="52">
        <v>1.0539420780781501</v>
      </c>
      <c r="Y344" s="52">
        <v>0.97371962469275697</v>
      </c>
      <c r="Z344" s="52">
        <v>0.87695621966402204</v>
      </c>
      <c r="AA344" s="52">
        <v>0.77674543087986903</v>
      </c>
      <c r="AB344" s="52">
        <v>0.77090970703542405</v>
      </c>
      <c r="AC344" s="52">
        <v>0.75796314582968405</v>
      </c>
      <c r="AD344" s="52">
        <v>0.83757404196452301</v>
      </c>
      <c r="AE344" s="52">
        <v>0.80197776140843102</v>
      </c>
      <c r="AF344" s="52">
        <v>0.546877467090497</v>
      </c>
      <c r="AG344" s="52">
        <v>0.37904175161770898</v>
      </c>
      <c r="AH344" s="52">
        <v>0.29796210976842302</v>
      </c>
      <c r="AI344" s="52">
        <v>0.30219731974753999</v>
      </c>
      <c r="AJ344" s="52">
        <v>0.33831276531749999</v>
      </c>
      <c r="AK344" s="52">
        <v>0.42033726952032002</v>
      </c>
      <c r="AL344" s="52">
        <v>0.59494739247312101</v>
      </c>
      <c r="AM344" s="52">
        <v>0.55829313814336501</v>
      </c>
      <c r="AN344" s="52">
        <v>0.69927719924627196</v>
      </c>
      <c r="AO344" s="52">
        <v>0.96380816984435402</v>
      </c>
      <c r="AP344" s="52">
        <v>0.96915571013289303</v>
      </c>
      <c r="AQ344" s="52">
        <v>1.11174461546543</v>
      </c>
      <c r="AR344" s="52">
        <v>1.35449058621759</v>
      </c>
      <c r="AS344" s="52">
        <v>1.5666347252047499</v>
      </c>
      <c r="AT344" s="52">
        <v>1.3965375707318</v>
      </c>
      <c r="AU344" s="52">
        <v>1.2278000295576701</v>
      </c>
      <c r="AV344" s="52">
        <v>0.98964852592007002</v>
      </c>
      <c r="AW344" s="52">
        <v>1.0841569753438201</v>
      </c>
      <c r="AX344" s="52">
        <v>0.96040685763955103</v>
      </c>
      <c r="AY344" s="52">
        <v>0.85317736526578603</v>
      </c>
      <c r="AZ344" s="52">
        <v>0.75525105859152897</v>
      </c>
      <c r="BA344" s="52">
        <v>0.68701795708807101</v>
      </c>
      <c r="BB344" s="52">
        <v>0.65958162736333903</v>
      </c>
      <c r="BC344" s="52">
        <v>0.72093628855049596</v>
      </c>
      <c r="BD344" s="52">
        <v>0.71367461116611897</v>
      </c>
      <c r="BE344" s="52">
        <v>0.56703149865567604</v>
      </c>
      <c r="BF344" s="52">
        <v>0.47057024553813898</v>
      </c>
      <c r="BG344" s="52">
        <v>0.41567655521532199</v>
      </c>
      <c r="BH344" s="52">
        <v>0.44565898211230498</v>
      </c>
      <c r="BI344" s="52">
        <v>0.493054981118766</v>
      </c>
      <c r="BJ344" s="52">
        <v>0.68059015003032897</v>
      </c>
      <c r="BK344" s="52">
        <v>0.86059561699628795</v>
      </c>
      <c r="BL344" s="52">
        <v>0.855265627797693</v>
      </c>
      <c r="BM344" s="52">
        <v>0.90217330374568705</v>
      </c>
      <c r="BN344" s="52">
        <v>1.09207599128782</v>
      </c>
      <c r="BO344" s="52">
        <v>1.1767257784903</v>
      </c>
      <c r="BP344" s="52">
        <v>1.1937356421351399</v>
      </c>
      <c r="BQ344" s="52">
        <v>1.2740157024860299</v>
      </c>
      <c r="BR344" s="52">
        <v>1.3571373172402299</v>
      </c>
      <c r="BS344" s="52">
        <v>1.1968896686164601</v>
      </c>
      <c r="BT344" s="52">
        <v>1.0669325387990101</v>
      </c>
      <c r="BU344" s="52">
        <v>74.8310102875311</v>
      </c>
      <c r="BV344" s="52">
        <v>72.507946727619597</v>
      </c>
      <c r="BW344" s="52">
        <v>71.760216400807494</v>
      </c>
      <c r="BX344" s="52">
        <v>70.454261210193394</v>
      </c>
      <c r="BY344" s="52">
        <v>69.247434053269998</v>
      </c>
      <c r="BZ344" s="52">
        <v>68.342432525924906</v>
      </c>
      <c r="CA344" s="52">
        <v>67.529395025654296</v>
      </c>
      <c r="CB344" s="52">
        <v>67.606935385431399</v>
      </c>
      <c r="CC344" s="52">
        <v>70.714511938597397</v>
      </c>
      <c r="CD344" s="52">
        <v>76.094663028185295</v>
      </c>
      <c r="CE344" s="52">
        <v>81.085144792868505</v>
      </c>
      <c r="CF344" s="52">
        <v>84.932617787890806</v>
      </c>
      <c r="CG344" s="52">
        <v>88.669079143838999</v>
      </c>
      <c r="CH344" s="52">
        <v>91.751326343743798</v>
      </c>
      <c r="CI344" s="52">
        <v>93.705001619490304</v>
      </c>
      <c r="CJ344" s="52">
        <v>95.503074811641497</v>
      </c>
      <c r="CK344" s="52">
        <v>96.5264039704862</v>
      </c>
      <c r="CL344" s="52">
        <v>96.235734201999193</v>
      </c>
      <c r="CM344" s="52">
        <v>95.177949168245306</v>
      </c>
      <c r="CN344" s="52">
        <v>91.508865961943002</v>
      </c>
      <c r="CO344" s="52">
        <v>87.407921346012799</v>
      </c>
      <c r="CP344" s="52">
        <v>84.840886774905201</v>
      </c>
      <c r="CQ344" s="57">
        <v>81.713538401840097</v>
      </c>
      <c r="CR344" s="57">
        <v>78.918867941832303</v>
      </c>
      <c r="CS344" s="57">
        <v>76.589178215957205</v>
      </c>
      <c r="CT344" s="57">
        <v>2.33985628224909E-2</v>
      </c>
      <c r="CU344" s="57">
        <v>1.2439431189559399E-3</v>
      </c>
      <c r="CV344" s="57">
        <v>-2.15370394289493E-5</v>
      </c>
      <c r="CW344" s="57">
        <v>4.3513337522745098E-4</v>
      </c>
      <c r="CX344" s="57">
        <v>-2.6469648445490699E-3</v>
      </c>
      <c r="CY344" s="57">
        <v>-3.69334715348668E-3</v>
      </c>
      <c r="CZ344" s="57">
        <v>-1.07747102784924E-3</v>
      </c>
      <c r="DA344" s="57">
        <v>1.04878751928918E-2</v>
      </c>
      <c r="DB344" s="57">
        <v>4.3606062462553302E-2</v>
      </c>
      <c r="DC344" s="57">
        <v>5.85298264818266E-2</v>
      </c>
      <c r="DD344" s="57">
        <v>3.8061645996524E-2</v>
      </c>
      <c r="DE344" s="57">
        <v>4.9865184818161601E-2</v>
      </c>
      <c r="DF344" s="57">
        <v>3.3386149008758297E-2</v>
      </c>
      <c r="DG344" s="57">
        <v>4.4445914011914202E-2</v>
      </c>
      <c r="DH344" s="57">
        <v>5.0075712137389899E-2</v>
      </c>
      <c r="DI344" s="57">
        <v>3.0525354240089599E-2</v>
      </c>
      <c r="DJ344" s="57">
        <v>6.0591941900551297E-2</v>
      </c>
      <c r="DK344" s="57">
        <v>5.37992867678403E-2</v>
      </c>
      <c r="DL344" s="57">
        <v>0.106034949734807</v>
      </c>
      <c r="DM344" s="57">
        <v>8.04233959764242E-2</v>
      </c>
      <c r="DN344" s="57">
        <v>8.6931502036750301E-3</v>
      </c>
      <c r="DO344" s="57">
        <v>-3.07780815845471E-2</v>
      </c>
      <c r="DP344" s="52">
        <v>-1.7914123959373598E-2</v>
      </c>
      <c r="DQ344" s="52">
        <v>-5.2661894883203704E-3</v>
      </c>
      <c r="DR344" s="58">
        <v>1.12958005795662E-5</v>
      </c>
      <c r="DS344" s="58">
        <v>9.3289556311065106E-6</v>
      </c>
      <c r="DT344" s="58">
        <v>6.8839679375305396E-6</v>
      </c>
      <c r="DU344" s="58">
        <v>5.0633271499864304E-6</v>
      </c>
      <c r="DV344" s="58">
        <v>2.7170929335024899E-6</v>
      </c>
      <c r="DW344" s="58">
        <v>1.77092924222324E-6</v>
      </c>
      <c r="DX344" s="58">
        <v>2.6681382088699998E-6</v>
      </c>
      <c r="DY344" s="58">
        <v>4.3839908935842602E-6</v>
      </c>
      <c r="DZ344" s="58">
        <v>4.4063604965704103E-6</v>
      </c>
      <c r="EA344" s="58">
        <v>4.4071015911795202E-6</v>
      </c>
      <c r="EB344" s="58">
        <v>3.9016184344345599E-6</v>
      </c>
      <c r="EC344" s="58">
        <v>4.4433757674032601E-6</v>
      </c>
      <c r="ED344" s="58">
        <v>5.2744557053556401E-6</v>
      </c>
      <c r="EE344" s="58">
        <v>7.8255371818668196E-6</v>
      </c>
      <c r="EF344" s="58">
        <v>1.0468929128503001E-5</v>
      </c>
      <c r="EG344" s="58">
        <v>7.2245333792234296E-6</v>
      </c>
      <c r="EH344" s="58">
        <v>8.5084975982026602E-6</v>
      </c>
      <c r="EI344" s="58">
        <v>1.2122874856140601E-5</v>
      </c>
      <c r="EJ344" s="58">
        <v>1.41672117570269E-5</v>
      </c>
      <c r="EK344" s="58">
        <v>1.4974172573944E-5</v>
      </c>
      <c r="EL344" s="58">
        <v>1.48160216149117E-5</v>
      </c>
      <c r="EM344" s="58">
        <v>1.0387461134101601E-5</v>
      </c>
      <c r="EN344" s="58">
        <v>3.8902403294596201E-6</v>
      </c>
      <c r="EO344" s="58">
        <v>3.9256289560144001E-6</v>
      </c>
    </row>
    <row r="345" spans="2:145" x14ac:dyDescent="0.25">
      <c r="B34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All_All_All_All_No_All_All_All_All_All_All_45848</v>
      </c>
      <c r="C345" s="52" t="s">
        <v>264</v>
      </c>
      <c r="D345" s="52" t="s">
        <v>247</v>
      </c>
      <c r="E345" s="52" t="s">
        <v>25</v>
      </c>
      <c r="F345" s="52" t="s">
        <v>25</v>
      </c>
      <c r="G345" s="52" t="s">
        <v>25</v>
      </c>
      <c r="H345" s="52" t="s">
        <v>25</v>
      </c>
      <c r="I345" s="52" t="s">
        <v>222</v>
      </c>
      <c r="J345" s="52" t="s">
        <v>25</v>
      </c>
      <c r="K345" s="52" t="s">
        <v>25</v>
      </c>
      <c r="L345" s="53" t="s">
        <v>25</v>
      </c>
      <c r="M345" s="53" t="s">
        <v>25</v>
      </c>
      <c r="N345" s="54" t="s">
        <v>25</v>
      </c>
      <c r="O345" s="52" t="s">
        <v>25</v>
      </c>
      <c r="P345" s="55">
        <v>45848</v>
      </c>
      <c r="Q345" s="52">
        <v>17</v>
      </c>
      <c r="R345" s="52">
        <v>21</v>
      </c>
      <c r="S345" s="56">
        <v>42824</v>
      </c>
      <c r="T345" s="52">
        <v>0</v>
      </c>
      <c r="U345" s="52">
        <v>0</v>
      </c>
      <c r="V345" s="52">
        <v>0</v>
      </c>
      <c r="W345" s="52">
        <v>0</v>
      </c>
      <c r="X345" s="52">
        <v>0.95772890140721301</v>
      </c>
      <c r="Y345" s="52">
        <v>0.841092971484387</v>
      </c>
      <c r="Z345" s="52">
        <v>0.73964938911051104</v>
      </c>
      <c r="AA345" s="52">
        <v>0.67904412485384802</v>
      </c>
      <c r="AB345" s="52">
        <v>0.64421171195178695</v>
      </c>
      <c r="AC345" s="52">
        <v>0.63205837509674601</v>
      </c>
      <c r="AD345" s="52">
        <v>0.66353999709098299</v>
      </c>
      <c r="AE345" s="52">
        <v>0.71516530626646202</v>
      </c>
      <c r="AF345" s="52">
        <v>0.75825276095389005</v>
      </c>
      <c r="AG345" s="52">
        <v>0.82129381892077902</v>
      </c>
      <c r="AH345" s="52">
        <v>0.93740996648664998</v>
      </c>
      <c r="AI345" s="52">
        <v>1.0870883910948601</v>
      </c>
      <c r="AJ345" s="52">
        <v>1.2913010733875601</v>
      </c>
      <c r="AK345" s="52">
        <v>1.48595659647512</v>
      </c>
      <c r="AL345" s="52">
        <v>1.710963555432</v>
      </c>
      <c r="AM345" s="52">
        <v>1.87792548126659</v>
      </c>
      <c r="AN345" s="52">
        <v>1.90537144526319</v>
      </c>
      <c r="AO345" s="52">
        <v>2.0043324453998701</v>
      </c>
      <c r="AP345" s="52">
        <v>2.00939771645427</v>
      </c>
      <c r="AQ345" s="52">
        <v>1.87710740384306</v>
      </c>
      <c r="AR345" s="52">
        <v>1.7493790813768599</v>
      </c>
      <c r="AS345" s="52">
        <v>1.7080770815177599</v>
      </c>
      <c r="AT345" s="52">
        <v>1.4753918124157801</v>
      </c>
      <c r="AU345" s="52">
        <v>1.2443226825976801</v>
      </c>
      <c r="AV345" s="52">
        <v>1.0394143697654901</v>
      </c>
      <c r="AW345" s="52">
        <v>0.976902341505962</v>
      </c>
      <c r="AX345" s="52">
        <v>0.84927822202972902</v>
      </c>
      <c r="AY345" s="52">
        <v>0.75959399551210205</v>
      </c>
      <c r="AZ345" s="52">
        <v>0.68964281661696003</v>
      </c>
      <c r="BA345" s="52">
        <v>0.64673541310984295</v>
      </c>
      <c r="BB345" s="52">
        <v>0.63200228239078404</v>
      </c>
      <c r="BC345" s="52">
        <v>0.65486381000386995</v>
      </c>
      <c r="BD345" s="52">
        <v>0.71189142759439095</v>
      </c>
      <c r="BE345" s="52">
        <v>0.75822139548380596</v>
      </c>
      <c r="BF345" s="52">
        <v>0.83534615625809905</v>
      </c>
      <c r="BG345" s="52">
        <v>0.93641702192051801</v>
      </c>
      <c r="BH345" s="52">
        <v>1.08909423868607</v>
      </c>
      <c r="BI345" s="52">
        <v>1.2799628251433299</v>
      </c>
      <c r="BJ345" s="52">
        <v>1.50054401742716</v>
      </c>
      <c r="BK345" s="52">
        <v>1.75572552021659</v>
      </c>
      <c r="BL345" s="52">
        <v>1.95181395013315</v>
      </c>
      <c r="BM345" s="52">
        <v>2.06020429377672</v>
      </c>
      <c r="BN345" s="52">
        <v>2.14421433644578</v>
      </c>
      <c r="BO345" s="52">
        <v>2.1401812183990301</v>
      </c>
      <c r="BP345" s="52">
        <v>2.0141398912741399</v>
      </c>
      <c r="BQ345" s="52">
        <v>1.8512569257017599</v>
      </c>
      <c r="BR345" s="52">
        <v>1.71365633425796</v>
      </c>
      <c r="BS345" s="52">
        <v>1.47152747504722</v>
      </c>
      <c r="BT345" s="52">
        <v>1.2394583293754</v>
      </c>
      <c r="BU345" s="52">
        <v>77.772229829931504</v>
      </c>
      <c r="BV345" s="52">
        <v>70.615416694055995</v>
      </c>
      <c r="BW345" s="52">
        <v>69.532482778018803</v>
      </c>
      <c r="BX345" s="52">
        <v>68.748409338674307</v>
      </c>
      <c r="BY345" s="52">
        <v>67.245274921593705</v>
      </c>
      <c r="BZ345" s="52">
        <v>65.670040725331006</v>
      </c>
      <c r="CA345" s="52">
        <v>65.1694371795965</v>
      </c>
      <c r="CB345" s="52">
        <v>66.966533202391702</v>
      </c>
      <c r="CC345" s="52">
        <v>70.717895108843095</v>
      </c>
      <c r="CD345" s="52">
        <v>75.162297145832994</v>
      </c>
      <c r="CE345" s="52">
        <v>79.271362131824802</v>
      </c>
      <c r="CF345" s="52">
        <v>83.325238860324205</v>
      </c>
      <c r="CG345" s="52">
        <v>86.878068793637993</v>
      </c>
      <c r="CH345" s="52">
        <v>89.690841033322101</v>
      </c>
      <c r="CI345" s="52">
        <v>92.434724365742994</v>
      </c>
      <c r="CJ345" s="52">
        <v>94.651461110432194</v>
      </c>
      <c r="CK345" s="52">
        <v>95.624195362914193</v>
      </c>
      <c r="CL345" s="52">
        <v>95.728524451088703</v>
      </c>
      <c r="CM345" s="52">
        <v>95.428567508736506</v>
      </c>
      <c r="CN345" s="52">
        <v>93.808934633930903</v>
      </c>
      <c r="CO345" s="52">
        <v>91.171596459497096</v>
      </c>
      <c r="CP345" s="52">
        <v>86.298384153228795</v>
      </c>
      <c r="CQ345" s="57">
        <v>82.348876943249095</v>
      </c>
      <c r="CR345" s="57">
        <v>80.198443106033096</v>
      </c>
      <c r="CS345" s="57">
        <v>74.941646246115397</v>
      </c>
      <c r="CT345" s="57">
        <v>2.4563494281051701E-2</v>
      </c>
      <c r="CU345" s="57">
        <v>3.5972380059766198E-3</v>
      </c>
      <c r="CV345" s="57">
        <v>1.0468835143707901E-2</v>
      </c>
      <c r="CW345" s="57">
        <v>7.73611374352807E-3</v>
      </c>
      <c r="CX345" s="57">
        <v>1.3893058773536101E-3</v>
      </c>
      <c r="CY345" s="57">
        <v>-2.7021351851557098E-3</v>
      </c>
      <c r="CZ345" s="57">
        <v>7.5487288433026697E-4</v>
      </c>
      <c r="DA345" s="57">
        <v>8.5163724828816699E-3</v>
      </c>
      <c r="DB345" s="57">
        <v>1.8883533976385199E-2</v>
      </c>
      <c r="DC345" s="57">
        <v>1.5286739886945899E-2</v>
      </c>
      <c r="DD345" s="57">
        <v>5.7067548916270097E-3</v>
      </c>
      <c r="DE345" s="57">
        <v>3.5611293465083499E-3</v>
      </c>
      <c r="DF345" s="57">
        <v>-1.0345882804641099E-2</v>
      </c>
      <c r="DG345" s="57">
        <v>-6.5936620361625904E-3</v>
      </c>
      <c r="DH345" s="57">
        <v>6.4857245924976898E-3</v>
      </c>
      <c r="DI345" s="57">
        <v>1.33465033808102E-2</v>
      </c>
      <c r="DJ345" s="57">
        <v>8.2705998420858795E-2</v>
      </c>
      <c r="DK345" s="57">
        <v>0.10225363797234099</v>
      </c>
      <c r="DL345" s="57">
        <v>0.108871744545183</v>
      </c>
      <c r="DM345" s="57">
        <v>0.10425683866247</v>
      </c>
      <c r="DN345" s="57">
        <v>6.9076044307163895E-2</v>
      </c>
      <c r="DO345" s="57">
        <v>5.5037430391309495E-4</v>
      </c>
      <c r="DP345" s="52">
        <v>-4.5431156636411797E-3</v>
      </c>
      <c r="DQ345" s="52">
        <v>-2.5171678989390899E-4</v>
      </c>
      <c r="DR345" s="58">
        <v>1.5553141451161999E-6</v>
      </c>
      <c r="DS345" s="58">
        <v>1.2408438101782E-6</v>
      </c>
      <c r="DT345" s="58">
        <v>9.2623454863475896E-7</v>
      </c>
      <c r="DU345" s="58">
        <v>4.5229212808590102E-7</v>
      </c>
      <c r="DV345" s="58">
        <v>1.73674941442045E-7</v>
      </c>
      <c r="DW345" s="58">
        <v>6.3386465879926905E-8</v>
      </c>
      <c r="DX345" s="58">
        <v>1.82406572662044E-7</v>
      </c>
      <c r="DY345" s="58">
        <v>1.12194682868224E-6</v>
      </c>
      <c r="DZ345" s="58">
        <v>4.0856922689935201E-7</v>
      </c>
      <c r="EA345" s="58">
        <v>2.7085926736562698E-7</v>
      </c>
      <c r="EB345" s="58">
        <v>1.5671625225712E-7</v>
      </c>
      <c r="EC345" s="58">
        <v>1.5455317424277999E-7</v>
      </c>
      <c r="ED345" s="58">
        <v>4.2262098127276501E-7</v>
      </c>
      <c r="EE345" s="58">
        <v>1.29114336724927E-6</v>
      </c>
      <c r="EF345" s="58">
        <v>1.88470224603144E-6</v>
      </c>
      <c r="EG345" s="58">
        <v>2.0397188981699401E-6</v>
      </c>
      <c r="EH345" s="58">
        <v>2.2113576056640098E-6</v>
      </c>
      <c r="EI345" s="58">
        <v>2.43911256786607E-6</v>
      </c>
      <c r="EJ345" s="58">
        <v>2.6017028485865201E-6</v>
      </c>
      <c r="EK345" s="58">
        <v>2.63762742963752E-6</v>
      </c>
      <c r="EL345" s="58">
        <v>3.3497817334784298E-6</v>
      </c>
      <c r="EM345" s="58">
        <v>1.9489054139790199E-6</v>
      </c>
      <c r="EN345" s="58">
        <v>2.1182046981873599E-7</v>
      </c>
      <c r="EO345" s="58">
        <v>1.74529920629717E-7</v>
      </c>
    </row>
    <row r="346" spans="2:145" x14ac:dyDescent="0.25">
      <c r="B34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All_All_All_All_No_All_All_All_All_All_All_45849</v>
      </c>
      <c r="C346" s="52" t="s">
        <v>264</v>
      </c>
      <c r="D346" s="52" t="s">
        <v>247</v>
      </c>
      <c r="E346" s="52" t="s">
        <v>25</v>
      </c>
      <c r="F346" s="52" t="s">
        <v>25</v>
      </c>
      <c r="G346" s="52" t="s">
        <v>25</v>
      </c>
      <c r="H346" s="52" t="s">
        <v>25</v>
      </c>
      <c r="I346" s="52" t="s">
        <v>222</v>
      </c>
      <c r="J346" s="52" t="s">
        <v>25</v>
      </c>
      <c r="K346" s="52" t="s">
        <v>25</v>
      </c>
      <c r="L346" s="53" t="s">
        <v>25</v>
      </c>
      <c r="M346" s="53" t="s">
        <v>25</v>
      </c>
      <c r="N346" s="54" t="s">
        <v>25</v>
      </c>
      <c r="O346" s="52" t="s">
        <v>25</v>
      </c>
      <c r="P346" s="55">
        <v>45849</v>
      </c>
      <c r="Q346" s="52">
        <v>17</v>
      </c>
      <c r="R346" s="52">
        <v>21</v>
      </c>
      <c r="S346" s="56">
        <v>42849</v>
      </c>
      <c r="T346" s="52">
        <v>0</v>
      </c>
      <c r="U346" s="52">
        <v>0</v>
      </c>
      <c r="V346" s="52">
        <v>0</v>
      </c>
      <c r="W346" s="52">
        <v>0</v>
      </c>
      <c r="X346" s="52">
        <v>1.1186271121795099</v>
      </c>
      <c r="Y346" s="52">
        <v>0.96803661656710205</v>
      </c>
      <c r="Z346" s="52">
        <v>0.83925833185378096</v>
      </c>
      <c r="AA346" s="52">
        <v>0.76103109361393995</v>
      </c>
      <c r="AB346" s="52">
        <v>0.713377151380304</v>
      </c>
      <c r="AC346" s="52">
        <v>0.697924451993163</v>
      </c>
      <c r="AD346" s="52">
        <v>0.72548084611136998</v>
      </c>
      <c r="AE346" s="52">
        <v>0.76617077100561004</v>
      </c>
      <c r="AF346" s="52">
        <v>0.84771630421274302</v>
      </c>
      <c r="AG346" s="52">
        <v>0.97399825121633699</v>
      </c>
      <c r="AH346" s="52">
        <v>1.1316641618313901</v>
      </c>
      <c r="AI346" s="52">
        <v>1.3412449088339</v>
      </c>
      <c r="AJ346" s="52">
        <v>1.57091888300594</v>
      </c>
      <c r="AK346" s="52">
        <v>1.81521435113763</v>
      </c>
      <c r="AL346" s="52">
        <v>2.0281469543678301</v>
      </c>
      <c r="AM346" s="52">
        <v>2.2034973540229101</v>
      </c>
      <c r="AN346" s="52">
        <v>2.2276275700097199</v>
      </c>
      <c r="AO346" s="52">
        <v>2.2643075241557198</v>
      </c>
      <c r="AP346" s="52">
        <v>2.2375443858358302</v>
      </c>
      <c r="AQ346" s="52">
        <v>2.0993783940473798</v>
      </c>
      <c r="AR346" s="52">
        <v>1.9185882189971499</v>
      </c>
      <c r="AS346" s="52">
        <v>1.8561036985420201</v>
      </c>
      <c r="AT346" s="52">
        <v>1.6495464883461399</v>
      </c>
      <c r="AU346" s="52">
        <v>1.4261153188968101</v>
      </c>
      <c r="AV346" s="52">
        <v>1.2450297335671401</v>
      </c>
      <c r="AW346" s="52">
        <v>1.13365058188946</v>
      </c>
      <c r="AX346" s="52">
        <v>0.992356953347168</v>
      </c>
      <c r="AY346" s="52">
        <v>0.87377025392958896</v>
      </c>
      <c r="AZ346" s="52">
        <v>0.78066183291080904</v>
      </c>
      <c r="BA346" s="52">
        <v>0.71988938600075103</v>
      </c>
      <c r="BB346" s="52">
        <v>0.69526710230433997</v>
      </c>
      <c r="BC346" s="52">
        <v>0.71238506886623898</v>
      </c>
      <c r="BD346" s="52">
        <v>0.78585434310155</v>
      </c>
      <c r="BE346" s="52">
        <v>0.85936438305566698</v>
      </c>
      <c r="BF346" s="52">
        <v>0.98430953571753099</v>
      </c>
      <c r="BG346" s="52">
        <v>1.1366056342978199</v>
      </c>
      <c r="BH346" s="52">
        <v>1.3347636529873901</v>
      </c>
      <c r="BI346" s="52">
        <v>1.5643437880622999</v>
      </c>
      <c r="BJ346" s="52">
        <v>1.7881868901650799</v>
      </c>
      <c r="BK346" s="52">
        <v>2.0118423824377101</v>
      </c>
      <c r="BL346" s="52">
        <v>2.2020003750619801</v>
      </c>
      <c r="BM346" s="52">
        <v>2.3408507706713499</v>
      </c>
      <c r="BN346" s="52">
        <v>2.4279161832699598</v>
      </c>
      <c r="BO346" s="52">
        <v>2.39529836830223</v>
      </c>
      <c r="BP346" s="52">
        <v>2.2268689212754502</v>
      </c>
      <c r="BQ346" s="52">
        <v>2.0329413729057899</v>
      </c>
      <c r="BR346" s="52">
        <v>1.87691887902782</v>
      </c>
      <c r="BS346" s="52">
        <v>1.6543597651964499</v>
      </c>
      <c r="BT346" s="52">
        <v>1.41042742869837</v>
      </c>
      <c r="BU346" s="52">
        <v>80.128291518724495</v>
      </c>
      <c r="BV346" s="52">
        <v>76.421117890893797</v>
      </c>
      <c r="BW346" s="52">
        <v>74.976488590414704</v>
      </c>
      <c r="BX346" s="52">
        <v>73.3590681642589</v>
      </c>
      <c r="BY346" s="52">
        <v>71.797640054638293</v>
      </c>
      <c r="BZ346" s="52">
        <v>71.163726149663503</v>
      </c>
      <c r="CA346" s="52">
        <v>70.1971511642395</v>
      </c>
      <c r="CB346" s="52">
        <v>71.0378931197247</v>
      </c>
      <c r="CC346" s="52">
        <v>73.689922802381005</v>
      </c>
      <c r="CD346" s="52">
        <v>78.862897799095293</v>
      </c>
      <c r="CE346" s="52">
        <v>82.906447773238696</v>
      </c>
      <c r="CF346" s="52">
        <v>86.934311374108901</v>
      </c>
      <c r="CG346" s="52">
        <v>90.564990291580202</v>
      </c>
      <c r="CH346" s="52">
        <v>93.254563107735706</v>
      </c>
      <c r="CI346" s="52">
        <v>95.4713765126819</v>
      </c>
      <c r="CJ346" s="52">
        <v>97.383063542849399</v>
      </c>
      <c r="CK346" s="52">
        <v>98.406813488971196</v>
      </c>
      <c r="CL346" s="52">
        <v>98.631665985430899</v>
      </c>
      <c r="CM346" s="52">
        <v>97.404142640346507</v>
      </c>
      <c r="CN346" s="52">
        <v>95.598847368598101</v>
      </c>
      <c r="CO346" s="52">
        <v>91.923259033214606</v>
      </c>
      <c r="CP346" s="52">
        <v>87.500312304752796</v>
      </c>
      <c r="CQ346" s="57">
        <v>84.625228726325801</v>
      </c>
      <c r="CR346" s="57">
        <v>82.4087780976472</v>
      </c>
      <c r="CS346" s="57">
        <v>80.200555423912704</v>
      </c>
      <c r="CT346" s="57">
        <v>3.0116819619135499E-2</v>
      </c>
      <c r="CU346" s="57">
        <v>2.6745068931553699E-2</v>
      </c>
      <c r="CV346" s="57">
        <v>2.4190025699313802E-2</v>
      </c>
      <c r="CW346" s="57">
        <v>1.51148514513314E-2</v>
      </c>
      <c r="CX346" s="57">
        <v>2.2704582768869799E-3</v>
      </c>
      <c r="CY346" s="57">
        <v>-1.29463094949027E-3</v>
      </c>
      <c r="CZ346" s="57">
        <v>-2.9980771182305699E-3</v>
      </c>
      <c r="DA346" s="57">
        <v>1.09603231685275E-2</v>
      </c>
      <c r="DB346" s="57">
        <v>1.6902243624598801E-2</v>
      </c>
      <c r="DC346" s="57">
        <v>1.3338990422906901E-2</v>
      </c>
      <c r="DD346" s="57">
        <v>3.8774601532078502E-3</v>
      </c>
      <c r="DE346" s="57">
        <v>3.8679218990914899E-3</v>
      </c>
      <c r="DF346" s="57">
        <v>-5.3020937164165796E-3</v>
      </c>
      <c r="DG346" s="57">
        <v>1.23649290180642E-2</v>
      </c>
      <c r="DH346" s="57">
        <v>1.97580697318522E-2</v>
      </c>
      <c r="DI346" s="57">
        <v>2.1211568660610702E-2</v>
      </c>
      <c r="DJ346" s="57">
        <v>8.4744143646322795E-2</v>
      </c>
      <c r="DK346" s="57">
        <v>0.11214622699355201</v>
      </c>
      <c r="DL346" s="57">
        <v>0.109723298200951</v>
      </c>
      <c r="DM346" s="57">
        <v>9.9409045956562095E-2</v>
      </c>
      <c r="DN346" s="57">
        <v>7.6944369299101104E-2</v>
      </c>
      <c r="DO346" s="57">
        <v>9.8463148319449401E-3</v>
      </c>
      <c r="DP346" s="52">
        <v>-3.4951845206733201E-3</v>
      </c>
      <c r="DQ346" s="52">
        <v>4.0471358252405603E-6</v>
      </c>
      <c r="DR346" s="58">
        <v>1.83929150872922E-6</v>
      </c>
      <c r="DS346" s="58">
        <v>1.53771210705541E-6</v>
      </c>
      <c r="DT346" s="58">
        <v>1.1182126873853899E-6</v>
      </c>
      <c r="DU346" s="58">
        <v>5.6013784284045605E-7</v>
      </c>
      <c r="DV346" s="58">
        <v>2.20722005457591E-7</v>
      </c>
      <c r="DW346" s="58">
        <v>9.16435788027527E-8</v>
      </c>
      <c r="DX346" s="58">
        <v>2.7431191558981301E-7</v>
      </c>
      <c r="DY346" s="58">
        <v>1.4744542688252201E-6</v>
      </c>
      <c r="DZ346" s="58">
        <v>6.6967310364601897E-7</v>
      </c>
      <c r="EA346" s="58">
        <v>4.7237491192227802E-7</v>
      </c>
      <c r="EB346" s="58">
        <v>2.64847354938773E-7</v>
      </c>
      <c r="EC346" s="58">
        <v>4.1331028572122099E-7</v>
      </c>
      <c r="ED346" s="58">
        <v>1.1009899652407601E-6</v>
      </c>
      <c r="EE346" s="58">
        <v>2.4264142436850699E-6</v>
      </c>
      <c r="EF346" s="58">
        <v>3.1595236276114899E-6</v>
      </c>
      <c r="EG346" s="58">
        <v>3.8252958115934599E-6</v>
      </c>
      <c r="EH346" s="58">
        <v>4.2621452347505201E-6</v>
      </c>
      <c r="EI346" s="58">
        <v>5.00952760831526E-6</v>
      </c>
      <c r="EJ346" s="58">
        <v>4.5929923278644299E-6</v>
      </c>
      <c r="EK346" s="58">
        <v>4.7300815217198501E-6</v>
      </c>
      <c r="EL346" s="58">
        <v>5.0151004684394797E-6</v>
      </c>
      <c r="EM346" s="58">
        <v>2.9516313479144899E-6</v>
      </c>
      <c r="EN346" s="58">
        <v>4.5426698958143998E-7</v>
      </c>
      <c r="EO346" s="58">
        <v>3.27168632850697E-7</v>
      </c>
    </row>
    <row r="347" spans="2:145" x14ac:dyDescent="0.25">
      <c r="B34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All_All_All_All_No_All_All_All_All_All_All_45877</v>
      </c>
      <c r="C347" s="52" t="s">
        <v>264</v>
      </c>
      <c r="D347" s="52" t="s">
        <v>247</v>
      </c>
      <c r="E347" s="52" t="s">
        <v>25</v>
      </c>
      <c r="F347" s="52" t="s">
        <v>25</v>
      </c>
      <c r="G347" s="52" t="s">
        <v>25</v>
      </c>
      <c r="H347" s="52" t="s">
        <v>25</v>
      </c>
      <c r="I347" s="52" t="s">
        <v>222</v>
      </c>
      <c r="J347" s="52" t="s">
        <v>25</v>
      </c>
      <c r="K347" s="52" t="s">
        <v>25</v>
      </c>
      <c r="L347" s="53" t="s">
        <v>25</v>
      </c>
      <c r="M347" s="53" t="s">
        <v>25</v>
      </c>
      <c r="N347" s="54" t="s">
        <v>25</v>
      </c>
      <c r="O347" s="52" t="s">
        <v>25</v>
      </c>
      <c r="P347" s="55">
        <v>45877</v>
      </c>
      <c r="Q347" s="52">
        <v>17</v>
      </c>
      <c r="R347" s="52">
        <v>21</v>
      </c>
      <c r="S347" s="56">
        <v>44429</v>
      </c>
      <c r="T347" s="52">
        <v>0</v>
      </c>
      <c r="U347" s="52">
        <v>0</v>
      </c>
      <c r="V347" s="52">
        <v>0</v>
      </c>
      <c r="W347" s="52">
        <v>0</v>
      </c>
      <c r="X347" s="52">
        <v>1.10328962869697</v>
      </c>
      <c r="Y347" s="52">
        <v>0.96059178422579306</v>
      </c>
      <c r="Z347" s="52">
        <v>0.84458536603560797</v>
      </c>
      <c r="AA347" s="52">
        <v>0.75991013462800305</v>
      </c>
      <c r="AB347" s="52">
        <v>0.70525161183076301</v>
      </c>
      <c r="AC347" s="52">
        <v>0.69122491222484495</v>
      </c>
      <c r="AD347" s="52">
        <v>0.70940321491352798</v>
      </c>
      <c r="AE347" s="52">
        <v>0.78241217086005899</v>
      </c>
      <c r="AF347" s="52">
        <v>0.84153132824128596</v>
      </c>
      <c r="AG347" s="52">
        <v>0.93608464354265597</v>
      </c>
      <c r="AH347" s="52">
        <v>1.07229800924678</v>
      </c>
      <c r="AI347" s="52">
        <v>1.2318774623909401</v>
      </c>
      <c r="AJ347" s="52">
        <v>1.45693084754002</v>
      </c>
      <c r="AK347" s="52">
        <v>1.6869206014168701</v>
      </c>
      <c r="AL347" s="52">
        <v>1.9309187324083099</v>
      </c>
      <c r="AM347" s="52">
        <v>2.1099711986001601</v>
      </c>
      <c r="AN347" s="52">
        <v>2.1495912991905</v>
      </c>
      <c r="AO347" s="52">
        <v>2.2250919324091698</v>
      </c>
      <c r="AP347" s="52">
        <v>2.1924258131074899</v>
      </c>
      <c r="AQ347" s="52">
        <v>2.0260437827741602</v>
      </c>
      <c r="AR347" s="52">
        <v>1.86290568840742</v>
      </c>
      <c r="AS347" s="52">
        <v>1.8097514557169401</v>
      </c>
      <c r="AT347" s="52">
        <v>1.6212978475345801</v>
      </c>
      <c r="AU347" s="52">
        <v>1.37359102529462</v>
      </c>
      <c r="AV347" s="52">
        <v>1.24945000264293</v>
      </c>
      <c r="AW347" s="52">
        <v>1.08133847857414</v>
      </c>
      <c r="AX347" s="52">
        <v>0.95003982726809399</v>
      </c>
      <c r="AY347" s="52">
        <v>0.84343724796735597</v>
      </c>
      <c r="AZ347" s="52">
        <v>0.758274639723576</v>
      </c>
      <c r="BA347" s="52">
        <v>0.70219658990193001</v>
      </c>
      <c r="BB347" s="52">
        <v>0.68571606964875997</v>
      </c>
      <c r="BC347" s="52">
        <v>0.70945260132840005</v>
      </c>
      <c r="BD347" s="52">
        <v>0.76789957596674796</v>
      </c>
      <c r="BE347" s="52">
        <v>0.81754912610278396</v>
      </c>
      <c r="BF347" s="52">
        <v>0.92684439753800396</v>
      </c>
      <c r="BG347" s="52">
        <v>1.0658631074582201</v>
      </c>
      <c r="BH347" s="52">
        <v>1.24727179294264</v>
      </c>
      <c r="BI347" s="52">
        <v>1.46355399763225</v>
      </c>
      <c r="BJ347" s="52">
        <v>1.7048171727575701</v>
      </c>
      <c r="BK347" s="52">
        <v>1.9440156085406399</v>
      </c>
      <c r="BL347" s="52">
        <v>2.1490591094679199</v>
      </c>
      <c r="BM347" s="52">
        <v>2.27985631911868</v>
      </c>
      <c r="BN347" s="52">
        <v>2.3753335923073799</v>
      </c>
      <c r="BO347" s="52">
        <v>2.34204115791534</v>
      </c>
      <c r="BP347" s="52">
        <v>2.1760705614283</v>
      </c>
      <c r="BQ347" s="52">
        <v>2.0096667786876998</v>
      </c>
      <c r="BR347" s="52">
        <v>1.85556139569123</v>
      </c>
      <c r="BS347" s="52">
        <v>1.61067970741899</v>
      </c>
      <c r="BT347" s="52">
        <v>1.3729421078708</v>
      </c>
      <c r="BU347" s="52">
        <v>80.778564818246593</v>
      </c>
      <c r="BV347" s="52">
        <v>75.044621057891902</v>
      </c>
      <c r="BW347" s="52">
        <v>73.827296122354994</v>
      </c>
      <c r="BX347" s="52">
        <v>72.394333924266405</v>
      </c>
      <c r="BY347" s="52">
        <v>70.860369257596702</v>
      </c>
      <c r="BZ347" s="52">
        <v>69.902785099498004</v>
      </c>
      <c r="CA347" s="52">
        <v>68.855965649642499</v>
      </c>
      <c r="CB347" s="52">
        <v>69.199912912955</v>
      </c>
      <c r="CC347" s="52">
        <v>71.849139805760601</v>
      </c>
      <c r="CD347" s="52">
        <v>77.182152163128706</v>
      </c>
      <c r="CE347" s="52">
        <v>81.314435882165697</v>
      </c>
      <c r="CF347" s="52">
        <v>85.507783268518295</v>
      </c>
      <c r="CG347" s="52">
        <v>89.195279397715495</v>
      </c>
      <c r="CH347" s="52">
        <v>92.552525625647107</v>
      </c>
      <c r="CI347" s="52">
        <v>95.275988182521203</v>
      </c>
      <c r="CJ347" s="52">
        <v>97.3110151645987</v>
      </c>
      <c r="CK347" s="52">
        <v>98.390223771924596</v>
      </c>
      <c r="CL347" s="52">
        <v>98.785953180070393</v>
      </c>
      <c r="CM347" s="52">
        <v>98.116074189294295</v>
      </c>
      <c r="CN347" s="52">
        <v>96.131338596641797</v>
      </c>
      <c r="CO347" s="52">
        <v>92.654559501055701</v>
      </c>
      <c r="CP347" s="52">
        <v>87.805921105154198</v>
      </c>
      <c r="CQ347" s="57">
        <v>85.194394230754696</v>
      </c>
      <c r="CR347" s="57">
        <v>82.723574126507003</v>
      </c>
      <c r="CS347" s="57">
        <v>78.9004778104118</v>
      </c>
      <c r="CT347" s="57">
        <v>2.99048154748939E-2</v>
      </c>
      <c r="CU347" s="57">
        <v>2.0247699541294999E-2</v>
      </c>
      <c r="CV347" s="57">
        <v>2.0550795296413901E-2</v>
      </c>
      <c r="CW347" s="57">
        <v>1.3014247767441801E-2</v>
      </c>
      <c r="CX347" s="57">
        <v>2.09339249935703E-3</v>
      </c>
      <c r="CY347" s="57">
        <v>-1.63567341437965E-3</v>
      </c>
      <c r="CZ347" s="57">
        <v>-1.84793548234411E-3</v>
      </c>
      <c r="DA347" s="57">
        <v>9.8873083181622197E-3</v>
      </c>
      <c r="DB347" s="57">
        <v>1.8429799292401398E-2</v>
      </c>
      <c r="DC347" s="57">
        <v>1.4420177678655E-2</v>
      </c>
      <c r="DD347" s="57">
        <v>4.2978289273677504E-3</v>
      </c>
      <c r="DE347" s="57">
        <v>3.53824714492942E-3</v>
      </c>
      <c r="DF347" s="57">
        <v>-7.8527367807768606E-3</v>
      </c>
      <c r="DG347" s="57">
        <v>7.1710589476924802E-3</v>
      </c>
      <c r="DH347" s="57">
        <v>1.7415417517914301E-2</v>
      </c>
      <c r="DI347" s="57">
        <v>2.0526429417012201E-2</v>
      </c>
      <c r="DJ347" s="57">
        <v>8.5615817140994505E-2</v>
      </c>
      <c r="DK347" s="57">
        <v>0.11176387128757</v>
      </c>
      <c r="DL347" s="57">
        <v>0.112945633873131</v>
      </c>
      <c r="DM347" s="57">
        <v>0.103501800117906</v>
      </c>
      <c r="DN347" s="57">
        <v>7.8248577410305095E-2</v>
      </c>
      <c r="DO347" s="57">
        <v>8.8030964246790799E-3</v>
      </c>
      <c r="DP347" s="52">
        <v>-3.6485051543300902E-3</v>
      </c>
      <c r="DQ347" s="52">
        <v>-2.3754928534543799E-5</v>
      </c>
      <c r="DR347" s="58">
        <v>1.6783445971191E-6</v>
      </c>
      <c r="DS347" s="58">
        <v>1.2023911598407699E-6</v>
      </c>
      <c r="DT347" s="58">
        <v>8.5824755494366005E-7</v>
      </c>
      <c r="DU347" s="58">
        <v>4.5879081346045799E-7</v>
      </c>
      <c r="DV347" s="58">
        <v>1.8071481330090001E-7</v>
      </c>
      <c r="DW347" s="58">
        <v>6.9429476282517396E-8</v>
      </c>
      <c r="DX347" s="58">
        <v>2.0044729325849201E-7</v>
      </c>
      <c r="DY347" s="58">
        <v>1.1099964915302901E-6</v>
      </c>
      <c r="DZ347" s="58">
        <v>4.6849977526141599E-7</v>
      </c>
      <c r="EA347" s="58">
        <v>3.2953207513857202E-7</v>
      </c>
      <c r="EB347" s="58">
        <v>1.8067442315494601E-7</v>
      </c>
      <c r="EC347" s="58">
        <v>1.7371323957989801E-7</v>
      </c>
      <c r="ED347" s="58">
        <v>4.6278971902566601E-7</v>
      </c>
      <c r="EE347" s="58">
        <v>1.5081599170870301E-6</v>
      </c>
      <c r="EF347" s="58">
        <v>2.2605877826411899E-6</v>
      </c>
      <c r="EG347" s="58">
        <v>2.9578460614038899E-6</v>
      </c>
      <c r="EH347" s="58">
        <v>3.3679533635653099E-6</v>
      </c>
      <c r="EI347" s="58">
        <v>3.75322950191277E-6</v>
      </c>
      <c r="EJ347" s="58">
        <v>3.8799880269229496E-6</v>
      </c>
      <c r="EK347" s="58">
        <v>3.5778878248629101E-6</v>
      </c>
      <c r="EL347" s="58">
        <v>3.7955843610598099E-6</v>
      </c>
      <c r="EM347" s="58">
        <v>2.2652497310021299E-6</v>
      </c>
      <c r="EN347" s="58">
        <v>4.1584549417350498E-7</v>
      </c>
      <c r="EO347" s="58">
        <v>3.99263287122034E-7</v>
      </c>
    </row>
    <row r="348" spans="2:145" x14ac:dyDescent="0.25">
      <c r="B34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All_All_All_All_No_All_All_All_All_All_All_45890</v>
      </c>
      <c r="C348" s="52" t="s">
        <v>264</v>
      </c>
      <c r="D348" s="52" t="s">
        <v>247</v>
      </c>
      <c r="E348" s="52" t="s">
        <v>25</v>
      </c>
      <c r="F348" s="52" t="s">
        <v>25</v>
      </c>
      <c r="G348" s="52" t="s">
        <v>25</v>
      </c>
      <c r="H348" s="52" t="s">
        <v>25</v>
      </c>
      <c r="I348" s="52" t="s">
        <v>222</v>
      </c>
      <c r="J348" s="52" t="s">
        <v>25</v>
      </c>
      <c r="K348" s="52" t="s">
        <v>25</v>
      </c>
      <c r="L348" s="53" t="s">
        <v>25</v>
      </c>
      <c r="M348" s="53" t="s">
        <v>25</v>
      </c>
      <c r="N348" s="54" t="s">
        <v>25</v>
      </c>
      <c r="O348" s="52" t="s">
        <v>25</v>
      </c>
      <c r="P348" s="55">
        <v>45890</v>
      </c>
      <c r="Q348" s="52">
        <v>17</v>
      </c>
      <c r="R348" s="52">
        <v>21</v>
      </c>
      <c r="S348" s="56">
        <v>45045</v>
      </c>
      <c r="T348" s="52">
        <v>0</v>
      </c>
      <c r="U348" s="52">
        <v>0</v>
      </c>
      <c r="V348" s="52">
        <v>0</v>
      </c>
      <c r="W348" s="52">
        <v>0</v>
      </c>
      <c r="X348" s="52">
        <v>1.0037974539797401</v>
      </c>
      <c r="Y348" s="52">
        <v>0.87168969465811597</v>
      </c>
      <c r="Z348" s="52">
        <v>0.78391595540403003</v>
      </c>
      <c r="AA348" s="52">
        <v>0.71369577786152805</v>
      </c>
      <c r="AB348" s="52">
        <v>0.68455438416416703</v>
      </c>
      <c r="AC348" s="52">
        <v>0.67925015343766304</v>
      </c>
      <c r="AD348" s="52">
        <v>0.71172834924360495</v>
      </c>
      <c r="AE348" s="52">
        <v>0.74653077178661098</v>
      </c>
      <c r="AF348" s="52">
        <v>0.75312698780392595</v>
      </c>
      <c r="AG348" s="52">
        <v>0.836423407815299</v>
      </c>
      <c r="AH348" s="52">
        <v>0.96791937616561097</v>
      </c>
      <c r="AI348" s="52">
        <v>1.12707493746446</v>
      </c>
      <c r="AJ348" s="52">
        <v>1.3402417721786799</v>
      </c>
      <c r="AK348" s="52">
        <v>1.58567586785943</v>
      </c>
      <c r="AL348" s="52">
        <v>1.8121372571614101</v>
      </c>
      <c r="AM348" s="52">
        <v>2.01267521630071</v>
      </c>
      <c r="AN348" s="52">
        <v>2.0536625813140899</v>
      </c>
      <c r="AO348" s="52">
        <v>2.12795944399888</v>
      </c>
      <c r="AP348" s="52">
        <v>2.1040075659881898</v>
      </c>
      <c r="AQ348" s="52">
        <v>1.9351044887553699</v>
      </c>
      <c r="AR348" s="52">
        <v>1.8266645526467</v>
      </c>
      <c r="AS348" s="52">
        <v>1.7409358502938601</v>
      </c>
      <c r="AT348" s="52">
        <v>1.52182673931391</v>
      </c>
      <c r="AU348" s="52">
        <v>1.27353862859262</v>
      </c>
      <c r="AV348" s="52">
        <v>1.1250865713265901</v>
      </c>
      <c r="AW348" s="52">
        <v>1.0706763214799799</v>
      </c>
      <c r="AX348" s="52">
        <v>0.925130096052446</v>
      </c>
      <c r="AY348" s="52">
        <v>0.81871718394695403</v>
      </c>
      <c r="AZ348" s="52">
        <v>0.74073583033766599</v>
      </c>
      <c r="BA348" s="52">
        <v>0.68913983205654405</v>
      </c>
      <c r="BB348" s="52">
        <v>0.67559183040228099</v>
      </c>
      <c r="BC348" s="52">
        <v>0.69864102320116805</v>
      </c>
      <c r="BD348" s="52">
        <v>0.74434491775054101</v>
      </c>
      <c r="BE348" s="52">
        <v>0.77235080035264203</v>
      </c>
      <c r="BF348" s="52">
        <v>0.84841763638142598</v>
      </c>
      <c r="BG348" s="52">
        <v>0.95840539655295698</v>
      </c>
      <c r="BH348" s="52">
        <v>1.1293402050588901</v>
      </c>
      <c r="BI348" s="52">
        <v>1.35499089905072</v>
      </c>
      <c r="BJ348" s="52">
        <v>1.6418593662955701</v>
      </c>
      <c r="BK348" s="52">
        <v>1.8601672007191199</v>
      </c>
      <c r="BL348" s="52">
        <v>2.1019824063462602</v>
      </c>
      <c r="BM348" s="52">
        <v>2.2031618362540102</v>
      </c>
      <c r="BN348" s="52">
        <v>2.2637306474940599</v>
      </c>
      <c r="BO348" s="52">
        <v>2.2268480928018999</v>
      </c>
      <c r="BP348" s="52">
        <v>2.0593128960366598</v>
      </c>
      <c r="BQ348" s="52">
        <v>1.8840647102599799</v>
      </c>
      <c r="BR348" s="52">
        <v>1.7222746401790301</v>
      </c>
      <c r="BS348" s="52">
        <v>1.5034896321808899</v>
      </c>
      <c r="BT348" s="52">
        <v>1.2736935423404101</v>
      </c>
      <c r="BU348" s="52">
        <v>75.934442826583506</v>
      </c>
      <c r="BV348" s="52">
        <v>74.564806598369898</v>
      </c>
      <c r="BW348" s="52">
        <v>73.547576930511894</v>
      </c>
      <c r="BX348" s="52">
        <v>71.833259445648196</v>
      </c>
      <c r="BY348" s="52">
        <v>70.629569434748205</v>
      </c>
      <c r="BZ348" s="52">
        <v>69.650692061268799</v>
      </c>
      <c r="CA348" s="52">
        <v>68.594034632542702</v>
      </c>
      <c r="CB348" s="52">
        <v>68.574635297738396</v>
      </c>
      <c r="CC348" s="52">
        <v>72.293329168851599</v>
      </c>
      <c r="CD348" s="52">
        <v>77.467523675714503</v>
      </c>
      <c r="CE348" s="52">
        <v>82.575198686140396</v>
      </c>
      <c r="CF348" s="52">
        <v>86.956024227921603</v>
      </c>
      <c r="CG348" s="52">
        <v>90.4816363754951</v>
      </c>
      <c r="CH348" s="52">
        <v>93.571459500526004</v>
      </c>
      <c r="CI348" s="52">
        <v>95.549730503438596</v>
      </c>
      <c r="CJ348" s="52">
        <v>97.738592235022693</v>
      </c>
      <c r="CK348" s="52">
        <v>98.318881823855193</v>
      </c>
      <c r="CL348" s="52">
        <v>97.823612368085193</v>
      </c>
      <c r="CM348" s="52">
        <v>96.970712962882601</v>
      </c>
      <c r="CN348" s="52">
        <v>94.561739820149498</v>
      </c>
      <c r="CO348" s="52">
        <v>90.078609527071904</v>
      </c>
      <c r="CP348" s="52">
        <v>86.034930728228801</v>
      </c>
      <c r="CQ348" s="57">
        <v>82.897343756424704</v>
      </c>
      <c r="CR348" s="57">
        <v>80.485703547702002</v>
      </c>
      <c r="CS348" s="57">
        <v>78.872829589861894</v>
      </c>
      <c r="CT348" s="57">
        <v>1.9136739234864399E-2</v>
      </c>
      <c r="CU348" s="57">
        <v>1.66945764357131E-2</v>
      </c>
      <c r="CV348" s="57">
        <v>1.8839461574510299E-2</v>
      </c>
      <c r="CW348" s="57">
        <v>1.1443768794006199E-2</v>
      </c>
      <c r="CX348" s="57">
        <v>1.9140703409199101E-3</v>
      </c>
      <c r="CY348" s="57">
        <v>-1.7420445114650501E-3</v>
      </c>
      <c r="CZ348" s="57">
        <v>-1.5708810062392299E-3</v>
      </c>
      <c r="DA348" s="57">
        <v>9.3118446910411996E-3</v>
      </c>
      <c r="DB348" s="57">
        <v>1.84572050028903E-2</v>
      </c>
      <c r="DC348" s="57">
        <v>1.44077567879442E-2</v>
      </c>
      <c r="DD348" s="57">
        <v>3.5305623988910002E-3</v>
      </c>
      <c r="DE348" s="57">
        <v>3.5859929717673099E-3</v>
      </c>
      <c r="DF348" s="57">
        <v>-8.8031503579320096E-3</v>
      </c>
      <c r="DG348" s="57">
        <v>8.0435112411295397E-3</v>
      </c>
      <c r="DH348" s="57">
        <v>1.57049061947259E-2</v>
      </c>
      <c r="DI348" s="57">
        <v>2.0376408808880201E-2</v>
      </c>
      <c r="DJ348" s="57">
        <v>8.5644215094879697E-2</v>
      </c>
      <c r="DK348" s="57">
        <v>0.108603998085795</v>
      </c>
      <c r="DL348" s="57">
        <v>0.11147061400599199</v>
      </c>
      <c r="DM348" s="57">
        <v>0.103607767671412</v>
      </c>
      <c r="DN348" s="57">
        <v>6.3891205493224704E-2</v>
      </c>
      <c r="DO348" s="57">
        <v>3.9244494942193503E-3</v>
      </c>
      <c r="DP348" s="52">
        <v>-4.6301750696919504E-3</v>
      </c>
      <c r="DQ348" s="52">
        <v>-3.0008028295170898E-4</v>
      </c>
      <c r="DR348" s="58">
        <v>1.3122476701555301E-6</v>
      </c>
      <c r="DS348" s="58">
        <v>1.0840547529290199E-6</v>
      </c>
      <c r="DT348" s="58">
        <v>8.1390881327609001E-7</v>
      </c>
      <c r="DU348" s="58">
        <v>4.2991389627074298E-7</v>
      </c>
      <c r="DV348" s="58">
        <v>1.71657631373586E-7</v>
      </c>
      <c r="DW348" s="58">
        <v>6.9012594583674397E-8</v>
      </c>
      <c r="DX348" s="58">
        <v>1.9843986484631999E-7</v>
      </c>
      <c r="DY348" s="58">
        <v>1.1091681218866499E-6</v>
      </c>
      <c r="DZ348" s="58">
        <v>3.9729453486506799E-7</v>
      </c>
      <c r="EA348" s="58">
        <v>2.7505296390508998E-7</v>
      </c>
      <c r="EB348" s="58">
        <v>1.643051294659E-7</v>
      </c>
      <c r="EC348" s="58">
        <v>1.83389849744035E-7</v>
      </c>
      <c r="ED348" s="58">
        <v>4.7834616202580496E-7</v>
      </c>
      <c r="EE348" s="58">
        <v>1.3001373652873701E-6</v>
      </c>
      <c r="EF348" s="58">
        <v>1.77116717150998E-6</v>
      </c>
      <c r="EG348" s="58">
        <v>2.5099112896238E-6</v>
      </c>
      <c r="EH348" s="58">
        <v>2.7968292990455299E-6</v>
      </c>
      <c r="EI348" s="58">
        <v>2.8477827981386298E-6</v>
      </c>
      <c r="EJ348" s="58">
        <v>2.9433756633396898E-6</v>
      </c>
      <c r="EK348" s="58">
        <v>2.54522503025161E-6</v>
      </c>
      <c r="EL348" s="58">
        <v>3.16605136415466E-6</v>
      </c>
      <c r="EM348" s="58">
        <v>1.6405835752657299E-6</v>
      </c>
      <c r="EN348" s="58">
        <v>2.35877329431208E-7</v>
      </c>
      <c r="EO348" s="58">
        <v>1.77977649354433E-7</v>
      </c>
    </row>
    <row r="349" spans="2:145" x14ac:dyDescent="0.25">
      <c r="B34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All_All_All_All_No_All_All_All_All_All_All_45891</v>
      </c>
      <c r="C349" s="52" t="s">
        <v>264</v>
      </c>
      <c r="D349" s="52" t="s">
        <v>247</v>
      </c>
      <c r="E349" s="52" t="s">
        <v>25</v>
      </c>
      <c r="F349" s="52" t="s">
        <v>25</v>
      </c>
      <c r="G349" s="52" t="s">
        <v>25</v>
      </c>
      <c r="H349" s="52" t="s">
        <v>25</v>
      </c>
      <c r="I349" s="52" t="s">
        <v>222</v>
      </c>
      <c r="J349" s="52" t="s">
        <v>25</v>
      </c>
      <c r="K349" s="52" t="s">
        <v>25</v>
      </c>
      <c r="L349" s="53" t="s">
        <v>25</v>
      </c>
      <c r="M349" s="53" t="s">
        <v>25</v>
      </c>
      <c r="N349" s="54" t="s">
        <v>25</v>
      </c>
      <c r="O349" s="52" t="s">
        <v>25</v>
      </c>
      <c r="P349" s="55">
        <v>45891</v>
      </c>
      <c r="Q349" s="52">
        <v>17</v>
      </c>
      <c r="R349" s="52">
        <v>21</v>
      </c>
      <c r="S349" s="56">
        <v>45127</v>
      </c>
      <c r="T349" s="52">
        <v>0</v>
      </c>
      <c r="U349" s="52">
        <v>0</v>
      </c>
      <c r="V349" s="52">
        <v>0</v>
      </c>
      <c r="W349" s="52">
        <v>0</v>
      </c>
      <c r="X349" s="52">
        <v>1.16350963946638</v>
      </c>
      <c r="Y349" s="52">
        <v>1.0217822628116799</v>
      </c>
      <c r="Z349" s="52">
        <v>0.90410571530395401</v>
      </c>
      <c r="AA349" s="52">
        <v>0.83079022269834801</v>
      </c>
      <c r="AB349" s="52">
        <v>0.75844040858866901</v>
      </c>
      <c r="AC349" s="52">
        <v>0.73785694035981497</v>
      </c>
      <c r="AD349" s="52">
        <v>0.77123066228736903</v>
      </c>
      <c r="AE349" s="52">
        <v>0.82147618311133497</v>
      </c>
      <c r="AF349" s="52">
        <v>0.83594662138954601</v>
      </c>
      <c r="AG349" s="52">
        <v>0.93816580972658903</v>
      </c>
      <c r="AH349" s="52">
        <v>1.0679020779408801</v>
      </c>
      <c r="AI349" s="52">
        <v>1.2570648959339099</v>
      </c>
      <c r="AJ349" s="52">
        <v>1.49189968634313</v>
      </c>
      <c r="AK349" s="52">
        <v>1.7282093336944999</v>
      </c>
      <c r="AL349" s="52">
        <v>1.96164889490526</v>
      </c>
      <c r="AM349" s="52">
        <v>2.16965614908269</v>
      </c>
      <c r="AN349" s="52">
        <v>2.19404116385547</v>
      </c>
      <c r="AO349" s="52">
        <v>2.2298295277840299</v>
      </c>
      <c r="AP349" s="52">
        <v>2.1874889092379699</v>
      </c>
      <c r="AQ349" s="52">
        <v>2.0283675558944099</v>
      </c>
      <c r="AR349" s="52">
        <v>1.90141839399665</v>
      </c>
      <c r="AS349" s="52">
        <v>1.8355972827618501</v>
      </c>
      <c r="AT349" s="52">
        <v>1.6146717976139799</v>
      </c>
      <c r="AU349" s="52">
        <v>1.3932693214771299</v>
      </c>
      <c r="AV349" s="52">
        <v>1.27303279879929</v>
      </c>
      <c r="AW349" s="52">
        <v>1.1497725414304401</v>
      </c>
      <c r="AX349" s="52">
        <v>1.0257454195178699</v>
      </c>
      <c r="AY349" s="52">
        <v>0.904886641706242</v>
      </c>
      <c r="AZ349" s="52">
        <v>0.81282769764531904</v>
      </c>
      <c r="BA349" s="52">
        <v>0.75826078747204595</v>
      </c>
      <c r="BB349" s="52">
        <v>0.73953788176920499</v>
      </c>
      <c r="BC349" s="52">
        <v>0.75651571865963296</v>
      </c>
      <c r="BD349" s="52">
        <v>0.79953904085525396</v>
      </c>
      <c r="BE349" s="52">
        <v>0.83472862455175001</v>
      </c>
      <c r="BF349" s="52">
        <v>0.94034841115858603</v>
      </c>
      <c r="BG349" s="52">
        <v>1.0784185343624</v>
      </c>
      <c r="BH349" s="52">
        <v>1.2606296863181801</v>
      </c>
      <c r="BI349" s="52">
        <v>1.47535065622891</v>
      </c>
      <c r="BJ349" s="52">
        <v>1.7216328705608299</v>
      </c>
      <c r="BK349" s="52">
        <v>1.9789357495158799</v>
      </c>
      <c r="BL349" s="52">
        <v>2.1707985716456601</v>
      </c>
      <c r="BM349" s="52">
        <v>2.3196023363702301</v>
      </c>
      <c r="BN349" s="52">
        <v>2.4145415959975098</v>
      </c>
      <c r="BO349" s="52">
        <v>2.3670246423890302</v>
      </c>
      <c r="BP349" s="52">
        <v>2.1827628567993398</v>
      </c>
      <c r="BQ349" s="52">
        <v>2.0143503424651201</v>
      </c>
      <c r="BR349" s="52">
        <v>1.8493921462657199</v>
      </c>
      <c r="BS349" s="52">
        <v>1.6142789915509099</v>
      </c>
      <c r="BT349" s="52">
        <v>1.3821047867612899</v>
      </c>
      <c r="BU349" s="52">
        <v>78.478883105059893</v>
      </c>
      <c r="BV349" s="52">
        <v>77.565761117591904</v>
      </c>
      <c r="BW349" s="52">
        <v>75.314819905455707</v>
      </c>
      <c r="BX349" s="52">
        <v>73.560884941942206</v>
      </c>
      <c r="BY349" s="52">
        <v>72.203900251879901</v>
      </c>
      <c r="BZ349" s="52">
        <v>71.347348947572399</v>
      </c>
      <c r="CA349" s="52">
        <v>69.852236766800203</v>
      </c>
      <c r="CB349" s="52">
        <v>69.537187822416996</v>
      </c>
      <c r="CC349" s="52">
        <v>73.083598181258495</v>
      </c>
      <c r="CD349" s="52">
        <v>77.650847448245798</v>
      </c>
      <c r="CE349" s="52">
        <v>82.160871781162001</v>
      </c>
      <c r="CF349" s="52">
        <v>86.204424103254993</v>
      </c>
      <c r="CG349" s="52">
        <v>90.095269738430503</v>
      </c>
      <c r="CH349" s="52">
        <v>93.256122605625904</v>
      </c>
      <c r="CI349" s="52">
        <v>96.222917650704801</v>
      </c>
      <c r="CJ349" s="52">
        <v>97.959223975117794</v>
      </c>
      <c r="CK349" s="52">
        <v>98.973223224272999</v>
      </c>
      <c r="CL349" s="52">
        <v>99.021940408521502</v>
      </c>
      <c r="CM349" s="52">
        <v>97.783392735046206</v>
      </c>
      <c r="CN349" s="52">
        <v>95.709869529715505</v>
      </c>
      <c r="CO349" s="52">
        <v>91.676885376787396</v>
      </c>
      <c r="CP349" s="52">
        <v>88.109644470574906</v>
      </c>
      <c r="CQ349" s="57">
        <v>84.6597646886446</v>
      </c>
      <c r="CR349" s="57">
        <v>81.6083071140378</v>
      </c>
      <c r="CS349" s="57">
        <v>80.482060378690306</v>
      </c>
      <c r="CT349" s="57">
        <v>2.4854644554179399E-2</v>
      </c>
      <c r="CU349" s="57">
        <v>3.0443205131110901E-2</v>
      </c>
      <c r="CV349" s="57">
        <v>2.4818291740663599E-2</v>
      </c>
      <c r="CW349" s="57">
        <v>1.50638390058119E-2</v>
      </c>
      <c r="CX349" s="57">
        <v>2.4778950411056002E-3</v>
      </c>
      <c r="CY349" s="57">
        <v>-1.2171614129297399E-3</v>
      </c>
      <c r="CZ349" s="57">
        <v>-3.0709173276297699E-3</v>
      </c>
      <c r="DA349" s="57">
        <v>1.0498371297278E-2</v>
      </c>
      <c r="DB349" s="57">
        <v>1.7662743597189601E-2</v>
      </c>
      <c r="DC349" s="57">
        <v>1.4056188036500101E-2</v>
      </c>
      <c r="DD349" s="57">
        <v>5.0499099039412196E-3</v>
      </c>
      <c r="DE349" s="57">
        <v>3.6979515121040099E-3</v>
      </c>
      <c r="DF349" s="57">
        <v>-1.9889680105690801E-3</v>
      </c>
      <c r="DG349" s="57">
        <v>1.7449819094429098E-2</v>
      </c>
      <c r="DH349" s="57">
        <v>2.4943496289636501E-2</v>
      </c>
      <c r="DI349" s="57">
        <v>2.4393673582814902E-2</v>
      </c>
      <c r="DJ349" s="57">
        <v>8.6480690751312303E-2</v>
      </c>
      <c r="DK349" s="57">
        <v>0.114079230223305</v>
      </c>
      <c r="DL349" s="57">
        <v>0.11143246832734301</v>
      </c>
      <c r="DM349" s="57">
        <v>0.100310570989703</v>
      </c>
      <c r="DN349" s="57">
        <v>7.6670798316439706E-2</v>
      </c>
      <c r="DO349" s="57">
        <v>1.5872278484714401E-2</v>
      </c>
      <c r="DP349" s="52">
        <v>-2.4119743475802201E-3</v>
      </c>
      <c r="DQ349" s="52">
        <v>3.1899786443306702E-4</v>
      </c>
      <c r="DR349" s="58">
        <v>1.5152310897406701E-6</v>
      </c>
      <c r="DS349" s="58">
        <v>1.4922405584933499E-6</v>
      </c>
      <c r="DT349" s="58">
        <v>1.0180309170471099E-6</v>
      </c>
      <c r="DU349" s="58">
        <v>5.2515310672737695E-7</v>
      </c>
      <c r="DV349" s="58">
        <v>2.2287276266684699E-7</v>
      </c>
      <c r="DW349" s="58">
        <v>1.16224076774993E-7</v>
      </c>
      <c r="DX349" s="58">
        <v>2.8435532660936802E-7</v>
      </c>
      <c r="DY349" s="58">
        <v>1.3539917328778001E-6</v>
      </c>
      <c r="DZ349" s="58">
        <v>6.4509739507011998E-7</v>
      </c>
      <c r="EA349" s="58">
        <v>4.4610141829096202E-7</v>
      </c>
      <c r="EB349" s="58">
        <v>3.2543455612164302E-7</v>
      </c>
      <c r="EC349" s="58">
        <v>5.2083969036909803E-7</v>
      </c>
      <c r="ED349" s="58">
        <v>1.09405107096918E-6</v>
      </c>
      <c r="EE349" s="58">
        <v>2.4359455196595099E-6</v>
      </c>
      <c r="EF349" s="58">
        <v>3.8442735143262704E-6</v>
      </c>
      <c r="EG349" s="58">
        <v>3.8786069941651199E-6</v>
      </c>
      <c r="EH349" s="58">
        <v>4.3781337040918801E-6</v>
      </c>
      <c r="EI349" s="58">
        <v>4.82379848084887E-6</v>
      </c>
      <c r="EJ349" s="58">
        <v>4.6159113216566801E-6</v>
      </c>
      <c r="EK349" s="58">
        <v>4.1495131512010998E-6</v>
      </c>
      <c r="EL349" s="58">
        <v>4.9302467466029898E-6</v>
      </c>
      <c r="EM349" s="58">
        <v>3.6109070294266501E-6</v>
      </c>
      <c r="EN349" s="58">
        <v>6.3802788735839098E-7</v>
      </c>
      <c r="EO349" s="58">
        <v>7.5701519852418802E-7</v>
      </c>
    </row>
    <row r="350" spans="2:145" x14ac:dyDescent="0.25">
      <c r="B35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All_All_All_All_No_All_All_All_All_All_All_45904</v>
      </c>
      <c r="C350" s="52" t="s">
        <v>264</v>
      </c>
      <c r="D350" s="52" t="s">
        <v>247</v>
      </c>
      <c r="E350" s="52" t="s">
        <v>25</v>
      </c>
      <c r="F350" s="52" t="s">
        <v>25</v>
      </c>
      <c r="G350" s="52" t="s">
        <v>25</v>
      </c>
      <c r="H350" s="52" t="s">
        <v>25</v>
      </c>
      <c r="I350" s="52" t="s">
        <v>222</v>
      </c>
      <c r="J350" s="52" t="s">
        <v>25</v>
      </c>
      <c r="K350" s="52" t="s">
        <v>25</v>
      </c>
      <c r="L350" s="53" t="s">
        <v>25</v>
      </c>
      <c r="M350" s="53" t="s">
        <v>25</v>
      </c>
      <c r="N350" s="54" t="s">
        <v>25</v>
      </c>
      <c r="O350" s="52" t="s">
        <v>25</v>
      </c>
      <c r="P350" s="55">
        <v>45904</v>
      </c>
      <c r="Q350" s="52">
        <v>17</v>
      </c>
      <c r="R350" s="52">
        <v>21</v>
      </c>
      <c r="S350" s="56">
        <v>45710</v>
      </c>
      <c r="T350" s="52">
        <v>0</v>
      </c>
      <c r="U350" s="52">
        <v>0</v>
      </c>
      <c r="V350" s="52">
        <v>0</v>
      </c>
      <c r="W350" s="52">
        <v>0</v>
      </c>
      <c r="X350" s="52">
        <v>1.08616432287474</v>
      </c>
      <c r="Y350" s="52">
        <v>0.95558405914252698</v>
      </c>
      <c r="Z350" s="52">
        <v>0.84412562589232298</v>
      </c>
      <c r="AA350" s="52">
        <v>0.76275991644595198</v>
      </c>
      <c r="AB350" s="52">
        <v>0.72339761779322498</v>
      </c>
      <c r="AC350" s="52">
        <v>0.71253682666045703</v>
      </c>
      <c r="AD350" s="52">
        <v>0.73899763916090699</v>
      </c>
      <c r="AE350" s="52">
        <v>0.76319840180743204</v>
      </c>
      <c r="AF350" s="52">
        <v>0.74815088495458404</v>
      </c>
      <c r="AG350" s="52">
        <v>0.81186980002772902</v>
      </c>
      <c r="AH350" s="52">
        <v>0.89775502059422696</v>
      </c>
      <c r="AI350" s="52">
        <v>1.03414228709398</v>
      </c>
      <c r="AJ350" s="52">
        <v>1.213781532719</v>
      </c>
      <c r="AK350" s="52">
        <v>1.3931404747871901</v>
      </c>
      <c r="AL350" s="52">
        <v>1.5550260868721799</v>
      </c>
      <c r="AM350" s="52">
        <v>1.72721505987553</v>
      </c>
      <c r="AN350" s="52">
        <v>1.76254123749719</v>
      </c>
      <c r="AO350" s="52">
        <v>1.7942947570789101</v>
      </c>
      <c r="AP350" s="52">
        <v>1.7203787622712501</v>
      </c>
      <c r="AQ350" s="52">
        <v>1.5846123671411201</v>
      </c>
      <c r="AR350" s="52">
        <v>1.5166910320601199</v>
      </c>
      <c r="AS350" s="52">
        <v>1.4349440994449101</v>
      </c>
      <c r="AT350" s="52">
        <v>1.2408038932004499</v>
      </c>
      <c r="AU350" s="52">
        <v>1.0471911273927199</v>
      </c>
      <c r="AV350" s="52">
        <v>1.21146498521961</v>
      </c>
      <c r="AW350" s="52">
        <v>1.00123460377998</v>
      </c>
      <c r="AX350" s="52">
        <v>0.88377220786111998</v>
      </c>
      <c r="AY350" s="52">
        <v>0.80284051508105803</v>
      </c>
      <c r="AZ350" s="52">
        <v>0.74301684328495998</v>
      </c>
      <c r="BA350" s="52">
        <v>0.71491943637384903</v>
      </c>
      <c r="BB350" s="52">
        <v>0.71168070256926397</v>
      </c>
      <c r="BC350" s="52">
        <v>0.74126630642483304</v>
      </c>
      <c r="BD350" s="52">
        <v>0.75913674128450603</v>
      </c>
      <c r="BE350" s="52">
        <v>0.75839092236422101</v>
      </c>
      <c r="BF350" s="52">
        <v>0.82432308571107105</v>
      </c>
      <c r="BG350" s="52">
        <v>0.91314611303746396</v>
      </c>
      <c r="BH350" s="52">
        <v>1.0362449235941</v>
      </c>
      <c r="BI350" s="52">
        <v>1.1789255213253</v>
      </c>
      <c r="BJ350" s="52">
        <v>1.31640787511656</v>
      </c>
      <c r="BK350" s="52">
        <v>1.5070515782429901</v>
      </c>
      <c r="BL350" s="52">
        <v>1.63808741216582</v>
      </c>
      <c r="BM350" s="52">
        <v>1.74470216208843</v>
      </c>
      <c r="BN350" s="52">
        <v>1.7707326795823499</v>
      </c>
      <c r="BO350" s="52">
        <v>1.70319098442127</v>
      </c>
      <c r="BP350" s="52">
        <v>1.5659718789954</v>
      </c>
      <c r="BQ350" s="52">
        <v>1.47258130714861</v>
      </c>
      <c r="BR350" s="52">
        <v>1.36532823052285</v>
      </c>
      <c r="BS350" s="52">
        <v>1.2226508853540401</v>
      </c>
      <c r="BT350" s="52">
        <v>1.05525428702826</v>
      </c>
      <c r="BU350" s="52">
        <v>74.788702979202299</v>
      </c>
      <c r="BV350" s="52">
        <v>73.169278654843694</v>
      </c>
      <c r="BW350" s="52">
        <v>72.163277566207199</v>
      </c>
      <c r="BX350" s="52">
        <v>71.023565188342801</v>
      </c>
      <c r="BY350" s="52">
        <v>69.754163160164396</v>
      </c>
      <c r="BZ350" s="52">
        <v>68.532592699214007</v>
      </c>
      <c r="CA350" s="52">
        <v>68.203661235623898</v>
      </c>
      <c r="CB350" s="52">
        <v>67.505857441938701</v>
      </c>
      <c r="CC350" s="52">
        <v>70.236066963321804</v>
      </c>
      <c r="CD350" s="52">
        <v>73.4543391086806</v>
      </c>
      <c r="CE350" s="52">
        <v>76.960265110934699</v>
      </c>
      <c r="CF350" s="52">
        <v>79.989622917359995</v>
      </c>
      <c r="CG350" s="52">
        <v>82.778257337378093</v>
      </c>
      <c r="CH350" s="52">
        <v>85.762204774947193</v>
      </c>
      <c r="CI350" s="52">
        <v>88.354529349992006</v>
      </c>
      <c r="CJ350" s="52">
        <v>89.696853116257799</v>
      </c>
      <c r="CK350" s="52">
        <v>90.041106903965698</v>
      </c>
      <c r="CL350" s="52">
        <v>89.586676701110804</v>
      </c>
      <c r="CM350" s="52">
        <v>87.796807701574494</v>
      </c>
      <c r="CN350" s="52">
        <v>83.881223629835304</v>
      </c>
      <c r="CO350" s="52">
        <v>80.336071285618402</v>
      </c>
      <c r="CP350" s="52">
        <v>77.458245966133305</v>
      </c>
      <c r="CQ350" s="57">
        <v>74.805834942534005</v>
      </c>
      <c r="CR350" s="57">
        <v>72.930636326879807</v>
      </c>
      <c r="CS350" s="57">
        <v>77.126624473876205</v>
      </c>
      <c r="CT350" s="57">
        <v>1.7175617906814201E-2</v>
      </c>
      <c r="CU350" s="57">
        <v>1.2427896476503299E-2</v>
      </c>
      <c r="CV350" s="57">
        <v>1.6212528612248301E-2</v>
      </c>
      <c r="CW350" s="57">
        <v>1.0768430649677099E-2</v>
      </c>
      <c r="CX350" s="57">
        <v>1.8183758548264699E-3</v>
      </c>
      <c r="CY350" s="57">
        <v>-1.88986640241979E-3</v>
      </c>
      <c r="CZ350" s="57">
        <v>-1.76737213622054E-3</v>
      </c>
      <c r="DA350" s="57">
        <v>9.1627132077258203E-3</v>
      </c>
      <c r="DB350" s="57">
        <v>1.90437426483142E-2</v>
      </c>
      <c r="DC350" s="57">
        <v>1.6312394682344401E-2</v>
      </c>
      <c r="DD350" s="57">
        <v>6.50325412097207E-3</v>
      </c>
      <c r="DE350" s="57">
        <v>3.27652167820434E-3</v>
      </c>
      <c r="DF350" s="57">
        <v>-5.8822445396672198E-3</v>
      </c>
      <c r="DG350" s="57">
        <v>-4.5415123302882301E-3</v>
      </c>
      <c r="DH350" s="57">
        <v>4.9845806901490201E-3</v>
      </c>
      <c r="DI350" s="57">
        <v>1.0609373995926E-2</v>
      </c>
      <c r="DJ350" s="57">
        <v>7.4913271454622704E-2</v>
      </c>
      <c r="DK350" s="57">
        <v>8.9570905532572895E-2</v>
      </c>
      <c r="DL350" s="57">
        <v>8.7372308572682106E-2</v>
      </c>
      <c r="DM350" s="57">
        <v>7.5349482497046705E-2</v>
      </c>
      <c r="DN350" s="57">
        <v>4.6241575926159198E-2</v>
      </c>
      <c r="DO350" s="57">
        <v>1.8578816629382499E-3</v>
      </c>
      <c r="DP350" s="52">
        <v>-2.2822606964356001E-3</v>
      </c>
      <c r="DQ350" s="52">
        <v>8.7862414552841803E-4</v>
      </c>
      <c r="DR350" s="58">
        <v>1.2810269807162E-6</v>
      </c>
      <c r="DS350" s="58">
        <v>1.0769390344268899E-6</v>
      </c>
      <c r="DT350" s="58">
        <v>7.9426489499494797E-7</v>
      </c>
      <c r="DU350" s="58">
        <v>3.94698399052035E-7</v>
      </c>
      <c r="DV350" s="58">
        <v>1.6646788986688499E-7</v>
      </c>
      <c r="DW350" s="58">
        <v>7.1480247310435006E-8</v>
      </c>
      <c r="DX350" s="58">
        <v>2.13356746364295E-7</v>
      </c>
      <c r="DY350" s="58">
        <v>1.16247480865472E-6</v>
      </c>
      <c r="DZ350" s="58">
        <v>4.2961077212038502E-7</v>
      </c>
      <c r="EA350" s="58">
        <v>2.8824238482068002E-7</v>
      </c>
      <c r="EB350" s="58">
        <v>1.5634739327807201E-7</v>
      </c>
      <c r="EC350" s="58">
        <v>1.55553410540608E-7</v>
      </c>
      <c r="ED350" s="58">
        <v>3.6615074245196998E-7</v>
      </c>
      <c r="EE350" s="58">
        <v>1.0756038063362299E-6</v>
      </c>
      <c r="EF350" s="58">
        <v>1.6263208199090199E-6</v>
      </c>
      <c r="EG350" s="58">
        <v>1.9314308910291898E-6</v>
      </c>
      <c r="EH350" s="58">
        <v>2.06460867970622E-6</v>
      </c>
      <c r="EI350" s="58">
        <v>2.1811938073415E-6</v>
      </c>
      <c r="EJ350" s="58">
        <v>1.98301111822592E-6</v>
      </c>
      <c r="EK350" s="58">
        <v>1.90387393319884E-6</v>
      </c>
      <c r="EL350" s="58">
        <v>2.3236626516372399E-6</v>
      </c>
      <c r="EM350" s="58">
        <v>1.2848156337776099E-6</v>
      </c>
      <c r="EN350" s="58">
        <v>1.6734997018134501E-7</v>
      </c>
      <c r="EO350" s="58">
        <v>1.4639506005245099E-7</v>
      </c>
    </row>
    <row r="351" spans="2:145" x14ac:dyDescent="0.25">
      <c r="B35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All_All_All_All_No_All_All_All_All_All_All_45916</v>
      </c>
      <c r="C351" s="52" t="s">
        <v>264</v>
      </c>
      <c r="D351" s="52" t="s">
        <v>247</v>
      </c>
      <c r="E351" s="52" t="s">
        <v>25</v>
      </c>
      <c r="F351" s="52" t="s">
        <v>25</v>
      </c>
      <c r="G351" s="52" t="s">
        <v>25</v>
      </c>
      <c r="H351" s="52" t="s">
        <v>25</v>
      </c>
      <c r="I351" s="52" t="s">
        <v>222</v>
      </c>
      <c r="J351" s="52" t="s">
        <v>25</v>
      </c>
      <c r="K351" s="52" t="s">
        <v>25</v>
      </c>
      <c r="L351" s="53" t="s">
        <v>25</v>
      </c>
      <c r="M351" s="53" t="s">
        <v>25</v>
      </c>
      <c r="N351" s="54" t="s">
        <v>25</v>
      </c>
      <c r="O351" s="52" t="s">
        <v>25</v>
      </c>
      <c r="P351" s="55">
        <v>45916</v>
      </c>
      <c r="Q351" s="52">
        <v>17</v>
      </c>
      <c r="R351" s="52">
        <v>21</v>
      </c>
      <c r="S351" s="56">
        <v>46162</v>
      </c>
      <c r="T351" s="52">
        <v>0</v>
      </c>
      <c r="U351" s="52">
        <v>0</v>
      </c>
      <c r="V351" s="52">
        <v>0</v>
      </c>
      <c r="W351" s="52">
        <v>0</v>
      </c>
      <c r="X351" s="52">
        <v>0.88149657431941597</v>
      </c>
      <c r="Y351" s="52">
        <v>0.77583425854729704</v>
      </c>
      <c r="Z351" s="52">
        <v>0.69592103712228603</v>
      </c>
      <c r="AA351" s="52">
        <v>0.641958741442475</v>
      </c>
      <c r="AB351" s="52">
        <v>0.61718274330412104</v>
      </c>
      <c r="AC351" s="52">
        <v>0.62197788556482203</v>
      </c>
      <c r="AD351" s="52">
        <v>0.666777315736794</v>
      </c>
      <c r="AE351" s="52">
        <v>0.69053677439063099</v>
      </c>
      <c r="AF351" s="52">
        <v>0.68100817487552301</v>
      </c>
      <c r="AG351" s="52">
        <v>0.740580705022303</v>
      </c>
      <c r="AH351" s="52">
        <v>0.81101659174781904</v>
      </c>
      <c r="AI351" s="52">
        <v>0.92436475543962204</v>
      </c>
      <c r="AJ351" s="52">
        <v>1.11723881775821</v>
      </c>
      <c r="AK351" s="52">
        <v>1.30070433192164</v>
      </c>
      <c r="AL351" s="52">
        <v>1.5122513608239501</v>
      </c>
      <c r="AM351" s="52">
        <v>1.7132977199354</v>
      </c>
      <c r="AN351" s="52">
        <v>1.78019531744196</v>
      </c>
      <c r="AO351" s="52">
        <v>1.81687059886619</v>
      </c>
      <c r="AP351" s="52">
        <v>1.76530909084384</v>
      </c>
      <c r="AQ351" s="52">
        <v>1.6267230386840701</v>
      </c>
      <c r="AR351" s="52">
        <v>1.5323403629411301</v>
      </c>
      <c r="AS351" s="52">
        <v>1.42932780893516</v>
      </c>
      <c r="AT351" s="52">
        <v>1.2513619459702701</v>
      </c>
      <c r="AU351" s="52">
        <v>1.05641564984549</v>
      </c>
      <c r="AV351" s="52">
        <v>0.966338474670138</v>
      </c>
      <c r="AW351" s="52">
        <v>0.91976152761907404</v>
      </c>
      <c r="AX351" s="52">
        <v>0.80777802506043594</v>
      </c>
      <c r="AY351" s="52">
        <v>0.72119428768400795</v>
      </c>
      <c r="AZ351" s="52">
        <v>0.65125752994507802</v>
      </c>
      <c r="BA351" s="52">
        <v>0.61966013023665001</v>
      </c>
      <c r="BB351" s="52">
        <v>0.61953968122575898</v>
      </c>
      <c r="BC351" s="52">
        <v>0.65759134921048501</v>
      </c>
      <c r="BD351" s="52">
        <v>0.69552478089229397</v>
      </c>
      <c r="BE351" s="52">
        <v>0.70150000699396098</v>
      </c>
      <c r="BF351" s="52">
        <v>0.75053868657654599</v>
      </c>
      <c r="BG351" s="52">
        <v>0.81570553063370699</v>
      </c>
      <c r="BH351" s="52">
        <v>0.94290552608877298</v>
      </c>
      <c r="BI351" s="52">
        <v>1.1181311173673301</v>
      </c>
      <c r="BJ351" s="52">
        <v>1.3548032633484</v>
      </c>
      <c r="BK351" s="52">
        <v>1.57134036986659</v>
      </c>
      <c r="BL351" s="52">
        <v>1.76622060095816</v>
      </c>
      <c r="BM351" s="52">
        <v>1.86175263057839</v>
      </c>
      <c r="BN351" s="52">
        <v>1.9206749283154601</v>
      </c>
      <c r="BO351" s="52">
        <v>1.86788290571912</v>
      </c>
      <c r="BP351" s="52">
        <v>1.7296607245784199</v>
      </c>
      <c r="BQ351" s="52">
        <v>1.5808179843485599</v>
      </c>
      <c r="BR351" s="52">
        <v>1.43673616414786</v>
      </c>
      <c r="BS351" s="52">
        <v>1.2389716782986699</v>
      </c>
      <c r="BT351" s="52">
        <v>1.05756874442375</v>
      </c>
      <c r="BU351" s="52">
        <v>74.115958915242501</v>
      </c>
      <c r="BV351" s="52">
        <v>72.799099164202602</v>
      </c>
      <c r="BW351" s="52">
        <v>70.653339417057097</v>
      </c>
      <c r="BX351" s="52">
        <v>69.909186389875003</v>
      </c>
      <c r="BY351" s="52">
        <v>68.232048132113903</v>
      </c>
      <c r="BZ351" s="52">
        <v>67.044656679153405</v>
      </c>
      <c r="CA351" s="52">
        <v>66.262787074551994</v>
      </c>
      <c r="CB351" s="52">
        <v>65.463286520401795</v>
      </c>
      <c r="CC351" s="52">
        <v>68.377175667463703</v>
      </c>
      <c r="CD351" s="52">
        <v>73.289404423823896</v>
      </c>
      <c r="CE351" s="52">
        <v>79.3139362457391</v>
      </c>
      <c r="CF351" s="52">
        <v>84.087685432849199</v>
      </c>
      <c r="CG351" s="52">
        <v>87.411510820139995</v>
      </c>
      <c r="CH351" s="52">
        <v>90.7320728457386</v>
      </c>
      <c r="CI351" s="52">
        <v>92.637452855338793</v>
      </c>
      <c r="CJ351" s="52">
        <v>94.360029300713506</v>
      </c>
      <c r="CK351" s="52">
        <v>94.983905558162803</v>
      </c>
      <c r="CL351" s="52">
        <v>94.908693703869602</v>
      </c>
      <c r="CM351" s="52">
        <v>93.408180001614099</v>
      </c>
      <c r="CN351" s="52">
        <v>90.165373313899494</v>
      </c>
      <c r="CO351" s="52">
        <v>85.923433566283606</v>
      </c>
      <c r="CP351" s="52">
        <v>82.6134632297656</v>
      </c>
      <c r="CQ351" s="57">
        <v>79.968189691393107</v>
      </c>
      <c r="CR351" s="57">
        <v>77.932474347879904</v>
      </c>
      <c r="CS351" s="57">
        <v>76.020851676463295</v>
      </c>
      <c r="CT351" s="57">
        <v>1.5190493511504701E-2</v>
      </c>
      <c r="CU351" s="57">
        <v>8.8692928932927392E-3</v>
      </c>
      <c r="CV351" s="57">
        <v>9.9979676524198594E-3</v>
      </c>
      <c r="CW351" s="57">
        <v>7.9037851997269693E-3</v>
      </c>
      <c r="CX351" s="57">
        <v>1.17532910972252E-3</v>
      </c>
      <c r="CY351" s="57">
        <v>-2.2029154851907901E-3</v>
      </c>
      <c r="CZ351" s="57">
        <v>3.5804402372068299E-4</v>
      </c>
      <c r="DA351" s="57">
        <v>7.2849501782708097E-3</v>
      </c>
      <c r="DB351" s="57">
        <v>2.04024955518411E-2</v>
      </c>
      <c r="DC351" s="57">
        <v>1.6957223870867798E-2</v>
      </c>
      <c r="DD351" s="57">
        <v>5.3180360675098397E-3</v>
      </c>
      <c r="DE351" s="57">
        <v>3.38378911816355E-3</v>
      </c>
      <c r="DF351" s="57">
        <v>-1.02067769527489E-2</v>
      </c>
      <c r="DG351" s="57">
        <v>-4.1445973839773498E-3</v>
      </c>
      <c r="DH351" s="57">
        <v>5.6060440969273196E-3</v>
      </c>
      <c r="DI351" s="57">
        <v>1.22538954395887E-2</v>
      </c>
      <c r="DJ351" s="57">
        <v>8.1388164594421497E-2</v>
      </c>
      <c r="DK351" s="57">
        <v>9.9885547237703001E-2</v>
      </c>
      <c r="DL351" s="57">
        <v>0.105642570007319</v>
      </c>
      <c r="DM351" s="57">
        <v>0.10237437665639899</v>
      </c>
      <c r="DN351" s="57">
        <v>5.0387900486093901E-2</v>
      </c>
      <c r="DO351" s="57">
        <v>-1.81961419414663E-3</v>
      </c>
      <c r="DP351" s="52">
        <v>-3.9358192862812601E-3</v>
      </c>
      <c r="DQ351" s="52">
        <v>1.17542288599601E-4</v>
      </c>
      <c r="DR351" s="58">
        <v>1.22089765607905E-6</v>
      </c>
      <c r="DS351" s="58">
        <v>1.0449206033519799E-6</v>
      </c>
      <c r="DT351" s="58">
        <v>7.5293239564614099E-7</v>
      </c>
      <c r="DU351" s="58">
        <v>3.6361196204115001E-7</v>
      </c>
      <c r="DV351" s="58">
        <v>1.3872502399421E-7</v>
      </c>
      <c r="DW351" s="58">
        <v>5.3339619759433403E-8</v>
      </c>
      <c r="DX351" s="58">
        <v>1.5579538250789801E-7</v>
      </c>
      <c r="DY351" s="58">
        <v>8.7333488646661699E-7</v>
      </c>
      <c r="DZ351" s="58">
        <v>3.0024117116323998E-7</v>
      </c>
      <c r="EA351" s="58">
        <v>1.85672910473544E-7</v>
      </c>
      <c r="EB351" s="58">
        <v>1.20278579368339E-7</v>
      </c>
      <c r="EC351" s="58">
        <v>1.3958189226503501E-7</v>
      </c>
      <c r="ED351" s="58">
        <v>3.3814241181530002E-7</v>
      </c>
      <c r="EE351" s="58">
        <v>1.1883797441175101E-6</v>
      </c>
      <c r="EF351" s="58">
        <v>1.5580796569083701E-6</v>
      </c>
      <c r="EG351" s="58">
        <v>1.8079941590269299E-6</v>
      </c>
      <c r="EH351" s="58">
        <v>2.1379180534343399E-6</v>
      </c>
      <c r="EI351" s="58">
        <v>2.13028911492309E-6</v>
      </c>
      <c r="EJ351" s="58">
        <v>2.0333845028508901E-6</v>
      </c>
      <c r="EK351" s="58">
        <v>1.80646711559671E-6</v>
      </c>
      <c r="EL351" s="58">
        <v>2.1416391400026E-6</v>
      </c>
      <c r="EM351" s="58">
        <v>1.2509317550008299E-6</v>
      </c>
      <c r="EN351" s="58">
        <v>1.4940806644893499E-7</v>
      </c>
      <c r="EO351" s="58">
        <v>1.3565275986779201E-7</v>
      </c>
    </row>
    <row r="352" spans="2:145" x14ac:dyDescent="0.25">
      <c r="B35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All_All_All_All_No_All_All_All_All_All_All_45917</v>
      </c>
      <c r="C352" s="52" t="s">
        <v>264</v>
      </c>
      <c r="D352" s="52" t="s">
        <v>247</v>
      </c>
      <c r="E352" s="52" t="s">
        <v>25</v>
      </c>
      <c r="F352" s="52" t="s">
        <v>25</v>
      </c>
      <c r="G352" s="52" t="s">
        <v>25</v>
      </c>
      <c r="H352" s="52" t="s">
        <v>25</v>
      </c>
      <c r="I352" s="52" t="s">
        <v>222</v>
      </c>
      <c r="J352" s="52" t="s">
        <v>25</v>
      </c>
      <c r="K352" s="52" t="s">
        <v>25</v>
      </c>
      <c r="L352" s="53" t="s">
        <v>25</v>
      </c>
      <c r="M352" s="53" t="s">
        <v>25</v>
      </c>
      <c r="N352" s="54" t="s">
        <v>25</v>
      </c>
      <c r="O352" s="52" t="s">
        <v>25</v>
      </c>
      <c r="P352" s="55">
        <v>45917</v>
      </c>
      <c r="Q352" s="52">
        <v>17</v>
      </c>
      <c r="R352" s="52">
        <v>21</v>
      </c>
      <c r="S352" s="56">
        <v>46243</v>
      </c>
      <c r="T352" s="52">
        <v>0</v>
      </c>
      <c r="U352" s="52">
        <v>0</v>
      </c>
      <c r="V352" s="52">
        <v>0</v>
      </c>
      <c r="W352" s="52">
        <v>0</v>
      </c>
      <c r="X352" s="52">
        <v>0.95581360250764602</v>
      </c>
      <c r="Y352" s="52">
        <v>0.84441590201990302</v>
      </c>
      <c r="Z352" s="52">
        <v>0.74719033328027096</v>
      </c>
      <c r="AA352" s="52">
        <v>0.67894884911511999</v>
      </c>
      <c r="AB352" s="52">
        <v>0.65474206614215202</v>
      </c>
      <c r="AC352" s="52">
        <v>0.65915109015080398</v>
      </c>
      <c r="AD352" s="52">
        <v>0.68640789251136802</v>
      </c>
      <c r="AE352" s="52">
        <v>0.71289034662222595</v>
      </c>
      <c r="AF352" s="52">
        <v>0.70721357086603898</v>
      </c>
      <c r="AG352" s="52">
        <v>0.75976072217027402</v>
      </c>
      <c r="AH352" s="52">
        <v>0.84268457093156601</v>
      </c>
      <c r="AI352" s="52">
        <v>0.97211059779931397</v>
      </c>
      <c r="AJ352" s="52">
        <v>1.1253689562837199</v>
      </c>
      <c r="AK352" s="52">
        <v>1.3065312289956399</v>
      </c>
      <c r="AL352" s="52">
        <v>1.55865676200173</v>
      </c>
      <c r="AM352" s="52">
        <v>1.72231855720938</v>
      </c>
      <c r="AN352" s="52">
        <v>1.77234941744924</v>
      </c>
      <c r="AO352" s="52">
        <v>1.8270928692494901</v>
      </c>
      <c r="AP352" s="52">
        <v>1.7717163057343599</v>
      </c>
      <c r="AQ352" s="52">
        <v>1.6496178899932501</v>
      </c>
      <c r="AR352" s="52">
        <v>1.57695158144716</v>
      </c>
      <c r="AS352" s="52">
        <v>1.48153135256804</v>
      </c>
      <c r="AT352" s="52">
        <v>1.3007262150959</v>
      </c>
      <c r="AU352" s="52">
        <v>1.09872292158342</v>
      </c>
      <c r="AV352" s="52">
        <v>1.0570473302997201</v>
      </c>
      <c r="AW352" s="52">
        <v>0.97727026368589598</v>
      </c>
      <c r="AX352" s="52">
        <v>0.84755445147492303</v>
      </c>
      <c r="AY352" s="52">
        <v>0.75945940378159804</v>
      </c>
      <c r="AZ352" s="52">
        <v>0.69050495787783694</v>
      </c>
      <c r="BA352" s="52">
        <v>0.65378921789839495</v>
      </c>
      <c r="BB352" s="52">
        <v>0.65126446777690905</v>
      </c>
      <c r="BC352" s="52">
        <v>0.68550590165459702</v>
      </c>
      <c r="BD352" s="52">
        <v>0.71835098118559804</v>
      </c>
      <c r="BE352" s="52">
        <v>0.72044475398131302</v>
      </c>
      <c r="BF352" s="52">
        <v>0.76548311863707297</v>
      </c>
      <c r="BG352" s="52">
        <v>0.84103080534584396</v>
      </c>
      <c r="BH352" s="52">
        <v>0.96930263210348599</v>
      </c>
      <c r="BI352" s="52">
        <v>1.1420220889521999</v>
      </c>
      <c r="BJ352" s="52">
        <v>1.36249252569385</v>
      </c>
      <c r="BK352" s="52">
        <v>1.6077743565315901</v>
      </c>
      <c r="BL352" s="52">
        <v>1.8106577543501601</v>
      </c>
      <c r="BM352" s="52">
        <v>1.9003526333652501</v>
      </c>
      <c r="BN352" s="52">
        <v>1.9633165954083101</v>
      </c>
      <c r="BO352" s="52">
        <v>1.90740072741865</v>
      </c>
      <c r="BP352" s="52">
        <v>1.76318275281769</v>
      </c>
      <c r="BQ352" s="52">
        <v>1.61871572194185</v>
      </c>
      <c r="BR352" s="52">
        <v>1.47884354997348</v>
      </c>
      <c r="BS352" s="52">
        <v>1.2871140854697101</v>
      </c>
      <c r="BT352" s="52">
        <v>1.0981448037475801</v>
      </c>
      <c r="BU352" s="52">
        <v>75.211340949139299</v>
      </c>
      <c r="BV352" s="52">
        <v>73.634602442754698</v>
      </c>
      <c r="BW352" s="52">
        <v>72.194478372309604</v>
      </c>
      <c r="BX352" s="52">
        <v>70.7206480712385</v>
      </c>
      <c r="BY352" s="52">
        <v>69.225809593275002</v>
      </c>
      <c r="BZ352" s="52">
        <v>68.137482110623395</v>
      </c>
      <c r="CA352" s="52">
        <v>67.045030626069703</v>
      </c>
      <c r="CB352" s="52">
        <v>66.611807515363097</v>
      </c>
      <c r="CC352" s="52">
        <v>69.453003388634201</v>
      </c>
      <c r="CD352" s="52">
        <v>74.525372721371099</v>
      </c>
      <c r="CE352" s="52">
        <v>79.374444453565204</v>
      </c>
      <c r="CF352" s="52">
        <v>83.318687209049799</v>
      </c>
      <c r="CG352" s="52">
        <v>87.224614953790393</v>
      </c>
      <c r="CH352" s="52">
        <v>90.357729842637596</v>
      </c>
      <c r="CI352" s="52">
        <v>92.905947294308802</v>
      </c>
      <c r="CJ352" s="52">
        <v>94.848094816717605</v>
      </c>
      <c r="CK352" s="52">
        <v>95.422680708525803</v>
      </c>
      <c r="CL352" s="52">
        <v>95.480779367963606</v>
      </c>
      <c r="CM352" s="52">
        <v>93.729469269717896</v>
      </c>
      <c r="CN352" s="52">
        <v>90.720843847902103</v>
      </c>
      <c r="CO352" s="52">
        <v>86.476685237555799</v>
      </c>
      <c r="CP352" s="52">
        <v>83.749927970989404</v>
      </c>
      <c r="CQ352" s="57">
        <v>82.039849888287193</v>
      </c>
      <c r="CR352" s="57">
        <v>79.838114976460503</v>
      </c>
      <c r="CS352" s="57">
        <v>77.926217758034298</v>
      </c>
      <c r="CT352" s="57">
        <v>1.76712674743781E-2</v>
      </c>
      <c r="CU352" s="57">
        <v>1.3308985810696001E-2</v>
      </c>
      <c r="CV352" s="57">
        <v>1.51098480574895E-2</v>
      </c>
      <c r="CW352" s="57">
        <v>9.6339944623743592E-3</v>
      </c>
      <c r="CX352" s="57">
        <v>1.5214928720965E-3</v>
      </c>
      <c r="CY352" s="57">
        <v>-1.9603732071581002E-3</v>
      </c>
      <c r="CZ352" s="57">
        <v>-3.8811789898129701E-4</v>
      </c>
      <c r="DA352" s="57">
        <v>8.2649291902731799E-3</v>
      </c>
      <c r="DB352" s="57">
        <v>1.9752189031612799E-2</v>
      </c>
      <c r="DC352" s="57">
        <v>1.60869103520353E-2</v>
      </c>
      <c r="DD352" s="57">
        <v>5.2655474012815104E-3</v>
      </c>
      <c r="DE352" s="57">
        <v>3.3629991947360101E-3</v>
      </c>
      <c r="DF352" s="57">
        <v>-9.8402804074688606E-3</v>
      </c>
      <c r="DG352" s="57">
        <v>-6.3200435981801703E-3</v>
      </c>
      <c r="DH352" s="57">
        <v>5.76786897105536E-3</v>
      </c>
      <c r="DI352" s="57">
        <v>1.28787754151343E-2</v>
      </c>
      <c r="DJ352" s="57">
        <v>8.1931795718106895E-2</v>
      </c>
      <c r="DK352" s="57">
        <v>0.101201023939095</v>
      </c>
      <c r="DL352" s="57">
        <v>0.107177389491888</v>
      </c>
      <c r="DM352" s="57">
        <v>0.105883845917113</v>
      </c>
      <c r="DN352" s="57">
        <v>4.7903718146599099E-2</v>
      </c>
      <c r="DO352" s="57">
        <v>-3.4245169518245899E-3</v>
      </c>
      <c r="DP352" s="52">
        <v>-4.6158729191874302E-3</v>
      </c>
      <c r="DQ352" s="52">
        <v>-1.7403005387598501E-4</v>
      </c>
      <c r="DR352" s="58">
        <v>1.18066650835102E-6</v>
      </c>
      <c r="DS352" s="58">
        <v>9.3820472977412297E-7</v>
      </c>
      <c r="DT352" s="58">
        <v>6.8416055936040195E-7</v>
      </c>
      <c r="DU352" s="58">
        <v>3.4079292329173502E-7</v>
      </c>
      <c r="DV352" s="58">
        <v>1.3808801563600299E-7</v>
      </c>
      <c r="DW352" s="58">
        <v>5.8858578880944602E-8</v>
      </c>
      <c r="DX352" s="58">
        <v>1.62332837151756E-7</v>
      </c>
      <c r="DY352" s="58">
        <v>8.1664703053021697E-7</v>
      </c>
      <c r="DZ352" s="58">
        <v>3.1124724396736E-7</v>
      </c>
      <c r="EA352" s="58">
        <v>2.1618764251922699E-7</v>
      </c>
      <c r="EB352" s="58">
        <v>1.2391430107649601E-7</v>
      </c>
      <c r="EC352" s="58">
        <v>1.27694691553446E-7</v>
      </c>
      <c r="ED352" s="58">
        <v>3.2407728022564201E-7</v>
      </c>
      <c r="EE352" s="58">
        <v>9.0511428845460902E-7</v>
      </c>
      <c r="EF352" s="58">
        <v>1.30305130850353E-6</v>
      </c>
      <c r="EG352" s="58">
        <v>1.82670782986073E-6</v>
      </c>
      <c r="EH352" s="58">
        <v>1.73460357928754E-6</v>
      </c>
      <c r="EI352" s="58">
        <v>1.8607470230517999E-6</v>
      </c>
      <c r="EJ352" s="58">
        <v>1.8435755356317899E-6</v>
      </c>
      <c r="EK352" s="58">
        <v>1.67896276597639E-6</v>
      </c>
      <c r="EL352" s="58">
        <v>1.9872296754789802E-6</v>
      </c>
      <c r="EM352" s="58">
        <v>1.2199359004219799E-6</v>
      </c>
      <c r="EN352" s="58">
        <v>1.6851254686555199E-7</v>
      </c>
      <c r="EO352" s="58">
        <v>1.4162110630434501E-7</v>
      </c>
    </row>
    <row r="353" spans="2:145" x14ac:dyDescent="0.25">
      <c r="B35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All_All_All_All_No_All_All_All_All_All_All_45923</v>
      </c>
      <c r="C353" s="52" t="s">
        <v>264</v>
      </c>
      <c r="D353" s="52" t="s">
        <v>247</v>
      </c>
      <c r="E353" s="52" t="s">
        <v>25</v>
      </c>
      <c r="F353" s="52" t="s">
        <v>25</v>
      </c>
      <c r="G353" s="52" t="s">
        <v>25</v>
      </c>
      <c r="H353" s="52" t="s">
        <v>25</v>
      </c>
      <c r="I353" s="52" t="s">
        <v>222</v>
      </c>
      <c r="J353" s="52" t="s">
        <v>25</v>
      </c>
      <c r="K353" s="52" t="s">
        <v>25</v>
      </c>
      <c r="L353" s="53" t="s">
        <v>25</v>
      </c>
      <c r="M353" s="53" t="s">
        <v>25</v>
      </c>
      <c r="N353" s="54" t="s">
        <v>25</v>
      </c>
      <c r="O353" s="52" t="s">
        <v>25</v>
      </c>
      <c r="P353" s="55">
        <v>45923</v>
      </c>
      <c r="Q353" s="52">
        <v>17</v>
      </c>
      <c r="R353" s="52">
        <v>21</v>
      </c>
      <c r="S353" s="56">
        <v>46444</v>
      </c>
      <c r="T353" s="52">
        <v>0</v>
      </c>
      <c r="U353" s="52">
        <v>0</v>
      </c>
      <c r="V353" s="52">
        <v>0</v>
      </c>
      <c r="W353" s="52">
        <v>0</v>
      </c>
      <c r="X353" s="52">
        <v>0.93491364148256195</v>
      </c>
      <c r="Y353" s="52">
        <v>0.82467920749712398</v>
      </c>
      <c r="Z353" s="52">
        <v>0.74161913028398296</v>
      </c>
      <c r="AA353" s="52">
        <v>0.67603509811187601</v>
      </c>
      <c r="AB353" s="52">
        <v>0.65178896991725499</v>
      </c>
      <c r="AC353" s="52">
        <v>0.65681752990451303</v>
      </c>
      <c r="AD353" s="52">
        <v>0.69999480126036795</v>
      </c>
      <c r="AE353" s="52">
        <v>0.73862476107962804</v>
      </c>
      <c r="AF353" s="52">
        <v>0.71155663290139703</v>
      </c>
      <c r="AG353" s="52">
        <v>0.76609434043206903</v>
      </c>
      <c r="AH353" s="52">
        <v>0.86756900291725103</v>
      </c>
      <c r="AI353" s="52">
        <v>1.01233393025476</v>
      </c>
      <c r="AJ353" s="52">
        <v>1.1935157828859499</v>
      </c>
      <c r="AK353" s="52">
        <v>1.38197653854137</v>
      </c>
      <c r="AL353" s="52">
        <v>1.5782555815131001</v>
      </c>
      <c r="AM353" s="52">
        <v>1.7786825771872401</v>
      </c>
      <c r="AN353" s="52">
        <v>1.85605213348078</v>
      </c>
      <c r="AO353" s="52">
        <v>1.89574690935238</v>
      </c>
      <c r="AP353" s="52">
        <v>1.8343947265728699</v>
      </c>
      <c r="AQ353" s="52">
        <v>1.70118740037945</v>
      </c>
      <c r="AR353" s="52">
        <v>1.6279895719334001</v>
      </c>
      <c r="AS353" s="52">
        <v>1.52708113100739</v>
      </c>
      <c r="AT353" s="52">
        <v>1.3245930141976601</v>
      </c>
      <c r="AU353" s="52">
        <v>1.1489971500180001</v>
      </c>
      <c r="AV353" s="52">
        <v>1.0091635323394701</v>
      </c>
      <c r="AW353" s="52">
        <v>0.96643007391440106</v>
      </c>
      <c r="AX353" s="52">
        <v>0.83977329643461995</v>
      </c>
      <c r="AY353" s="52">
        <v>0.75607732502080505</v>
      </c>
      <c r="AZ353" s="52">
        <v>0.69209742238623095</v>
      </c>
      <c r="BA353" s="52">
        <v>0.65659979135325097</v>
      </c>
      <c r="BB353" s="52">
        <v>0.65460454927176703</v>
      </c>
      <c r="BC353" s="52">
        <v>0.68988531942258402</v>
      </c>
      <c r="BD353" s="52">
        <v>0.72623185472789498</v>
      </c>
      <c r="BE353" s="52">
        <v>0.73271098445698901</v>
      </c>
      <c r="BF353" s="52">
        <v>0.78654090365235496</v>
      </c>
      <c r="BG353" s="52">
        <v>0.870684090405347</v>
      </c>
      <c r="BH353" s="52">
        <v>1.00968240082178</v>
      </c>
      <c r="BI353" s="52">
        <v>1.19258653351841</v>
      </c>
      <c r="BJ353" s="52">
        <v>1.42658373236069</v>
      </c>
      <c r="BK353" s="52">
        <v>1.6477773995498399</v>
      </c>
      <c r="BL353" s="52">
        <v>1.8516427244775699</v>
      </c>
      <c r="BM353" s="52">
        <v>1.9759882324123399</v>
      </c>
      <c r="BN353" s="52">
        <v>2.0198673600811001</v>
      </c>
      <c r="BO353" s="52">
        <v>1.9773161154143699</v>
      </c>
      <c r="BP353" s="52">
        <v>1.8387298355397601</v>
      </c>
      <c r="BQ353" s="52">
        <v>1.6716350522288499</v>
      </c>
      <c r="BR353" s="52">
        <v>1.52494634147667</v>
      </c>
      <c r="BS353" s="52">
        <v>1.3289701205261299</v>
      </c>
      <c r="BT353" s="52">
        <v>1.13212307099041</v>
      </c>
      <c r="BU353" s="52">
        <v>74.820992584159697</v>
      </c>
      <c r="BV353" s="52">
        <v>72.667343586564797</v>
      </c>
      <c r="BW353" s="52">
        <v>71.804524133320996</v>
      </c>
      <c r="BX353" s="52">
        <v>70.554476251070597</v>
      </c>
      <c r="BY353" s="52">
        <v>69.305958631903493</v>
      </c>
      <c r="BZ353" s="52">
        <v>68.464248263727399</v>
      </c>
      <c r="CA353" s="52">
        <v>67.505719510475501</v>
      </c>
      <c r="CB353" s="52">
        <v>67.420432294071006</v>
      </c>
      <c r="CC353" s="52">
        <v>70.6071200928872</v>
      </c>
      <c r="CD353" s="52">
        <v>75.822213281276902</v>
      </c>
      <c r="CE353" s="52">
        <v>80.656265107316997</v>
      </c>
      <c r="CF353" s="52">
        <v>84.555223491659603</v>
      </c>
      <c r="CG353" s="52">
        <v>88.396429314664999</v>
      </c>
      <c r="CH353" s="52">
        <v>91.454910058830706</v>
      </c>
      <c r="CI353" s="52">
        <v>93.466796956776705</v>
      </c>
      <c r="CJ353" s="52">
        <v>95.481505411613298</v>
      </c>
      <c r="CK353" s="52">
        <v>96.633023007586999</v>
      </c>
      <c r="CL353" s="52">
        <v>96.421879877088102</v>
      </c>
      <c r="CM353" s="52">
        <v>95.390063750771702</v>
      </c>
      <c r="CN353" s="52">
        <v>91.693964600896507</v>
      </c>
      <c r="CO353" s="52">
        <v>87.633797219566304</v>
      </c>
      <c r="CP353" s="52">
        <v>84.805132646985697</v>
      </c>
      <c r="CQ353" s="57">
        <v>81.783436774158005</v>
      </c>
      <c r="CR353" s="57">
        <v>78.861677837764702</v>
      </c>
      <c r="CS353" s="57">
        <v>76.687653733187204</v>
      </c>
      <c r="CT353" s="57">
        <v>1.6544753843237E-2</v>
      </c>
      <c r="CU353" s="57">
        <v>8.04321170493239E-3</v>
      </c>
      <c r="CV353" s="57">
        <v>1.3269553588854101E-2</v>
      </c>
      <c r="CW353" s="57">
        <v>8.7708463297979898E-3</v>
      </c>
      <c r="CX353" s="57">
        <v>1.50162636417949E-3</v>
      </c>
      <c r="CY353" s="57">
        <v>-2.06659592358729E-3</v>
      </c>
      <c r="CZ353" s="57">
        <v>-3.2290751387921901E-4</v>
      </c>
      <c r="DA353" s="57">
        <v>8.3667456789464998E-3</v>
      </c>
      <c r="DB353" s="57">
        <v>1.9426441473571698E-2</v>
      </c>
      <c r="DC353" s="57">
        <v>1.5455703150479999E-2</v>
      </c>
      <c r="DD353" s="57">
        <v>4.5079444387013199E-3</v>
      </c>
      <c r="DE353" s="57">
        <v>3.40806993442404E-3</v>
      </c>
      <c r="DF353" s="57">
        <v>-1.0620557574272599E-2</v>
      </c>
      <c r="DG353" s="52">
        <v>-4.5351404001629904E-3</v>
      </c>
      <c r="DH353" s="52">
        <v>5.7314305581396604E-3</v>
      </c>
      <c r="DI353" s="52">
        <v>1.23444477864174E-2</v>
      </c>
      <c r="DJ353" s="52">
        <v>8.3026758789449498E-2</v>
      </c>
      <c r="DK353" s="57">
        <v>0.10277310441212099</v>
      </c>
      <c r="DL353" s="57">
        <v>0.110481726453006</v>
      </c>
      <c r="DM353" s="57">
        <v>0.10797876376563501</v>
      </c>
      <c r="DN353" s="57">
        <v>4.8597558814127098E-2</v>
      </c>
      <c r="DO353" s="52">
        <v>-4.0610423957165498E-3</v>
      </c>
      <c r="DP353" s="52">
        <v>-4.5485678873475903E-3</v>
      </c>
      <c r="DQ353" s="52">
        <v>4.9624829224837998E-6</v>
      </c>
      <c r="DR353" s="58">
        <v>1.15366803739337E-6</v>
      </c>
      <c r="DS353" s="58">
        <v>9.2803131821048901E-7</v>
      </c>
      <c r="DT353" s="58">
        <v>6.9381632631970895E-7</v>
      </c>
      <c r="DU353" s="58">
        <v>3.5886200267616902E-7</v>
      </c>
      <c r="DV353" s="58">
        <v>1.4432594333351001E-7</v>
      </c>
      <c r="DW353" s="58">
        <v>5.7004203664364403E-8</v>
      </c>
      <c r="DX353" s="58">
        <v>1.6882259330328299E-7</v>
      </c>
      <c r="DY353" s="58">
        <v>8.8336104778472597E-7</v>
      </c>
      <c r="DZ353" s="58">
        <v>3.4899249831011598E-7</v>
      </c>
      <c r="EA353" s="58">
        <v>2.2437837259404001E-7</v>
      </c>
      <c r="EB353" s="58">
        <v>1.1999213501305399E-7</v>
      </c>
      <c r="EC353" s="58">
        <v>1.2416035732445099E-7</v>
      </c>
      <c r="ED353" s="58">
        <v>3.3995569939975402E-7</v>
      </c>
      <c r="EE353" s="58">
        <v>9.9085587992103403E-7</v>
      </c>
      <c r="EF353" s="58">
        <v>1.52108313710941E-6</v>
      </c>
      <c r="EG353" s="58">
        <v>1.72779838043231E-6</v>
      </c>
      <c r="EH353" s="58">
        <v>1.8560733681463301E-6</v>
      </c>
      <c r="EI353" s="58">
        <v>1.8471253567537E-6</v>
      </c>
      <c r="EJ353" s="58">
        <v>1.84408456132202E-6</v>
      </c>
      <c r="EK353" s="58">
        <v>1.78501939972064E-6</v>
      </c>
      <c r="EL353" s="58">
        <v>2.16764996784634E-6</v>
      </c>
      <c r="EM353" s="58">
        <v>1.32298971126047E-6</v>
      </c>
      <c r="EN353" s="58">
        <v>1.61328656655603E-7</v>
      </c>
      <c r="EO353" s="58">
        <v>1.2740088243415001E-7</v>
      </c>
    </row>
    <row r="354" spans="2:145" x14ac:dyDescent="0.25">
      <c r="B35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All_All_All_All_Yes_All_All_All_All_All_All_45848</v>
      </c>
      <c r="C354" s="52" t="s">
        <v>264</v>
      </c>
      <c r="D354" s="52" t="s">
        <v>248</v>
      </c>
      <c r="E354" s="52" t="s">
        <v>25</v>
      </c>
      <c r="F354" s="52" t="s">
        <v>25</v>
      </c>
      <c r="G354" s="52" t="s">
        <v>25</v>
      </c>
      <c r="H354" s="52" t="s">
        <v>25</v>
      </c>
      <c r="I354" s="52" t="s">
        <v>224</v>
      </c>
      <c r="J354" s="52" t="s">
        <v>25</v>
      </c>
      <c r="K354" s="52" t="s">
        <v>25</v>
      </c>
      <c r="L354" s="53" t="s">
        <v>25</v>
      </c>
      <c r="M354" s="53" t="s">
        <v>25</v>
      </c>
      <c r="N354" s="54" t="s">
        <v>25</v>
      </c>
      <c r="O354" s="52" t="s">
        <v>25</v>
      </c>
      <c r="P354" s="55">
        <v>45848</v>
      </c>
      <c r="Q354" s="52">
        <v>17</v>
      </c>
      <c r="R354" s="52">
        <v>21</v>
      </c>
      <c r="S354" s="56">
        <v>213</v>
      </c>
      <c r="T354" s="52">
        <v>0</v>
      </c>
      <c r="U354" s="52">
        <v>0</v>
      </c>
      <c r="V354" s="52">
        <v>0</v>
      </c>
      <c r="W354" s="52">
        <v>0</v>
      </c>
      <c r="X354" s="52">
        <v>0.93497042253521101</v>
      </c>
      <c r="Y354" s="52">
        <v>0.83736666666666604</v>
      </c>
      <c r="Z354" s="52">
        <v>0.66932488262910805</v>
      </c>
      <c r="AA354" s="52">
        <v>0.52579107981220596</v>
      </c>
      <c r="AB354" s="52">
        <v>0.53932347417840298</v>
      </c>
      <c r="AC354" s="52">
        <v>0.58238638497652495</v>
      </c>
      <c r="AD354" s="52">
        <v>0.62214788732394299</v>
      </c>
      <c r="AE354" s="52">
        <v>0.46121643192488199</v>
      </c>
      <c r="AF354" s="52">
        <v>0.345286854460093</v>
      </c>
      <c r="AG354" s="52">
        <v>0.25050093896713599</v>
      </c>
      <c r="AH354" s="52">
        <v>0.307776995305164</v>
      </c>
      <c r="AI354" s="52">
        <v>0.19677276995305101</v>
      </c>
      <c r="AJ354" s="52">
        <v>0.21471079812206501</v>
      </c>
      <c r="AK354" s="52">
        <v>0.27424694835680702</v>
      </c>
      <c r="AL354" s="52">
        <v>0.37252488262910799</v>
      </c>
      <c r="AM354" s="52">
        <v>0.41444366197183002</v>
      </c>
      <c r="AN354" s="52">
        <v>0.29802676056338001</v>
      </c>
      <c r="AO354" s="52">
        <v>0.37721079812206498</v>
      </c>
      <c r="AP354" s="52">
        <v>0.54303380281690095</v>
      </c>
      <c r="AQ354" s="52">
        <v>0.82040985915492903</v>
      </c>
      <c r="AR354" s="52">
        <v>0.93614225352112601</v>
      </c>
      <c r="AS354" s="52">
        <v>1.2702079812206499</v>
      </c>
      <c r="AT354" s="52">
        <v>1.1278375586854399</v>
      </c>
      <c r="AU354" s="52">
        <v>1.0573849765258201</v>
      </c>
      <c r="AV354" s="52">
        <v>0.67106666666666603</v>
      </c>
      <c r="AW354" s="52">
        <v>0.94590964675509304</v>
      </c>
      <c r="AX354" s="52">
        <v>0.87574598193168596</v>
      </c>
      <c r="AY354" s="52">
        <v>0.76766545510907602</v>
      </c>
      <c r="AZ354" s="52">
        <v>0.66112834260637199</v>
      </c>
      <c r="BA354" s="52">
        <v>0.56311651951132702</v>
      </c>
      <c r="BB354" s="52">
        <v>0.54958329522903504</v>
      </c>
      <c r="BC354" s="52">
        <v>0.54795929726580495</v>
      </c>
      <c r="BD354" s="52">
        <v>0.50890864459841401</v>
      </c>
      <c r="BE354" s="52">
        <v>0.40058655633717899</v>
      </c>
      <c r="BF354" s="52">
        <v>0.38268400385905799</v>
      </c>
      <c r="BG354" s="52">
        <v>0.34780718729735</v>
      </c>
      <c r="BH354" s="52">
        <v>0.33800332496126301</v>
      </c>
      <c r="BI354" s="52">
        <v>0.349212653462735</v>
      </c>
      <c r="BJ354" s="52">
        <v>0.41216130535437401</v>
      </c>
      <c r="BK354" s="52">
        <v>0.52442707607583805</v>
      </c>
      <c r="BL354" s="52">
        <v>0.53369314812928303</v>
      </c>
      <c r="BM354" s="52">
        <v>0.57939071166263501</v>
      </c>
      <c r="BN354" s="52">
        <v>0.73590101263192897</v>
      </c>
      <c r="BO354" s="52">
        <v>0.948077961312773</v>
      </c>
      <c r="BP354" s="52">
        <v>1.0951542765461699</v>
      </c>
      <c r="BQ354" s="52">
        <v>1.17453197596218</v>
      </c>
      <c r="BR354" s="52">
        <v>1.2619326093666901</v>
      </c>
      <c r="BS354" s="52">
        <v>1.0831604196775799</v>
      </c>
      <c r="BT354" s="52">
        <v>0.97846456400682802</v>
      </c>
      <c r="BU354" s="52">
        <v>75.8868544600939</v>
      </c>
      <c r="BV354" s="52">
        <v>68.865727699530495</v>
      </c>
      <c r="BW354" s="52">
        <v>67.681690140845006</v>
      </c>
      <c r="BX354" s="52">
        <v>66.807042253521104</v>
      </c>
      <c r="BY354" s="52">
        <v>64.938028169014004</v>
      </c>
      <c r="BZ354" s="52">
        <v>63.718779342723003</v>
      </c>
      <c r="CA354" s="52">
        <v>63.454929577464704</v>
      </c>
      <c r="CB354" s="52">
        <v>65.951173708920194</v>
      </c>
      <c r="CC354" s="52">
        <v>70.154929577464699</v>
      </c>
      <c r="CD354" s="52">
        <v>74.478403755868499</v>
      </c>
      <c r="CE354" s="52">
        <v>78.563380281690101</v>
      </c>
      <c r="CF354" s="52">
        <v>82.531455399061002</v>
      </c>
      <c r="CG354" s="52">
        <v>86.130046948356707</v>
      </c>
      <c r="CH354" s="52">
        <v>88.988262910798099</v>
      </c>
      <c r="CI354" s="52">
        <v>91.444131455399003</v>
      </c>
      <c r="CJ354" s="52">
        <v>93.5694835680751</v>
      </c>
      <c r="CK354" s="52">
        <v>94.800938967136105</v>
      </c>
      <c r="CL354" s="52">
        <v>94.675586854459993</v>
      </c>
      <c r="CM354" s="52">
        <v>94.3671361502347</v>
      </c>
      <c r="CN354" s="52">
        <v>92.390610328638502</v>
      </c>
      <c r="CO354" s="52">
        <v>89.478873239436595</v>
      </c>
      <c r="CP354" s="52">
        <v>84.277464788732402</v>
      </c>
      <c r="CQ354" s="57">
        <v>80.334272300469493</v>
      </c>
      <c r="CR354" s="57">
        <v>78.519718309859101</v>
      </c>
      <c r="CS354" s="57">
        <v>71.435680751173706</v>
      </c>
      <c r="CT354" s="57">
        <v>2.9713550363907701E-2</v>
      </c>
      <c r="CU354" s="57">
        <v>-1.3138356063287501E-2</v>
      </c>
      <c r="CV354" s="57">
        <v>-1.27614374871545E-2</v>
      </c>
      <c r="CW354" s="57">
        <v>-1.9855289741860802E-3</v>
      </c>
      <c r="CX354" s="57">
        <v>-3.46565783513543E-3</v>
      </c>
      <c r="CY354" s="57">
        <v>-2.2386309861297301E-3</v>
      </c>
      <c r="CZ354" s="57">
        <v>-9.5918239422247405E-4</v>
      </c>
      <c r="DA354" s="57">
        <v>9.5477073405270292E-3</v>
      </c>
      <c r="DB354" s="57">
        <v>5.1146500564656902E-2</v>
      </c>
      <c r="DC354" s="57">
        <v>6.7081579501290206E-2</v>
      </c>
      <c r="DD354" s="57">
        <v>4.6372741145986898E-2</v>
      </c>
      <c r="DE354" s="57">
        <v>6.4005958467302101E-2</v>
      </c>
      <c r="DF354" s="57">
        <v>4.9910736790565201E-2</v>
      </c>
      <c r="DG354" s="52">
        <v>4.2271752627522703E-2</v>
      </c>
      <c r="DH354" s="52">
        <v>5.05923237126897E-2</v>
      </c>
      <c r="DI354" s="52">
        <v>3.0866890774051602E-2</v>
      </c>
      <c r="DJ354" s="52">
        <v>4.7474903347486601E-2</v>
      </c>
      <c r="DK354" s="57">
        <v>3.3709485451100502E-2</v>
      </c>
      <c r="DL354" s="57">
        <v>0.105810479309077</v>
      </c>
      <c r="DM354" s="57">
        <v>7.6281393707638007E-2</v>
      </c>
      <c r="DN354" s="57">
        <v>1.67553095330654E-2</v>
      </c>
      <c r="DO354" s="57">
        <v>-3.5727295167569201E-2</v>
      </c>
      <c r="DP354" s="52">
        <v>-1.8729984008230501E-2</v>
      </c>
      <c r="DQ354" s="52">
        <v>-7.0404030487570901E-3</v>
      </c>
      <c r="DR354" s="58">
        <v>8.0262326663173804E-5</v>
      </c>
      <c r="DS354" s="58">
        <v>6.5090048320699101E-5</v>
      </c>
      <c r="DT354" s="58">
        <v>4.4591066691987599E-5</v>
      </c>
      <c r="DU354" s="58">
        <v>3.2218809098525397E-5</v>
      </c>
      <c r="DV354" s="58">
        <v>2.3297359110499002E-5</v>
      </c>
      <c r="DW354" s="58">
        <v>1.3193050321519901E-5</v>
      </c>
      <c r="DX354" s="58">
        <v>1.7859296014323899E-5</v>
      </c>
      <c r="DY354" s="58">
        <v>1.9587040295459902E-5</v>
      </c>
      <c r="DZ354" s="58">
        <v>2.3281127740223899E-5</v>
      </c>
      <c r="EA354" s="58">
        <v>2.2209845014295699E-5</v>
      </c>
      <c r="EB354" s="58">
        <v>2.14727600416204E-5</v>
      </c>
      <c r="EC354" s="58">
        <v>2.1919053308063799E-5</v>
      </c>
      <c r="ED354" s="58">
        <v>2.4740104901035799E-5</v>
      </c>
      <c r="EE354" s="58">
        <v>3.67078321438466E-5</v>
      </c>
      <c r="EF354" s="58">
        <v>5.4868040133677201E-5</v>
      </c>
      <c r="EG354" s="58">
        <v>4.16110938595739E-5</v>
      </c>
      <c r="EH354" s="58">
        <v>4.48129999464949E-5</v>
      </c>
      <c r="EI354" s="58">
        <v>5.2784873317997598E-5</v>
      </c>
      <c r="EJ354" s="58">
        <v>7.0321182010001004E-5</v>
      </c>
      <c r="EK354" s="58">
        <v>7.6429957059543103E-5</v>
      </c>
      <c r="EL354" s="58">
        <v>8.4798762684984704E-5</v>
      </c>
      <c r="EM354" s="58">
        <v>5.60180482745126E-5</v>
      </c>
      <c r="EN354" s="58">
        <v>2.6314648905244099E-5</v>
      </c>
      <c r="EO354" s="58">
        <v>2.8220581095831299E-5</v>
      </c>
    </row>
    <row r="355" spans="2:145" x14ac:dyDescent="0.25">
      <c r="B35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All_All_All_All_Yes_All_All_All_All_All_All_45849</v>
      </c>
      <c r="C355" s="52" t="s">
        <v>264</v>
      </c>
      <c r="D355" s="52" t="s">
        <v>248</v>
      </c>
      <c r="E355" s="52" t="s">
        <v>25</v>
      </c>
      <c r="F355" s="52" t="s">
        <v>25</v>
      </c>
      <c r="G355" s="52" t="s">
        <v>25</v>
      </c>
      <c r="H355" s="52" t="s">
        <v>25</v>
      </c>
      <c r="I355" s="52" t="s">
        <v>224</v>
      </c>
      <c r="J355" s="52" t="s">
        <v>25</v>
      </c>
      <c r="K355" s="52" t="s">
        <v>25</v>
      </c>
      <c r="L355" s="53" t="s">
        <v>25</v>
      </c>
      <c r="M355" s="53" t="s">
        <v>25</v>
      </c>
      <c r="N355" s="54" t="s">
        <v>25</v>
      </c>
      <c r="O355" s="52" t="s">
        <v>25</v>
      </c>
      <c r="P355" s="55">
        <v>45849</v>
      </c>
      <c r="Q355" s="52">
        <v>17</v>
      </c>
      <c r="R355" s="52">
        <v>21</v>
      </c>
      <c r="S355" s="56">
        <v>213</v>
      </c>
      <c r="T355" s="52">
        <v>0</v>
      </c>
      <c r="U355" s="52">
        <v>0</v>
      </c>
      <c r="V355" s="52">
        <v>0</v>
      </c>
      <c r="W355" s="52">
        <v>0</v>
      </c>
      <c r="X355" s="52">
        <v>1.14671784037558</v>
      </c>
      <c r="Y355" s="52">
        <v>1.0259976525821499</v>
      </c>
      <c r="Z355" s="52">
        <v>0.782118779342723</v>
      </c>
      <c r="AA355" s="52">
        <v>0.65636619718309797</v>
      </c>
      <c r="AB355" s="52">
        <v>0.67148169014084502</v>
      </c>
      <c r="AC355" s="52">
        <v>0.66831596244131397</v>
      </c>
      <c r="AD355" s="52">
        <v>0.61320187793427205</v>
      </c>
      <c r="AE355" s="52">
        <v>0.55082769953051602</v>
      </c>
      <c r="AF355" s="52">
        <v>0.46107887323943603</v>
      </c>
      <c r="AG355" s="52">
        <v>0.43072676056338</v>
      </c>
      <c r="AH355" s="52">
        <v>0.41814929577464699</v>
      </c>
      <c r="AI355" s="52">
        <v>0.31419154929577398</v>
      </c>
      <c r="AJ355" s="52">
        <v>0.26823145539906101</v>
      </c>
      <c r="AK355" s="52">
        <v>0.35780422535211198</v>
      </c>
      <c r="AL355" s="52">
        <v>0.41533521126760498</v>
      </c>
      <c r="AM355" s="52">
        <v>0.38399906103286302</v>
      </c>
      <c r="AN355" s="52">
        <v>0.30093849765258202</v>
      </c>
      <c r="AO355" s="52">
        <v>0.47512957746478801</v>
      </c>
      <c r="AP355" s="52">
        <v>0.82143239436619697</v>
      </c>
      <c r="AQ355" s="52">
        <v>1.0635281690140801</v>
      </c>
      <c r="AR355" s="52">
        <v>1.1661568075117299</v>
      </c>
      <c r="AS355" s="52">
        <v>1.3946633802816899</v>
      </c>
      <c r="AT355" s="52">
        <v>1.3161145539906101</v>
      </c>
      <c r="AU355" s="52">
        <v>1.19348497652582</v>
      </c>
      <c r="AV355" s="52">
        <v>1.0573849765258201</v>
      </c>
      <c r="AW355" s="52">
        <v>1.20291477022036</v>
      </c>
      <c r="AX355" s="52">
        <v>1.0726853102585501</v>
      </c>
      <c r="AY355" s="52">
        <v>0.92311357689295503</v>
      </c>
      <c r="AZ355" s="52">
        <v>0.778289018802239</v>
      </c>
      <c r="BA355" s="52">
        <v>0.65316597097269102</v>
      </c>
      <c r="BB355" s="52">
        <v>0.62201492967599903</v>
      </c>
      <c r="BC355" s="52">
        <v>0.62070851059446797</v>
      </c>
      <c r="BD355" s="52">
        <v>0.58805576792345304</v>
      </c>
      <c r="BE355" s="52">
        <v>0.46186181971532198</v>
      </c>
      <c r="BF355" s="52">
        <v>0.39272579897037602</v>
      </c>
      <c r="BG355" s="52">
        <v>0.35184287237431899</v>
      </c>
      <c r="BH355" s="52">
        <v>0.34918707291302598</v>
      </c>
      <c r="BI355" s="52">
        <v>0.414823600629939</v>
      </c>
      <c r="BJ355" s="52">
        <v>0.51496286772436295</v>
      </c>
      <c r="BK355" s="52">
        <v>0.63057681630439799</v>
      </c>
      <c r="BL355" s="52">
        <v>0.62236431335479403</v>
      </c>
      <c r="BM355" s="52">
        <v>0.65557306943714899</v>
      </c>
      <c r="BN355" s="52">
        <v>0.84225873376282101</v>
      </c>
      <c r="BO355" s="52">
        <v>1.0821998783960001</v>
      </c>
      <c r="BP355" s="52">
        <v>1.20741056766308</v>
      </c>
      <c r="BQ355" s="52">
        <v>1.29227586769162</v>
      </c>
      <c r="BR355" s="52">
        <v>1.39051579085873</v>
      </c>
      <c r="BS355" s="52">
        <v>1.2315857143364299</v>
      </c>
      <c r="BT355" s="52">
        <v>1.1276185681645501</v>
      </c>
      <c r="BU355" s="52">
        <v>77.950704225352098</v>
      </c>
      <c r="BV355" s="52">
        <v>74.888732394366102</v>
      </c>
      <c r="BW355" s="52">
        <v>73.812676056338006</v>
      </c>
      <c r="BX355" s="52">
        <v>72.462910798121996</v>
      </c>
      <c r="BY355" s="52">
        <v>71.323943661971796</v>
      </c>
      <c r="BZ355" s="52">
        <v>70.900938967136099</v>
      </c>
      <c r="CA355" s="52">
        <v>70.242253521126699</v>
      </c>
      <c r="CB355" s="52">
        <v>70.965727699530504</v>
      </c>
      <c r="CC355" s="52">
        <v>73.014084507042199</v>
      </c>
      <c r="CD355" s="52">
        <v>79.137089201877899</v>
      </c>
      <c r="CE355" s="52">
        <v>82.863380281690098</v>
      </c>
      <c r="CF355" s="52">
        <v>86.4366197183098</v>
      </c>
      <c r="CG355" s="52">
        <v>89.487793427230002</v>
      </c>
      <c r="CH355" s="52">
        <v>92.094835680751103</v>
      </c>
      <c r="CI355" s="52">
        <v>94.185915492957704</v>
      </c>
      <c r="CJ355" s="52">
        <v>95.730516431924798</v>
      </c>
      <c r="CK355" s="52">
        <v>96.854460093896606</v>
      </c>
      <c r="CL355" s="52">
        <v>96.791079812206505</v>
      </c>
      <c r="CM355" s="52">
        <v>95.802816901408406</v>
      </c>
      <c r="CN355" s="52">
        <v>93.764319248826197</v>
      </c>
      <c r="CO355" s="57">
        <v>89.914084507042205</v>
      </c>
      <c r="CP355" s="52">
        <v>84.869953051643193</v>
      </c>
      <c r="CQ355" s="57">
        <v>82.1309859154929</v>
      </c>
      <c r="CR355" s="57">
        <v>80.269014084507006</v>
      </c>
      <c r="CS355" s="57">
        <v>78.519718309859101</v>
      </c>
      <c r="CT355" s="57">
        <v>3.4971372062611403E-2</v>
      </c>
      <c r="CU355" s="57">
        <v>1.1395889968379499E-2</v>
      </c>
      <c r="CV355" s="57">
        <v>2.44561796177161E-3</v>
      </c>
      <c r="CW355" s="57">
        <v>-3.7690722886385402E-3</v>
      </c>
      <c r="CX355" s="57">
        <v>-4.9437948419524397E-3</v>
      </c>
      <c r="CY355" s="57">
        <v>-6.7688888507269904E-3</v>
      </c>
      <c r="CZ355" s="57">
        <v>-2.2025587902942101E-3</v>
      </c>
      <c r="DA355" s="57">
        <v>2.1175932226606301E-2</v>
      </c>
      <c r="DB355" s="57">
        <v>5.9140133238594197E-2</v>
      </c>
      <c r="DC355" s="57">
        <v>9.4287556854072294E-2</v>
      </c>
      <c r="DD355" s="57">
        <v>5.3720275910807302E-2</v>
      </c>
      <c r="DE355" s="57">
        <v>6.6728975641335606E-2</v>
      </c>
      <c r="DF355" s="57">
        <v>6.7909086674032004E-2</v>
      </c>
      <c r="DG355" s="57">
        <v>9.2634762029552606E-2</v>
      </c>
      <c r="DH355" s="57">
        <v>9.1007792473958696E-2</v>
      </c>
      <c r="DI355" s="57">
        <v>4.6719798337265903E-2</v>
      </c>
      <c r="DJ355" s="57">
        <v>5.45462079591034E-2</v>
      </c>
      <c r="DK355" s="57">
        <v>4.9278633467888001E-2</v>
      </c>
      <c r="DL355" s="57">
        <v>0.13356688989439999</v>
      </c>
      <c r="DM355" s="57">
        <v>8.2618279356352006E-2</v>
      </c>
      <c r="DN355" s="57">
        <v>3.0018172003853399E-2</v>
      </c>
      <c r="DO355" s="57">
        <v>-2.0355238810951099E-2</v>
      </c>
      <c r="DP355" s="52">
        <v>-1.80325891840066E-2</v>
      </c>
      <c r="DQ355" s="52">
        <v>-8.5733217349004808E-3</v>
      </c>
      <c r="DR355" s="58">
        <v>7.0339602234787503E-5</v>
      </c>
      <c r="DS355" s="58">
        <v>6.1730568623762395E-5</v>
      </c>
      <c r="DT355" s="58">
        <v>4.7952345500749698E-5</v>
      </c>
      <c r="DU355" s="58">
        <v>3.6121927718666897E-5</v>
      </c>
      <c r="DV355" s="58">
        <v>2.1644369015410502E-5</v>
      </c>
      <c r="DW355" s="58">
        <v>1.5551067909741701E-5</v>
      </c>
      <c r="DX355" s="58">
        <v>2.3087507917746901E-5</v>
      </c>
      <c r="DY355" s="58">
        <v>2.9159911116393201E-5</v>
      </c>
      <c r="DZ355" s="58">
        <v>2.9413470706532801E-5</v>
      </c>
      <c r="EA355" s="58">
        <v>3.0575305372244802E-5</v>
      </c>
      <c r="EB355" s="58">
        <v>3.0580201305731601E-5</v>
      </c>
      <c r="EC355" s="58">
        <v>2.9073921664709201E-5</v>
      </c>
      <c r="ED355" s="58">
        <v>3.3097311289116003E-5</v>
      </c>
      <c r="EE355" s="58">
        <v>4.0809354580958103E-5</v>
      </c>
      <c r="EF355" s="58">
        <v>5.32956347295316E-5</v>
      </c>
      <c r="EG355" s="58">
        <v>3.8892673305732999E-5</v>
      </c>
      <c r="EH355" s="58">
        <v>4.8210137611127999E-5</v>
      </c>
      <c r="EI355" s="58">
        <v>6.1945462996690294E-5</v>
      </c>
      <c r="EJ355" s="58">
        <v>8.6483756462208701E-5</v>
      </c>
      <c r="EK355" s="58">
        <v>8.9292118615106206E-5</v>
      </c>
      <c r="EL355" s="58">
        <v>9.1720964291371195E-5</v>
      </c>
      <c r="EM355" s="58">
        <v>6.0041465730030601E-5</v>
      </c>
      <c r="EN355" s="58">
        <v>2.6911667161387801E-5</v>
      </c>
      <c r="EO355" s="58">
        <v>2.59571793432368E-5</v>
      </c>
    </row>
    <row r="356" spans="2:145" x14ac:dyDescent="0.25">
      <c r="B35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All_All_All_All_Yes_All_All_All_All_All_All_45877</v>
      </c>
      <c r="C356" s="52" t="s">
        <v>264</v>
      </c>
      <c r="D356" s="52" t="s">
        <v>248</v>
      </c>
      <c r="E356" s="52" t="s">
        <v>25</v>
      </c>
      <c r="F356" s="52" t="s">
        <v>25</v>
      </c>
      <c r="G356" s="52" t="s">
        <v>25</v>
      </c>
      <c r="H356" s="52" t="s">
        <v>25</v>
      </c>
      <c r="I356" s="52" t="s">
        <v>224</v>
      </c>
      <c r="J356" s="52" t="s">
        <v>25</v>
      </c>
      <c r="K356" s="52" t="s">
        <v>25</v>
      </c>
      <c r="L356" s="53" t="s">
        <v>25</v>
      </c>
      <c r="M356" s="53" t="s">
        <v>25</v>
      </c>
      <c r="N356" s="54" t="s">
        <v>25</v>
      </c>
      <c r="O356" s="52" t="s">
        <v>25</v>
      </c>
      <c r="P356" s="55">
        <v>45877</v>
      </c>
      <c r="Q356" s="52">
        <v>17</v>
      </c>
      <c r="R356" s="52">
        <v>21</v>
      </c>
      <c r="S356" s="56">
        <v>248</v>
      </c>
      <c r="T356" s="52">
        <v>0</v>
      </c>
      <c r="U356" s="52">
        <v>0</v>
      </c>
      <c r="V356" s="52">
        <v>0</v>
      </c>
      <c r="W356" s="52">
        <v>0</v>
      </c>
      <c r="X356" s="52">
        <v>1.1948504704301</v>
      </c>
      <c r="Y356" s="52">
        <v>1.0943853494623601</v>
      </c>
      <c r="Z356" s="52">
        <v>1.02905806451612</v>
      </c>
      <c r="AA356" s="52">
        <v>0.90599596774193503</v>
      </c>
      <c r="AB356" s="52">
        <v>0.892457661290322</v>
      </c>
      <c r="AC356" s="52">
        <v>0.88630456989247297</v>
      </c>
      <c r="AD356" s="52">
        <v>0.84741619623655895</v>
      </c>
      <c r="AE356" s="52">
        <v>0.70350215053763399</v>
      </c>
      <c r="AF356" s="52">
        <v>0.553784677419354</v>
      </c>
      <c r="AG356" s="52">
        <v>0.39231512096774102</v>
      </c>
      <c r="AH356" s="52">
        <v>0.35240194892473098</v>
      </c>
      <c r="AI356" s="52">
        <v>0.30801431451612898</v>
      </c>
      <c r="AJ356" s="52">
        <v>0.31197137096774102</v>
      </c>
      <c r="AK356" s="52">
        <v>0.43795651881720399</v>
      </c>
      <c r="AL356" s="52">
        <v>0.57860201612903195</v>
      </c>
      <c r="AM356" s="52">
        <v>0.44960537634408598</v>
      </c>
      <c r="AN356" s="52">
        <v>0.40993178763440802</v>
      </c>
      <c r="AO356" s="52">
        <v>0.69625873655913895</v>
      </c>
      <c r="AP356" s="52">
        <v>1.0442788978494599</v>
      </c>
      <c r="AQ356" s="52">
        <v>0.97511606182795696</v>
      </c>
      <c r="AR356" s="52">
        <v>1.4045989247311801</v>
      </c>
      <c r="AS356" s="52">
        <v>1.72424368279569</v>
      </c>
      <c r="AT356" s="52">
        <v>1.5950983870967701</v>
      </c>
      <c r="AU356" s="52">
        <v>1.42567486559139</v>
      </c>
      <c r="AV356" s="52">
        <v>1.1379491935483801</v>
      </c>
      <c r="AW356" s="52">
        <v>1.33143011684859</v>
      </c>
      <c r="AX356" s="52">
        <v>1.2360132141939999</v>
      </c>
      <c r="AY356" s="52">
        <v>1.1014887578785399</v>
      </c>
      <c r="AZ356" s="52">
        <v>0.98601035467318898</v>
      </c>
      <c r="BA356" s="52">
        <v>0.90023926176851798</v>
      </c>
      <c r="BB356" s="52">
        <v>0.85216711589976402</v>
      </c>
      <c r="BC356" s="52">
        <v>0.86667372785027896</v>
      </c>
      <c r="BD356" s="52">
        <v>0.78776924888933797</v>
      </c>
      <c r="BE356" s="52">
        <v>0.57134551374662301</v>
      </c>
      <c r="BF356" s="52">
        <v>0.45126882405020202</v>
      </c>
      <c r="BG356" s="52">
        <v>0.41804756476513799</v>
      </c>
      <c r="BH356" s="52">
        <v>0.402111138896866</v>
      </c>
      <c r="BI356" s="52">
        <v>0.48048525187937902</v>
      </c>
      <c r="BJ356" s="52">
        <v>0.60287893900245004</v>
      </c>
      <c r="BK356" s="52">
        <v>0.770992889669874</v>
      </c>
      <c r="BL356" s="52">
        <v>0.68555711302906197</v>
      </c>
      <c r="BM356" s="52">
        <v>0.755067201691769</v>
      </c>
      <c r="BN356" s="52">
        <v>1.06254639981254</v>
      </c>
      <c r="BO356" s="52">
        <v>1.3905330377240299</v>
      </c>
      <c r="BP356" s="52">
        <v>1.1771242955038601</v>
      </c>
      <c r="BQ356" s="52">
        <v>1.5278907307694001</v>
      </c>
      <c r="BR356" s="52">
        <v>1.74560758086942</v>
      </c>
      <c r="BS356" s="52">
        <v>1.5611355529437101</v>
      </c>
      <c r="BT356" s="52">
        <v>1.3902579167437099</v>
      </c>
      <c r="BU356" s="52">
        <v>79.010483870967704</v>
      </c>
      <c r="BV356" s="52">
        <v>73.411962365591407</v>
      </c>
      <c r="BW356" s="52">
        <v>72.518817204301001</v>
      </c>
      <c r="BX356" s="52">
        <v>71.259408602150501</v>
      </c>
      <c r="BY356" s="52">
        <v>69.9352150537634</v>
      </c>
      <c r="BZ356" s="52">
        <v>69.067607526881702</v>
      </c>
      <c r="CA356" s="52">
        <v>68.310483870967701</v>
      </c>
      <c r="CB356" s="52">
        <v>68.202553763440804</v>
      </c>
      <c r="CC356" s="52">
        <v>71.233870967741893</v>
      </c>
      <c r="CD356" s="52">
        <v>77.471505376343998</v>
      </c>
      <c r="CE356" s="52">
        <v>81.252150537634407</v>
      </c>
      <c r="CF356" s="52">
        <v>85.231989247311802</v>
      </c>
      <c r="CG356" s="52">
        <v>88.671774193548302</v>
      </c>
      <c r="CH356" s="52">
        <v>91.673924731182794</v>
      </c>
      <c r="CI356" s="52">
        <v>93.936693548387098</v>
      </c>
      <c r="CJ356" s="52">
        <v>95.603629032257999</v>
      </c>
      <c r="CK356" s="52">
        <v>96.5810483870967</v>
      </c>
      <c r="CL356" s="52">
        <v>96.727688172043003</v>
      </c>
      <c r="CM356" s="52">
        <v>96.047177419354796</v>
      </c>
      <c r="CN356" s="52">
        <v>94.060887096774096</v>
      </c>
      <c r="CO356" s="52">
        <v>90.604435483870901</v>
      </c>
      <c r="CP356" s="52">
        <v>84.919892473118196</v>
      </c>
      <c r="CQ356" s="57">
        <v>82.808064516128994</v>
      </c>
      <c r="CR356" s="57">
        <v>80.617069892473097</v>
      </c>
      <c r="CS356" s="57">
        <v>76.318279569892397</v>
      </c>
      <c r="CT356" s="57">
        <v>3.6581682142681399E-2</v>
      </c>
      <c r="CU356" s="57">
        <v>5.1378480782131499E-3</v>
      </c>
      <c r="CV356" s="57">
        <v>-9.7522427958826802E-4</v>
      </c>
      <c r="CW356" s="57">
        <v>-3.3483482116172299E-3</v>
      </c>
      <c r="CX356" s="57">
        <v>-4.5674113277909198E-3</v>
      </c>
      <c r="CY356" s="57">
        <v>-5.3655913638536801E-3</v>
      </c>
      <c r="CZ356" s="57">
        <v>-1.7650425835463699E-3</v>
      </c>
      <c r="DA356" s="57">
        <v>1.41262332364285E-2</v>
      </c>
      <c r="DB356" s="57">
        <v>5.4122851493077398E-2</v>
      </c>
      <c r="DC356" s="57">
        <v>8.3993115727113696E-2</v>
      </c>
      <c r="DD356" s="57">
        <v>5.0690530824677699E-2</v>
      </c>
      <c r="DE356" s="57">
        <v>6.6391785208496298E-2</v>
      </c>
      <c r="DF356" s="57">
        <v>6.2585742603386604E-2</v>
      </c>
      <c r="DG356" s="57">
        <v>8.3165712058900901E-2</v>
      </c>
      <c r="DH356" s="57">
        <v>8.4577918991506504E-2</v>
      </c>
      <c r="DI356" s="57">
        <v>4.4343858536693301E-2</v>
      </c>
      <c r="DJ356" s="57">
        <v>5.3752080717634702E-2</v>
      </c>
      <c r="DK356" s="57">
        <v>4.6549488129394599E-2</v>
      </c>
      <c r="DL356" s="57">
        <v>0.13033506394393901</v>
      </c>
      <c r="DM356" s="57">
        <v>8.4726885351682796E-2</v>
      </c>
      <c r="DN356" s="57">
        <v>3.4820001812711797E-2</v>
      </c>
      <c r="DO356" s="57">
        <v>-1.840457460475E-2</v>
      </c>
      <c r="DP356" s="52">
        <v>-2.0507737092914102E-2</v>
      </c>
      <c r="DQ356" s="52">
        <v>-8.1307356677209602E-3</v>
      </c>
      <c r="DR356" s="58">
        <v>7.4323249757599706E-5</v>
      </c>
      <c r="DS356" s="58">
        <v>5.9701959536831498E-5</v>
      </c>
      <c r="DT356" s="58">
        <v>4.7677754176709599E-5</v>
      </c>
      <c r="DU356" s="58">
        <v>3.8681552818687601E-5</v>
      </c>
      <c r="DV356" s="58">
        <v>2.65090299126976E-5</v>
      </c>
      <c r="DW356" s="58">
        <v>1.8270342599470199E-5</v>
      </c>
      <c r="DX356" s="58">
        <v>2.39476064408098E-5</v>
      </c>
      <c r="DY356" s="58">
        <v>2.1959441214434801E-5</v>
      </c>
      <c r="DZ356" s="58">
        <v>2.2627839985815102E-5</v>
      </c>
      <c r="EA356" s="58">
        <v>2.3942380853114601E-5</v>
      </c>
      <c r="EB356" s="58">
        <v>2.22546068205098E-5</v>
      </c>
      <c r="EC356" s="58">
        <v>2.3033667423142701E-5</v>
      </c>
      <c r="ED356" s="58">
        <v>2.82415428060748E-5</v>
      </c>
      <c r="EE356" s="58">
        <v>3.8259903837790602E-5</v>
      </c>
      <c r="EF356" s="58">
        <v>5.6883945391072397E-5</v>
      </c>
      <c r="EG356" s="58">
        <v>3.7763632490329497E-5</v>
      </c>
      <c r="EH356" s="58">
        <v>4.5680085041358297E-5</v>
      </c>
      <c r="EI356" s="58">
        <v>6.8974035504678903E-5</v>
      </c>
      <c r="EJ356" s="58">
        <v>8.4143297595928204E-5</v>
      </c>
      <c r="EK356" s="58">
        <v>7.6462011050435199E-5</v>
      </c>
      <c r="EL356" s="58">
        <v>8.2911333731287105E-5</v>
      </c>
      <c r="EM356" s="58">
        <v>6.04050202519648E-5</v>
      </c>
      <c r="EN356" s="58">
        <v>2.5359739515830299E-5</v>
      </c>
      <c r="EO356" s="58">
        <v>2.34032974652447E-5</v>
      </c>
    </row>
    <row r="357" spans="2:145" x14ac:dyDescent="0.25">
      <c r="B35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All_All_All_All_Yes_All_All_All_All_All_All_45890</v>
      </c>
      <c r="C357" s="52" t="s">
        <v>264</v>
      </c>
      <c r="D357" s="52" t="s">
        <v>248</v>
      </c>
      <c r="E357" s="52" t="s">
        <v>25</v>
      </c>
      <c r="F357" s="52" t="s">
        <v>25</v>
      </c>
      <c r="G357" s="52" t="s">
        <v>25</v>
      </c>
      <c r="H357" s="52" t="s">
        <v>25</v>
      </c>
      <c r="I357" s="52" t="s">
        <v>224</v>
      </c>
      <c r="J357" s="52" t="s">
        <v>25</v>
      </c>
      <c r="K357" s="52" t="s">
        <v>25</v>
      </c>
      <c r="L357" s="53" t="s">
        <v>25</v>
      </c>
      <c r="M357" s="53" t="s">
        <v>25</v>
      </c>
      <c r="N357" s="54" t="s">
        <v>25</v>
      </c>
      <c r="O357" s="52" t="s">
        <v>25</v>
      </c>
      <c r="P357" s="55">
        <v>45890</v>
      </c>
      <c r="Q357" s="52">
        <v>17</v>
      </c>
      <c r="R357" s="52">
        <v>21</v>
      </c>
      <c r="S357" s="56">
        <v>263</v>
      </c>
      <c r="T357" s="52">
        <v>0</v>
      </c>
      <c r="U357" s="52">
        <v>0</v>
      </c>
      <c r="V357" s="52">
        <v>0</v>
      </c>
      <c r="W357" s="52">
        <v>0</v>
      </c>
      <c r="X357" s="52">
        <v>1.1239580040582899</v>
      </c>
      <c r="Y357" s="52">
        <v>0.99039465305327501</v>
      </c>
      <c r="Z357" s="52">
        <v>0.88560892780161604</v>
      </c>
      <c r="AA357" s="52">
        <v>0.76421514122692602</v>
      </c>
      <c r="AB357" s="52">
        <v>0.71037131392659603</v>
      </c>
      <c r="AC357" s="52">
        <v>0.74615969943732996</v>
      </c>
      <c r="AD357" s="52">
        <v>0.80780053182345302</v>
      </c>
      <c r="AE357" s="52">
        <v>0.81081757284035705</v>
      </c>
      <c r="AF357" s="52">
        <v>0.57854104930796402</v>
      </c>
      <c r="AG357" s="52">
        <v>0.38318988678187399</v>
      </c>
      <c r="AH357" s="52">
        <v>0.33035408184376902</v>
      </c>
      <c r="AI357" s="52">
        <v>0.29560721890939501</v>
      </c>
      <c r="AJ357" s="52">
        <v>0.43601662955864801</v>
      </c>
      <c r="AK357" s="52">
        <v>0.52244636058568095</v>
      </c>
      <c r="AL357" s="52">
        <v>0.65653106653625104</v>
      </c>
      <c r="AM357" s="52">
        <v>0.53777165828558504</v>
      </c>
      <c r="AN357" s="52">
        <v>0.45814858413349202</v>
      </c>
      <c r="AO357" s="52">
        <v>0.79941525086097598</v>
      </c>
      <c r="AP357" s="52">
        <v>1.0839211624576399</v>
      </c>
      <c r="AQ357" s="52">
        <v>0.846383819233547</v>
      </c>
      <c r="AR357" s="52">
        <v>1.13918227052045</v>
      </c>
      <c r="AS357" s="52">
        <v>1.4024304754967201</v>
      </c>
      <c r="AT357" s="52">
        <v>1.31501202202595</v>
      </c>
      <c r="AU357" s="52">
        <v>1.23109051586093</v>
      </c>
      <c r="AV357" s="52">
        <v>1.0673897486558801</v>
      </c>
      <c r="AW357" s="52">
        <v>1.26095949855594</v>
      </c>
      <c r="AX357" s="52">
        <v>1.12679127413963</v>
      </c>
      <c r="AY357" s="52">
        <v>0.98691350096985397</v>
      </c>
      <c r="AZ357" s="52">
        <v>0.86471275662288005</v>
      </c>
      <c r="BA357" s="52">
        <v>0.76852116198367404</v>
      </c>
      <c r="BB357" s="52">
        <v>0.73178256141595499</v>
      </c>
      <c r="BC357" s="52">
        <v>0.76127465199608302</v>
      </c>
      <c r="BD357" s="52">
        <v>0.71475480389232404</v>
      </c>
      <c r="BE357" s="52">
        <v>0.52294119597614497</v>
      </c>
      <c r="BF357" s="52">
        <v>0.42186464076089703</v>
      </c>
      <c r="BG357" s="52">
        <v>0.35690839667963797</v>
      </c>
      <c r="BH357" s="52">
        <v>0.38096709201686002</v>
      </c>
      <c r="BI357" s="52">
        <v>0.43940710102140601</v>
      </c>
      <c r="BJ357" s="52">
        <v>0.61689395440508599</v>
      </c>
      <c r="BK357" s="52">
        <v>0.75615855161907997</v>
      </c>
      <c r="BL357" s="52">
        <v>0.66920298357766805</v>
      </c>
      <c r="BM357" s="52">
        <v>0.73934374608014397</v>
      </c>
      <c r="BN357" s="52">
        <v>1.0260933213814101</v>
      </c>
      <c r="BO357" s="52">
        <v>1.3275205919044499</v>
      </c>
      <c r="BP357" s="52">
        <v>1.0972161570655901</v>
      </c>
      <c r="BQ357" s="52">
        <v>1.38139153422058</v>
      </c>
      <c r="BR357" s="52">
        <v>1.51280849163523</v>
      </c>
      <c r="BS357" s="52">
        <v>1.3465674134828201</v>
      </c>
      <c r="BT357" s="52">
        <v>1.1876698802632499</v>
      </c>
      <c r="BU357" s="52">
        <v>74.748469348201596</v>
      </c>
      <c r="BV357" s="52">
        <v>73.284374281257399</v>
      </c>
      <c r="BW357" s="52">
        <v>72.335251774495703</v>
      </c>
      <c r="BX357" s="52">
        <v>70.737796071341705</v>
      </c>
      <c r="BY357" s="52">
        <v>69.543093036852397</v>
      </c>
      <c r="BZ357" s="52">
        <v>69.018288395833096</v>
      </c>
      <c r="CA357" s="52">
        <v>68.178896346717906</v>
      </c>
      <c r="CB357" s="52">
        <v>68.038645438089006</v>
      </c>
      <c r="CC357" s="52">
        <v>71.981611133852695</v>
      </c>
      <c r="CD357" s="52">
        <v>77.360199735140299</v>
      </c>
      <c r="CE357" s="52">
        <v>82.655642316382099</v>
      </c>
      <c r="CF357" s="52">
        <v>86.578056061601401</v>
      </c>
      <c r="CG357" s="52">
        <v>89.989583125897695</v>
      </c>
      <c r="CH357" s="52">
        <v>93.028196980695995</v>
      </c>
      <c r="CI357" s="52">
        <v>94.743595866114305</v>
      </c>
      <c r="CJ357" s="52">
        <v>96.790620254530793</v>
      </c>
      <c r="CK357" s="52">
        <v>97.314551796996</v>
      </c>
      <c r="CL357" s="52">
        <v>96.963957736930695</v>
      </c>
      <c r="CM357" s="52">
        <v>95.958089015818203</v>
      </c>
      <c r="CN357" s="52">
        <v>93.607513908299595</v>
      </c>
      <c r="CO357" s="52">
        <v>88.064911479770601</v>
      </c>
      <c r="CP357" s="57">
        <v>83.417645163737305</v>
      </c>
      <c r="CQ357" s="57">
        <v>80.351605090364899</v>
      </c>
      <c r="CR357" s="57">
        <v>78.751181582262305</v>
      </c>
      <c r="CS357" s="57">
        <v>76.842104143917993</v>
      </c>
      <c r="CT357" s="57">
        <v>2.6085902327678701E-2</v>
      </c>
      <c r="CU357" s="57">
        <v>3.2722463418761402E-3</v>
      </c>
      <c r="CV357" s="57">
        <v>-2.1799681681657999E-3</v>
      </c>
      <c r="CW357" s="57">
        <v>-2.9208122537039299E-3</v>
      </c>
      <c r="CX357" s="57">
        <v>-4.2890546931495599E-3</v>
      </c>
      <c r="CY357" s="57">
        <v>-5.0482477615640502E-3</v>
      </c>
      <c r="CZ357" s="57">
        <v>-1.70340510541148E-3</v>
      </c>
      <c r="DA357" s="57">
        <v>1.30885413692053E-2</v>
      </c>
      <c r="DB357" s="57">
        <v>5.48129144829375E-2</v>
      </c>
      <c r="DC357" s="57">
        <v>8.1513826246638901E-2</v>
      </c>
      <c r="DD357" s="57">
        <v>5.22484853854863E-2</v>
      </c>
      <c r="DE357" s="57">
        <v>6.6978565565073103E-2</v>
      </c>
      <c r="DF357" s="57">
        <v>5.4440128705960003E-2</v>
      </c>
      <c r="DG357" s="57">
        <v>9.1202063969347005E-2</v>
      </c>
      <c r="DH357" s="57">
        <v>8.5512473421461593E-2</v>
      </c>
      <c r="DI357" s="52">
        <v>4.7263536170238298E-2</v>
      </c>
      <c r="DJ357" s="57">
        <v>5.7008116842449302E-2</v>
      </c>
      <c r="DK357" s="57">
        <v>4.6481780169581197E-2</v>
      </c>
      <c r="DL357" s="57">
        <v>0.12637280715282401</v>
      </c>
      <c r="DM357" s="57">
        <v>8.2316982145545101E-2</v>
      </c>
      <c r="DN357" s="57">
        <v>9.0330836465830101E-3</v>
      </c>
      <c r="DO357" s="57">
        <v>-2.5225768346488101E-2</v>
      </c>
      <c r="DP357" s="52">
        <v>-1.72326598704187E-2</v>
      </c>
      <c r="DQ357" s="52">
        <v>-7.0001347881950698E-3</v>
      </c>
      <c r="DR357" s="58">
        <v>5.9056047569056399E-5</v>
      </c>
      <c r="DS357" s="58">
        <v>5.09066313139471E-5</v>
      </c>
      <c r="DT357" s="58">
        <v>4.2244048426059499E-5</v>
      </c>
      <c r="DU357" s="58">
        <v>3.3620440377117903E-5</v>
      </c>
      <c r="DV357" s="58">
        <v>2.1567068743980101E-5</v>
      </c>
      <c r="DW357" s="58">
        <v>1.5329364771124701E-5</v>
      </c>
      <c r="DX357" s="58">
        <v>2.0251481792409601E-5</v>
      </c>
      <c r="DY357" s="58">
        <v>1.9080897308510701E-5</v>
      </c>
      <c r="DZ357" s="58">
        <v>2.2092105321456801E-5</v>
      </c>
      <c r="EA357" s="58">
        <v>2.17969336103664E-5</v>
      </c>
      <c r="EB357" s="58">
        <v>2.19203490172603E-5</v>
      </c>
      <c r="EC357" s="58">
        <v>2.3735486611062499E-5</v>
      </c>
      <c r="ED357" s="58">
        <v>2.9307049261894801E-5</v>
      </c>
      <c r="EE357" s="58">
        <v>4.2132078715071098E-5</v>
      </c>
      <c r="EF357" s="58">
        <v>5.1086081996441997E-5</v>
      </c>
      <c r="EG357" s="58">
        <v>3.9757225726271102E-5</v>
      </c>
      <c r="EH357" s="58">
        <v>5.0365988756000601E-5</v>
      </c>
      <c r="EI357" s="58">
        <v>7.21397668156071E-5</v>
      </c>
      <c r="EJ357" s="58">
        <v>8.7121715339218099E-5</v>
      </c>
      <c r="EK357" s="58">
        <v>7.3983606086920302E-5</v>
      </c>
      <c r="EL357" s="58">
        <v>1.09261823563558E-4</v>
      </c>
      <c r="EM357" s="58">
        <v>4.9927107712634098E-5</v>
      </c>
      <c r="EN357" s="58">
        <v>2.7522690957542001E-5</v>
      </c>
      <c r="EO357" s="58">
        <v>2.8960069029183801E-5</v>
      </c>
    </row>
    <row r="358" spans="2:145" x14ac:dyDescent="0.25">
      <c r="B35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All_All_All_All_Yes_All_All_All_All_All_All_45891</v>
      </c>
      <c r="C358" s="52" t="s">
        <v>264</v>
      </c>
      <c r="D358" s="52" t="s">
        <v>248</v>
      </c>
      <c r="E358" s="52" t="s">
        <v>25</v>
      </c>
      <c r="F358" s="52" t="s">
        <v>25</v>
      </c>
      <c r="G358" s="52" t="s">
        <v>25</v>
      </c>
      <c r="H358" s="52" t="s">
        <v>25</v>
      </c>
      <c r="I358" s="52" t="s">
        <v>224</v>
      </c>
      <c r="J358" s="52" t="s">
        <v>25</v>
      </c>
      <c r="K358" s="52" t="s">
        <v>25</v>
      </c>
      <c r="L358" s="53" t="s">
        <v>25</v>
      </c>
      <c r="M358" s="53" t="s">
        <v>25</v>
      </c>
      <c r="N358" s="54" t="s">
        <v>25</v>
      </c>
      <c r="O358" s="52" t="s">
        <v>25</v>
      </c>
      <c r="P358" s="55">
        <v>45891</v>
      </c>
      <c r="Q358" s="52">
        <v>17</v>
      </c>
      <c r="R358" s="52">
        <v>21</v>
      </c>
      <c r="S358" s="56">
        <v>264</v>
      </c>
      <c r="T358" s="52">
        <v>0</v>
      </c>
      <c r="U358" s="52">
        <v>0</v>
      </c>
      <c r="V358" s="52">
        <v>0</v>
      </c>
      <c r="W358" s="52">
        <v>0</v>
      </c>
      <c r="X358" s="52">
        <v>1.37371635646075</v>
      </c>
      <c r="Y358" s="52">
        <v>1.2198982510668599</v>
      </c>
      <c r="Z358" s="52">
        <v>0.99517521265845499</v>
      </c>
      <c r="AA358" s="52">
        <v>0.91848523299349305</v>
      </c>
      <c r="AB358" s="52">
        <v>0.85813850047718099</v>
      </c>
      <c r="AC358" s="52">
        <v>0.81899658092115002</v>
      </c>
      <c r="AD358" s="52">
        <v>0.839875669872435</v>
      </c>
      <c r="AE358" s="52">
        <v>0.77248398521442596</v>
      </c>
      <c r="AF358" s="52">
        <v>0.66091628772275302</v>
      </c>
      <c r="AG358" s="52">
        <v>0.50967137059657797</v>
      </c>
      <c r="AH358" s="52">
        <v>0.394682561819508</v>
      </c>
      <c r="AI358" s="52">
        <v>0.35868082965815601</v>
      </c>
      <c r="AJ358" s="52">
        <v>0.47241715369812898</v>
      </c>
      <c r="AK358" s="52">
        <v>0.61569615387833998</v>
      </c>
      <c r="AL358" s="52">
        <v>0.78272173186059901</v>
      </c>
      <c r="AM358" s="52">
        <v>0.74604116958621602</v>
      </c>
      <c r="AN358" s="52">
        <v>0.69836919227329197</v>
      </c>
      <c r="AO358" s="52">
        <v>1.07657146762809</v>
      </c>
      <c r="AP358" s="52">
        <v>1.24627572726777</v>
      </c>
      <c r="AQ358" s="52">
        <v>1.0916003170256801</v>
      </c>
      <c r="AR358" s="52">
        <v>1.4750574729271899</v>
      </c>
      <c r="AS358" s="52">
        <v>1.6213025186846799</v>
      </c>
      <c r="AT358" s="52">
        <v>1.5532772693741901</v>
      </c>
      <c r="AU358" s="52">
        <v>1.3797811178794499</v>
      </c>
      <c r="AV358" s="52">
        <v>1.23428799957584</v>
      </c>
      <c r="AW358" s="52">
        <v>1.37071170624006</v>
      </c>
      <c r="AX358" s="52">
        <v>1.2561841951400901</v>
      </c>
      <c r="AY358" s="52">
        <v>1.0945046626482899</v>
      </c>
      <c r="AZ358" s="52">
        <v>0.95487972817411904</v>
      </c>
      <c r="BA358" s="52">
        <v>0.85529221882196904</v>
      </c>
      <c r="BB358" s="52">
        <v>0.80787580855416496</v>
      </c>
      <c r="BC358" s="52">
        <v>0.82903572414634796</v>
      </c>
      <c r="BD358" s="52">
        <v>0.77351433716036999</v>
      </c>
      <c r="BE358" s="52">
        <v>0.57358091911583198</v>
      </c>
      <c r="BF358" s="52">
        <v>0.46450398439738999</v>
      </c>
      <c r="BG358" s="52">
        <v>0.412101427441181</v>
      </c>
      <c r="BH358" s="52">
        <v>0.437585586396876</v>
      </c>
      <c r="BI358" s="52">
        <v>0.49792138254975499</v>
      </c>
      <c r="BJ358" s="52">
        <v>0.62476035873370295</v>
      </c>
      <c r="BK358" s="52">
        <v>0.80455450177418397</v>
      </c>
      <c r="BL358" s="52">
        <v>0.73020667831103003</v>
      </c>
      <c r="BM358" s="52">
        <v>0.78909552921399895</v>
      </c>
      <c r="BN358" s="52">
        <v>1.1009445443297801</v>
      </c>
      <c r="BO358" s="52">
        <v>1.4193077624747199</v>
      </c>
      <c r="BP358" s="52">
        <v>1.1719152919496501</v>
      </c>
      <c r="BQ358" s="52">
        <v>1.4820034216073401</v>
      </c>
      <c r="BR358" s="52">
        <v>1.6719836952785601</v>
      </c>
      <c r="BS358" s="52">
        <v>1.5097550269441999</v>
      </c>
      <c r="BT358" s="52">
        <v>1.34157862463458</v>
      </c>
      <c r="BU358" s="52">
        <v>76.844430302551103</v>
      </c>
      <c r="BV358" s="52">
        <v>75.848172801998899</v>
      </c>
      <c r="BW358" s="52">
        <v>74.062500088358107</v>
      </c>
      <c r="BX358" s="52">
        <v>72.530340067717106</v>
      </c>
      <c r="BY358" s="52">
        <v>71.502089672130197</v>
      </c>
      <c r="BZ358" s="52">
        <v>70.548436192150703</v>
      </c>
      <c r="CA358" s="52">
        <v>69.457959891614706</v>
      </c>
      <c r="CB358" s="52">
        <v>69.135974291534396</v>
      </c>
      <c r="CC358" s="52">
        <v>72.684564939097697</v>
      </c>
      <c r="CD358" s="52">
        <v>77.9724921416055</v>
      </c>
      <c r="CE358" s="52">
        <v>82.390694145332901</v>
      </c>
      <c r="CF358" s="52">
        <v>85.877463626176294</v>
      </c>
      <c r="CG358" s="52">
        <v>89.157218862679102</v>
      </c>
      <c r="CH358" s="52">
        <v>92.3443455027206</v>
      </c>
      <c r="CI358" s="52">
        <v>95.081898381262405</v>
      </c>
      <c r="CJ358" s="52">
        <v>96.589600320155895</v>
      </c>
      <c r="CK358" s="52">
        <v>97.472242428181303</v>
      </c>
      <c r="CL358" s="52">
        <v>97.389594578868994</v>
      </c>
      <c r="CM358" s="52">
        <v>95.882555191498398</v>
      </c>
      <c r="CN358" s="52">
        <v>93.419365422107106</v>
      </c>
      <c r="CO358" s="52">
        <v>89.040049784023793</v>
      </c>
      <c r="CP358" s="57">
        <v>84.961788101366494</v>
      </c>
      <c r="CQ358" s="57">
        <v>82.422216621931</v>
      </c>
      <c r="CR358" s="57">
        <v>80.042471650051596</v>
      </c>
      <c r="CS358" s="57">
        <v>78.760466901200701</v>
      </c>
      <c r="CT358" s="57">
        <v>3.12124319713224E-2</v>
      </c>
      <c r="CU358" s="57">
        <v>1.5034113010518499E-2</v>
      </c>
      <c r="CV358" s="57">
        <v>3.3614931951777898E-3</v>
      </c>
      <c r="CW358" s="57">
        <v>-3.4835723369421099E-3</v>
      </c>
      <c r="CX358" s="57">
        <v>-4.8398732024273099E-3</v>
      </c>
      <c r="CY358" s="57">
        <v>-6.4131731370721404E-3</v>
      </c>
      <c r="CZ358" s="57">
        <v>-2.0476620364096301E-3</v>
      </c>
      <c r="DA358" s="57">
        <v>1.7025656922311099E-2</v>
      </c>
      <c r="DB358" s="57">
        <v>5.7768210041985797E-2</v>
      </c>
      <c r="DC358" s="57">
        <v>8.7064035293279204E-2</v>
      </c>
      <c r="DD358" s="57">
        <v>6.6193001342595106E-2</v>
      </c>
      <c r="DE358" s="57">
        <v>6.0798253665669801E-2</v>
      </c>
      <c r="DF358" s="57">
        <v>8.1018945570438899E-2</v>
      </c>
      <c r="DG358" s="57">
        <v>0.108480300015247</v>
      </c>
      <c r="DH358" s="57">
        <v>0.10637082170455101</v>
      </c>
      <c r="DI358" s="57">
        <v>5.2144721644281397E-2</v>
      </c>
      <c r="DJ358" s="57">
        <v>5.71358422607635E-2</v>
      </c>
      <c r="DK358" s="57">
        <v>5.3706900301304698E-2</v>
      </c>
      <c r="DL358" s="57">
        <v>0.133283227371672</v>
      </c>
      <c r="DM358" s="57">
        <v>8.1170692955228399E-2</v>
      </c>
      <c r="DN358" s="57">
        <v>2.0579867516503099E-2</v>
      </c>
      <c r="DO358" s="57">
        <v>-7.79976920669221E-3</v>
      </c>
      <c r="DP358" s="52">
        <v>-1.6008862741231901E-2</v>
      </c>
      <c r="DQ358" s="52">
        <v>-7.7327577314325402E-3</v>
      </c>
      <c r="DR358" s="58">
        <v>5.3442716830285703E-5</v>
      </c>
      <c r="DS358" s="58">
        <v>5.1387936160688799E-5</v>
      </c>
      <c r="DT358" s="58">
        <v>4.17318031613113E-5</v>
      </c>
      <c r="DU358" s="58">
        <v>3.19702472024901E-5</v>
      </c>
      <c r="DV358" s="58">
        <v>1.90746752708156E-5</v>
      </c>
      <c r="DW358" s="58">
        <v>1.36942394941987E-5</v>
      </c>
      <c r="DX358" s="58">
        <v>1.9515477200280398E-5</v>
      </c>
      <c r="DY358" s="58">
        <v>2.1559516317570199E-5</v>
      </c>
      <c r="DZ358" s="58">
        <v>2.7062800201807502E-5</v>
      </c>
      <c r="EA358" s="58">
        <v>2.73690832908901E-5</v>
      </c>
      <c r="EB358" s="58">
        <v>8.1162721211265398E-5</v>
      </c>
      <c r="EC358" s="58">
        <v>4.9726137926280699E-5</v>
      </c>
      <c r="ED358" s="58">
        <v>4.3396461471869597E-5</v>
      </c>
      <c r="EE358" s="58">
        <v>4.8033540190599397E-5</v>
      </c>
      <c r="EF358" s="58">
        <v>6.6395016910405995E-5</v>
      </c>
      <c r="EG358" s="58">
        <v>4.4506371327047998E-5</v>
      </c>
      <c r="EH358" s="58">
        <v>5.4588492577292302E-5</v>
      </c>
      <c r="EI358" s="58">
        <v>7.5392752722233E-5</v>
      </c>
      <c r="EJ358" s="58">
        <v>8.9137890370291097E-5</v>
      </c>
      <c r="EK358" s="58">
        <v>7.5575228130228501E-5</v>
      </c>
      <c r="EL358" s="58">
        <v>1.01196325821813E-4</v>
      </c>
      <c r="EM358" s="58">
        <v>5.7451268444131103E-5</v>
      </c>
      <c r="EN358" s="58">
        <v>2.96128317625869E-5</v>
      </c>
      <c r="EO358" s="58">
        <v>2.5640190419724902E-5</v>
      </c>
    </row>
    <row r="359" spans="2:145" x14ac:dyDescent="0.25">
      <c r="B35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All_All_All_All_Yes_All_All_All_All_All_All_45904</v>
      </c>
      <c r="C359" s="52" t="s">
        <v>264</v>
      </c>
      <c r="D359" s="52" t="s">
        <v>248</v>
      </c>
      <c r="E359" s="52" t="s">
        <v>25</v>
      </c>
      <c r="F359" s="52" t="s">
        <v>25</v>
      </c>
      <c r="G359" s="52" t="s">
        <v>25</v>
      </c>
      <c r="H359" s="52" t="s">
        <v>25</v>
      </c>
      <c r="I359" s="52" t="s">
        <v>224</v>
      </c>
      <c r="J359" s="52" t="s">
        <v>25</v>
      </c>
      <c r="K359" s="52" t="s">
        <v>25</v>
      </c>
      <c r="L359" s="53" t="s">
        <v>25</v>
      </c>
      <c r="M359" s="53" t="s">
        <v>25</v>
      </c>
      <c r="N359" s="54" t="s">
        <v>25</v>
      </c>
      <c r="O359" s="52" t="s">
        <v>25</v>
      </c>
      <c r="P359" s="55">
        <v>45904</v>
      </c>
      <c r="Q359" s="52">
        <v>17</v>
      </c>
      <c r="R359" s="52">
        <v>21</v>
      </c>
      <c r="S359" s="56">
        <v>276</v>
      </c>
      <c r="T359" s="52">
        <v>0</v>
      </c>
      <c r="U359" s="52">
        <v>0</v>
      </c>
      <c r="V359" s="52">
        <v>0</v>
      </c>
      <c r="W359" s="52">
        <v>0</v>
      </c>
      <c r="X359" s="52">
        <v>1.16833220297818</v>
      </c>
      <c r="Y359" s="52">
        <v>1.06643667831262</v>
      </c>
      <c r="Z359" s="52">
        <v>0.939544127647714</v>
      </c>
      <c r="AA359" s="52">
        <v>0.81669903756569495</v>
      </c>
      <c r="AB359" s="52">
        <v>0.81957291507405605</v>
      </c>
      <c r="AC359" s="52">
        <v>0.800958674649625</v>
      </c>
      <c r="AD359" s="52">
        <v>0.814646955725434</v>
      </c>
      <c r="AE359" s="52">
        <v>0.74387829879359701</v>
      </c>
      <c r="AF359" s="52">
        <v>0.48221723522853899</v>
      </c>
      <c r="AG359" s="52">
        <v>0.37230482282210497</v>
      </c>
      <c r="AH359" s="52">
        <v>0.31827998277990099</v>
      </c>
      <c r="AI359" s="52">
        <v>0.33258377130116201</v>
      </c>
      <c r="AJ359" s="52">
        <v>0.35364450270743703</v>
      </c>
      <c r="AK359" s="52">
        <v>0.428214800923714</v>
      </c>
      <c r="AL359" s="52">
        <v>0.490949003125497</v>
      </c>
      <c r="AM359" s="52">
        <v>0.46934759366539203</v>
      </c>
      <c r="AN359" s="52">
        <v>0.41647291397913599</v>
      </c>
      <c r="AO359" s="52">
        <v>0.62268513746217502</v>
      </c>
      <c r="AP359" s="52">
        <v>0.70260655817008999</v>
      </c>
      <c r="AQ359" s="52">
        <v>0.63486654622551297</v>
      </c>
      <c r="AR359" s="52">
        <v>0.85496472607103002</v>
      </c>
      <c r="AS359" s="52">
        <v>1.02691265438366</v>
      </c>
      <c r="AT359" s="52">
        <v>0.89254442068800699</v>
      </c>
      <c r="AU359" s="52">
        <v>0.87871249323140599</v>
      </c>
      <c r="AV359" s="52">
        <v>1.0483318737059999</v>
      </c>
      <c r="AW359" s="52">
        <v>1.1274129562619799</v>
      </c>
      <c r="AX359" s="52">
        <v>1.0536808564827</v>
      </c>
      <c r="AY359" s="52">
        <v>0.96850425436876797</v>
      </c>
      <c r="AZ359" s="52">
        <v>0.89044845455150601</v>
      </c>
      <c r="BA359" s="52">
        <v>0.83664744107079603</v>
      </c>
      <c r="BB359" s="52">
        <v>0.80089094098387403</v>
      </c>
      <c r="BC359" s="52">
        <v>0.85837308133857804</v>
      </c>
      <c r="BD359" s="52">
        <v>0.79862217518730405</v>
      </c>
      <c r="BE359" s="52">
        <v>0.59079418450162002</v>
      </c>
      <c r="BF359" s="52">
        <v>0.47750527657352498</v>
      </c>
      <c r="BG359" s="52">
        <v>0.39205851618443399</v>
      </c>
      <c r="BH359" s="52">
        <v>0.38203083189833598</v>
      </c>
      <c r="BI359" s="52">
        <v>0.38621433797980698</v>
      </c>
      <c r="BJ359" s="52">
        <v>0.41861884416742301</v>
      </c>
      <c r="BK359" s="52">
        <v>0.52156186535063598</v>
      </c>
      <c r="BL359" s="52">
        <v>0.45719032617204802</v>
      </c>
      <c r="BM359" s="52">
        <v>0.44967173768436802</v>
      </c>
      <c r="BN359" s="52">
        <v>0.60987979905220902</v>
      </c>
      <c r="BO359" s="52">
        <v>0.639910357990774</v>
      </c>
      <c r="BP359" s="52">
        <v>0.65792612650472104</v>
      </c>
      <c r="BQ359" s="52">
        <v>0.84920391197437795</v>
      </c>
      <c r="BR359" s="52">
        <v>0.98112273793937499</v>
      </c>
      <c r="BS359" s="52">
        <v>0.91910605100185905</v>
      </c>
      <c r="BT359" s="52">
        <v>0.84356603060133595</v>
      </c>
      <c r="BU359" s="52">
        <v>71.691393932154796</v>
      </c>
      <c r="BV359" s="52">
        <v>70.621886446886407</v>
      </c>
      <c r="BW359" s="52">
        <v>70.301661291606905</v>
      </c>
      <c r="BX359" s="52">
        <v>69.384308807134801</v>
      </c>
      <c r="BY359" s="52">
        <v>68.255336239847097</v>
      </c>
      <c r="BZ359" s="52">
        <v>67.0572125338429</v>
      </c>
      <c r="CA359" s="52">
        <v>67.167033962414393</v>
      </c>
      <c r="CB359" s="52">
        <v>66.822370202261496</v>
      </c>
      <c r="CC359" s="52">
        <v>69.180329272177005</v>
      </c>
      <c r="CD359" s="52">
        <v>72.616172957477303</v>
      </c>
      <c r="CE359" s="52">
        <v>75.968437450230894</v>
      </c>
      <c r="CF359" s="52">
        <v>78.745539695811402</v>
      </c>
      <c r="CG359" s="52">
        <v>81.362039138397805</v>
      </c>
      <c r="CH359" s="52">
        <v>83.993586757445399</v>
      </c>
      <c r="CI359" s="52">
        <v>86.364187171524094</v>
      </c>
      <c r="CJ359" s="52">
        <v>87.398717948717902</v>
      </c>
      <c r="CK359" s="52">
        <v>87.359115703137405</v>
      </c>
      <c r="CL359" s="52">
        <v>86.528920807453403</v>
      </c>
      <c r="CM359" s="52">
        <v>84.398279980888603</v>
      </c>
      <c r="CN359" s="52">
        <v>79.922161172161097</v>
      </c>
      <c r="CO359" s="52">
        <v>75.757876453256799</v>
      </c>
      <c r="CP359" s="57">
        <v>72.802661649944199</v>
      </c>
      <c r="CQ359" s="57">
        <v>70.521767001114796</v>
      </c>
      <c r="CR359" s="57">
        <v>68.827699474438603</v>
      </c>
      <c r="CS359" s="57">
        <v>73.878415153686802</v>
      </c>
      <c r="CT359" s="57">
        <v>1.96808121754261E-2</v>
      </c>
      <c r="CU359" s="57">
        <v>-6.4434515568765104E-3</v>
      </c>
      <c r="CV359" s="57">
        <v>-6.4885016084493402E-3</v>
      </c>
      <c r="CW359" s="57">
        <v>-2.4770513244194198E-3</v>
      </c>
      <c r="CX359" s="57">
        <v>-4.0286243808847098E-3</v>
      </c>
      <c r="CY359" s="57">
        <v>-3.9047296066174499E-3</v>
      </c>
      <c r="CZ359" s="57">
        <v>-1.5869092675384799E-3</v>
      </c>
      <c r="DA359" s="57">
        <v>1.22562864646855E-2</v>
      </c>
      <c r="DB359" s="57">
        <v>5.0342034845464401E-2</v>
      </c>
      <c r="DC359" s="57">
        <v>5.68155708344842E-2</v>
      </c>
      <c r="DD359" s="57">
        <v>4.1597859439629001E-2</v>
      </c>
      <c r="DE359" s="57">
        <v>5.9154285199811897E-2</v>
      </c>
      <c r="DF359" s="57">
        <v>5.8353757465501102E-2</v>
      </c>
      <c r="DG359" s="57">
        <v>4.5129932513784402E-2</v>
      </c>
      <c r="DH359" s="57">
        <v>4.1995592911363198E-2</v>
      </c>
      <c r="DI359" s="52">
        <v>2.0448952135916701E-2</v>
      </c>
      <c r="DJ359" s="57">
        <v>1.74183377564169E-2</v>
      </c>
      <c r="DK359" s="57">
        <v>1.68640651348708E-2</v>
      </c>
      <c r="DL359" s="57">
        <v>3.5536820311909099E-2</v>
      </c>
      <c r="DM359" s="57">
        <v>4.6883558557517203E-3</v>
      </c>
      <c r="DN359" s="57">
        <v>-7.3618543455782103E-3</v>
      </c>
      <c r="DO359" s="57">
        <v>-1.2030297721587599E-2</v>
      </c>
      <c r="DP359" s="52">
        <v>2.7238671798630199E-2</v>
      </c>
      <c r="DQ359" s="52">
        <v>3.2693323250303202E-3</v>
      </c>
      <c r="DR359" s="59">
        <v>5.8072671682235902E-5</v>
      </c>
      <c r="DS359" s="59">
        <v>4.7058669939332798E-5</v>
      </c>
      <c r="DT359" s="58">
        <v>4.3758443878316803E-5</v>
      </c>
      <c r="DU359" s="58">
        <v>3.0076376605481299E-5</v>
      </c>
      <c r="DV359" s="58">
        <v>1.9026339118004501E-5</v>
      </c>
      <c r="DW359" s="58">
        <v>1.32401391211355E-5</v>
      </c>
      <c r="DX359" s="58">
        <v>1.8033983383691801E-5</v>
      </c>
      <c r="DY359" s="58">
        <v>2.00126555328439E-5</v>
      </c>
      <c r="DZ359" s="58">
        <v>2.23562386043174E-5</v>
      </c>
      <c r="EA359" s="58">
        <v>2.3026317429848099E-5</v>
      </c>
      <c r="EB359" s="58">
        <v>2.1164993324011599E-5</v>
      </c>
      <c r="EC359" s="58">
        <v>2.4085343022864301E-5</v>
      </c>
      <c r="ED359" s="58">
        <v>2.6508181127430601E-5</v>
      </c>
      <c r="EE359" s="58">
        <v>3.2913648785310999E-5</v>
      </c>
      <c r="EF359" s="59">
        <v>5.3351964571109398E-5</v>
      </c>
      <c r="EG359" s="59">
        <v>4.5263713099434499E-5</v>
      </c>
      <c r="EH359" s="59">
        <v>6.2530779278234104E-5</v>
      </c>
      <c r="EI359" s="59">
        <v>8.4280521980147798E-5</v>
      </c>
      <c r="EJ359" s="59">
        <v>6.6610498991078899E-5</v>
      </c>
      <c r="EK359" s="59">
        <v>5.4750875011781499E-5</v>
      </c>
      <c r="EL359" s="59">
        <v>5.08250336565676E-5</v>
      </c>
      <c r="EM359" s="59">
        <v>3.8465617335087297E-5</v>
      </c>
      <c r="EN359" s="58">
        <v>1.53135630745496E-5</v>
      </c>
      <c r="EO359" s="58">
        <v>1.5628607961895501E-5</v>
      </c>
    </row>
    <row r="360" spans="2:145" x14ac:dyDescent="0.25">
      <c r="B36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All_All_All_All_Yes_All_All_All_All_All_All_45916</v>
      </c>
      <c r="C360" s="52" t="s">
        <v>264</v>
      </c>
      <c r="D360" s="52" t="s">
        <v>248</v>
      </c>
      <c r="E360" s="52" t="s">
        <v>25</v>
      </c>
      <c r="F360" s="52" t="s">
        <v>25</v>
      </c>
      <c r="G360" s="52" t="s">
        <v>25</v>
      </c>
      <c r="H360" s="52" t="s">
        <v>25</v>
      </c>
      <c r="I360" s="52" t="s">
        <v>224</v>
      </c>
      <c r="J360" s="52" t="s">
        <v>25</v>
      </c>
      <c r="K360" s="52" t="s">
        <v>25</v>
      </c>
      <c r="L360" s="53" t="s">
        <v>25</v>
      </c>
      <c r="M360" s="53" t="s">
        <v>25</v>
      </c>
      <c r="N360" s="54" t="s">
        <v>25</v>
      </c>
      <c r="O360" s="52" t="s">
        <v>25</v>
      </c>
      <c r="P360" s="55">
        <v>45916</v>
      </c>
      <c r="Q360" s="52">
        <v>17</v>
      </c>
      <c r="R360" s="52">
        <v>21</v>
      </c>
      <c r="S360" s="56">
        <v>288</v>
      </c>
      <c r="T360" s="52">
        <v>0</v>
      </c>
      <c r="U360" s="52">
        <v>0</v>
      </c>
      <c r="V360" s="52">
        <v>0</v>
      </c>
      <c r="W360" s="52">
        <v>0</v>
      </c>
      <c r="X360" s="52">
        <v>0.92473565548263403</v>
      </c>
      <c r="Y360" s="52">
        <v>0.941213530304572</v>
      </c>
      <c r="Z360" s="52">
        <v>0.83047806581535699</v>
      </c>
      <c r="AA360" s="52">
        <v>0.708093301578822</v>
      </c>
      <c r="AB360" s="52">
        <v>0.68835836703805398</v>
      </c>
      <c r="AC360" s="52">
        <v>0.69511901690323497</v>
      </c>
      <c r="AD360" s="52">
        <v>0.807577139931827</v>
      </c>
      <c r="AE360" s="52">
        <v>0.73548271327245196</v>
      </c>
      <c r="AF360" s="52">
        <v>0.50019843220051496</v>
      </c>
      <c r="AG360" s="52">
        <v>0.409176452800671</v>
      </c>
      <c r="AH360" s="52">
        <v>0.346874353696072</v>
      </c>
      <c r="AI360" s="52">
        <v>0.26569880248609401</v>
      </c>
      <c r="AJ360" s="52">
        <v>0.333204870756172</v>
      </c>
      <c r="AK360" s="52">
        <v>0.46037236829721201</v>
      </c>
      <c r="AL360" s="52">
        <v>0.63030732802112999</v>
      </c>
      <c r="AM360" s="52">
        <v>0.47846990581756199</v>
      </c>
      <c r="AN360" s="52">
        <v>0.37190867254273502</v>
      </c>
      <c r="AO360" s="52">
        <v>0.58152606631986803</v>
      </c>
      <c r="AP360" s="52">
        <v>0.70898896785120702</v>
      </c>
      <c r="AQ360" s="52">
        <v>0.69620012133699605</v>
      </c>
      <c r="AR360" s="52">
        <v>0.968901612187966</v>
      </c>
      <c r="AS360" s="52">
        <v>1.18190540309998</v>
      </c>
      <c r="AT360" s="52">
        <v>1.0348207874186</v>
      </c>
      <c r="AU360" s="52">
        <v>1.0016947322488401</v>
      </c>
      <c r="AV360" s="52">
        <v>0.71945923062084505</v>
      </c>
      <c r="AW360" s="52">
        <v>1.0878899816630601</v>
      </c>
      <c r="AX360" s="52">
        <v>1.0074590453878001</v>
      </c>
      <c r="AY360" s="52">
        <v>0.89599486554248398</v>
      </c>
      <c r="AZ360" s="52">
        <v>0.79405327084370703</v>
      </c>
      <c r="BA360" s="52">
        <v>0.72879534456620199</v>
      </c>
      <c r="BB360" s="52">
        <v>0.69902444237636197</v>
      </c>
      <c r="BC360" s="52">
        <v>0.76617452290115995</v>
      </c>
      <c r="BD360" s="52">
        <v>0.73422435453782398</v>
      </c>
      <c r="BE360" s="52">
        <v>0.54873600576279802</v>
      </c>
      <c r="BF360" s="52">
        <v>0.444905080826073</v>
      </c>
      <c r="BG360" s="52">
        <v>0.36777656901783001</v>
      </c>
      <c r="BH360" s="52">
        <v>0.39518037144443902</v>
      </c>
      <c r="BI360" s="52">
        <v>0.41980403196066601</v>
      </c>
      <c r="BJ360" s="52">
        <v>0.49542197004322702</v>
      </c>
      <c r="BK360" s="52">
        <v>0.63900657232281599</v>
      </c>
      <c r="BL360" s="52">
        <v>0.55610231198887805</v>
      </c>
      <c r="BM360" s="52">
        <v>0.55051778262067097</v>
      </c>
      <c r="BN360" s="52">
        <v>0.74848492904048802</v>
      </c>
      <c r="BO360" s="52">
        <v>0.836760215047333</v>
      </c>
      <c r="BP360" s="52">
        <v>0.881485934084695</v>
      </c>
      <c r="BQ360" s="52">
        <v>1.04419790529128</v>
      </c>
      <c r="BR360" s="52">
        <v>1.18059601329474</v>
      </c>
      <c r="BS360" s="52">
        <v>1.0694511957311299</v>
      </c>
      <c r="BT360" s="52">
        <v>0.97158878665666404</v>
      </c>
      <c r="BU360" s="52">
        <v>72.391258818342095</v>
      </c>
      <c r="BV360" s="52">
        <v>71.401840828924094</v>
      </c>
      <c r="BW360" s="52">
        <v>70.061507936507894</v>
      </c>
      <c r="BX360" s="52">
        <v>69.120645943562593</v>
      </c>
      <c r="BY360" s="52">
        <v>67.911816578483197</v>
      </c>
      <c r="BZ360" s="52">
        <v>66.327491181657805</v>
      </c>
      <c r="CA360" s="52">
        <v>66.0103891093474</v>
      </c>
      <c r="CB360" s="52">
        <v>65.580412257495595</v>
      </c>
      <c r="CC360" s="52">
        <v>68.725529100529101</v>
      </c>
      <c r="CD360" s="52">
        <v>73.846367945326193</v>
      </c>
      <c r="CE360" s="52">
        <v>79.696483686066998</v>
      </c>
      <c r="CF360" s="52">
        <v>83.915922619047606</v>
      </c>
      <c r="CG360" s="52">
        <v>87.024884259259196</v>
      </c>
      <c r="CH360" s="52">
        <v>89.871252204585502</v>
      </c>
      <c r="CI360" s="52">
        <v>91.295001102292701</v>
      </c>
      <c r="CJ360" s="52">
        <v>92.758322310405603</v>
      </c>
      <c r="CK360" s="52">
        <v>93.169918430335102</v>
      </c>
      <c r="CL360" s="52">
        <v>93.0694720017636</v>
      </c>
      <c r="CM360" s="52">
        <v>91.622244268077594</v>
      </c>
      <c r="CN360" s="52">
        <v>88.219190917107497</v>
      </c>
      <c r="CO360" s="52">
        <v>83.644510582010497</v>
      </c>
      <c r="CP360" s="57">
        <v>80.086915784832399</v>
      </c>
      <c r="CQ360" s="57">
        <v>78.1944168871252</v>
      </c>
      <c r="CR360" s="57">
        <v>75.964671516754805</v>
      </c>
      <c r="CS360" s="57">
        <v>74.235752865961203</v>
      </c>
      <c r="CT360" s="57">
        <v>2.0793879860624E-2</v>
      </c>
      <c r="CU360" s="57">
        <v>-4.1157702087528097E-3</v>
      </c>
      <c r="CV360" s="57">
        <v>-8.0108319784307595E-3</v>
      </c>
      <c r="CW360" s="57">
        <v>-2.18158536073234E-3</v>
      </c>
      <c r="CX360" s="57">
        <v>-3.8311467054275702E-3</v>
      </c>
      <c r="CY360" s="57">
        <v>-3.52897178042136E-3</v>
      </c>
      <c r="CZ360" s="57">
        <v>-1.2158559741995601E-3</v>
      </c>
      <c r="DA360" s="57">
        <v>8.2425400226687397E-3</v>
      </c>
      <c r="DB360" s="57">
        <v>4.7144297406905199E-2</v>
      </c>
      <c r="DC360" s="57">
        <v>5.9911904979445402E-2</v>
      </c>
      <c r="DD360" s="57">
        <v>4.6585313634649399E-2</v>
      </c>
      <c r="DE360" s="57">
        <v>6.3196642739866402E-2</v>
      </c>
      <c r="DF360" s="57">
        <v>4.6584022386620398E-2</v>
      </c>
      <c r="DG360" s="57">
        <v>4.3077383536405597E-2</v>
      </c>
      <c r="DH360" s="57">
        <v>4.3828419104101998E-2</v>
      </c>
      <c r="DI360" s="57">
        <v>2.53271174733527E-2</v>
      </c>
      <c r="DJ360" s="57">
        <v>4.2005233647715703E-2</v>
      </c>
      <c r="DK360" s="57">
        <v>2.8053960038555901E-2</v>
      </c>
      <c r="DL360" s="57">
        <v>7.2244900278746998E-2</v>
      </c>
      <c r="DM360" s="57">
        <v>5.4446927297653401E-2</v>
      </c>
      <c r="DN360" s="57">
        <v>-5.0216900158880397E-3</v>
      </c>
      <c r="DO360" s="57">
        <v>-2.8440675007813099E-2</v>
      </c>
      <c r="DP360" s="52">
        <v>-7.2550994090205502E-3</v>
      </c>
      <c r="DQ360" s="52">
        <v>-3.815387091082E-3</v>
      </c>
      <c r="DR360" s="58">
        <v>4.3972156334244397E-5</v>
      </c>
      <c r="DS360" s="58">
        <v>3.4762098667644899E-5</v>
      </c>
      <c r="DT360" s="58">
        <v>2.5857094531947601E-5</v>
      </c>
      <c r="DU360" s="58">
        <v>1.85740747649153E-5</v>
      </c>
      <c r="DV360" s="58">
        <v>1.1415190236399501E-5</v>
      </c>
      <c r="DW360" s="58">
        <v>8.6112241442853698E-6</v>
      </c>
      <c r="DX360" s="58">
        <v>1.0371493784886101E-5</v>
      </c>
      <c r="DY360" s="58">
        <v>1.36944259266351E-5</v>
      </c>
      <c r="DZ360" s="58">
        <v>1.4785961628449001E-5</v>
      </c>
      <c r="EA360" s="58">
        <v>1.6054538570115001E-5</v>
      </c>
      <c r="EB360" s="58">
        <v>1.5870023073066199E-5</v>
      </c>
      <c r="EC360" s="58">
        <v>1.8234571165667898E-5</v>
      </c>
      <c r="ED360" s="58">
        <v>2.1775352560259701E-5</v>
      </c>
      <c r="EE360" s="58">
        <v>3.29303026562206E-5</v>
      </c>
      <c r="EF360" s="58">
        <v>5.0996808909777897E-5</v>
      </c>
      <c r="EG360" s="58">
        <v>3.7281264597222101E-5</v>
      </c>
      <c r="EH360" s="58">
        <v>4.0652620900463798E-5</v>
      </c>
      <c r="EI360" s="58">
        <v>5.83180003278683E-5</v>
      </c>
      <c r="EJ360" s="58">
        <v>6.6802900826946798E-5</v>
      </c>
      <c r="EK360" s="58">
        <v>5.3615002848149601E-5</v>
      </c>
      <c r="EL360" s="58">
        <v>4.4021275091788498E-5</v>
      </c>
      <c r="EM360" s="58">
        <v>2.9947328854797899E-5</v>
      </c>
      <c r="EN360" s="58">
        <v>1.8657531023422799E-5</v>
      </c>
      <c r="EO360" s="58">
        <v>1.9037390754604401E-5</v>
      </c>
    </row>
    <row r="361" spans="2:145" x14ac:dyDescent="0.25">
      <c r="B36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All_All_All_All_Yes_All_All_All_All_All_All_45917</v>
      </c>
      <c r="C361" s="52" t="s">
        <v>264</v>
      </c>
      <c r="D361" s="52" t="s">
        <v>248</v>
      </c>
      <c r="E361" s="52" t="s">
        <v>25</v>
      </c>
      <c r="F361" s="52" t="s">
        <v>25</v>
      </c>
      <c r="G361" s="52" t="s">
        <v>25</v>
      </c>
      <c r="H361" s="52" t="s">
        <v>25</v>
      </c>
      <c r="I361" s="52" t="s">
        <v>224</v>
      </c>
      <c r="J361" s="52" t="s">
        <v>25</v>
      </c>
      <c r="K361" s="52" t="s">
        <v>25</v>
      </c>
      <c r="L361" s="53" t="s">
        <v>25</v>
      </c>
      <c r="M361" s="53" t="s">
        <v>25</v>
      </c>
      <c r="N361" s="54" t="s">
        <v>25</v>
      </c>
      <c r="O361" s="52" t="s">
        <v>25</v>
      </c>
      <c r="P361" s="55">
        <v>45917</v>
      </c>
      <c r="Q361" s="52">
        <v>17</v>
      </c>
      <c r="R361" s="52">
        <v>21</v>
      </c>
      <c r="S361" s="56">
        <v>288</v>
      </c>
      <c r="T361" s="52">
        <v>0</v>
      </c>
      <c r="U361" s="52">
        <v>0</v>
      </c>
      <c r="V361" s="52">
        <v>0</v>
      </c>
      <c r="W361" s="52">
        <v>0</v>
      </c>
      <c r="X361" s="52">
        <v>1.30385978488332</v>
      </c>
      <c r="Y361" s="52">
        <v>1.1974353647741101</v>
      </c>
      <c r="Z361" s="52">
        <v>0.99563849367453505</v>
      </c>
      <c r="AA361" s="52">
        <v>0.86012114095780701</v>
      </c>
      <c r="AB361" s="52">
        <v>0.77725677536969195</v>
      </c>
      <c r="AC361" s="52">
        <v>0.79466598896859297</v>
      </c>
      <c r="AD361" s="52">
        <v>0.884920434960487</v>
      </c>
      <c r="AE361" s="52">
        <v>0.87942929769111999</v>
      </c>
      <c r="AF361" s="52">
        <v>0.64368741012074304</v>
      </c>
      <c r="AG361" s="52">
        <v>0.503132241385158</v>
      </c>
      <c r="AH361" s="52">
        <v>0.40231258712352402</v>
      </c>
      <c r="AI361" s="52">
        <v>0.38839456970305902</v>
      </c>
      <c r="AJ361" s="52">
        <v>0.380164629332858</v>
      </c>
      <c r="AK361" s="52">
        <v>0.476155749877051</v>
      </c>
      <c r="AL361" s="52">
        <v>0.68583164332773705</v>
      </c>
      <c r="AM361" s="52">
        <v>0.483705177659917</v>
      </c>
      <c r="AN361" s="52">
        <v>0.42825715767450101</v>
      </c>
      <c r="AO361" s="52">
        <v>0.58836073041734505</v>
      </c>
      <c r="AP361" s="52">
        <v>0.79801164258580903</v>
      </c>
      <c r="AQ361" s="52">
        <v>0.78440235125406998</v>
      </c>
      <c r="AR361" s="52">
        <v>1.03568110490011</v>
      </c>
      <c r="AS361" s="52">
        <v>1.2994402492877399</v>
      </c>
      <c r="AT361" s="52">
        <v>1.1771045715260799</v>
      </c>
      <c r="AU361" s="52">
        <v>1.10358275551994</v>
      </c>
      <c r="AV361" s="52">
        <v>1.0016947322488401</v>
      </c>
      <c r="AW361" s="52">
        <v>1.2055870408399201</v>
      </c>
      <c r="AX361" s="52">
        <v>1.10025683469656</v>
      </c>
      <c r="AY361" s="52">
        <v>0.98753075829396597</v>
      </c>
      <c r="AZ361" s="52">
        <v>0.887393277707613</v>
      </c>
      <c r="BA361" s="52">
        <v>0.82939047384489695</v>
      </c>
      <c r="BB361" s="52">
        <v>0.792869956154997</v>
      </c>
      <c r="BC361" s="52">
        <v>0.84794435220666997</v>
      </c>
      <c r="BD361" s="52">
        <v>0.79009389908363403</v>
      </c>
      <c r="BE361" s="52">
        <v>0.58870717852065901</v>
      </c>
      <c r="BF361" s="52">
        <v>0.48130818958937499</v>
      </c>
      <c r="BG361" s="52">
        <v>0.41757273002730799</v>
      </c>
      <c r="BH361" s="52">
        <v>0.420884810763204</v>
      </c>
      <c r="BI361" s="52">
        <v>0.43156103845912003</v>
      </c>
      <c r="BJ361" s="52">
        <v>0.539758782817645</v>
      </c>
      <c r="BK361" s="52">
        <v>0.69387831686375001</v>
      </c>
      <c r="BL361" s="52">
        <v>0.62166230525084099</v>
      </c>
      <c r="BM361" s="52">
        <v>0.61062677341720295</v>
      </c>
      <c r="BN361" s="52">
        <v>0.81990803325445205</v>
      </c>
      <c r="BO361" s="52">
        <v>0.91114284085213304</v>
      </c>
      <c r="BP361" s="52">
        <v>0.94455421038178899</v>
      </c>
      <c r="BQ361" s="52">
        <v>1.1046709935180801</v>
      </c>
      <c r="BR361" s="52">
        <v>1.27985866595473</v>
      </c>
      <c r="BS361" s="52">
        <v>1.1821442152270001</v>
      </c>
      <c r="BT361" s="52">
        <v>1.07392799841343</v>
      </c>
      <c r="BU361" s="52">
        <v>73.240230930335102</v>
      </c>
      <c r="BV361" s="52">
        <v>72.179659942680701</v>
      </c>
      <c r="BW361" s="52">
        <v>70.6657986111111</v>
      </c>
      <c r="BX361" s="52">
        <v>69.6701664462081</v>
      </c>
      <c r="BY361" s="52">
        <v>68.505483906525498</v>
      </c>
      <c r="BZ361" s="52">
        <v>67.441013558201007</v>
      </c>
      <c r="CA361" s="52">
        <v>66.649815365961203</v>
      </c>
      <c r="CB361" s="52">
        <v>66.1502011684303</v>
      </c>
      <c r="CC361" s="52">
        <v>69.330990961199205</v>
      </c>
      <c r="CD361" s="52">
        <v>74.862544091710703</v>
      </c>
      <c r="CE361" s="52">
        <v>79.639178240740705</v>
      </c>
      <c r="CF361" s="52">
        <v>83.587466931216895</v>
      </c>
      <c r="CG361" s="52">
        <v>87.373070987654302</v>
      </c>
      <c r="CH361" s="52">
        <v>90.216462742504405</v>
      </c>
      <c r="CI361" s="52">
        <v>92.632481812169303</v>
      </c>
      <c r="CJ361" s="52">
        <v>93.890335648148096</v>
      </c>
      <c r="CK361" s="52">
        <v>94.296682098765402</v>
      </c>
      <c r="CL361" s="52">
        <v>93.974109898589006</v>
      </c>
      <c r="CM361" s="52">
        <v>92.1944444444444</v>
      </c>
      <c r="CN361" s="52">
        <v>88.998470568783006</v>
      </c>
      <c r="CO361" s="52">
        <v>83.956307870370296</v>
      </c>
      <c r="CP361" s="57">
        <v>81.597304894179899</v>
      </c>
      <c r="CQ361" s="57">
        <v>79.051077491181601</v>
      </c>
      <c r="CR361" s="57">
        <v>77.562651565255706</v>
      </c>
      <c r="CS361" s="57">
        <v>75.964671516754805</v>
      </c>
      <c r="CT361" s="57">
        <v>2.26709038963437E-2</v>
      </c>
      <c r="CU361" s="57">
        <v>-5.3449886682857203E-4</v>
      </c>
      <c r="CV361" s="57">
        <v>-6.2356331068763697E-3</v>
      </c>
      <c r="CW361" s="57">
        <v>-2.2933140668707501E-3</v>
      </c>
      <c r="CX361" s="57">
        <v>-3.9102532205611603E-3</v>
      </c>
      <c r="CY361" s="57">
        <v>-4.0979042961326803E-3</v>
      </c>
      <c r="CZ361" s="57">
        <v>-1.36784466748294E-3</v>
      </c>
      <c r="DA361" s="57">
        <v>9.5175107368656101E-3</v>
      </c>
      <c r="DB361" s="57">
        <v>4.88781068512859E-2</v>
      </c>
      <c r="DC361" s="57">
        <v>6.6457853962977695E-2</v>
      </c>
      <c r="DD361" s="57">
        <v>4.6559457704360097E-2</v>
      </c>
      <c r="DE361" s="57">
        <v>6.2942028137007902E-2</v>
      </c>
      <c r="DF361" s="57">
        <v>5.0216317543850399E-2</v>
      </c>
      <c r="DG361" s="57">
        <v>5.1784633865786897E-2</v>
      </c>
      <c r="DH361" s="57">
        <v>6.0557981458259698E-2</v>
      </c>
      <c r="DI361" s="52">
        <v>3.1389298635379703E-2</v>
      </c>
      <c r="DJ361" s="57">
        <v>4.6476017683744403E-2</v>
      </c>
      <c r="DK361" s="57">
        <v>3.2347885503743998E-2</v>
      </c>
      <c r="DL361" s="57">
        <v>7.6769354856676505E-2</v>
      </c>
      <c r="DM361" s="57">
        <v>5.92645497526973E-2</v>
      </c>
      <c r="DN361" s="57">
        <v>-7.1231753875811796E-3</v>
      </c>
      <c r="DO361" s="57">
        <v>-3.2863133166554398E-2</v>
      </c>
      <c r="DP361" s="52">
        <v>-1.07816419953855E-2</v>
      </c>
      <c r="DQ361" s="52">
        <v>-5.3691918760705396E-3</v>
      </c>
      <c r="DR361" s="58">
        <v>5.4447127889000397E-5</v>
      </c>
      <c r="DS361" s="58">
        <v>4.4053374467258898E-5</v>
      </c>
      <c r="DT361" s="58">
        <v>3.5869458205746699E-5</v>
      </c>
      <c r="DU361" s="58">
        <v>2.7284608198508498E-5</v>
      </c>
      <c r="DV361" s="58">
        <v>1.8373283004851499E-5</v>
      </c>
      <c r="DW361" s="58">
        <v>1.3163594496618399E-5</v>
      </c>
      <c r="DX361" s="58">
        <v>1.72849805452548E-5</v>
      </c>
      <c r="DY361" s="58">
        <v>1.8046985371220101E-5</v>
      </c>
      <c r="DZ361" s="58">
        <v>1.8154723646651498E-5</v>
      </c>
      <c r="EA361" s="58">
        <v>2.0056842174478402E-5</v>
      </c>
      <c r="EB361" s="58">
        <v>1.89894004440586E-5</v>
      </c>
      <c r="EC361" s="58">
        <v>2.0624105936784601E-5</v>
      </c>
      <c r="ED361" s="58">
        <v>2.4971587350380699E-5</v>
      </c>
      <c r="EE361" s="58">
        <v>3.1737754890552098E-5</v>
      </c>
      <c r="EF361" s="58">
        <v>4.13249730126221E-5</v>
      </c>
      <c r="EG361" s="58">
        <v>3.2235110127820897E-5</v>
      </c>
      <c r="EH361" s="58">
        <v>3.7316461266724198E-5</v>
      </c>
      <c r="EI361" s="58">
        <v>5.85471406413298E-5</v>
      </c>
      <c r="EJ361" s="58">
        <v>6.4133031122467197E-5</v>
      </c>
      <c r="EK361" s="58">
        <v>5.7365194564165001E-5</v>
      </c>
      <c r="EL361" s="58">
        <v>5.5670816363775002E-5</v>
      </c>
      <c r="EM361" s="58">
        <v>3.3672675573160102E-5</v>
      </c>
      <c r="EN361" s="58">
        <v>1.7476751038731701E-5</v>
      </c>
      <c r="EO361" s="58">
        <v>1.6143290898158702E-5</v>
      </c>
    </row>
    <row r="362" spans="2:145" x14ac:dyDescent="0.25">
      <c r="B36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All_All_All_All_Yes_All_All_All_All_All_All_45923</v>
      </c>
      <c r="C362" s="52" t="s">
        <v>264</v>
      </c>
      <c r="D362" s="52" t="s">
        <v>248</v>
      </c>
      <c r="E362" s="52" t="s">
        <v>25</v>
      </c>
      <c r="F362" s="52" t="s">
        <v>25</v>
      </c>
      <c r="G362" s="52" t="s">
        <v>25</v>
      </c>
      <c r="H362" s="52" t="s">
        <v>25</v>
      </c>
      <c r="I362" s="52" t="s">
        <v>224</v>
      </c>
      <c r="J362" s="52" t="s">
        <v>25</v>
      </c>
      <c r="K362" s="52" t="s">
        <v>25</v>
      </c>
      <c r="L362" s="53" t="s">
        <v>25</v>
      </c>
      <c r="M362" s="53" t="s">
        <v>25</v>
      </c>
      <c r="N362" s="54" t="s">
        <v>25</v>
      </c>
      <c r="O362" s="52" t="s">
        <v>25</v>
      </c>
      <c r="P362" s="55">
        <v>45923</v>
      </c>
      <c r="Q362" s="52">
        <v>17</v>
      </c>
      <c r="R362" s="52">
        <v>21</v>
      </c>
      <c r="S362" s="56">
        <v>291</v>
      </c>
      <c r="T362" s="52">
        <v>0</v>
      </c>
      <c r="U362" s="52">
        <v>0</v>
      </c>
      <c r="V362" s="52">
        <v>0</v>
      </c>
      <c r="W362" s="52">
        <v>0</v>
      </c>
      <c r="X362" s="52">
        <v>1.10655158327354</v>
      </c>
      <c r="Y362" s="52">
        <v>1.0422433632919199</v>
      </c>
      <c r="Z362" s="52">
        <v>0.85812692435666604</v>
      </c>
      <c r="AA362" s="52">
        <v>0.72108097810169902</v>
      </c>
      <c r="AB362" s="52">
        <v>0.72897238219016502</v>
      </c>
      <c r="AC362" s="52">
        <v>0.70980925949003204</v>
      </c>
      <c r="AD362" s="52">
        <v>0.79462731041962997</v>
      </c>
      <c r="AE362" s="52">
        <v>0.75969882324433802</v>
      </c>
      <c r="AF362" s="52">
        <v>0.61010320741496005</v>
      </c>
      <c r="AG362" s="52">
        <v>0.41089288804551599</v>
      </c>
      <c r="AH362" s="52">
        <v>0.30139432901577201</v>
      </c>
      <c r="AI362" s="52">
        <v>0.29030007967977001</v>
      </c>
      <c r="AJ362" s="52">
        <v>0.36020822810065001</v>
      </c>
      <c r="AK362" s="52">
        <v>0.48811415186569801</v>
      </c>
      <c r="AL362" s="52">
        <v>0.66203346313289602</v>
      </c>
      <c r="AM362" s="52">
        <v>0.48265992642523498</v>
      </c>
      <c r="AN362" s="52">
        <v>0.443261237595928</v>
      </c>
      <c r="AO362" s="52">
        <v>0.65667916013158201</v>
      </c>
      <c r="AP362" s="52">
        <v>0.802208664199488</v>
      </c>
      <c r="AQ362" s="52">
        <v>0.807117734958817</v>
      </c>
      <c r="AR362" s="52">
        <v>1.08858481911559</v>
      </c>
      <c r="AS362" s="52">
        <v>1.4102273708402999</v>
      </c>
      <c r="AT362" s="52">
        <v>1.1705837887122399</v>
      </c>
      <c r="AU362" s="52">
        <v>1.0037924926886701</v>
      </c>
      <c r="AV362" s="52">
        <v>0.88501934892522505</v>
      </c>
      <c r="AW362" s="52">
        <v>1.10626405733557</v>
      </c>
      <c r="AX362" s="52">
        <v>0.999442904265885</v>
      </c>
      <c r="AY362" s="52">
        <v>0.89892584505359696</v>
      </c>
      <c r="AZ362" s="52">
        <v>0.80386786982160996</v>
      </c>
      <c r="BA362" s="52">
        <v>0.73595767336356599</v>
      </c>
      <c r="BB362" s="52">
        <v>0.70620978554499503</v>
      </c>
      <c r="BC362" s="52">
        <v>0.77385014336543301</v>
      </c>
      <c r="BD362" s="52">
        <v>0.75006535321576395</v>
      </c>
      <c r="BE362" s="52">
        <v>0.56235323605668497</v>
      </c>
      <c r="BF362" s="52">
        <v>0.449863574861251</v>
      </c>
      <c r="BG362" s="52">
        <v>0.37856745347480603</v>
      </c>
      <c r="BH362" s="52">
        <v>0.397543152273373</v>
      </c>
      <c r="BI362" s="52">
        <v>0.41303561743079997</v>
      </c>
      <c r="BJ362" s="52">
        <v>0.54524190193906197</v>
      </c>
      <c r="BK362" s="52">
        <v>0.69213829622235901</v>
      </c>
      <c r="BL362" s="52">
        <v>0.61674113211916404</v>
      </c>
      <c r="BM362" s="52">
        <v>0.61357093315661104</v>
      </c>
      <c r="BN362" s="52">
        <v>0.823659383605436</v>
      </c>
      <c r="BO362" s="52">
        <v>0.92205051847339903</v>
      </c>
      <c r="BP362" s="52">
        <v>0.96854447202174498</v>
      </c>
      <c r="BQ362" s="52">
        <v>1.1066391838784799</v>
      </c>
      <c r="BR362" s="52">
        <v>1.25955752582894</v>
      </c>
      <c r="BS362" s="52">
        <v>1.1389717989636301</v>
      </c>
      <c r="BT362" s="52">
        <v>1.0304120572418201</v>
      </c>
      <c r="BU362" s="52">
        <v>73.380510554737299</v>
      </c>
      <c r="BV362" s="52">
        <v>70.8999318169421</v>
      </c>
      <c r="BW362" s="52">
        <v>70.445366279386803</v>
      </c>
      <c r="BX362" s="52">
        <v>68.9528609611083</v>
      </c>
      <c r="BY362" s="52">
        <v>67.905001909125602</v>
      </c>
      <c r="BZ362" s="52">
        <v>66.867255768286697</v>
      </c>
      <c r="CA362" s="52">
        <v>66.632831506027301</v>
      </c>
      <c r="CB362" s="52">
        <v>67.257115583919699</v>
      </c>
      <c r="CC362" s="52">
        <v>70.137146129929604</v>
      </c>
      <c r="CD362" s="52">
        <v>75.747959962908396</v>
      </c>
      <c r="CE362" s="52">
        <v>81.103908252877304</v>
      </c>
      <c r="CF362" s="52">
        <v>85.0144002618229</v>
      </c>
      <c r="CG362" s="52">
        <v>88.523585883379695</v>
      </c>
      <c r="CH362" s="52">
        <v>91.511904761904702</v>
      </c>
      <c r="CI362" s="52">
        <v>93.457892870779403</v>
      </c>
      <c r="CJ362" s="52">
        <v>94.925571374024898</v>
      </c>
      <c r="CK362" s="52">
        <v>95.429523264059299</v>
      </c>
      <c r="CL362" s="52">
        <v>95.030336006109195</v>
      </c>
      <c r="CM362" s="52">
        <v>93.658779250531794</v>
      </c>
      <c r="CN362" s="52">
        <v>89.786557028309602</v>
      </c>
      <c r="CO362" s="52">
        <v>85.361432935144194</v>
      </c>
      <c r="CP362" s="57">
        <v>83.183638793432607</v>
      </c>
      <c r="CQ362" s="57">
        <v>79.901317296678101</v>
      </c>
      <c r="CR362" s="57">
        <v>77.8107483772432</v>
      </c>
      <c r="CS362" s="57">
        <v>74.659741995309005</v>
      </c>
      <c r="CT362" s="57">
        <v>2.27861530195499E-2</v>
      </c>
      <c r="CU362" s="57">
        <v>-6.58592151852382E-3</v>
      </c>
      <c r="CV362" s="57">
        <v>-7.0139323985300098E-3</v>
      </c>
      <c r="CW362" s="57">
        <v>-1.9300413218765299E-3</v>
      </c>
      <c r="CX362" s="57">
        <v>-3.6742398515343601E-3</v>
      </c>
      <c r="CY362" s="57">
        <v>-3.3158903111002798E-3</v>
      </c>
      <c r="CZ362" s="57">
        <v>-1.2530675721978801E-3</v>
      </c>
      <c r="DA362" s="57">
        <v>1.09819306806369E-2</v>
      </c>
      <c r="DB362" s="57">
        <v>4.9942720617420402E-2</v>
      </c>
      <c r="DC362" s="57">
        <v>7.0576721946372795E-2</v>
      </c>
      <c r="DD362" s="57">
        <v>4.8525989967753501E-2</v>
      </c>
      <c r="DE362" s="57">
        <v>6.3872918545002794E-2</v>
      </c>
      <c r="DF362" s="57">
        <v>4.7760101782535598E-2</v>
      </c>
      <c r="DG362" s="52">
        <v>6.0813013000151302E-2</v>
      </c>
      <c r="DH362" s="52">
        <v>6.3978327034982199E-2</v>
      </c>
      <c r="DI362" s="52">
        <v>3.4046978334483398E-2</v>
      </c>
      <c r="DJ362" s="57">
        <v>5.0913272598355E-2</v>
      </c>
      <c r="DK362" s="57">
        <v>3.56273755328761E-2</v>
      </c>
      <c r="DL362" s="57">
        <v>9.0931005212654306E-2</v>
      </c>
      <c r="DM362" s="57">
        <v>6.35698506819833E-2</v>
      </c>
      <c r="DN362" s="57">
        <v>-6.9946069718431298E-3</v>
      </c>
      <c r="DO362" s="57">
        <v>-3.6121470363621802E-2</v>
      </c>
      <c r="DP362" s="52">
        <v>-1.47355147717437E-2</v>
      </c>
      <c r="DQ362" s="52">
        <v>-5.6176875527212799E-3</v>
      </c>
      <c r="DR362" s="58">
        <v>4.1729390470696697E-5</v>
      </c>
      <c r="DS362" s="58">
        <v>3.75668572133068E-5</v>
      </c>
      <c r="DT362" s="58">
        <v>2.6595310373984599E-5</v>
      </c>
      <c r="DU362" s="58">
        <v>2.0353939894841799E-5</v>
      </c>
      <c r="DV362" s="58">
        <v>1.2192328096816799E-5</v>
      </c>
      <c r="DW362" s="58">
        <v>8.8534861636957994E-6</v>
      </c>
      <c r="DX362" s="58">
        <v>1.25549024244366E-5</v>
      </c>
      <c r="DY362" s="58">
        <v>1.8246759612175499E-5</v>
      </c>
      <c r="DZ362" s="58">
        <v>1.7718145144019002E-5</v>
      </c>
      <c r="EA362" s="58">
        <v>1.8293453416386999E-5</v>
      </c>
      <c r="EB362" s="58">
        <v>1.758473349388E-5</v>
      </c>
      <c r="EC362" s="58">
        <v>2.0066864746028701E-5</v>
      </c>
      <c r="ED362" s="58">
        <v>2.2445756484390699E-5</v>
      </c>
      <c r="EE362" s="58">
        <v>2.90642721266124E-5</v>
      </c>
      <c r="EF362" s="58">
        <v>3.8423693404612403E-5</v>
      </c>
      <c r="EG362" s="58">
        <v>2.79810551441487E-5</v>
      </c>
      <c r="EH362" s="58">
        <v>3.6428808266278699E-5</v>
      </c>
      <c r="EI362" s="58">
        <v>5.1049875991236097E-5</v>
      </c>
      <c r="EJ362" s="58">
        <v>6.16398903411649E-5</v>
      </c>
      <c r="EK362" s="58">
        <v>5.9280066372988697E-5</v>
      </c>
      <c r="EL362" s="58">
        <v>4.6771187762607901E-5</v>
      </c>
      <c r="EM362" s="58">
        <v>3.6399953416701201E-5</v>
      </c>
      <c r="EN362" s="58">
        <v>1.7308579565522399E-5</v>
      </c>
      <c r="EO362" s="58">
        <v>1.9271512557757999E-5</v>
      </c>
    </row>
    <row r="363" spans="2:145" x14ac:dyDescent="0.25">
      <c r="B36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All_All_All_All_All_All_TOU_All_All_All_All_45848</v>
      </c>
      <c r="C363" s="52" t="s">
        <v>264</v>
      </c>
      <c r="D363" s="52" t="s">
        <v>220</v>
      </c>
      <c r="E363" s="52" t="s">
        <v>25</v>
      </c>
      <c r="F363" s="52" t="s">
        <v>25</v>
      </c>
      <c r="G363" s="52" t="s">
        <v>25</v>
      </c>
      <c r="H363" s="52" t="s">
        <v>25</v>
      </c>
      <c r="I363" s="52" t="s">
        <v>25</v>
      </c>
      <c r="J363" s="52" t="s">
        <v>25</v>
      </c>
      <c r="K363" s="52" t="s">
        <v>37</v>
      </c>
      <c r="L363" s="53" t="s">
        <v>25</v>
      </c>
      <c r="M363" s="53" t="s">
        <v>25</v>
      </c>
      <c r="N363" s="54" t="s">
        <v>25</v>
      </c>
      <c r="O363" s="52" t="s">
        <v>25</v>
      </c>
      <c r="P363" s="55">
        <v>45848</v>
      </c>
      <c r="Q363" s="52">
        <v>17</v>
      </c>
      <c r="R363" s="52">
        <v>21</v>
      </c>
      <c r="S363" s="56">
        <v>22387</v>
      </c>
      <c r="T363" s="52">
        <v>0</v>
      </c>
      <c r="U363" s="52">
        <v>0</v>
      </c>
      <c r="V363" s="52">
        <v>0</v>
      </c>
      <c r="W363" s="52">
        <v>0</v>
      </c>
      <c r="X363" s="52">
        <v>1.08203408437087</v>
      </c>
      <c r="Y363" s="52">
        <v>0.95878660128798399</v>
      </c>
      <c r="Z363" s="52">
        <v>0.85390002550658795</v>
      </c>
      <c r="AA363" s="52">
        <v>0.77174285079743499</v>
      </c>
      <c r="AB363" s="52">
        <v>0.71496641974198205</v>
      </c>
      <c r="AC363" s="52">
        <v>0.71367082439328899</v>
      </c>
      <c r="AD363" s="52">
        <v>0.73594120335787705</v>
      </c>
      <c r="AE363" s="52">
        <v>0.787458771064102</v>
      </c>
      <c r="AF363" s="52">
        <v>0.81542338446233897</v>
      </c>
      <c r="AG363" s="52">
        <v>0.86926645161652705</v>
      </c>
      <c r="AH363" s="52">
        <v>0.97173462911113995</v>
      </c>
      <c r="AI363" s="52">
        <v>1.1173190534175901</v>
      </c>
      <c r="AJ363" s="52">
        <v>1.2888194558247801</v>
      </c>
      <c r="AK363" s="52">
        <v>1.43228484841689</v>
      </c>
      <c r="AL363" s="52">
        <v>1.6349542957032901</v>
      </c>
      <c r="AM363" s="52">
        <v>1.7654175689120699</v>
      </c>
      <c r="AN363" s="52">
        <v>1.7619605480096601</v>
      </c>
      <c r="AO363" s="52">
        <v>1.8561938380452201</v>
      </c>
      <c r="AP363" s="52">
        <v>1.87811099357448</v>
      </c>
      <c r="AQ363" s="52">
        <v>1.7675606606196199</v>
      </c>
      <c r="AR363" s="52">
        <v>1.68447773547358</v>
      </c>
      <c r="AS363" s="52">
        <v>1.7365559186741599</v>
      </c>
      <c r="AT363" s="52">
        <v>1.52523600047559</v>
      </c>
      <c r="AU363" s="52">
        <v>1.29683699103797</v>
      </c>
      <c r="AV363" s="52">
        <v>1.08832965706651</v>
      </c>
      <c r="AW363" s="52">
        <v>1.02155116724021</v>
      </c>
      <c r="AX363" s="52">
        <v>0.90523589188873999</v>
      </c>
      <c r="AY363" s="52">
        <v>0.81812978213965004</v>
      </c>
      <c r="AZ363" s="52">
        <v>0.75454122290496595</v>
      </c>
      <c r="BA363" s="52">
        <v>0.72170789565009597</v>
      </c>
      <c r="BB363" s="52">
        <v>0.706655311490479</v>
      </c>
      <c r="BC363" s="52">
        <v>0.72187238395767805</v>
      </c>
      <c r="BD363" s="52">
        <v>0.75440491376901497</v>
      </c>
      <c r="BE363" s="52">
        <v>0.78584823555902905</v>
      </c>
      <c r="BF363" s="52">
        <v>0.86440515279580399</v>
      </c>
      <c r="BG363" s="52">
        <v>0.964551441835937</v>
      </c>
      <c r="BH363" s="52">
        <v>1.11361766385962</v>
      </c>
      <c r="BI363" s="52">
        <v>1.2974205257968601</v>
      </c>
      <c r="BJ363" s="52">
        <v>1.5070412526607999</v>
      </c>
      <c r="BK363" s="52">
        <v>1.7494809394255599</v>
      </c>
      <c r="BL363" s="52">
        <v>1.9356411812099701</v>
      </c>
      <c r="BM363" s="52">
        <v>2.03891791808263</v>
      </c>
      <c r="BN363" s="52">
        <v>2.1159268818766002</v>
      </c>
      <c r="BO363" s="52">
        <v>2.11194878710505</v>
      </c>
      <c r="BP363" s="52">
        <v>1.9894252757039199</v>
      </c>
      <c r="BQ363" s="52">
        <v>1.84175492228395</v>
      </c>
      <c r="BR363" s="52">
        <v>1.7273977844709101</v>
      </c>
      <c r="BS363" s="52">
        <v>1.51491665227548</v>
      </c>
      <c r="BT363" s="52">
        <v>1.28594542492131</v>
      </c>
      <c r="BU363" s="52">
        <v>76.039952433778197</v>
      </c>
      <c r="BV363" s="52">
        <v>69.112555607644694</v>
      </c>
      <c r="BW363" s="52">
        <v>67.917111480259706</v>
      </c>
      <c r="BX363" s="52">
        <v>67.185845101266906</v>
      </c>
      <c r="BY363" s="52">
        <v>65.783382668181304</v>
      </c>
      <c r="BZ363" s="52">
        <v>64.447791920989104</v>
      </c>
      <c r="CA363" s="52">
        <v>64.0707347843273</v>
      </c>
      <c r="CB363" s="52">
        <v>65.845831957995003</v>
      </c>
      <c r="CC363" s="52">
        <v>69.826028055097595</v>
      </c>
      <c r="CD363" s="52">
        <v>74.125572060086895</v>
      </c>
      <c r="CE363" s="52">
        <v>78.265093982444597</v>
      </c>
      <c r="CF363" s="52">
        <v>82.339745935323904</v>
      </c>
      <c r="CG363" s="52">
        <v>85.967673383325902</v>
      </c>
      <c r="CH363" s="52">
        <v>88.878423229284806</v>
      </c>
      <c r="CI363" s="52">
        <v>91.585526578114298</v>
      </c>
      <c r="CJ363" s="52">
        <v>93.743957681756001</v>
      </c>
      <c r="CK363" s="52">
        <v>94.697221623785893</v>
      </c>
      <c r="CL363" s="52">
        <v>94.600736942936507</v>
      </c>
      <c r="CM363" s="52">
        <v>94.157497894015606</v>
      </c>
      <c r="CN363" s="52">
        <v>92.294774568370102</v>
      </c>
      <c r="CO363" s="52">
        <v>89.519030140909905</v>
      </c>
      <c r="CP363" s="57">
        <v>84.616623292355001</v>
      </c>
      <c r="CQ363" s="57">
        <v>80.702237022256</v>
      </c>
      <c r="CR363" s="57">
        <v>78.502900649396395</v>
      </c>
      <c r="CS363" s="57">
        <v>72.958110266589301</v>
      </c>
      <c r="CT363" s="57">
        <v>1.9779171235690899E-2</v>
      </c>
      <c r="CU363" s="57">
        <v>-2.2421075264901901E-3</v>
      </c>
      <c r="CV363" s="57">
        <v>6.4367477413261702E-3</v>
      </c>
      <c r="CW363" s="57">
        <v>5.2634488515340199E-3</v>
      </c>
      <c r="CX363" s="57">
        <v>1.0096447018381001E-3</v>
      </c>
      <c r="CY363" s="57">
        <v>-2.5162539836610402E-3</v>
      </c>
      <c r="CZ363" s="57">
        <v>9.1356492832600402E-4</v>
      </c>
      <c r="DA363" s="57">
        <v>8.4942923118055194E-3</v>
      </c>
      <c r="DB363" s="57">
        <v>2.03401364880967E-2</v>
      </c>
      <c r="DC363" s="57">
        <v>1.6750114278125401E-2</v>
      </c>
      <c r="DD363" s="57">
        <v>6.1509192630947304E-3</v>
      </c>
      <c r="DE363" s="57">
        <v>3.81115391298121E-3</v>
      </c>
      <c r="DF363" s="57">
        <v>-7.5749405822738104E-3</v>
      </c>
      <c r="DG363" s="57">
        <v>-4.5004189354055299E-3</v>
      </c>
      <c r="DH363" s="57">
        <v>8.0648221019552803E-3</v>
      </c>
      <c r="DI363" s="52">
        <v>1.52610758676569E-2</v>
      </c>
      <c r="DJ363" s="57">
        <v>8.0788990841413694E-2</v>
      </c>
      <c r="DK363" s="57">
        <v>9.9936036443549994E-2</v>
      </c>
      <c r="DL363" s="57">
        <v>0.105979636168506</v>
      </c>
      <c r="DM363" s="57">
        <v>0.100463278128488</v>
      </c>
      <c r="DN363" s="57">
        <v>6.5103842893783098E-2</v>
      </c>
      <c r="DO363" s="57">
        <v>8.9709877328501798E-4</v>
      </c>
      <c r="DP363" s="52">
        <v>-4.5334103565501903E-3</v>
      </c>
      <c r="DQ363" s="52">
        <v>-3.5679333739739702E-4</v>
      </c>
      <c r="DR363" s="58">
        <v>2.6302651911122701E-6</v>
      </c>
      <c r="DS363" s="58">
        <v>2.2811930702080299E-6</v>
      </c>
      <c r="DT363" s="58">
        <v>1.7160347167864901E-6</v>
      </c>
      <c r="DU363" s="58">
        <v>7.8008929755921304E-7</v>
      </c>
      <c r="DV363" s="58">
        <v>2.8267271501284402E-7</v>
      </c>
      <c r="DW363" s="58">
        <v>8.7143078847894902E-8</v>
      </c>
      <c r="DX363" s="58">
        <v>3.16720402805432E-7</v>
      </c>
      <c r="DY363" s="58">
        <v>2.6960479061315201E-6</v>
      </c>
      <c r="DZ363" s="58">
        <v>4.9863989765440703E-7</v>
      </c>
      <c r="EA363" s="58">
        <v>2.7164510635250902E-7</v>
      </c>
      <c r="EB363" s="58">
        <v>1.4255858419316001E-7</v>
      </c>
      <c r="EC363" s="58">
        <v>1.42140437867144E-7</v>
      </c>
      <c r="ED363" s="58">
        <v>3.6024775977296398E-7</v>
      </c>
      <c r="EE363" s="58">
        <v>1.35931155297427E-6</v>
      </c>
      <c r="EF363" s="58">
        <v>1.84788492514217E-6</v>
      </c>
      <c r="EG363" s="58">
        <v>2.0803696765745799E-6</v>
      </c>
      <c r="EH363" s="58">
        <v>2.2797521624186698E-6</v>
      </c>
      <c r="EI363" s="58">
        <v>2.4386553637981401E-6</v>
      </c>
      <c r="EJ363" s="58">
        <v>2.6088873931921901E-6</v>
      </c>
      <c r="EK363" s="58">
        <v>2.6064435256005899E-6</v>
      </c>
      <c r="EL363" s="58">
        <v>4.28182087918042E-6</v>
      </c>
      <c r="EM363" s="58">
        <v>2.2311653720514298E-6</v>
      </c>
      <c r="EN363" s="58">
        <v>2.12128449024559E-7</v>
      </c>
      <c r="EO363" s="58">
        <v>1.8839879256630601E-7</v>
      </c>
    </row>
    <row r="364" spans="2:145" x14ac:dyDescent="0.25">
      <c r="B36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All_All_All_All_All_All_TOU_All_All_All_All_45849</v>
      </c>
      <c r="C364" s="52" t="s">
        <v>264</v>
      </c>
      <c r="D364" s="52" t="s">
        <v>220</v>
      </c>
      <c r="E364" s="52" t="s">
        <v>25</v>
      </c>
      <c r="F364" s="52" t="s">
        <v>25</v>
      </c>
      <c r="G364" s="52" t="s">
        <v>25</v>
      </c>
      <c r="H364" s="52" t="s">
        <v>25</v>
      </c>
      <c r="I364" s="52" t="s">
        <v>25</v>
      </c>
      <c r="J364" s="52" t="s">
        <v>25</v>
      </c>
      <c r="K364" s="52" t="s">
        <v>37</v>
      </c>
      <c r="L364" s="53" t="s">
        <v>25</v>
      </c>
      <c r="M364" s="53" t="s">
        <v>25</v>
      </c>
      <c r="N364" s="54" t="s">
        <v>25</v>
      </c>
      <c r="O364" s="52" t="s">
        <v>25</v>
      </c>
      <c r="P364" s="55">
        <v>45849</v>
      </c>
      <c r="Q364" s="52">
        <v>17</v>
      </c>
      <c r="R364" s="52">
        <v>21</v>
      </c>
      <c r="S364" s="56">
        <v>22418</v>
      </c>
      <c r="T364" s="52">
        <v>0</v>
      </c>
      <c r="U364" s="52">
        <v>0</v>
      </c>
      <c r="V364" s="52">
        <v>0</v>
      </c>
      <c r="W364" s="52">
        <v>0</v>
      </c>
      <c r="X364" s="52">
        <v>1.23192476160023</v>
      </c>
      <c r="Y364" s="52">
        <v>1.0889572418800699</v>
      </c>
      <c r="Z364" s="52">
        <v>0.94229058006616895</v>
      </c>
      <c r="AA364" s="52">
        <v>0.854083015238562</v>
      </c>
      <c r="AB364" s="52">
        <v>0.79490693648703203</v>
      </c>
      <c r="AC364" s="52">
        <v>0.781172640122623</v>
      </c>
      <c r="AD364" s="52">
        <v>0.80069875641546795</v>
      </c>
      <c r="AE364" s="52">
        <v>0.84365939327957395</v>
      </c>
      <c r="AF364" s="52">
        <v>0.92084450687879804</v>
      </c>
      <c r="AG364" s="52">
        <v>1.02122958835582</v>
      </c>
      <c r="AH364" s="52">
        <v>1.16075394634565</v>
      </c>
      <c r="AI364" s="52">
        <v>1.3334484131867299</v>
      </c>
      <c r="AJ364" s="52">
        <v>1.5592662113414599</v>
      </c>
      <c r="AK364" s="52">
        <v>1.77272000454608</v>
      </c>
      <c r="AL364" s="52">
        <v>1.9479557396703899</v>
      </c>
      <c r="AM364" s="52">
        <v>2.0875142184948201</v>
      </c>
      <c r="AN364" s="52">
        <v>2.0618149897041498</v>
      </c>
      <c r="AO364" s="52">
        <v>2.0710546616383301</v>
      </c>
      <c r="AP364" s="52">
        <v>2.0742732334475802</v>
      </c>
      <c r="AQ364" s="52">
        <v>1.9547842295178901</v>
      </c>
      <c r="AR364" s="52">
        <v>1.82533260441783</v>
      </c>
      <c r="AS364" s="52">
        <v>1.84640014415464</v>
      </c>
      <c r="AT364" s="52">
        <v>1.6503084775024599</v>
      </c>
      <c r="AU364" s="52">
        <v>1.4646811564229301</v>
      </c>
      <c r="AV364" s="52">
        <v>1.2985967717084801</v>
      </c>
      <c r="AW364" s="52">
        <v>1.18178501799975</v>
      </c>
      <c r="AX364" s="52">
        <v>1.04665219617276</v>
      </c>
      <c r="AY364" s="52">
        <v>0.93292082420360201</v>
      </c>
      <c r="AZ364" s="52">
        <v>0.84837470941284698</v>
      </c>
      <c r="BA364" s="52">
        <v>0.80006671746386804</v>
      </c>
      <c r="BB364" s="52">
        <v>0.77543200875907803</v>
      </c>
      <c r="BC364" s="52">
        <v>0.78449923592913795</v>
      </c>
      <c r="BD364" s="52">
        <v>0.82899779138907304</v>
      </c>
      <c r="BE364" s="52">
        <v>0.88425658247871797</v>
      </c>
      <c r="BF364" s="52">
        <v>1.0044159545047899</v>
      </c>
      <c r="BG364" s="52">
        <v>1.1516711927363199</v>
      </c>
      <c r="BH364" s="52">
        <v>1.3426116815137299</v>
      </c>
      <c r="BI364" s="52">
        <v>1.55921224462124</v>
      </c>
      <c r="BJ364" s="52">
        <v>1.7651392304245299</v>
      </c>
      <c r="BK364" s="52">
        <v>1.97805195841335</v>
      </c>
      <c r="BL364" s="52">
        <v>2.1446777584670502</v>
      </c>
      <c r="BM364" s="52">
        <v>2.2794376863950201</v>
      </c>
      <c r="BN364" s="52">
        <v>2.3516608144470101</v>
      </c>
      <c r="BO364" s="52">
        <v>2.3218904259264099</v>
      </c>
      <c r="BP364" s="52">
        <v>2.1659830040224</v>
      </c>
      <c r="BQ364" s="52">
        <v>1.98855584742196</v>
      </c>
      <c r="BR364" s="52">
        <v>1.86007980482338</v>
      </c>
      <c r="BS364" s="52">
        <v>1.6644610449172701</v>
      </c>
      <c r="BT364" s="52">
        <v>1.42695639374811</v>
      </c>
      <c r="BU364" s="52">
        <v>78.136168626545</v>
      </c>
      <c r="BV364" s="52">
        <v>74.755940459911699</v>
      </c>
      <c r="BW364" s="52">
        <v>73.412638333195005</v>
      </c>
      <c r="BX364" s="52">
        <v>71.933192944982395</v>
      </c>
      <c r="BY364" s="52">
        <v>70.530419514310793</v>
      </c>
      <c r="BZ364" s="52">
        <v>69.969478985974405</v>
      </c>
      <c r="CA364" s="52">
        <v>69.091486619170794</v>
      </c>
      <c r="CB364" s="52">
        <v>69.8794515293974</v>
      </c>
      <c r="CC364" s="52">
        <v>72.474470127416893</v>
      </c>
      <c r="CD364" s="52">
        <v>77.726903092270405</v>
      </c>
      <c r="CE364" s="52">
        <v>81.741130599687494</v>
      </c>
      <c r="CF364" s="52">
        <v>85.607791229752394</v>
      </c>
      <c r="CG364" s="52">
        <v>89.148217366211597</v>
      </c>
      <c r="CH364" s="52">
        <v>91.817134170356496</v>
      </c>
      <c r="CI364" s="52">
        <v>94.017805975570994</v>
      </c>
      <c r="CJ364" s="52">
        <v>95.765955232257397</v>
      </c>
      <c r="CK364" s="52">
        <v>96.743713566933195</v>
      </c>
      <c r="CL364" s="52">
        <v>96.747931396370802</v>
      </c>
      <c r="CM364" s="52">
        <v>95.4475539346749</v>
      </c>
      <c r="CN364" s="52">
        <v>93.402790384685602</v>
      </c>
      <c r="CO364" s="52">
        <v>89.675330129453101</v>
      </c>
      <c r="CP364" s="57">
        <v>85.2479068428609</v>
      </c>
      <c r="CQ364" s="57">
        <v>82.426323934041903</v>
      </c>
      <c r="CR364" s="57">
        <v>80.346643825902206</v>
      </c>
      <c r="CS364" s="57">
        <v>78.514271858670895</v>
      </c>
      <c r="CT364" s="57">
        <v>2.4419070934515799E-2</v>
      </c>
      <c r="CU364" s="57">
        <v>1.9836569791557301E-2</v>
      </c>
      <c r="CV364" s="57">
        <v>1.9823759859628601E-2</v>
      </c>
      <c r="CW364" s="57">
        <v>1.23205671635162E-2</v>
      </c>
      <c r="CX364" s="57">
        <v>2.1519363573004099E-3</v>
      </c>
      <c r="CY364" s="57">
        <v>-1.6520796338841701E-3</v>
      </c>
      <c r="CZ364" s="57">
        <v>-2.84669038655674E-3</v>
      </c>
      <c r="DA364" s="57">
        <v>1.1369391744385501E-2</v>
      </c>
      <c r="DB364" s="57">
        <v>1.92127219645035E-2</v>
      </c>
      <c r="DC364" s="57">
        <v>1.49685314636745E-2</v>
      </c>
      <c r="DD364" s="57">
        <v>4.8531712122745598E-3</v>
      </c>
      <c r="DE364" s="57">
        <v>4.0362345068691297E-3</v>
      </c>
      <c r="DF364" s="57">
        <v>-2.71218746261162E-3</v>
      </c>
      <c r="DG364" s="52">
        <v>1.50141193773309E-2</v>
      </c>
      <c r="DH364" s="52">
        <v>2.2121492121746598E-2</v>
      </c>
      <c r="DI364" s="57">
        <v>2.4764502393124901E-2</v>
      </c>
      <c r="DJ364" s="57">
        <v>8.4672948056398994E-2</v>
      </c>
      <c r="DK364" s="57">
        <v>0.109014649405272</v>
      </c>
      <c r="DL364" s="57">
        <v>0.107219742217633</v>
      </c>
      <c r="DM364" s="57">
        <v>9.7266095945215597E-2</v>
      </c>
      <c r="DN364" s="57">
        <v>7.1119355828298397E-2</v>
      </c>
      <c r="DO364" s="57">
        <v>9.5422198789994507E-3</v>
      </c>
      <c r="DP364" s="52">
        <v>-2.5861812459961201E-3</v>
      </c>
      <c r="DQ364" s="52">
        <v>-7.1040035032057596E-4</v>
      </c>
      <c r="DR364" s="58">
        <v>3.00973130457085E-6</v>
      </c>
      <c r="DS364" s="58">
        <v>2.4708356383408698E-6</v>
      </c>
      <c r="DT364" s="58">
        <v>1.8406149245707801E-6</v>
      </c>
      <c r="DU364" s="58">
        <v>8.4078024712262802E-7</v>
      </c>
      <c r="DV364" s="58">
        <v>3.00298949680586E-7</v>
      </c>
      <c r="DW364" s="58">
        <v>1.05465199363444E-7</v>
      </c>
      <c r="DX364" s="58">
        <v>3.6838285552500198E-7</v>
      </c>
      <c r="DY364" s="58">
        <v>3.1586196914486798E-6</v>
      </c>
      <c r="DZ364" s="58">
        <v>6.5318167669759905E-7</v>
      </c>
      <c r="EA364" s="58">
        <v>4.1324055303078103E-7</v>
      </c>
      <c r="EB364" s="58">
        <v>2.4620793782527898E-7</v>
      </c>
      <c r="EC364" s="58">
        <v>2.70524472346484E-7</v>
      </c>
      <c r="ED364" s="58">
        <v>6.6468670622327198E-7</v>
      </c>
      <c r="EE364" s="58">
        <v>1.86796949133321E-6</v>
      </c>
      <c r="EF364" s="58">
        <v>2.4169667593403401E-6</v>
      </c>
      <c r="EG364" s="58">
        <v>2.8143076942733499E-6</v>
      </c>
      <c r="EH364" s="58">
        <v>3.1880988822956899E-6</v>
      </c>
      <c r="EI364" s="58">
        <v>3.4906642841053399E-6</v>
      </c>
      <c r="EJ364" s="58">
        <v>3.41655742480629E-6</v>
      </c>
      <c r="EK364" s="58">
        <v>3.4633313796093101E-6</v>
      </c>
      <c r="EL364" s="58">
        <v>5.2845238620766797E-6</v>
      </c>
      <c r="EM364" s="58">
        <v>2.7860452714518202E-6</v>
      </c>
      <c r="EN364" s="58">
        <v>3.1687443248650199E-7</v>
      </c>
      <c r="EO364" s="58">
        <v>2.592447467099E-7</v>
      </c>
    </row>
    <row r="365" spans="2:145" x14ac:dyDescent="0.25">
      <c r="B36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All_All_All_All_All_All_TOU_All_All_All_All_45877</v>
      </c>
      <c r="C365" s="52" t="s">
        <v>264</v>
      </c>
      <c r="D365" s="52" t="s">
        <v>220</v>
      </c>
      <c r="E365" s="52" t="s">
        <v>25</v>
      </c>
      <c r="F365" s="52" t="s">
        <v>25</v>
      </c>
      <c r="G365" s="52" t="s">
        <v>25</v>
      </c>
      <c r="H365" s="52" t="s">
        <v>25</v>
      </c>
      <c r="I365" s="52" t="s">
        <v>25</v>
      </c>
      <c r="J365" s="52" t="s">
        <v>25</v>
      </c>
      <c r="K365" s="52" t="s">
        <v>37</v>
      </c>
      <c r="L365" s="53" t="s">
        <v>25</v>
      </c>
      <c r="M365" s="53" t="s">
        <v>25</v>
      </c>
      <c r="N365" s="54" t="s">
        <v>25</v>
      </c>
      <c r="O365" s="52" t="s">
        <v>25</v>
      </c>
      <c r="P365" s="55">
        <v>45877</v>
      </c>
      <c r="Q365" s="52">
        <v>17</v>
      </c>
      <c r="R365" s="52">
        <v>21</v>
      </c>
      <c r="S365" s="56">
        <v>23552</v>
      </c>
      <c r="T365" s="52">
        <v>0</v>
      </c>
      <c r="U365" s="52">
        <v>0</v>
      </c>
      <c r="V365" s="52">
        <v>0</v>
      </c>
      <c r="W365" s="52">
        <v>0</v>
      </c>
      <c r="X365" s="52">
        <v>1.2141447311201099</v>
      </c>
      <c r="Y365" s="52">
        <v>1.0687068118502701</v>
      </c>
      <c r="Z365" s="52">
        <v>0.95352335670683996</v>
      </c>
      <c r="AA365" s="52">
        <v>0.85345607191920203</v>
      </c>
      <c r="AB365" s="52">
        <v>0.78230229034758303</v>
      </c>
      <c r="AC365" s="52">
        <v>0.76622689864995497</v>
      </c>
      <c r="AD365" s="52">
        <v>0.778610982521596</v>
      </c>
      <c r="AE365" s="52">
        <v>0.85589148800569204</v>
      </c>
      <c r="AF365" s="52">
        <v>0.914273187955294</v>
      </c>
      <c r="AG365" s="52">
        <v>0.98478098009268999</v>
      </c>
      <c r="AH365" s="52">
        <v>1.1145787204467199</v>
      </c>
      <c r="AI365" s="52">
        <v>1.2363428307036</v>
      </c>
      <c r="AJ365" s="52">
        <v>1.425705497589</v>
      </c>
      <c r="AK365" s="52">
        <v>1.61939148243028</v>
      </c>
      <c r="AL365" s="52">
        <v>1.8368916438937399</v>
      </c>
      <c r="AM365" s="52">
        <v>1.97421035745482</v>
      </c>
      <c r="AN365" s="52">
        <v>1.99150666135429</v>
      </c>
      <c r="AO365" s="52">
        <v>2.0634735600007401</v>
      </c>
      <c r="AP365" s="52">
        <v>2.06642376734932</v>
      </c>
      <c r="AQ365" s="52">
        <v>1.90498134726577</v>
      </c>
      <c r="AR365" s="52">
        <v>1.7868050463792799</v>
      </c>
      <c r="AS365" s="52">
        <v>1.7955551490402999</v>
      </c>
      <c r="AT365" s="52">
        <v>1.6451853936715599</v>
      </c>
      <c r="AU365" s="52">
        <v>1.4214955797747499</v>
      </c>
      <c r="AV365" s="52">
        <v>1.29949754437144</v>
      </c>
      <c r="AW365" s="52">
        <v>1.12230099726445</v>
      </c>
      <c r="AX365" s="52">
        <v>1.0020239007825</v>
      </c>
      <c r="AY365" s="52">
        <v>0.89901054991597695</v>
      </c>
      <c r="AZ365" s="52">
        <v>0.82052830821877498</v>
      </c>
      <c r="BA365" s="52">
        <v>0.774914065596496</v>
      </c>
      <c r="BB365" s="52">
        <v>0.75803398716878001</v>
      </c>
      <c r="BC365" s="52">
        <v>0.77517068852308502</v>
      </c>
      <c r="BD365" s="52">
        <v>0.80924960859145201</v>
      </c>
      <c r="BE365" s="52">
        <v>0.84251927214727795</v>
      </c>
      <c r="BF365" s="52">
        <v>0.948394501495606</v>
      </c>
      <c r="BG365" s="52">
        <v>1.08559931490063</v>
      </c>
      <c r="BH365" s="52">
        <v>1.2618928458902201</v>
      </c>
      <c r="BI365" s="52">
        <v>1.47010297780766</v>
      </c>
      <c r="BJ365" s="52">
        <v>1.69416660368447</v>
      </c>
      <c r="BK365" s="52">
        <v>1.92068947931756</v>
      </c>
      <c r="BL365" s="52">
        <v>2.1077656005256098</v>
      </c>
      <c r="BM365" s="52">
        <v>2.2291290532998702</v>
      </c>
      <c r="BN365" s="52">
        <v>2.3208785513023602</v>
      </c>
      <c r="BO365" s="52">
        <v>2.2933792897219099</v>
      </c>
      <c r="BP365" s="52">
        <v>2.1308097546235598</v>
      </c>
      <c r="BQ365" s="52">
        <v>1.98537051925212</v>
      </c>
      <c r="BR365" s="52">
        <v>1.85724958377945</v>
      </c>
      <c r="BS365" s="52">
        <v>1.6376197423679</v>
      </c>
      <c r="BT365" s="52">
        <v>1.40246932917325</v>
      </c>
      <c r="BU365" s="52">
        <v>79.111501907751403</v>
      </c>
      <c r="BV365" s="52">
        <v>73.487349955287002</v>
      </c>
      <c r="BW365" s="52">
        <v>72.346167237914599</v>
      </c>
      <c r="BX365" s="52">
        <v>71.047802364909998</v>
      </c>
      <c r="BY365" s="52">
        <v>69.603262790328699</v>
      </c>
      <c r="BZ365" s="52">
        <v>68.799373338882106</v>
      </c>
      <c r="CA365" s="52">
        <v>67.918790143210799</v>
      </c>
      <c r="CB365" s="52">
        <v>68.202036861610495</v>
      </c>
      <c r="CC365" s="52">
        <v>70.871348197974996</v>
      </c>
      <c r="CD365" s="52">
        <v>76.407185275236202</v>
      </c>
      <c r="CE365" s="52">
        <v>80.414626404333902</v>
      </c>
      <c r="CF365" s="52">
        <v>84.619978830525099</v>
      </c>
      <c r="CG365" s="52">
        <v>88.315123417710495</v>
      </c>
      <c r="CH365" s="52">
        <v>91.590309015795299</v>
      </c>
      <c r="CI365" s="52">
        <v>94.205899341706996</v>
      </c>
      <c r="CJ365" s="52">
        <v>96.121872518115097</v>
      </c>
      <c r="CK365" s="52">
        <v>97.115205596368796</v>
      </c>
      <c r="CL365" s="52">
        <v>97.439024082138104</v>
      </c>
      <c r="CM365" s="52">
        <v>96.705389391461296</v>
      </c>
      <c r="CN365" s="52">
        <v>94.520184037935607</v>
      </c>
      <c r="CO365" s="52">
        <v>90.907989133864504</v>
      </c>
      <c r="CP365" s="57">
        <v>85.909269953587597</v>
      </c>
      <c r="CQ365" s="57">
        <v>83.423097216378906</v>
      </c>
      <c r="CR365" s="57">
        <v>80.9708558811855</v>
      </c>
      <c r="CS365" s="57">
        <v>76.920361996784905</v>
      </c>
      <c r="CT365" s="57">
        <v>2.4526081617355099E-2</v>
      </c>
      <c r="CU365" s="57">
        <v>1.3564543009875699E-2</v>
      </c>
      <c r="CV365" s="57">
        <v>1.6230261038053199E-2</v>
      </c>
      <c r="CW365" s="57">
        <v>1.02981246698781E-2</v>
      </c>
      <c r="CX365" s="57">
        <v>1.8770453228779301E-3</v>
      </c>
      <c r="CY365" s="57">
        <v>-1.82093591000965E-3</v>
      </c>
      <c r="CZ365" s="57">
        <v>-1.74594561965675E-3</v>
      </c>
      <c r="DA365" s="57">
        <v>1.01065265677354E-2</v>
      </c>
      <c r="DB365" s="57">
        <v>2.02882891265329E-2</v>
      </c>
      <c r="DC365" s="57">
        <v>1.6076079556569301E-2</v>
      </c>
      <c r="DD365" s="52">
        <v>4.9577014868199898E-3</v>
      </c>
      <c r="DE365" s="52">
        <v>3.8728700411819498E-3</v>
      </c>
      <c r="DF365" s="52">
        <v>-4.9936559624460097E-3</v>
      </c>
      <c r="DG365" s="52">
        <v>9.9598125876018805E-3</v>
      </c>
      <c r="DH365" s="52">
        <v>1.95775909138905E-2</v>
      </c>
      <c r="DI365" s="57">
        <v>2.3622354304516899E-2</v>
      </c>
      <c r="DJ365" s="57">
        <v>8.5435000858642904E-2</v>
      </c>
      <c r="DK365" s="57">
        <v>0.109141849896569</v>
      </c>
      <c r="DL365" s="57">
        <v>0.111818611505678</v>
      </c>
      <c r="DM365" s="57">
        <v>0.102404623676707</v>
      </c>
      <c r="DN365" s="57">
        <v>7.3325035412974193E-2</v>
      </c>
      <c r="DO365" s="57">
        <v>8.8296480101329993E-3</v>
      </c>
      <c r="DP365" s="52">
        <v>-3.0087868352567299E-3</v>
      </c>
      <c r="DQ365" s="52">
        <v>-9.23532493311046E-4</v>
      </c>
      <c r="DR365" s="58">
        <v>2.4257342902760002E-6</v>
      </c>
      <c r="DS365" s="58">
        <v>1.9284114247161498E-6</v>
      </c>
      <c r="DT365" s="58">
        <v>1.4235288024089499E-6</v>
      </c>
      <c r="DU365" s="58">
        <v>6.81591048098342E-7</v>
      </c>
      <c r="DV365" s="58">
        <v>2.5346771753742502E-7</v>
      </c>
      <c r="DW365" s="58">
        <v>8.4231203912702396E-8</v>
      </c>
      <c r="DX365" s="58">
        <v>2.9066866244933299E-7</v>
      </c>
      <c r="DY365" s="58">
        <v>2.3705788132313301E-6</v>
      </c>
      <c r="DZ365" s="58">
        <v>4.9988439759673695E-7</v>
      </c>
      <c r="EA365" s="58">
        <v>3.2895011033962201E-7</v>
      </c>
      <c r="EB365" s="58">
        <v>1.66865840839427E-7</v>
      </c>
      <c r="EC365" s="58">
        <v>1.56604589083723E-7</v>
      </c>
      <c r="ED365" s="58">
        <v>4.0164008238449099E-7</v>
      </c>
      <c r="EE365" s="58">
        <v>1.38910014512098E-6</v>
      </c>
      <c r="EF365" s="58">
        <v>1.90408342617148E-6</v>
      </c>
      <c r="EG365" s="58">
        <v>2.3147783610128E-6</v>
      </c>
      <c r="EH365" s="58">
        <v>2.5935772380425501E-6</v>
      </c>
      <c r="EI365" s="58">
        <v>2.8309609342290301E-6</v>
      </c>
      <c r="EJ365" s="58">
        <v>2.9479719364423399E-6</v>
      </c>
      <c r="EK365" s="58">
        <v>2.91399716888988E-6</v>
      </c>
      <c r="EL365" s="58">
        <v>4.1430108712498198E-6</v>
      </c>
      <c r="EM365" s="58">
        <v>2.2423955534385701E-6</v>
      </c>
      <c r="EN365" s="58">
        <v>2.99801452058381E-7</v>
      </c>
      <c r="EO365" s="58">
        <v>2.8303486376054E-7</v>
      </c>
    </row>
    <row r="366" spans="2:145" x14ac:dyDescent="0.25">
      <c r="B36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All_All_All_All_All_All_TOU_All_All_All_All_45890</v>
      </c>
      <c r="C366" s="52" t="s">
        <v>264</v>
      </c>
      <c r="D366" s="52" t="s">
        <v>220</v>
      </c>
      <c r="E366" s="52" t="s">
        <v>25</v>
      </c>
      <c r="F366" s="52" t="s">
        <v>25</v>
      </c>
      <c r="G366" s="52" t="s">
        <v>25</v>
      </c>
      <c r="H366" s="52" t="s">
        <v>25</v>
      </c>
      <c r="I366" s="52" t="s">
        <v>25</v>
      </c>
      <c r="J366" s="52" t="s">
        <v>25</v>
      </c>
      <c r="K366" s="52" t="s">
        <v>37</v>
      </c>
      <c r="L366" s="53" t="s">
        <v>25</v>
      </c>
      <c r="M366" s="53" t="s">
        <v>25</v>
      </c>
      <c r="N366" s="54" t="s">
        <v>25</v>
      </c>
      <c r="O366" s="52" t="s">
        <v>25</v>
      </c>
      <c r="P366" s="55">
        <v>45890</v>
      </c>
      <c r="Q366" s="52">
        <v>17</v>
      </c>
      <c r="R366" s="52">
        <v>21</v>
      </c>
      <c r="S366" s="56">
        <v>23991</v>
      </c>
      <c r="T366" s="52">
        <v>0</v>
      </c>
      <c r="U366" s="52">
        <v>0</v>
      </c>
      <c r="V366" s="52">
        <v>0</v>
      </c>
      <c r="W366" s="52">
        <v>0</v>
      </c>
      <c r="X366" s="52">
        <v>1.1250080740927</v>
      </c>
      <c r="Y366" s="52">
        <v>0.98883785334131802</v>
      </c>
      <c r="Z366" s="52">
        <v>0.88910182104102098</v>
      </c>
      <c r="AA366" s="52">
        <v>0.80432278910979205</v>
      </c>
      <c r="AB366" s="52">
        <v>0.76168663553660498</v>
      </c>
      <c r="AC366" s="52">
        <v>0.75617325815681602</v>
      </c>
      <c r="AD366" s="52">
        <v>0.77401766040109199</v>
      </c>
      <c r="AE366" s="52">
        <v>0.81232158795491705</v>
      </c>
      <c r="AF366" s="52">
        <v>0.80198154432563096</v>
      </c>
      <c r="AG366" s="52">
        <v>0.88601563904944702</v>
      </c>
      <c r="AH366" s="52">
        <v>1.01677836357595</v>
      </c>
      <c r="AI366" s="52">
        <v>1.1457365632786101</v>
      </c>
      <c r="AJ366" s="52">
        <v>1.31911875713305</v>
      </c>
      <c r="AK366" s="52">
        <v>1.5395110140097701</v>
      </c>
      <c r="AL366" s="52">
        <v>1.7410117202595601</v>
      </c>
      <c r="AM366" s="52">
        <v>1.9126325062892999</v>
      </c>
      <c r="AN366" s="52">
        <v>1.9364505478196199</v>
      </c>
      <c r="AO366" s="52">
        <v>2.01956468022034</v>
      </c>
      <c r="AP366" s="52">
        <v>2.0311469377998002</v>
      </c>
      <c r="AQ366" s="52">
        <v>1.8616695961784799</v>
      </c>
      <c r="AR366" s="52">
        <v>1.7844792498945801</v>
      </c>
      <c r="AS366" s="52">
        <v>1.7540356283335701</v>
      </c>
      <c r="AT366" s="52">
        <v>1.5872170200197699</v>
      </c>
      <c r="AU366" s="52">
        <v>1.34326331481637</v>
      </c>
      <c r="AV366" s="52">
        <v>1.19472381961864</v>
      </c>
      <c r="AW366" s="52">
        <v>1.1212289206959101</v>
      </c>
      <c r="AX366" s="52">
        <v>0.98138693324048498</v>
      </c>
      <c r="AY366" s="52">
        <v>0.87716927893248897</v>
      </c>
      <c r="AZ366" s="52">
        <v>0.80366036994240997</v>
      </c>
      <c r="BA366" s="52">
        <v>0.76017182441768705</v>
      </c>
      <c r="BB366" s="52">
        <v>0.74569810372447098</v>
      </c>
      <c r="BC366" s="52">
        <v>0.76258313877016604</v>
      </c>
      <c r="BD366" s="52">
        <v>0.78587069428022704</v>
      </c>
      <c r="BE366" s="52">
        <v>0.79909097806173801</v>
      </c>
      <c r="BF366" s="52">
        <v>0.87537970538904497</v>
      </c>
      <c r="BG366" s="52">
        <v>0.98399635762428705</v>
      </c>
      <c r="BH366" s="52">
        <v>1.1532605523944299</v>
      </c>
      <c r="BI366" s="52">
        <v>1.3733187610217299</v>
      </c>
      <c r="BJ366" s="52">
        <v>1.6545976476073101</v>
      </c>
      <c r="BK366" s="52">
        <v>1.86226017564239</v>
      </c>
      <c r="BL366" s="52">
        <v>2.0848885405216899</v>
      </c>
      <c r="BM366" s="52">
        <v>2.1783080184838801</v>
      </c>
      <c r="BN366" s="52">
        <v>2.2340637565300101</v>
      </c>
      <c r="BO366" s="52">
        <v>2.1985795506018402</v>
      </c>
      <c r="BP366" s="52">
        <v>2.02929969074679</v>
      </c>
      <c r="BQ366" s="52">
        <v>1.87824491672719</v>
      </c>
      <c r="BR366" s="52">
        <v>1.7464079581992</v>
      </c>
      <c r="BS366" s="52">
        <v>1.5624249487226101</v>
      </c>
      <c r="BT366" s="52">
        <v>1.3328961165884301</v>
      </c>
      <c r="BU366" s="52">
        <v>74.883384619436896</v>
      </c>
      <c r="BV366" s="52">
        <v>73.435026374845407</v>
      </c>
      <c r="BW366" s="52">
        <v>72.403078010711894</v>
      </c>
      <c r="BX366" s="52">
        <v>70.681381981903797</v>
      </c>
      <c r="BY366" s="52">
        <v>69.527288037847597</v>
      </c>
      <c r="BZ366" s="52">
        <v>68.647468447105595</v>
      </c>
      <c r="CA366" s="52">
        <v>67.651297125784296</v>
      </c>
      <c r="CB366" s="52">
        <v>67.623807189305097</v>
      </c>
      <c r="CC366" s="52">
        <v>71.485388811063601</v>
      </c>
      <c r="CD366" s="52">
        <v>76.780341303221405</v>
      </c>
      <c r="CE366" s="57">
        <v>82.016518174021101</v>
      </c>
      <c r="CF366" s="52">
        <v>86.362447138861498</v>
      </c>
      <c r="CG366" s="52">
        <v>89.956017386128295</v>
      </c>
      <c r="CH366" s="52">
        <v>93.153521267001494</v>
      </c>
      <c r="CI366" s="52">
        <v>95.003207163884099</v>
      </c>
      <c r="CJ366" s="52">
        <v>97.002397699290199</v>
      </c>
      <c r="CK366" s="52">
        <v>97.443089145540199</v>
      </c>
      <c r="CL366" s="52">
        <v>96.807558602277098</v>
      </c>
      <c r="CM366" s="52">
        <v>95.7187939974431</v>
      </c>
      <c r="CN366" s="52">
        <v>93.153950786771404</v>
      </c>
      <c r="CO366" s="52">
        <v>88.387345433503796</v>
      </c>
      <c r="CP366" s="57">
        <v>84.315412229360106</v>
      </c>
      <c r="CQ366" s="57">
        <v>81.1433493415811</v>
      </c>
      <c r="CR366" s="57">
        <v>78.835667667271096</v>
      </c>
      <c r="CS366" s="57">
        <v>77.481217723097004</v>
      </c>
      <c r="CT366" s="57">
        <v>1.59750376931381E-2</v>
      </c>
      <c r="CU366" s="57">
        <v>1.10615139881086E-2</v>
      </c>
      <c r="CV366" s="57">
        <v>1.5024390104510701E-2</v>
      </c>
      <c r="CW366" s="57">
        <v>8.8633666785453407E-3</v>
      </c>
      <c r="CX366" s="57">
        <v>1.6564236749992999E-3</v>
      </c>
      <c r="CY366" s="57">
        <v>-1.8911454332291599E-3</v>
      </c>
      <c r="CZ366" s="57">
        <v>-1.35212164939977E-3</v>
      </c>
      <c r="DA366" s="57">
        <v>9.3983638057604998E-3</v>
      </c>
      <c r="DB366" s="57">
        <v>2.0390688927444198E-2</v>
      </c>
      <c r="DC366" s="57">
        <v>1.6075376438099701E-2</v>
      </c>
      <c r="DD366" s="57">
        <v>4.1066014032369097E-3</v>
      </c>
      <c r="DE366" s="57">
        <v>3.9166776982187497E-3</v>
      </c>
      <c r="DF366" s="52">
        <v>-6.2751872065220397E-3</v>
      </c>
      <c r="DG366" s="52">
        <v>1.18114249238123E-2</v>
      </c>
      <c r="DH366" s="52">
        <v>1.8278445436030601E-2</v>
      </c>
      <c r="DI366" s="57">
        <v>2.3606800721857099E-2</v>
      </c>
      <c r="DJ366" s="57">
        <v>8.5312204336632794E-2</v>
      </c>
      <c r="DK366" s="57">
        <v>0.10641962752944301</v>
      </c>
      <c r="DL366" s="57">
        <v>0.10980597151851899</v>
      </c>
      <c r="DM366" s="57">
        <v>0.100612201213216</v>
      </c>
      <c r="DN366" s="57">
        <v>5.9018199503369603E-2</v>
      </c>
      <c r="DO366" s="57">
        <v>3.9131186208458896E-3</v>
      </c>
      <c r="DP366" s="52">
        <v>-4.5753603293241397E-3</v>
      </c>
      <c r="DQ366" s="52">
        <v>-4.1323489772789301E-4</v>
      </c>
      <c r="DR366" s="58">
        <v>2.4737001463886501E-6</v>
      </c>
      <c r="DS366" s="58">
        <v>2.0651369598332198E-6</v>
      </c>
      <c r="DT366" s="58">
        <v>1.53042218327825E-6</v>
      </c>
      <c r="DU366" s="58">
        <v>7.1437242501781005E-7</v>
      </c>
      <c r="DV366" s="58">
        <v>2.65328595389239E-7</v>
      </c>
      <c r="DW366" s="58">
        <v>8.7584486136214903E-8</v>
      </c>
      <c r="DX366" s="58">
        <v>3.03023667155095E-7</v>
      </c>
      <c r="DY366" s="58">
        <v>2.48004989157327E-6</v>
      </c>
      <c r="DZ366" s="58">
        <v>4.5232652272033398E-7</v>
      </c>
      <c r="EA366" s="58">
        <v>2.5873186354297101E-7</v>
      </c>
      <c r="EB366" s="58">
        <v>1.4247802926606299E-7</v>
      </c>
      <c r="EC366" s="58">
        <v>1.55969008477348E-7</v>
      </c>
      <c r="ED366" s="58">
        <v>3.7881794101545199E-7</v>
      </c>
      <c r="EE366" s="58">
        <v>1.3986718843742599E-6</v>
      </c>
      <c r="EF366" s="58">
        <v>1.79253118360758E-6</v>
      </c>
      <c r="EG366" s="58">
        <v>2.25027120718713E-6</v>
      </c>
      <c r="EH366" s="58">
        <v>2.5422923789037798E-6</v>
      </c>
      <c r="EI366" s="58">
        <v>2.6438657610224502E-6</v>
      </c>
      <c r="EJ366" s="58">
        <v>2.7273795042647801E-6</v>
      </c>
      <c r="EK366" s="58">
        <v>2.5692631181926E-6</v>
      </c>
      <c r="EL366" s="58">
        <v>4.2990012737348804E-6</v>
      </c>
      <c r="EM366" s="58">
        <v>2.1243382667045199E-6</v>
      </c>
      <c r="EN366" s="58">
        <v>2.2854731034266001E-7</v>
      </c>
      <c r="EO366" s="58">
        <v>1.9752606025850201E-7</v>
      </c>
    </row>
    <row r="367" spans="2:145" x14ac:dyDescent="0.25">
      <c r="B36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All_All_All_All_All_All_TOU_All_All_All_All_45891</v>
      </c>
      <c r="C367" s="52" t="s">
        <v>264</v>
      </c>
      <c r="D367" s="52" t="s">
        <v>220</v>
      </c>
      <c r="E367" s="52" t="s">
        <v>25</v>
      </c>
      <c r="F367" s="52" t="s">
        <v>25</v>
      </c>
      <c r="G367" s="52" t="s">
        <v>25</v>
      </c>
      <c r="H367" s="52" t="s">
        <v>25</v>
      </c>
      <c r="I367" s="52" t="s">
        <v>25</v>
      </c>
      <c r="J367" s="52" t="s">
        <v>25</v>
      </c>
      <c r="K367" s="52" t="s">
        <v>37</v>
      </c>
      <c r="L367" s="53" t="s">
        <v>25</v>
      </c>
      <c r="M367" s="53" t="s">
        <v>25</v>
      </c>
      <c r="N367" s="54" t="s">
        <v>25</v>
      </c>
      <c r="O367" s="52" t="s">
        <v>25</v>
      </c>
      <c r="P367" s="55">
        <v>45891</v>
      </c>
      <c r="Q367" s="52">
        <v>17</v>
      </c>
      <c r="R367" s="52">
        <v>21</v>
      </c>
      <c r="S367" s="56">
        <v>24049</v>
      </c>
      <c r="T367" s="52">
        <v>0</v>
      </c>
      <c r="U367" s="52">
        <v>0</v>
      </c>
      <c r="V367" s="52">
        <v>0</v>
      </c>
      <c r="W367" s="52">
        <v>0</v>
      </c>
      <c r="X367" s="52">
        <v>1.3135715049276999</v>
      </c>
      <c r="Y367" s="52">
        <v>1.1486600069174899</v>
      </c>
      <c r="Z367" s="52">
        <v>1.02310491851172</v>
      </c>
      <c r="AA367" s="52">
        <v>0.93340370687309704</v>
      </c>
      <c r="AB367" s="52">
        <v>0.83670115746111395</v>
      </c>
      <c r="AC367" s="52">
        <v>0.81214251408429805</v>
      </c>
      <c r="AD367" s="52">
        <v>0.844129876729518</v>
      </c>
      <c r="AE367" s="52">
        <v>0.87721836470739101</v>
      </c>
      <c r="AF367" s="52">
        <v>0.88008497200598901</v>
      </c>
      <c r="AG367" s="52">
        <v>0.96506710716863298</v>
      </c>
      <c r="AH367" s="52">
        <v>1.0846190390242301</v>
      </c>
      <c r="AI367" s="52">
        <v>1.26145388038602</v>
      </c>
      <c r="AJ367" s="52">
        <v>1.44268649129606</v>
      </c>
      <c r="AK367" s="52">
        <v>1.6476664885478201</v>
      </c>
      <c r="AL367" s="52">
        <v>1.85768574354229</v>
      </c>
      <c r="AM367" s="52">
        <v>2.0339560436787298</v>
      </c>
      <c r="AN367" s="52">
        <v>2.0509737693949801</v>
      </c>
      <c r="AO367" s="52">
        <v>2.0876209726503698</v>
      </c>
      <c r="AP367" s="52">
        <v>2.0755184143062402</v>
      </c>
      <c r="AQ367" s="52">
        <v>1.92921467385945</v>
      </c>
      <c r="AR367" s="52">
        <v>1.82732917953275</v>
      </c>
      <c r="AS367" s="52">
        <v>1.8134430954965199</v>
      </c>
      <c r="AT367" s="52">
        <v>1.64613962269865</v>
      </c>
      <c r="AU367" s="52">
        <v>1.4497195051587</v>
      </c>
      <c r="AV367" s="52">
        <v>1.3451666854526001</v>
      </c>
      <c r="AW367" s="52">
        <v>1.1942153789691301</v>
      </c>
      <c r="AX367" s="52">
        <v>1.0758058254249301</v>
      </c>
      <c r="AY367" s="52">
        <v>0.95966738627111203</v>
      </c>
      <c r="AZ367" s="52">
        <v>0.87488187620790103</v>
      </c>
      <c r="BA367" s="52">
        <v>0.83087463352792501</v>
      </c>
      <c r="BB367" s="52">
        <v>0.81178129597045801</v>
      </c>
      <c r="BC367" s="52">
        <v>0.82203680373267596</v>
      </c>
      <c r="BD367" s="52">
        <v>0.83783181265100004</v>
      </c>
      <c r="BE367" s="52">
        <v>0.85297219090287901</v>
      </c>
      <c r="BF367" s="52">
        <v>0.95018286633177496</v>
      </c>
      <c r="BG367" s="52">
        <v>1.081424732858</v>
      </c>
      <c r="BH367" s="52">
        <v>1.2549397022758799</v>
      </c>
      <c r="BI367" s="52">
        <v>1.45731179171032</v>
      </c>
      <c r="BJ367" s="52">
        <v>1.6918920031032201</v>
      </c>
      <c r="BK367" s="52">
        <v>1.9303935215294099</v>
      </c>
      <c r="BL367" s="52">
        <v>2.11367269774526</v>
      </c>
      <c r="BM367" s="52">
        <v>2.24904379993212</v>
      </c>
      <c r="BN367" s="52">
        <v>2.3417439448845299</v>
      </c>
      <c r="BO367" s="52">
        <v>2.3002260113323501</v>
      </c>
      <c r="BP367" s="52">
        <v>2.1213742314956199</v>
      </c>
      <c r="BQ367" s="52">
        <v>1.97834260950535</v>
      </c>
      <c r="BR367" s="52">
        <v>1.8465890336881301</v>
      </c>
      <c r="BS367" s="52">
        <v>1.64774809258513</v>
      </c>
      <c r="BT367" s="52">
        <v>1.41718290662873</v>
      </c>
      <c r="BU367" s="52">
        <v>76.877598570774495</v>
      </c>
      <c r="BV367" s="52">
        <v>75.892702154874698</v>
      </c>
      <c r="BW367" s="52">
        <v>73.7612115331127</v>
      </c>
      <c r="BX367" s="52">
        <v>72.058128962233894</v>
      </c>
      <c r="BY367" s="52">
        <v>70.779830973303604</v>
      </c>
      <c r="BZ367" s="52">
        <v>69.877774524354805</v>
      </c>
      <c r="CA367" s="52">
        <v>68.545197181431107</v>
      </c>
      <c r="CB367" s="52">
        <v>68.221585739052998</v>
      </c>
      <c r="CC367" s="52">
        <v>71.754213110786296</v>
      </c>
      <c r="CD367" s="52">
        <v>76.445609334520697</v>
      </c>
      <c r="CE367" s="52">
        <v>80.852761887077506</v>
      </c>
      <c r="CF367" s="52">
        <v>84.778259872658495</v>
      </c>
      <c r="CG367" s="52">
        <v>88.658074239938003</v>
      </c>
      <c r="CH367" s="52">
        <v>91.866565818536301</v>
      </c>
      <c r="CI367" s="52">
        <v>94.718872162938297</v>
      </c>
      <c r="CJ367" s="52">
        <v>96.4566436524822</v>
      </c>
      <c r="CK367" s="52">
        <v>97.416426193381</v>
      </c>
      <c r="CL367" s="52">
        <v>97.311647542435495</v>
      </c>
      <c r="CM367" s="52">
        <v>95.957096247616505</v>
      </c>
      <c r="CN367" s="52">
        <v>93.698308640888499</v>
      </c>
      <c r="CO367" s="52">
        <v>89.406679737288101</v>
      </c>
      <c r="CP367" s="57">
        <v>85.782581782945698</v>
      </c>
      <c r="CQ367" s="57">
        <v>82.517191895829697</v>
      </c>
      <c r="CR367" s="57">
        <v>79.709921232174906</v>
      </c>
      <c r="CS367" s="57">
        <v>78.831633009211302</v>
      </c>
      <c r="CT367" s="57">
        <v>2.00396497232814E-2</v>
      </c>
      <c r="CU367" s="57">
        <v>2.30370613797398E-2</v>
      </c>
      <c r="CV367" s="57">
        <v>2.0230009030855499E-2</v>
      </c>
      <c r="CW367" s="57">
        <v>1.19279605849888E-2</v>
      </c>
      <c r="CX367" s="57">
        <v>2.3498446051307201E-3</v>
      </c>
      <c r="CY367" s="57">
        <v>-1.76098469807306E-3</v>
      </c>
      <c r="CZ367" s="57">
        <v>-2.7273649130520601E-3</v>
      </c>
      <c r="DA367" s="57">
        <v>1.0732109083106E-2</v>
      </c>
      <c r="DB367" s="57">
        <v>2.0111727282905799E-2</v>
      </c>
      <c r="DC367" s="57">
        <v>1.5943625582456201E-2</v>
      </c>
      <c r="DD367" s="57">
        <v>6.5133396018300996E-3</v>
      </c>
      <c r="DE367" s="57">
        <v>4.1648683306198097E-3</v>
      </c>
      <c r="DF367" s="57">
        <v>1.3889237898951699E-3</v>
      </c>
      <c r="DG367" s="57">
        <v>2.1658290595056699E-2</v>
      </c>
      <c r="DH367" s="57">
        <v>2.8103262043131901E-2</v>
      </c>
      <c r="DI367" s="52">
        <v>2.8478810968109201E-2</v>
      </c>
      <c r="DJ367" s="52">
        <v>8.6743944916635396E-2</v>
      </c>
      <c r="DK367" s="52">
        <v>0.111228908004954</v>
      </c>
      <c r="DL367" s="57">
        <v>0.109611713608347</v>
      </c>
      <c r="DM367" s="57">
        <v>9.8321824012825798E-2</v>
      </c>
      <c r="DN367" s="57">
        <v>7.0241157614077898E-2</v>
      </c>
      <c r="DO367" s="57">
        <v>1.5707188616760102E-2</v>
      </c>
      <c r="DP367" s="52">
        <v>-1.3180509223468899E-3</v>
      </c>
      <c r="DQ367" s="52">
        <v>-9.5503231536763497E-4</v>
      </c>
      <c r="DR367" s="58">
        <v>2.8060337584738401E-6</v>
      </c>
      <c r="DS367" s="58">
        <v>2.4264752789890502E-6</v>
      </c>
      <c r="DT367" s="58">
        <v>1.77426032679758E-6</v>
      </c>
      <c r="DU367" s="58">
        <v>8.3188666782269298E-7</v>
      </c>
      <c r="DV367" s="58">
        <v>3.1600428696054299E-7</v>
      </c>
      <c r="DW367" s="58">
        <v>1.1447895823717099E-7</v>
      </c>
      <c r="DX367" s="58">
        <v>3.7332014907412499E-7</v>
      </c>
      <c r="DY367" s="58">
        <v>2.82369389778111E-6</v>
      </c>
      <c r="DZ367" s="58">
        <v>6.2520795563828297E-7</v>
      </c>
      <c r="EA367" s="58">
        <v>3.80595536934796E-7</v>
      </c>
      <c r="EB367" s="58">
        <v>4.1129628825914303E-7</v>
      </c>
      <c r="EC367" s="58">
        <v>3.9200131201224001E-7</v>
      </c>
      <c r="ED367" s="58">
        <v>7.7556662725414704E-7</v>
      </c>
      <c r="EE367" s="58">
        <v>2.0359335101350599E-6</v>
      </c>
      <c r="EF367" s="58">
        <v>2.8273075922421299E-6</v>
      </c>
      <c r="EG367" s="58">
        <v>2.9607376865732799E-6</v>
      </c>
      <c r="EH367" s="58">
        <v>3.2373422516949299E-6</v>
      </c>
      <c r="EI367" s="58">
        <v>3.47958668267433E-6</v>
      </c>
      <c r="EJ367" s="58">
        <v>3.41631279151593E-6</v>
      </c>
      <c r="EK367" s="58">
        <v>3.1910967980265598E-6</v>
      </c>
      <c r="EL367" s="58">
        <v>5.08242907143755E-6</v>
      </c>
      <c r="EM367" s="58">
        <v>2.8676209029211298E-6</v>
      </c>
      <c r="EN367" s="58">
        <v>3.9087605363192898E-7</v>
      </c>
      <c r="EO367" s="58">
        <v>4.0506318748263098E-7</v>
      </c>
    </row>
    <row r="368" spans="2:145" x14ac:dyDescent="0.25">
      <c r="B36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All_All_All_All_All_All_TOU_All_All_All_All_45904</v>
      </c>
      <c r="C368" s="52" t="s">
        <v>264</v>
      </c>
      <c r="D368" s="52" t="s">
        <v>220</v>
      </c>
      <c r="E368" s="52" t="s">
        <v>25</v>
      </c>
      <c r="F368" s="52" t="s">
        <v>25</v>
      </c>
      <c r="G368" s="52" t="s">
        <v>25</v>
      </c>
      <c r="H368" s="52" t="s">
        <v>25</v>
      </c>
      <c r="I368" s="52" t="s">
        <v>25</v>
      </c>
      <c r="J368" s="52" t="s">
        <v>25</v>
      </c>
      <c r="K368" s="52" t="s">
        <v>37</v>
      </c>
      <c r="L368" s="53" t="s">
        <v>25</v>
      </c>
      <c r="M368" s="53" t="s">
        <v>25</v>
      </c>
      <c r="N368" s="54" t="s">
        <v>25</v>
      </c>
      <c r="O368" s="52" t="s">
        <v>25</v>
      </c>
      <c r="P368" s="55">
        <v>45904</v>
      </c>
      <c r="Q368" s="52">
        <v>17</v>
      </c>
      <c r="R368" s="52">
        <v>21</v>
      </c>
      <c r="S368" s="56">
        <v>24472</v>
      </c>
      <c r="T368" s="52">
        <v>0</v>
      </c>
      <c r="U368" s="52">
        <v>0</v>
      </c>
      <c r="V368" s="52">
        <v>0</v>
      </c>
      <c r="W368" s="52">
        <v>0</v>
      </c>
      <c r="X368" s="52">
        <v>1.20683252115352</v>
      </c>
      <c r="Y368" s="52">
        <v>1.0707037490362901</v>
      </c>
      <c r="Z368" s="52">
        <v>0.94219560982476402</v>
      </c>
      <c r="AA368" s="52">
        <v>0.84061043251242595</v>
      </c>
      <c r="AB368" s="52">
        <v>0.79055158438683304</v>
      </c>
      <c r="AC368" s="52">
        <v>0.78125878418282102</v>
      </c>
      <c r="AD368" s="52">
        <v>0.79835645692312396</v>
      </c>
      <c r="AE368" s="52">
        <v>0.82526311124184204</v>
      </c>
      <c r="AF368" s="52">
        <v>0.78290483313089998</v>
      </c>
      <c r="AG368" s="52">
        <v>0.851556416981186</v>
      </c>
      <c r="AH368" s="52">
        <v>0.93744103308216498</v>
      </c>
      <c r="AI368" s="52">
        <v>1.04400775082766</v>
      </c>
      <c r="AJ368" s="52">
        <v>1.1968681246496899</v>
      </c>
      <c r="AK368" s="52">
        <v>1.3329450577586199</v>
      </c>
      <c r="AL368" s="52">
        <v>1.4755746752346901</v>
      </c>
      <c r="AM368" s="52">
        <v>1.6042775309928501</v>
      </c>
      <c r="AN368" s="52">
        <v>1.6094627674583799</v>
      </c>
      <c r="AO368" s="52">
        <v>1.6321877245747001</v>
      </c>
      <c r="AP368" s="52">
        <v>1.5970964387109901</v>
      </c>
      <c r="AQ368" s="52">
        <v>1.5020427171207</v>
      </c>
      <c r="AR368" s="52">
        <v>1.4740950738712899</v>
      </c>
      <c r="AS368" s="52">
        <v>1.4425419945139899</v>
      </c>
      <c r="AT368" s="52">
        <v>1.2638827148576599</v>
      </c>
      <c r="AU368" s="52">
        <v>1.0972421576193001</v>
      </c>
      <c r="AV368" s="52">
        <v>1.27155416074816</v>
      </c>
      <c r="AW368" s="52">
        <v>1.0389398664276199</v>
      </c>
      <c r="AX368" s="52">
        <v>0.92937910367179699</v>
      </c>
      <c r="AY368" s="52">
        <v>0.852105271643263</v>
      </c>
      <c r="AZ368" s="52">
        <v>0.79823654236931996</v>
      </c>
      <c r="BA368" s="52">
        <v>0.77857885749639499</v>
      </c>
      <c r="BB368" s="52">
        <v>0.774176824733533</v>
      </c>
      <c r="BC368" s="52">
        <v>0.79868796360217698</v>
      </c>
      <c r="BD368" s="52">
        <v>0.79661056446170297</v>
      </c>
      <c r="BE368" s="52">
        <v>0.78187705329386403</v>
      </c>
      <c r="BF368" s="52">
        <v>0.84746520764537803</v>
      </c>
      <c r="BG368" s="52">
        <v>0.93394193657476599</v>
      </c>
      <c r="BH368" s="52">
        <v>1.0520939776612599</v>
      </c>
      <c r="BI368" s="52">
        <v>1.18475205331915</v>
      </c>
      <c r="BJ368" s="52">
        <v>1.3042029701456199</v>
      </c>
      <c r="BK368" s="52">
        <v>1.48051254660974</v>
      </c>
      <c r="BL368" s="52">
        <v>1.59408155032371</v>
      </c>
      <c r="BM368" s="52">
        <v>1.69105244516686</v>
      </c>
      <c r="BN368" s="52">
        <v>1.7099114217679401</v>
      </c>
      <c r="BO368" s="52">
        <v>1.64233818387106</v>
      </c>
      <c r="BP368" s="52">
        <v>1.5128887823839701</v>
      </c>
      <c r="BQ368" s="52">
        <v>1.44454268624518</v>
      </c>
      <c r="BR368" s="52">
        <v>1.36480606381847</v>
      </c>
      <c r="BS368" s="52">
        <v>1.24999295129314</v>
      </c>
      <c r="BT368" s="52">
        <v>1.08685123049354</v>
      </c>
      <c r="BU368" s="52">
        <v>73.189529739849704</v>
      </c>
      <c r="BV368" s="52">
        <v>71.713808353925202</v>
      </c>
      <c r="BW368" s="52">
        <v>70.759956435950201</v>
      </c>
      <c r="BX368" s="52">
        <v>69.767955561868604</v>
      </c>
      <c r="BY368" s="52">
        <v>68.584020962304606</v>
      </c>
      <c r="BZ368" s="52">
        <v>67.439678420567702</v>
      </c>
      <c r="CA368" s="52">
        <v>67.242680297091198</v>
      </c>
      <c r="CB368" s="52">
        <v>66.631338735817906</v>
      </c>
      <c r="CC368" s="52">
        <v>69.185091184373405</v>
      </c>
      <c r="CD368" s="52">
        <v>72.355098349428403</v>
      </c>
      <c r="CE368" s="52">
        <v>75.759968081637595</v>
      </c>
      <c r="CF368" s="52">
        <v>78.689471144253801</v>
      </c>
      <c r="CG368" s="52">
        <v>81.428179310860799</v>
      </c>
      <c r="CH368" s="52">
        <v>84.364763351533995</v>
      </c>
      <c r="CI368" s="52">
        <v>86.839273857074005</v>
      </c>
      <c r="CJ368" s="52">
        <v>88.039553257283998</v>
      </c>
      <c r="CK368" s="52">
        <v>88.227500360438199</v>
      </c>
      <c r="CL368" s="52">
        <v>87.625738550700206</v>
      </c>
      <c r="CM368" s="52">
        <v>85.746665753209697</v>
      </c>
      <c r="CN368" s="52">
        <v>81.724384432145101</v>
      </c>
      <c r="CO368" s="52">
        <v>78.214757184558295</v>
      </c>
      <c r="CP368" s="57">
        <v>75.466861833676802</v>
      </c>
      <c r="CQ368" s="57">
        <v>73.0541422536526</v>
      </c>
      <c r="CR368" s="57">
        <v>71.252598198071993</v>
      </c>
      <c r="CS368" s="57">
        <v>75.360528255087203</v>
      </c>
      <c r="CT368" s="57">
        <v>1.3092568148745201E-2</v>
      </c>
      <c r="CU368" s="57">
        <v>5.9656247746599101E-3</v>
      </c>
      <c r="CV368" s="57">
        <v>1.20473122525335E-2</v>
      </c>
      <c r="CW368" s="57">
        <v>8.2877938052873697E-3</v>
      </c>
      <c r="CX368" s="57">
        <v>1.55154305780998E-3</v>
      </c>
      <c r="CY368" s="57">
        <v>-1.9855448568264198E-3</v>
      </c>
      <c r="CZ368" s="57">
        <v>-1.5888462559747001E-3</v>
      </c>
      <c r="DA368" s="57">
        <v>9.2929009377058103E-3</v>
      </c>
      <c r="DB368" s="57">
        <v>2.0716556176575501E-2</v>
      </c>
      <c r="DC368" s="57">
        <v>1.7944105960230501E-2</v>
      </c>
      <c r="DD368" s="57">
        <v>6.9371460097622699E-3</v>
      </c>
      <c r="DE368" s="57">
        <v>3.8242078733084798E-3</v>
      </c>
      <c r="DF368" s="57">
        <v>-2.4645347449089201E-3</v>
      </c>
      <c r="DG368" s="52">
        <v>-2.3712606419353699E-3</v>
      </c>
      <c r="DH368" s="52">
        <v>6.7793830381797501E-3</v>
      </c>
      <c r="DI368" s="52">
        <v>1.2046996522302201E-2</v>
      </c>
      <c r="DJ368" s="52">
        <v>7.0983073962307394E-2</v>
      </c>
      <c r="DK368" s="57">
        <v>8.5956422846804506E-2</v>
      </c>
      <c r="DL368" s="57">
        <v>8.0729687890880003E-2</v>
      </c>
      <c r="DM368" s="57">
        <v>6.6307486319935993E-2</v>
      </c>
      <c r="DN368" s="57">
        <v>4.2638344560582603E-2</v>
      </c>
      <c r="DO368" s="57">
        <v>2.8176741992970802E-3</v>
      </c>
      <c r="DP368" s="52">
        <v>-1.71283091483229E-3</v>
      </c>
      <c r="DQ368" s="52">
        <v>1.08105147026598E-3</v>
      </c>
      <c r="DR368" s="58">
        <v>2.3112976016050901E-6</v>
      </c>
      <c r="DS368" s="58">
        <v>1.9432161370351699E-6</v>
      </c>
      <c r="DT368" s="58">
        <v>1.46110897745919E-6</v>
      </c>
      <c r="DU368" s="58">
        <v>6.9132811175057703E-7</v>
      </c>
      <c r="DV368" s="58">
        <v>2.8279611524269099E-7</v>
      </c>
      <c r="DW368" s="58">
        <v>8.8581543278325195E-8</v>
      </c>
      <c r="DX368" s="58">
        <v>3.2168194941232E-7</v>
      </c>
      <c r="DY368" s="58">
        <v>2.3852204466256798E-6</v>
      </c>
      <c r="DZ368" s="58">
        <v>4.6878776529731698E-7</v>
      </c>
      <c r="EA368" s="58">
        <v>2.7176242187807097E-7</v>
      </c>
      <c r="EB368" s="58">
        <v>1.5654713725425499E-7</v>
      </c>
      <c r="EC368" s="58">
        <v>1.6166472673862901E-7</v>
      </c>
      <c r="ED368" s="58">
        <v>3.6098123810371599E-7</v>
      </c>
      <c r="EE368" s="58">
        <v>1.21908346655199E-6</v>
      </c>
      <c r="EF368" s="58">
        <v>1.69104124565473E-6</v>
      </c>
      <c r="EG368" s="58">
        <v>2.0689245848345401E-6</v>
      </c>
      <c r="EH368" s="58">
        <v>2.3175219029891802E-6</v>
      </c>
      <c r="EI368" s="58">
        <v>2.4504712376387999E-6</v>
      </c>
      <c r="EJ368" s="58">
        <v>2.3813159726071099E-6</v>
      </c>
      <c r="EK368" s="58">
        <v>2.3185928098511501E-6</v>
      </c>
      <c r="EL368" s="58">
        <v>3.8006129967926498E-6</v>
      </c>
      <c r="EM368" s="58">
        <v>1.95648178298875E-6</v>
      </c>
      <c r="EN368" s="58">
        <v>2.0415660998316801E-7</v>
      </c>
      <c r="EO368" s="58">
        <v>1.8733434853499699E-7</v>
      </c>
    </row>
    <row r="369" spans="2:145" x14ac:dyDescent="0.25">
      <c r="B36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All_All_All_All_All_All_TOU_All_All_All_All_45916</v>
      </c>
      <c r="C369" s="52" t="s">
        <v>264</v>
      </c>
      <c r="D369" s="52" t="s">
        <v>220</v>
      </c>
      <c r="E369" s="52" t="s">
        <v>25</v>
      </c>
      <c r="F369" s="52" t="s">
        <v>25</v>
      </c>
      <c r="G369" s="52" t="s">
        <v>25</v>
      </c>
      <c r="H369" s="52" t="s">
        <v>25</v>
      </c>
      <c r="I369" s="52" t="s">
        <v>25</v>
      </c>
      <c r="J369" s="52" t="s">
        <v>25</v>
      </c>
      <c r="K369" s="52" t="s">
        <v>37</v>
      </c>
      <c r="L369" s="53" t="s">
        <v>25</v>
      </c>
      <c r="M369" s="53" t="s">
        <v>25</v>
      </c>
      <c r="N369" s="54" t="s">
        <v>25</v>
      </c>
      <c r="O369" s="52" t="s">
        <v>25</v>
      </c>
      <c r="P369" s="55">
        <v>45916</v>
      </c>
      <c r="Q369" s="52">
        <v>17</v>
      </c>
      <c r="R369" s="52">
        <v>21</v>
      </c>
      <c r="S369" s="56">
        <v>24841</v>
      </c>
      <c r="T369" s="52">
        <v>0</v>
      </c>
      <c r="U369" s="52">
        <v>0</v>
      </c>
      <c r="V369" s="52">
        <v>0</v>
      </c>
      <c r="W369" s="52">
        <v>0</v>
      </c>
      <c r="X369" s="52">
        <v>1.0059285528770801</v>
      </c>
      <c r="Y369" s="52">
        <v>0.898958906750286</v>
      </c>
      <c r="Z369" s="52">
        <v>0.80043449242980103</v>
      </c>
      <c r="AA369" s="52">
        <v>0.72676970275445196</v>
      </c>
      <c r="AB369" s="52">
        <v>0.69618577514105295</v>
      </c>
      <c r="AC369" s="52">
        <v>0.69522623928861604</v>
      </c>
      <c r="AD369" s="52">
        <v>0.73932674930336495</v>
      </c>
      <c r="AE369" s="52">
        <v>0.76612301335902699</v>
      </c>
      <c r="AF369" s="52">
        <v>0.74235651252026202</v>
      </c>
      <c r="AG369" s="52">
        <v>0.79742820954510096</v>
      </c>
      <c r="AH369" s="52">
        <v>0.86325370248246702</v>
      </c>
      <c r="AI369" s="52">
        <v>0.96369163746722597</v>
      </c>
      <c r="AJ369" s="52">
        <v>1.1356729197687701</v>
      </c>
      <c r="AK369" s="52">
        <v>1.28423898664296</v>
      </c>
      <c r="AL369" s="52">
        <v>1.47200474648464</v>
      </c>
      <c r="AM369" s="52">
        <v>1.6130579211782099</v>
      </c>
      <c r="AN369" s="52">
        <v>1.6534645410381299</v>
      </c>
      <c r="AO369" s="52">
        <v>1.6981692273633</v>
      </c>
      <c r="AP369" s="52">
        <v>1.67346518247724</v>
      </c>
      <c r="AQ369" s="52">
        <v>1.5695029915287699</v>
      </c>
      <c r="AR369" s="52">
        <v>1.5149503697684601</v>
      </c>
      <c r="AS369" s="52">
        <v>1.46783558385521</v>
      </c>
      <c r="AT369" s="52">
        <v>1.3145465987403699</v>
      </c>
      <c r="AU369" s="52">
        <v>1.13124294160675</v>
      </c>
      <c r="AV369" s="52">
        <v>1.04464667636751</v>
      </c>
      <c r="AW369" s="52">
        <v>0.97709437881979799</v>
      </c>
      <c r="AX369" s="52">
        <v>0.86737161630687398</v>
      </c>
      <c r="AY369" s="52">
        <v>0.78206530949656095</v>
      </c>
      <c r="AZ369" s="52">
        <v>0.71700183683271101</v>
      </c>
      <c r="BA369" s="52">
        <v>0.69295082856100498</v>
      </c>
      <c r="BB369" s="52">
        <v>0.69149395807041003</v>
      </c>
      <c r="BC369" s="52">
        <v>0.72471717591711005</v>
      </c>
      <c r="BD369" s="52">
        <v>0.74256976127209395</v>
      </c>
      <c r="BE369" s="52">
        <v>0.73636751766558195</v>
      </c>
      <c r="BF369" s="52">
        <v>0.78946978619895702</v>
      </c>
      <c r="BG369" s="52">
        <v>0.85846655662742999</v>
      </c>
      <c r="BH369" s="52">
        <v>0.98811397758449704</v>
      </c>
      <c r="BI369" s="52">
        <v>1.15932599806238</v>
      </c>
      <c r="BJ369" s="52">
        <v>1.3709690602864599</v>
      </c>
      <c r="BK369" s="52">
        <v>1.57479849996551</v>
      </c>
      <c r="BL369" s="52">
        <v>1.7553195876451799</v>
      </c>
      <c r="BM369" s="52">
        <v>1.83381514814862</v>
      </c>
      <c r="BN369" s="52">
        <v>1.88979993867361</v>
      </c>
      <c r="BO369" s="52">
        <v>1.8364165776999399</v>
      </c>
      <c r="BP369" s="52">
        <v>1.70646811298989</v>
      </c>
      <c r="BQ369" s="52">
        <v>1.5845192677384601</v>
      </c>
      <c r="BR369" s="52">
        <v>1.4691330994262599</v>
      </c>
      <c r="BS369" s="52">
        <v>1.3009625696500799</v>
      </c>
      <c r="BT369" s="52">
        <v>1.1194444862510999</v>
      </c>
      <c r="BU369" s="52">
        <v>73.054391891193802</v>
      </c>
      <c r="BV369" s="52">
        <v>71.860699543739699</v>
      </c>
      <c r="BW369" s="52">
        <v>69.861022955071306</v>
      </c>
      <c r="BX369" s="52">
        <v>69.072819354666805</v>
      </c>
      <c r="BY369" s="52">
        <v>67.628856346094807</v>
      </c>
      <c r="BZ369" s="52">
        <v>66.357272673328296</v>
      </c>
      <c r="CA369" s="52">
        <v>65.715254388946803</v>
      </c>
      <c r="CB369" s="52">
        <v>65.0016509687904</v>
      </c>
      <c r="CC369" s="52">
        <v>67.924251469172702</v>
      </c>
      <c r="CD369" s="52">
        <v>73.031783977406803</v>
      </c>
      <c r="CE369" s="52">
        <v>78.931711848474194</v>
      </c>
      <c r="CF369" s="52">
        <v>83.513469557049405</v>
      </c>
      <c r="CG369" s="52">
        <v>86.778945888777599</v>
      </c>
      <c r="CH369" s="52">
        <v>89.903717819538599</v>
      </c>
      <c r="CI369" s="52">
        <v>91.647682845689303</v>
      </c>
      <c r="CJ369" s="52">
        <v>93.291404198207701</v>
      </c>
      <c r="CK369" s="52">
        <v>93.767936493033801</v>
      </c>
      <c r="CL369" s="52">
        <v>93.595386478170994</v>
      </c>
      <c r="CM369" s="52">
        <v>92.015227652232397</v>
      </c>
      <c r="CN369" s="52">
        <v>88.724833645248097</v>
      </c>
      <c r="CO369" s="52">
        <v>84.398520875110705</v>
      </c>
      <c r="CP369" s="57">
        <v>81.077840278943299</v>
      </c>
      <c r="CQ369" s="57">
        <v>78.594941419962893</v>
      </c>
      <c r="CR369" s="57">
        <v>76.443332618862897</v>
      </c>
      <c r="CS369" s="57">
        <v>74.970375984745601</v>
      </c>
      <c r="CT369" s="57">
        <v>1.2201829345331899E-2</v>
      </c>
      <c r="CU369" s="57">
        <v>3.6860682876609799E-3</v>
      </c>
      <c r="CV369" s="57">
        <v>6.8340510687409702E-3</v>
      </c>
      <c r="CW369" s="57">
        <v>5.8451246479313901E-3</v>
      </c>
      <c r="CX369" s="57">
        <v>7.4049775148449996E-4</v>
      </c>
      <c r="CY369" s="57">
        <v>-2.0018098827235199E-3</v>
      </c>
      <c r="CZ369" s="57">
        <v>3.9961284098060398E-4</v>
      </c>
      <c r="DA369" s="57">
        <v>7.1731902280501598E-3</v>
      </c>
      <c r="DB369" s="57">
        <v>2.1268553025543601E-2</v>
      </c>
      <c r="DC369" s="57">
        <v>1.8394493638313199E-2</v>
      </c>
      <c r="DD369" s="57">
        <v>5.5041691667141101E-3</v>
      </c>
      <c r="DE369" s="57">
        <v>3.87464572404214E-3</v>
      </c>
      <c r="DF369" s="57">
        <v>-7.5927970566815597E-3</v>
      </c>
      <c r="DG369" s="57">
        <v>-3.3284839125198801E-3</v>
      </c>
      <c r="DH369" s="57">
        <v>5.6792012536820199E-3</v>
      </c>
      <c r="DI369" s="57">
        <v>1.3147993769692799E-2</v>
      </c>
      <c r="DJ369" s="57">
        <v>7.8913964841632198E-2</v>
      </c>
      <c r="DK369" s="57">
        <v>9.6580033633358695E-2</v>
      </c>
      <c r="DL369" s="57">
        <v>0.101313583212415</v>
      </c>
      <c r="DM369" s="57">
        <v>9.5712613024019594E-2</v>
      </c>
      <c r="DN369" s="57">
        <v>4.6626246335921197E-2</v>
      </c>
      <c r="DO369" s="57">
        <v>-1.49086646598395E-3</v>
      </c>
      <c r="DP369" s="52">
        <v>-3.9417514392719698E-3</v>
      </c>
      <c r="DQ369" s="52">
        <v>9.6991996650424604E-5</v>
      </c>
      <c r="DR369" s="58">
        <v>1.85752845804107E-6</v>
      </c>
      <c r="DS369" s="58">
        <v>1.54294992010759E-6</v>
      </c>
      <c r="DT369" s="58">
        <v>1.19161368372928E-6</v>
      </c>
      <c r="DU369" s="58">
        <v>5.6670116665611395E-7</v>
      </c>
      <c r="DV369" s="58">
        <v>2.0942626638010201E-7</v>
      </c>
      <c r="DW369" s="58">
        <v>7.0975460381949602E-8</v>
      </c>
      <c r="DX369" s="58">
        <v>2.3966546562330702E-7</v>
      </c>
      <c r="DY369" s="58">
        <v>1.8543174347664499E-6</v>
      </c>
      <c r="DZ369" s="58">
        <v>3.7887978070034199E-7</v>
      </c>
      <c r="EA369" s="58">
        <v>1.964374389641E-7</v>
      </c>
      <c r="EB369" s="58">
        <v>1.10472119549825E-7</v>
      </c>
      <c r="EC369" s="58">
        <v>1.18778037347482E-7</v>
      </c>
      <c r="ED369" s="58">
        <v>2.9073661120830098E-7</v>
      </c>
      <c r="EE369" s="58">
        <v>1.0801252969784699E-6</v>
      </c>
      <c r="EF369" s="58">
        <v>1.476541109514E-6</v>
      </c>
      <c r="EG369" s="58">
        <v>1.6898502572371E-6</v>
      </c>
      <c r="EH369" s="58">
        <v>1.9006363185173299E-6</v>
      </c>
      <c r="EI369" s="58">
        <v>1.90662328366183E-6</v>
      </c>
      <c r="EJ369" s="58">
        <v>1.9521692561006402E-6</v>
      </c>
      <c r="EK369" s="58">
        <v>1.85251772237162E-6</v>
      </c>
      <c r="EL369" s="58">
        <v>2.7994768893631501E-6</v>
      </c>
      <c r="EM369" s="58">
        <v>1.46534297261212E-6</v>
      </c>
      <c r="EN369" s="58">
        <v>1.5739907419554999E-7</v>
      </c>
      <c r="EO369" s="58">
        <v>1.4573095088088401E-7</v>
      </c>
    </row>
    <row r="370" spans="2:145" x14ac:dyDescent="0.25">
      <c r="B37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All_All_All_All_All_All_TOU_All_All_All_All_45917</v>
      </c>
      <c r="C370" s="52" t="s">
        <v>264</v>
      </c>
      <c r="D370" s="52" t="s">
        <v>220</v>
      </c>
      <c r="E370" s="52" t="s">
        <v>25</v>
      </c>
      <c r="F370" s="52" t="s">
        <v>25</v>
      </c>
      <c r="G370" s="52" t="s">
        <v>25</v>
      </c>
      <c r="H370" s="52" t="s">
        <v>25</v>
      </c>
      <c r="I370" s="52" t="s">
        <v>25</v>
      </c>
      <c r="J370" s="52" t="s">
        <v>25</v>
      </c>
      <c r="K370" s="52" t="s">
        <v>37</v>
      </c>
      <c r="L370" s="53" t="s">
        <v>25</v>
      </c>
      <c r="M370" s="53" t="s">
        <v>25</v>
      </c>
      <c r="N370" s="54" t="s">
        <v>25</v>
      </c>
      <c r="O370" s="52" t="s">
        <v>25</v>
      </c>
      <c r="P370" s="55">
        <v>45917</v>
      </c>
      <c r="Q370" s="52">
        <v>17</v>
      </c>
      <c r="R370" s="52">
        <v>21</v>
      </c>
      <c r="S370" s="56">
        <v>24905</v>
      </c>
      <c r="T370" s="52">
        <v>0</v>
      </c>
      <c r="U370" s="52">
        <v>0</v>
      </c>
      <c r="V370" s="52">
        <v>0</v>
      </c>
      <c r="W370" s="52">
        <v>0</v>
      </c>
      <c r="X370" s="52">
        <v>1.07709425096181</v>
      </c>
      <c r="Y370" s="52">
        <v>0.96580688519214497</v>
      </c>
      <c r="Z370" s="52">
        <v>0.84498892556989302</v>
      </c>
      <c r="AA370" s="52">
        <v>0.76018000078558401</v>
      </c>
      <c r="AB370" s="52">
        <v>0.72591910727032005</v>
      </c>
      <c r="AC370" s="52">
        <v>0.72959263034069699</v>
      </c>
      <c r="AD370" s="52">
        <v>0.74066343772931398</v>
      </c>
      <c r="AE370" s="52">
        <v>0.779965858481798</v>
      </c>
      <c r="AF370" s="52">
        <v>0.75857735447119101</v>
      </c>
      <c r="AG370" s="52">
        <v>0.80813865325470702</v>
      </c>
      <c r="AH370" s="52">
        <v>0.88071184610222997</v>
      </c>
      <c r="AI370" s="52">
        <v>0.99715059284458496</v>
      </c>
      <c r="AJ370" s="52">
        <v>1.13418931850367</v>
      </c>
      <c r="AK370" s="52">
        <v>1.2748933399337199</v>
      </c>
      <c r="AL370" s="52">
        <v>1.49975963148983</v>
      </c>
      <c r="AM370" s="52">
        <v>1.6185588743693899</v>
      </c>
      <c r="AN370" s="52">
        <v>1.6591691188659801</v>
      </c>
      <c r="AO370" s="52">
        <v>1.7416612254246799</v>
      </c>
      <c r="AP370" s="52">
        <v>1.69837373833748</v>
      </c>
      <c r="AQ370" s="52">
        <v>1.6154348439589601</v>
      </c>
      <c r="AR370" s="52">
        <v>1.57218435765793</v>
      </c>
      <c r="AS370" s="52">
        <v>1.5045490976556499</v>
      </c>
      <c r="AT370" s="52">
        <v>1.35803363239908</v>
      </c>
      <c r="AU370" s="52">
        <v>1.17105416350481</v>
      </c>
      <c r="AV370" s="52">
        <v>1.13184486117647</v>
      </c>
      <c r="AW370" s="52">
        <v>1.02250117887947</v>
      </c>
      <c r="AX370" s="52">
        <v>0.89781903567574495</v>
      </c>
      <c r="AY370" s="52">
        <v>0.81116041364206204</v>
      </c>
      <c r="AZ370" s="52">
        <v>0.74646185347008198</v>
      </c>
      <c r="BA370" s="52">
        <v>0.717157151043464</v>
      </c>
      <c r="BB370" s="52">
        <v>0.71331992059781701</v>
      </c>
      <c r="BC370" s="52">
        <v>0.74300529531441895</v>
      </c>
      <c r="BD370" s="52">
        <v>0.75787510936804903</v>
      </c>
      <c r="BE370" s="52">
        <v>0.74801338519396199</v>
      </c>
      <c r="BF370" s="52">
        <v>0.79670180808853697</v>
      </c>
      <c r="BG370" s="52">
        <v>0.87283515110547405</v>
      </c>
      <c r="BH370" s="52">
        <v>1.00024142354652</v>
      </c>
      <c r="BI370" s="52">
        <v>1.16881310036632</v>
      </c>
      <c r="BJ370" s="52">
        <v>1.3764751551605501</v>
      </c>
      <c r="BK370" s="52">
        <v>1.6150428899848599</v>
      </c>
      <c r="BL370" s="52">
        <v>1.8011089978367101</v>
      </c>
      <c r="BM370" s="52">
        <v>1.88533498368823</v>
      </c>
      <c r="BN370" s="52">
        <v>1.94514958550624</v>
      </c>
      <c r="BO370" s="52">
        <v>1.8896224270767801</v>
      </c>
      <c r="BP370" s="52">
        <v>1.74894882428301</v>
      </c>
      <c r="BQ370" s="52">
        <v>1.6244178224013099</v>
      </c>
      <c r="BR370" s="52">
        <v>1.51065281407465</v>
      </c>
      <c r="BS370" s="52">
        <v>1.34419230024396</v>
      </c>
      <c r="BT370" s="52">
        <v>1.15533608130444</v>
      </c>
      <c r="BU370" s="52">
        <v>73.826153438359796</v>
      </c>
      <c r="BV370" s="52">
        <v>72.398482986450404</v>
      </c>
      <c r="BW370" s="52">
        <v>70.984514070548201</v>
      </c>
      <c r="BX370" s="52">
        <v>69.608411068046294</v>
      </c>
      <c r="BY370" s="52">
        <v>68.240024066871996</v>
      </c>
      <c r="BZ370" s="52">
        <v>67.205050696143005</v>
      </c>
      <c r="CA370" s="52">
        <v>66.201923623519406</v>
      </c>
      <c r="CB370" s="52">
        <v>65.731703364384302</v>
      </c>
      <c r="CC370" s="52">
        <v>68.599326681871602</v>
      </c>
      <c r="CD370" s="52">
        <v>73.716157822221803</v>
      </c>
      <c r="CE370" s="52">
        <v>78.631425503483399</v>
      </c>
      <c r="CF370" s="52">
        <v>82.647765273453402</v>
      </c>
      <c r="CG370" s="52">
        <v>86.676117636771593</v>
      </c>
      <c r="CH370" s="52">
        <v>89.766124270790002</v>
      </c>
      <c r="CI370" s="52">
        <v>92.379230368976295</v>
      </c>
      <c r="CJ370" s="52">
        <v>94.165820498910705</v>
      </c>
      <c r="CK370" s="52">
        <v>94.646311548633307</v>
      </c>
      <c r="CL370" s="52">
        <v>94.613568642359297</v>
      </c>
      <c r="CM370" s="52">
        <v>92.766570035174297</v>
      </c>
      <c r="CN370" s="52">
        <v>89.656855289811404</v>
      </c>
      <c r="CO370" s="52">
        <v>85.233974020217701</v>
      </c>
      <c r="CP370" s="57">
        <v>82.496364958112096</v>
      </c>
      <c r="CQ370" s="57">
        <v>80.668517004230694</v>
      </c>
      <c r="CR370" s="57">
        <v>78.534867512633795</v>
      </c>
      <c r="CS370" s="57">
        <v>76.433233980833293</v>
      </c>
      <c r="CT370" s="57">
        <v>1.3850203484107501E-2</v>
      </c>
      <c r="CU370" s="57">
        <v>7.3702911630643504E-3</v>
      </c>
      <c r="CV370" s="57">
        <v>1.10972230137074E-2</v>
      </c>
      <c r="CW370" s="57">
        <v>7.1880425567443403E-3</v>
      </c>
      <c r="CX370" s="57">
        <v>1.15754356100461E-3</v>
      </c>
      <c r="CY370" s="57">
        <v>-1.9260091115416199E-3</v>
      </c>
      <c r="CZ370" s="57">
        <v>-2.26873546471401E-4</v>
      </c>
      <c r="DA370" s="57">
        <v>8.2082544046677905E-3</v>
      </c>
      <c r="DB370" s="57">
        <v>2.10920541394106E-2</v>
      </c>
      <c r="DC370" s="57">
        <v>1.7795503512436198E-2</v>
      </c>
      <c r="DD370" s="57">
        <v>5.6933846883807596E-3</v>
      </c>
      <c r="DE370" s="57">
        <v>3.89736626529248E-3</v>
      </c>
      <c r="DF370" s="57">
        <v>-6.9884596798212998E-3</v>
      </c>
      <c r="DG370" s="57">
        <v>-4.4948454152079704E-3</v>
      </c>
      <c r="DH370" s="52">
        <v>7.2435518232613298E-3</v>
      </c>
      <c r="DI370" s="52">
        <v>1.4357570998775999E-2</v>
      </c>
      <c r="DJ370" s="52">
        <v>7.9635253180804805E-2</v>
      </c>
      <c r="DK370" s="52">
        <v>9.8863665264453504E-2</v>
      </c>
      <c r="DL370" s="57">
        <v>0.103635771229453</v>
      </c>
      <c r="DM370" s="57">
        <v>9.9756160351045495E-2</v>
      </c>
      <c r="DN370" s="57">
        <v>4.4678795279639902E-2</v>
      </c>
      <c r="DO370" s="57">
        <v>-3.2676949536474499E-3</v>
      </c>
      <c r="DP370" s="52">
        <v>-4.6988471230964097E-3</v>
      </c>
      <c r="DQ370" s="52">
        <v>-2.79397100328311E-4</v>
      </c>
      <c r="DR370" s="58">
        <v>1.7859560807414999E-6</v>
      </c>
      <c r="DS370" s="58">
        <v>1.4813790489227E-6</v>
      </c>
      <c r="DT370" s="58">
        <v>1.12956091336996E-6</v>
      </c>
      <c r="DU370" s="58">
        <v>5.5213200783172E-7</v>
      </c>
      <c r="DV370" s="58">
        <v>2.3143169854284099E-7</v>
      </c>
      <c r="DW370" s="58">
        <v>7.3793682138605299E-8</v>
      </c>
      <c r="DX370" s="58">
        <v>2.5277354364420698E-7</v>
      </c>
      <c r="DY370" s="58">
        <v>1.67941903243941E-6</v>
      </c>
      <c r="DZ370" s="58">
        <v>3.7417350635941401E-7</v>
      </c>
      <c r="EA370" s="58">
        <v>2.1981040790554299E-7</v>
      </c>
      <c r="EB370" s="58">
        <v>1.1729671988658399E-7</v>
      </c>
      <c r="EC370" s="58">
        <v>1.17981739550683E-7</v>
      </c>
      <c r="ED370" s="58">
        <v>2.9198640503457799E-7</v>
      </c>
      <c r="EE370" s="58">
        <v>9.4834886979452804E-7</v>
      </c>
      <c r="EF370" s="58">
        <v>1.29820276233219E-6</v>
      </c>
      <c r="EG370" s="58">
        <v>1.59908911800058E-6</v>
      </c>
      <c r="EH370" s="58">
        <v>1.7051939473232201E-6</v>
      </c>
      <c r="EI370" s="58">
        <v>1.8066921938443899E-6</v>
      </c>
      <c r="EJ370" s="58">
        <v>1.9375939129276199E-6</v>
      </c>
      <c r="EK370" s="58">
        <v>1.79289429749918E-6</v>
      </c>
      <c r="EL370" s="58">
        <v>2.70264338544476E-6</v>
      </c>
      <c r="EM370" s="58">
        <v>1.43560439273399E-6</v>
      </c>
      <c r="EN370" s="58">
        <v>1.6426713615477199E-7</v>
      </c>
      <c r="EO370" s="58">
        <v>1.4445334760174501E-7</v>
      </c>
    </row>
    <row r="371" spans="2:145" x14ac:dyDescent="0.25">
      <c r="B37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All_All_All_All_All_All_TOU_All_All_All_All_45923</v>
      </c>
      <c r="C371" s="52" t="s">
        <v>264</v>
      </c>
      <c r="D371" s="52" t="s">
        <v>220</v>
      </c>
      <c r="E371" s="52" t="s">
        <v>25</v>
      </c>
      <c r="F371" s="52" t="s">
        <v>25</v>
      </c>
      <c r="G371" s="52" t="s">
        <v>25</v>
      </c>
      <c r="H371" s="52" t="s">
        <v>25</v>
      </c>
      <c r="I371" s="52" t="s">
        <v>25</v>
      </c>
      <c r="J371" s="52" t="s">
        <v>25</v>
      </c>
      <c r="K371" s="52" t="s">
        <v>37</v>
      </c>
      <c r="L371" s="53" t="s">
        <v>25</v>
      </c>
      <c r="M371" s="53" t="s">
        <v>25</v>
      </c>
      <c r="N371" s="54" t="s">
        <v>25</v>
      </c>
      <c r="O371" s="52" t="s">
        <v>25</v>
      </c>
      <c r="P371" s="55">
        <v>45923</v>
      </c>
      <c r="Q371" s="52">
        <v>17</v>
      </c>
      <c r="R371" s="52">
        <v>21</v>
      </c>
      <c r="S371" s="56">
        <v>25076</v>
      </c>
      <c r="T371" s="52">
        <v>0</v>
      </c>
      <c r="U371" s="52">
        <v>0</v>
      </c>
      <c r="V371" s="52">
        <v>0</v>
      </c>
      <c r="W371" s="52">
        <v>0</v>
      </c>
      <c r="X371" s="52">
        <v>1.06553899075684</v>
      </c>
      <c r="Y371" s="52">
        <v>0.94684320950849199</v>
      </c>
      <c r="Z371" s="52">
        <v>0.84832692638894402</v>
      </c>
      <c r="AA371" s="52">
        <v>0.76427393823789103</v>
      </c>
      <c r="AB371" s="52">
        <v>0.72678197487603702</v>
      </c>
      <c r="AC371" s="52">
        <v>0.73132017152376705</v>
      </c>
      <c r="AD371" s="52">
        <v>0.76684092136044102</v>
      </c>
      <c r="AE371" s="52">
        <v>0.80792012987258999</v>
      </c>
      <c r="AF371" s="52">
        <v>0.773257423112924</v>
      </c>
      <c r="AG371" s="52">
        <v>0.81789614415006096</v>
      </c>
      <c r="AH371" s="52">
        <v>0.91727164559048202</v>
      </c>
      <c r="AI371" s="52">
        <v>1.0521591144987399</v>
      </c>
      <c r="AJ371" s="52">
        <v>1.19118480045199</v>
      </c>
      <c r="AK371" s="52">
        <v>1.3690383819579499</v>
      </c>
      <c r="AL371" s="52">
        <v>1.53656150511741</v>
      </c>
      <c r="AM371" s="52">
        <v>1.6891394117001901</v>
      </c>
      <c r="AN371" s="52">
        <v>1.7669690601535499</v>
      </c>
      <c r="AO371" s="52">
        <v>1.8024059799400001</v>
      </c>
      <c r="AP371" s="52">
        <v>1.77613208418483</v>
      </c>
      <c r="AQ371" s="52">
        <v>1.6572657905314101</v>
      </c>
      <c r="AR371" s="52">
        <v>1.6302711162957799</v>
      </c>
      <c r="AS371" s="52">
        <v>1.5763848614178999</v>
      </c>
      <c r="AT371" s="52">
        <v>1.40933139577197</v>
      </c>
      <c r="AU371" s="52">
        <v>1.24492223787197</v>
      </c>
      <c r="AV371" s="52">
        <v>1.0925607496618199</v>
      </c>
      <c r="AW371" s="52">
        <v>1.02233541666781</v>
      </c>
      <c r="AX371" s="52">
        <v>0.89944399858401902</v>
      </c>
      <c r="AY371" s="52">
        <v>0.81658882089761398</v>
      </c>
      <c r="AZ371" s="52">
        <v>0.75666739334059496</v>
      </c>
      <c r="BA371" s="52">
        <v>0.72801934225106901</v>
      </c>
      <c r="BB371" s="52">
        <v>0.72449920684519398</v>
      </c>
      <c r="BC371" s="52">
        <v>0.75487001048819002</v>
      </c>
      <c r="BD371" s="52">
        <v>0.77175083521424903</v>
      </c>
      <c r="BE371" s="52">
        <v>0.76511247786827696</v>
      </c>
      <c r="BF371" s="52">
        <v>0.82100581414603302</v>
      </c>
      <c r="BG371" s="52">
        <v>0.90581755960942401</v>
      </c>
      <c r="BH371" s="52">
        <v>1.0465087670284701</v>
      </c>
      <c r="BI371" s="52">
        <v>1.2293269092476999</v>
      </c>
      <c r="BJ371" s="52">
        <v>1.4590115352014601</v>
      </c>
      <c r="BK371" s="52">
        <v>1.6778727963431199</v>
      </c>
      <c r="BL371" s="52">
        <v>1.8676678405971801</v>
      </c>
      <c r="BM371" s="52">
        <v>1.98237939597615</v>
      </c>
      <c r="BN371" s="52">
        <v>2.0259569639381301</v>
      </c>
      <c r="BO371" s="52">
        <v>1.9829227270980001</v>
      </c>
      <c r="BP371" s="52">
        <v>1.8438944309821499</v>
      </c>
      <c r="BQ371" s="52">
        <v>1.69739086552563</v>
      </c>
      <c r="BR371" s="52">
        <v>1.5788633063195401</v>
      </c>
      <c r="BS371" s="52">
        <v>1.4137555320652699</v>
      </c>
      <c r="BT371" s="52">
        <v>1.21357321162808</v>
      </c>
      <c r="BU371" s="52">
        <v>73.822232219602697</v>
      </c>
      <c r="BV371" s="52">
        <v>71.727625900894594</v>
      </c>
      <c r="BW371" s="52">
        <v>70.917591539186503</v>
      </c>
      <c r="BX371" s="52">
        <v>69.6272692213184</v>
      </c>
      <c r="BY371" s="52">
        <v>68.472090187486998</v>
      </c>
      <c r="BZ371" s="52">
        <v>67.633340756124099</v>
      </c>
      <c r="CA371" s="52">
        <v>66.817372835467495</v>
      </c>
      <c r="CB371" s="52">
        <v>66.798095593028606</v>
      </c>
      <c r="CC371" s="52">
        <v>69.866474079570807</v>
      </c>
      <c r="CD371" s="52">
        <v>75.316097812613194</v>
      </c>
      <c r="CE371" s="52">
        <v>80.320263765276096</v>
      </c>
      <c r="CF371" s="52">
        <v>84.390564105244096</v>
      </c>
      <c r="CG371" s="52">
        <v>88.233647493856495</v>
      </c>
      <c r="CH371" s="52">
        <v>91.328851425508702</v>
      </c>
      <c r="CI371" s="52">
        <v>93.401994206649604</v>
      </c>
      <c r="CJ371" s="52">
        <v>95.331862999623297</v>
      </c>
      <c r="CK371" s="52">
        <v>96.316987165315595</v>
      </c>
      <c r="CL371" s="52">
        <v>96.003125764856307</v>
      </c>
      <c r="CM371" s="52">
        <v>94.810207129519299</v>
      </c>
      <c r="CN371" s="52">
        <v>90.936277454325605</v>
      </c>
      <c r="CO371" s="52">
        <v>86.706117024170894</v>
      </c>
      <c r="CP371" s="52">
        <v>83.789416378764898</v>
      </c>
      <c r="CQ371" s="57">
        <v>80.7191673655296</v>
      </c>
      <c r="CR371" s="57">
        <v>77.967689706291196</v>
      </c>
      <c r="CS371" s="57">
        <v>75.497588570766496</v>
      </c>
      <c r="CT371" s="57">
        <v>1.3650362500721E-2</v>
      </c>
      <c r="CU371" s="57">
        <v>2.9070905897211098E-3</v>
      </c>
      <c r="CV371" s="57">
        <v>9.9018500654431303E-3</v>
      </c>
      <c r="CW371" s="57">
        <v>6.5426347547168596E-3</v>
      </c>
      <c r="CX371" s="57">
        <v>1.1431581487010699E-3</v>
      </c>
      <c r="CY371" s="57">
        <v>-2.0170422571702401E-3</v>
      </c>
      <c r="CZ371" s="57">
        <v>-1.6522857649356299E-4</v>
      </c>
      <c r="DA371" s="57">
        <v>8.3868077971163101E-3</v>
      </c>
      <c r="DB371" s="57">
        <v>2.09843056433319E-2</v>
      </c>
      <c r="DC371" s="57">
        <v>1.70553566133364E-2</v>
      </c>
      <c r="DD371" s="57">
        <v>4.7777740789468103E-3</v>
      </c>
      <c r="DE371" s="57">
        <v>3.9509775957934402E-3</v>
      </c>
      <c r="DF371" s="57">
        <v>-8.0931587910005199E-3</v>
      </c>
      <c r="DG371" s="57">
        <v>-1.8542961591142401E-3</v>
      </c>
      <c r="DH371" s="57">
        <v>7.8318831266443196E-3</v>
      </c>
      <c r="DI371" s="52">
        <v>1.3995664081599199E-2</v>
      </c>
      <c r="DJ371" s="52">
        <v>8.1374941575421897E-2</v>
      </c>
      <c r="DK371" s="52">
        <v>0.101222637215381</v>
      </c>
      <c r="DL371" s="57">
        <v>0.10847923458249401</v>
      </c>
      <c r="DM371" s="57">
        <v>0.10308348573216899</v>
      </c>
      <c r="DN371" s="57">
        <v>4.5175398549002301E-2</v>
      </c>
      <c r="DO371" s="57">
        <v>-4.1435897973111898E-3</v>
      </c>
      <c r="DP371" s="52">
        <v>-4.7698377727732203E-3</v>
      </c>
      <c r="DQ371" s="52">
        <v>-1.16956883765477E-4</v>
      </c>
      <c r="DR371" s="58">
        <v>2.0504645620105198E-6</v>
      </c>
      <c r="DS371" s="58">
        <v>1.7133353758315101E-6</v>
      </c>
      <c r="DT371" s="58">
        <v>1.27961987199232E-6</v>
      </c>
      <c r="DU371" s="58">
        <v>6.0981891329611898E-7</v>
      </c>
      <c r="DV371" s="58">
        <v>2.3999801251102098E-7</v>
      </c>
      <c r="DW371" s="58">
        <v>7.6176914849026797E-8</v>
      </c>
      <c r="DX371" s="58">
        <v>2.7084691942496899E-7</v>
      </c>
      <c r="DY371" s="58">
        <v>1.99907967144292E-6</v>
      </c>
      <c r="DZ371" s="58">
        <v>3.9327271315720198E-7</v>
      </c>
      <c r="EA371" s="58">
        <v>2.1717642400331099E-7</v>
      </c>
      <c r="EB371" s="58">
        <v>1.12864845388711E-7</v>
      </c>
      <c r="EC371" s="58">
        <v>1.18867856772131E-7</v>
      </c>
      <c r="ED371" s="58">
        <v>2.99131921351251E-7</v>
      </c>
      <c r="EE371" s="58">
        <v>1.0766878881225499E-6</v>
      </c>
      <c r="EF371" s="58">
        <v>1.5287109758727601E-6</v>
      </c>
      <c r="EG371" s="58">
        <v>1.7332445084713701E-6</v>
      </c>
      <c r="EH371" s="58">
        <v>1.90441546478602E-6</v>
      </c>
      <c r="EI371" s="58">
        <v>1.9859415354181301E-6</v>
      </c>
      <c r="EJ371" s="58">
        <v>2.0578819691250101E-6</v>
      </c>
      <c r="EK371" s="58">
        <v>2.0694041048457299E-6</v>
      </c>
      <c r="EL371" s="58">
        <v>3.3117190442894799E-6</v>
      </c>
      <c r="EM371" s="58">
        <v>1.7210337170167699E-6</v>
      </c>
      <c r="EN371" s="58">
        <v>1.7499751819667299E-7</v>
      </c>
      <c r="EO371" s="58">
        <v>1.5206869689697101E-7</v>
      </c>
    </row>
    <row r="372" spans="2:145" x14ac:dyDescent="0.25">
      <c r="B37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All_All_All_All_All_All_non-TOU_All_All_All_All_45848</v>
      </c>
      <c r="C372" s="52" t="s">
        <v>264</v>
      </c>
      <c r="D372" s="52" t="s">
        <v>288</v>
      </c>
      <c r="E372" s="52" t="s">
        <v>25</v>
      </c>
      <c r="F372" s="52" t="s">
        <v>25</v>
      </c>
      <c r="G372" s="52" t="s">
        <v>25</v>
      </c>
      <c r="H372" s="52" t="s">
        <v>25</v>
      </c>
      <c r="I372" s="52" t="s">
        <v>25</v>
      </c>
      <c r="J372" s="52" t="s">
        <v>25</v>
      </c>
      <c r="K372" s="52" t="s">
        <v>289</v>
      </c>
      <c r="L372" s="53" t="s">
        <v>25</v>
      </c>
      <c r="M372" s="53" t="s">
        <v>25</v>
      </c>
      <c r="N372" s="54" t="s">
        <v>25</v>
      </c>
      <c r="O372" s="52" t="s">
        <v>25</v>
      </c>
      <c r="P372" s="55">
        <v>45848</v>
      </c>
      <c r="Q372" s="52">
        <v>17</v>
      </c>
      <c r="R372" s="52">
        <v>21</v>
      </c>
      <c r="S372" s="56">
        <v>20650</v>
      </c>
      <c r="T372" s="52">
        <v>0</v>
      </c>
      <c r="U372" s="52">
        <v>0</v>
      </c>
      <c r="V372" s="52">
        <v>0</v>
      </c>
      <c r="W372" s="52">
        <v>0</v>
      </c>
      <c r="X372" s="52">
        <v>0.822732887508553</v>
      </c>
      <c r="Y372" s="52">
        <v>0.71346096212170895</v>
      </c>
      <c r="Z372" s="52">
        <v>0.61506303962481901</v>
      </c>
      <c r="AA372" s="52">
        <v>0.57696716232150103</v>
      </c>
      <c r="AB372" s="52">
        <v>0.56642348735397396</v>
      </c>
      <c r="AC372" s="52">
        <v>0.54306863968283203</v>
      </c>
      <c r="AD372" s="52">
        <v>0.58462172473856799</v>
      </c>
      <c r="AE372" s="52">
        <v>0.63417136405534702</v>
      </c>
      <c r="AF372" s="52">
        <v>0.69201351220973495</v>
      </c>
      <c r="AG372" s="52">
        <v>0.76339831230625999</v>
      </c>
      <c r="AH372" s="52">
        <v>0.89370352362775696</v>
      </c>
      <c r="AI372" s="52">
        <v>1.0451314388080799</v>
      </c>
      <c r="AJ372" s="52">
        <v>1.28288665419853</v>
      </c>
      <c r="AK372" s="52">
        <v>1.5316445029511501</v>
      </c>
      <c r="AL372" s="52">
        <v>1.77956073994724</v>
      </c>
      <c r="AM372" s="52">
        <v>1.9848016559092301</v>
      </c>
      <c r="AN372" s="52">
        <v>2.04426613480187</v>
      </c>
      <c r="AO372" s="52">
        <v>2.1481485273358598</v>
      </c>
      <c r="AP372" s="52">
        <v>2.1366025760913199</v>
      </c>
      <c r="AQ372" s="52">
        <v>1.9849692132147001</v>
      </c>
      <c r="AR372" s="52">
        <v>1.8113513325344199</v>
      </c>
      <c r="AS372" s="52">
        <v>1.67268619310209</v>
      </c>
      <c r="AT372" s="52">
        <v>1.41776997734849</v>
      </c>
      <c r="AU372" s="52">
        <v>1.1854628494525801</v>
      </c>
      <c r="AV372" s="52">
        <v>0.98258509143289297</v>
      </c>
      <c r="AW372" s="52">
        <v>0.92817814268298005</v>
      </c>
      <c r="AX372" s="52">
        <v>0.78888661320287401</v>
      </c>
      <c r="AY372" s="52">
        <v>0.69621765486625398</v>
      </c>
      <c r="AZ372" s="52">
        <v>0.61899128128844305</v>
      </c>
      <c r="BA372" s="52">
        <v>0.56459401887424299</v>
      </c>
      <c r="BB372" s="52">
        <v>0.55021958957139805</v>
      </c>
      <c r="BC372" s="52">
        <v>0.58111603245824595</v>
      </c>
      <c r="BD372" s="52">
        <v>0.66370814683073598</v>
      </c>
      <c r="BE372" s="52">
        <v>0.72458176887352799</v>
      </c>
      <c r="BF372" s="52">
        <v>0.79917372071569803</v>
      </c>
      <c r="BG372" s="52">
        <v>0.899844665822638</v>
      </c>
      <c r="BH372" s="52">
        <v>1.05476066561181</v>
      </c>
      <c r="BI372" s="52">
        <v>1.25143617472694</v>
      </c>
      <c r="BJ372" s="52">
        <v>1.4822738419866399</v>
      </c>
      <c r="BK372" s="52">
        <v>1.7497948113336399</v>
      </c>
      <c r="BL372" s="52">
        <v>1.9547195214191799</v>
      </c>
      <c r="BM372" s="52">
        <v>2.06800694751393</v>
      </c>
      <c r="BN372" s="52">
        <v>2.1603547968558399</v>
      </c>
      <c r="BO372" s="52">
        <v>2.1584921842885598</v>
      </c>
      <c r="BP372" s="52">
        <v>2.0314542817261199</v>
      </c>
      <c r="BQ372" s="52">
        <v>1.8545779395623001</v>
      </c>
      <c r="BR372" s="52">
        <v>1.69409957884298</v>
      </c>
      <c r="BS372" s="52">
        <v>1.42048264727952</v>
      </c>
      <c r="BT372" s="52">
        <v>1.18636882429017</v>
      </c>
      <c r="BU372" s="52">
        <v>79.630772644164395</v>
      </c>
      <c r="BV372" s="52">
        <v>72.226645138881807</v>
      </c>
      <c r="BW372" s="52">
        <v>71.264642507375399</v>
      </c>
      <c r="BX372" s="52">
        <v>70.422385822630801</v>
      </c>
      <c r="BY372" s="52">
        <v>68.806337309915406</v>
      </c>
      <c r="BZ372" s="52">
        <v>66.974973670043198</v>
      </c>
      <c r="CA372" s="52">
        <v>66.342873518755695</v>
      </c>
      <c r="CB372" s="52">
        <v>68.171030402691898</v>
      </c>
      <c r="CC372" s="52">
        <v>71.678975790393594</v>
      </c>
      <c r="CD372" s="52">
        <v>76.279173426827498</v>
      </c>
      <c r="CE372" s="52">
        <v>80.354971087083598</v>
      </c>
      <c r="CF372" s="52">
        <v>84.385440033919096</v>
      </c>
      <c r="CG372" s="52">
        <v>87.857327553812993</v>
      </c>
      <c r="CH372" s="52">
        <v>90.564349422614399</v>
      </c>
      <c r="CI372" s="52">
        <v>93.345135725633497</v>
      </c>
      <c r="CJ372" s="52">
        <v>95.624139950202306</v>
      </c>
      <c r="CK372" s="52">
        <v>96.620650931222301</v>
      </c>
      <c r="CL372" s="52">
        <v>96.9403163753949</v>
      </c>
      <c r="CM372" s="52">
        <v>96.795606278005195</v>
      </c>
      <c r="CN372" s="52">
        <v>95.435830435900897</v>
      </c>
      <c r="CO372" s="52">
        <v>92.945710364017003</v>
      </c>
      <c r="CP372" s="57">
        <v>88.100763066921004</v>
      </c>
      <c r="CQ372" s="57">
        <v>84.113245811159999</v>
      </c>
      <c r="CR372" s="57">
        <v>82.019292529526496</v>
      </c>
      <c r="CS372" s="57">
        <v>77.0558665523249</v>
      </c>
      <c r="CT372" s="57">
        <v>2.9803378153310401E-2</v>
      </c>
      <c r="CU372" s="57">
        <v>9.7551434247941209E-3</v>
      </c>
      <c r="CV372" s="57">
        <v>1.4600471589555301E-2</v>
      </c>
      <c r="CW372" s="57">
        <v>1.03164933579686E-2</v>
      </c>
      <c r="CX372" s="57">
        <v>1.75082488294711E-3</v>
      </c>
      <c r="CY372" s="57">
        <v>-2.8988710720064901E-3</v>
      </c>
      <c r="CZ372" s="57">
        <v>5.6515217908744298E-4</v>
      </c>
      <c r="DA372" s="57">
        <v>8.5509479363712702E-3</v>
      </c>
      <c r="DB372" s="57">
        <v>1.7637192642419901E-2</v>
      </c>
      <c r="DC372" s="57">
        <v>1.42345238260509E-2</v>
      </c>
      <c r="DD372" s="52">
        <v>5.6446893849989603E-3</v>
      </c>
      <c r="DE372" s="57">
        <v>3.91354816651324E-3</v>
      </c>
      <c r="DF372" s="57">
        <v>-1.2728373049598E-2</v>
      </c>
      <c r="DG372" s="57">
        <v>-8.3589453278470199E-3</v>
      </c>
      <c r="DH372" s="57">
        <v>5.2287487895133697E-3</v>
      </c>
      <c r="DI372" s="52">
        <v>1.1451603054017099E-2</v>
      </c>
      <c r="DJ372" s="57">
        <v>8.4420856795212801E-2</v>
      </c>
      <c r="DK372" s="57">
        <v>0.104059170221156</v>
      </c>
      <c r="DL372" s="57">
        <v>0.111975549907574</v>
      </c>
      <c r="DM372" s="57">
        <v>0.10808093889970399</v>
      </c>
      <c r="DN372" s="57">
        <v>7.2842695955322306E-2</v>
      </c>
      <c r="DO372" s="57">
        <v>-1.9971113401692599E-4</v>
      </c>
      <c r="DP372" s="52">
        <v>-4.6999716281566099E-3</v>
      </c>
      <c r="DQ372" s="52">
        <v>-2.0782533731169401E-4</v>
      </c>
      <c r="DR372" s="58">
        <v>3.6060334010722E-6</v>
      </c>
      <c r="DS372" s="58">
        <v>2.6622587839610999E-6</v>
      </c>
      <c r="DT372" s="58">
        <v>1.9712878343850402E-6</v>
      </c>
      <c r="DU372" s="58">
        <v>1.0317339792331999E-6</v>
      </c>
      <c r="DV372" s="58">
        <v>4.1716677657918099E-7</v>
      </c>
      <c r="DW372" s="58">
        <v>1.7158687213468099E-7</v>
      </c>
      <c r="DX372" s="58">
        <v>4.1412338870572801E-7</v>
      </c>
      <c r="DY372" s="58">
        <v>1.65850071743061E-6</v>
      </c>
      <c r="DZ372" s="58">
        <v>1.1735357834132701E-6</v>
      </c>
      <c r="EA372" s="58">
        <v>8.4796791848882203E-7</v>
      </c>
      <c r="EB372" s="58">
        <v>5.0871647754159895E-7</v>
      </c>
      <c r="EC372" s="58">
        <v>4.9995276460149699E-7</v>
      </c>
      <c r="ED372" s="58">
        <v>1.39677610725819E-6</v>
      </c>
      <c r="EE372" s="58">
        <v>3.9590546948979499E-6</v>
      </c>
      <c r="EF372" s="58">
        <v>5.9394531109739998E-6</v>
      </c>
      <c r="EG372" s="58">
        <v>6.3314742076755304E-6</v>
      </c>
      <c r="EH372" s="58">
        <v>6.8356374758069199E-6</v>
      </c>
      <c r="EI372" s="58">
        <v>7.62922037753022E-6</v>
      </c>
      <c r="EJ372" s="58">
        <v>8.1302553722705392E-6</v>
      </c>
      <c r="EK372" s="58">
        <v>8.2882767473782107E-6</v>
      </c>
      <c r="EL372" s="58">
        <v>9.3828109241460408E-6</v>
      </c>
      <c r="EM372" s="58">
        <v>5.7652184084861996E-6</v>
      </c>
      <c r="EN372" s="58">
        <v>6.64449699293925E-7</v>
      </c>
      <c r="EO372" s="58">
        <v>5.3216844234902897E-7</v>
      </c>
    </row>
    <row r="373" spans="2:145" x14ac:dyDescent="0.25">
      <c r="B37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All_All_All_All_All_All_non-TOU_All_All_All_All_45849</v>
      </c>
      <c r="C373" s="52" t="s">
        <v>264</v>
      </c>
      <c r="D373" s="52" t="s">
        <v>288</v>
      </c>
      <c r="E373" s="52" t="s">
        <v>25</v>
      </c>
      <c r="F373" s="52" t="s">
        <v>25</v>
      </c>
      <c r="G373" s="52" t="s">
        <v>25</v>
      </c>
      <c r="H373" s="52" t="s">
        <v>25</v>
      </c>
      <c r="I373" s="52" t="s">
        <v>25</v>
      </c>
      <c r="J373" s="52" t="s">
        <v>25</v>
      </c>
      <c r="K373" s="52" t="s">
        <v>289</v>
      </c>
      <c r="L373" s="53" t="s">
        <v>25</v>
      </c>
      <c r="M373" s="53" t="s">
        <v>25</v>
      </c>
      <c r="N373" s="54" t="s">
        <v>25</v>
      </c>
      <c r="O373" s="52" t="s">
        <v>25</v>
      </c>
      <c r="P373" s="55">
        <v>45849</v>
      </c>
      <c r="Q373" s="52">
        <v>17</v>
      </c>
      <c r="R373" s="52">
        <v>21</v>
      </c>
      <c r="S373" s="56">
        <v>20644</v>
      </c>
      <c r="T373" s="52">
        <v>0</v>
      </c>
      <c r="U373" s="52">
        <v>0</v>
      </c>
      <c r="V373" s="52">
        <v>0</v>
      </c>
      <c r="W373" s="52">
        <v>0</v>
      </c>
      <c r="X373" s="52">
        <v>0.99588329413998</v>
      </c>
      <c r="Y373" s="52">
        <v>0.83732295266499701</v>
      </c>
      <c r="Z373" s="52">
        <v>0.72678266506875</v>
      </c>
      <c r="AA373" s="52">
        <v>0.65890303694272501</v>
      </c>
      <c r="AB373" s="52">
        <v>0.62440900297075996</v>
      </c>
      <c r="AC373" s="52">
        <v>0.60721700722660699</v>
      </c>
      <c r="AD373" s="52">
        <v>0.64264076989460095</v>
      </c>
      <c r="AE373" s="52">
        <v>0.67980146232696503</v>
      </c>
      <c r="AF373" s="52">
        <v>0.76431474346071104</v>
      </c>
      <c r="AG373" s="52">
        <v>0.91710283639837098</v>
      </c>
      <c r="AH373" s="52">
        <v>1.0927127253020901</v>
      </c>
      <c r="AI373" s="52">
        <v>1.3391144822613701</v>
      </c>
      <c r="AJ373" s="52">
        <v>1.5701320767326501</v>
      </c>
      <c r="AK373" s="52">
        <v>1.84632314328532</v>
      </c>
      <c r="AL373" s="52">
        <v>2.0985886202178099</v>
      </c>
      <c r="AM373" s="52">
        <v>2.3106741025145698</v>
      </c>
      <c r="AN373" s="52">
        <v>2.3878097853206102</v>
      </c>
      <c r="AO373" s="52">
        <v>2.4557068541920501</v>
      </c>
      <c r="AP373" s="52">
        <v>2.4002347966116901</v>
      </c>
      <c r="AQ373" s="52">
        <v>2.2457103007752499</v>
      </c>
      <c r="AR373" s="52">
        <v>2.01209415181021</v>
      </c>
      <c r="AS373" s="52">
        <v>1.8618800739763799</v>
      </c>
      <c r="AT373" s="52">
        <v>1.6452787459064999</v>
      </c>
      <c r="AU373" s="52">
        <v>1.3818351789730801</v>
      </c>
      <c r="AV373" s="52">
        <v>1.18492344630196</v>
      </c>
      <c r="AW373" s="52">
        <v>1.0820944630846701</v>
      </c>
      <c r="AX373" s="52">
        <v>0.93422476900100804</v>
      </c>
      <c r="AY373" s="52">
        <v>0.81004581309391499</v>
      </c>
      <c r="AZ373" s="52">
        <v>0.70710570644172199</v>
      </c>
      <c r="BA373" s="52">
        <v>0.63213374251396903</v>
      </c>
      <c r="BB373" s="52">
        <v>0.60745758933824101</v>
      </c>
      <c r="BC373" s="52">
        <v>0.63312802061357698</v>
      </c>
      <c r="BD373" s="52">
        <v>0.73696261086833004</v>
      </c>
      <c r="BE373" s="52">
        <v>0.82823178410888099</v>
      </c>
      <c r="BF373" s="52">
        <v>0.95637148920037995</v>
      </c>
      <c r="BG373" s="52">
        <v>1.11214844783377</v>
      </c>
      <c r="BH373" s="52">
        <v>1.31607226977389</v>
      </c>
      <c r="BI373" s="52">
        <v>1.55805581775319</v>
      </c>
      <c r="BJ373" s="52">
        <v>1.8000782735831999</v>
      </c>
      <c r="BK373" s="52">
        <v>2.0342849400908598</v>
      </c>
      <c r="BL373" s="52">
        <v>2.2479505754922</v>
      </c>
      <c r="BM373" s="52">
        <v>2.3901529588589101</v>
      </c>
      <c r="BN373" s="52">
        <v>2.4943639560624402</v>
      </c>
      <c r="BO373" s="52">
        <v>2.4614662269454799</v>
      </c>
      <c r="BP373" s="52">
        <v>2.28246841089274</v>
      </c>
      <c r="BQ373" s="52">
        <v>2.07349906316378</v>
      </c>
      <c r="BR373" s="52">
        <v>1.8901863905437499</v>
      </c>
      <c r="BS373" s="52">
        <v>1.63902836810217</v>
      </c>
      <c r="BT373" s="52">
        <v>1.38956012460136</v>
      </c>
      <c r="BU373" s="52">
        <v>82.269135584961205</v>
      </c>
      <c r="BV373" s="52">
        <v>78.213578147481599</v>
      </c>
      <c r="BW373" s="52">
        <v>76.662717179670395</v>
      </c>
      <c r="BX373" s="52">
        <v>74.898226716223405</v>
      </c>
      <c r="BY373" s="52">
        <v>73.168869115935806</v>
      </c>
      <c r="BZ373" s="52">
        <v>72.457887128432503</v>
      </c>
      <c r="CA373" s="52">
        <v>71.398294090676501</v>
      </c>
      <c r="CB373" s="52">
        <v>72.295138437369502</v>
      </c>
      <c r="CC373" s="52">
        <v>75.002849779247796</v>
      </c>
      <c r="CD373" s="52">
        <v>80.099340935425005</v>
      </c>
      <c r="CE373" s="52">
        <v>84.171459738989995</v>
      </c>
      <c r="CF373" s="52">
        <v>88.369688252305806</v>
      </c>
      <c r="CG373" s="52">
        <v>92.092396439071393</v>
      </c>
      <c r="CH373" s="52">
        <v>94.803548768277196</v>
      </c>
      <c r="CI373" s="52">
        <v>97.036593578354797</v>
      </c>
      <c r="CJ373" s="52">
        <v>99.122084157663593</v>
      </c>
      <c r="CK373" s="52">
        <v>100.196811685982</v>
      </c>
      <c r="CL373" s="52">
        <v>100.6582847203</v>
      </c>
      <c r="CM373" s="52">
        <v>99.512344695246298</v>
      </c>
      <c r="CN373" s="52">
        <v>97.9646897913765</v>
      </c>
      <c r="CO373" s="52">
        <v>94.343628922308199</v>
      </c>
      <c r="CP373" s="57">
        <v>89.919134196042293</v>
      </c>
      <c r="CQ373" s="57">
        <v>86.987356895029194</v>
      </c>
      <c r="CR373" s="57">
        <v>84.626040080265895</v>
      </c>
      <c r="CS373" s="57">
        <v>82.014403837994095</v>
      </c>
      <c r="CT373" s="57">
        <v>3.6354280851564398E-2</v>
      </c>
      <c r="CU373" s="57">
        <v>3.4088866577421099E-2</v>
      </c>
      <c r="CV373" s="57">
        <v>2.8707143929597102E-2</v>
      </c>
      <c r="CW373" s="57">
        <v>1.79544169138207E-2</v>
      </c>
      <c r="CX373" s="57">
        <v>2.3247301466301899E-3</v>
      </c>
      <c r="CY373" s="57">
        <v>-9.6294776436242602E-4</v>
      </c>
      <c r="CZ373" s="57">
        <v>-3.15426498622192E-3</v>
      </c>
      <c r="DA373" s="57">
        <v>1.0621504402580299E-2</v>
      </c>
      <c r="DB373" s="57">
        <v>1.48290197854106E-2</v>
      </c>
      <c r="DC373" s="57">
        <v>1.24046266173416E-2</v>
      </c>
      <c r="DD373" s="57">
        <v>3.3321699591665399E-3</v>
      </c>
      <c r="DE373" s="57">
        <v>4.33373145179149E-3</v>
      </c>
      <c r="DF373" s="57">
        <v>-7.35918231235895E-3</v>
      </c>
      <c r="DG373" s="57">
        <v>1.03162913973225E-2</v>
      </c>
      <c r="DH373" s="52">
        <v>1.7926689563639301E-2</v>
      </c>
      <c r="DI373" s="52">
        <v>1.7616508812985501E-2</v>
      </c>
      <c r="DJ373" s="52">
        <v>8.4509881993229105E-2</v>
      </c>
      <c r="DK373" s="52">
        <v>0.11489825707266001</v>
      </c>
      <c r="DL373" s="57">
        <v>0.11268800480164499</v>
      </c>
      <c r="DM373" s="57">
        <v>0.101562902770577</v>
      </c>
      <c r="DN373" s="57">
        <v>8.2785769801163103E-2</v>
      </c>
      <c r="DO373" s="57">
        <v>9.8649289439966294E-3</v>
      </c>
      <c r="DP373" s="52">
        <v>-4.6322947030509303E-3</v>
      </c>
      <c r="DQ373" s="52">
        <v>6.9138990733039196E-4</v>
      </c>
      <c r="DR373" s="58">
        <v>4.3822572658296703E-6</v>
      </c>
      <c r="DS373" s="58">
        <v>3.71757583434382E-6</v>
      </c>
      <c r="DT373" s="58">
        <v>2.6520187310227302E-6</v>
      </c>
      <c r="DU373" s="58">
        <v>1.4255287399912099E-6</v>
      </c>
      <c r="DV373" s="58">
        <v>5.9908630723456904E-7</v>
      </c>
      <c r="DW373" s="58">
        <v>2.7210252068320898E-7</v>
      </c>
      <c r="DX373" s="58">
        <v>7.4982686032204598E-7</v>
      </c>
      <c r="DY373" s="58">
        <v>2.6305128145109999E-6</v>
      </c>
      <c r="DZ373" s="58">
        <v>2.1179377166358402E-6</v>
      </c>
      <c r="EA373" s="58">
        <v>1.5510162531718899E-6</v>
      </c>
      <c r="EB373" s="58">
        <v>8.5392430848479504E-7</v>
      </c>
      <c r="EC373" s="58">
        <v>1.46469346728003E-6</v>
      </c>
      <c r="ED373" s="58">
        <v>3.9629525697568597E-6</v>
      </c>
      <c r="EE373" s="58">
        <v>8.2549661453725192E-6</v>
      </c>
      <c r="EF373" s="58">
        <v>1.07672561738084E-5</v>
      </c>
      <c r="EG373" s="58">
        <v>1.3165423790520101E-5</v>
      </c>
      <c r="EH373" s="58">
        <v>1.4607647546893999E-5</v>
      </c>
      <c r="EI373" s="58">
        <v>1.74721660045948E-5</v>
      </c>
      <c r="EJ373" s="58">
        <v>1.57676604975334E-5</v>
      </c>
      <c r="EK373" s="58">
        <v>1.6303405967641698E-5</v>
      </c>
      <c r="EL373" s="58">
        <v>1.5383935062571299E-5</v>
      </c>
      <c r="EM373" s="58">
        <v>9.4371012974023895E-6</v>
      </c>
      <c r="EN373" s="58">
        <v>1.5862538607270999E-6</v>
      </c>
      <c r="EO373" s="58">
        <v>1.1065496811809E-6</v>
      </c>
    </row>
    <row r="374" spans="2:145" x14ac:dyDescent="0.25">
      <c r="B37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All_All_All_All_All_All_non-TOU_All_All_All_All_45877</v>
      </c>
      <c r="C374" s="52" t="s">
        <v>264</v>
      </c>
      <c r="D374" s="52" t="s">
        <v>288</v>
      </c>
      <c r="E374" s="52" t="s">
        <v>25</v>
      </c>
      <c r="F374" s="52" t="s">
        <v>25</v>
      </c>
      <c r="G374" s="52" t="s">
        <v>25</v>
      </c>
      <c r="H374" s="52" t="s">
        <v>25</v>
      </c>
      <c r="I374" s="52" t="s">
        <v>25</v>
      </c>
      <c r="J374" s="52" t="s">
        <v>25</v>
      </c>
      <c r="K374" s="52" t="s">
        <v>289</v>
      </c>
      <c r="L374" s="53" t="s">
        <v>25</v>
      </c>
      <c r="M374" s="53" t="s">
        <v>25</v>
      </c>
      <c r="N374" s="54" t="s">
        <v>25</v>
      </c>
      <c r="O374" s="52" t="s">
        <v>25</v>
      </c>
      <c r="P374" s="55">
        <v>45877</v>
      </c>
      <c r="Q374" s="52">
        <v>17</v>
      </c>
      <c r="R374" s="52">
        <v>21</v>
      </c>
      <c r="S374" s="56">
        <v>21125</v>
      </c>
      <c r="T374" s="52">
        <v>0</v>
      </c>
      <c r="U374" s="52">
        <v>0</v>
      </c>
      <c r="V374" s="52">
        <v>0</v>
      </c>
      <c r="W374" s="52">
        <v>0</v>
      </c>
      <c r="X374" s="52">
        <v>0.98077354426999896</v>
      </c>
      <c r="Y374" s="52">
        <v>0.84162637232363202</v>
      </c>
      <c r="Z374" s="52">
        <v>0.72529739789048697</v>
      </c>
      <c r="AA374" s="52">
        <v>0.65733192736314705</v>
      </c>
      <c r="AB374" s="52">
        <v>0.62154650034379499</v>
      </c>
      <c r="AC374" s="52">
        <v>0.60989629545880497</v>
      </c>
      <c r="AD374" s="52">
        <v>0.63386455818751097</v>
      </c>
      <c r="AE374" s="52">
        <v>0.69956461760780198</v>
      </c>
      <c r="AF374" s="52">
        <v>0.75705428921699502</v>
      </c>
      <c r="AG374" s="52">
        <v>0.87541004188466798</v>
      </c>
      <c r="AH374" s="52">
        <v>1.0167084455477899</v>
      </c>
      <c r="AI374" s="52">
        <v>1.2160532533886801</v>
      </c>
      <c r="AJ374" s="52">
        <v>1.4783021844326301</v>
      </c>
      <c r="AK374" s="52">
        <v>1.7475455821452801</v>
      </c>
      <c r="AL374" s="52">
        <v>2.01987264687259</v>
      </c>
      <c r="AM374" s="52">
        <v>2.24183716814977</v>
      </c>
      <c r="AN374" s="52">
        <v>2.3054149125137</v>
      </c>
      <c r="AO374" s="52">
        <v>2.38733028859343</v>
      </c>
      <c r="AP374" s="52">
        <v>2.31942509105837</v>
      </c>
      <c r="AQ374" s="52">
        <v>2.14867726946287</v>
      </c>
      <c r="AR374" s="52">
        <v>1.9423689898822301</v>
      </c>
      <c r="AS374" s="52">
        <v>1.8245749107306199</v>
      </c>
      <c r="AT374" s="52">
        <v>1.59435834681</v>
      </c>
      <c r="AU374" s="52">
        <v>1.3207942785622</v>
      </c>
      <c r="AV374" s="52">
        <v>1.1923436403496599</v>
      </c>
      <c r="AW374" s="52">
        <v>1.0386058625314301</v>
      </c>
      <c r="AX374" s="52">
        <v>0.89544065569632103</v>
      </c>
      <c r="AY374" s="52">
        <v>0.78450869729109696</v>
      </c>
      <c r="AZ374" s="52">
        <v>0.69154233472516502</v>
      </c>
      <c r="BA374" s="52">
        <v>0.62344973049669905</v>
      </c>
      <c r="BB374" s="52">
        <v>0.60704379821864096</v>
      </c>
      <c r="BC374" s="52">
        <v>0.63803004273754604</v>
      </c>
      <c r="BD374" s="52">
        <v>0.72203220131622903</v>
      </c>
      <c r="BE374" s="52">
        <v>0.78681987755820504</v>
      </c>
      <c r="BF374" s="52">
        <v>0.89723536602868303</v>
      </c>
      <c r="BG374" s="52">
        <v>1.0362543305459699</v>
      </c>
      <c r="BH374" s="52">
        <v>1.22104907667165</v>
      </c>
      <c r="BI374" s="52">
        <v>1.4447117429559</v>
      </c>
      <c r="BJ374" s="52">
        <v>1.7037549962292</v>
      </c>
      <c r="BK374" s="52">
        <v>1.9562507498983801</v>
      </c>
      <c r="BL374" s="52">
        <v>2.1779157356214198</v>
      </c>
      <c r="BM374" s="52">
        <v>2.3185110345479298</v>
      </c>
      <c r="BN374" s="52">
        <v>2.4206331853020102</v>
      </c>
      <c r="BO374" s="52">
        <v>2.3851233025725702</v>
      </c>
      <c r="BP374" s="52">
        <v>2.2148039980160399</v>
      </c>
      <c r="BQ374" s="52">
        <v>2.03109849666843</v>
      </c>
      <c r="BR374" s="52">
        <v>1.8523884370199999</v>
      </c>
      <c r="BS374" s="52">
        <v>1.5800629664283801</v>
      </c>
      <c r="BT374" s="52">
        <v>1.3402258571955401</v>
      </c>
      <c r="BU374" s="52">
        <v>82.616395899574698</v>
      </c>
      <c r="BV374" s="52">
        <v>76.761636426074602</v>
      </c>
      <c r="BW374" s="52">
        <v>75.463227233108299</v>
      </c>
      <c r="BX374" s="52">
        <v>73.882241607394306</v>
      </c>
      <c r="BY374" s="52">
        <v>72.251040655208399</v>
      </c>
      <c r="BZ374" s="52">
        <v>71.123160472185205</v>
      </c>
      <c r="CA374" s="52">
        <v>69.894407213967597</v>
      </c>
      <c r="CB374" s="52">
        <v>70.300723880632603</v>
      </c>
      <c r="CC374" s="52">
        <v>72.932044481488006</v>
      </c>
      <c r="CD374" s="52">
        <v>78.049550020668207</v>
      </c>
      <c r="CE374" s="52">
        <v>82.316891080104099</v>
      </c>
      <c r="CF374" s="52">
        <v>86.494347680653505</v>
      </c>
      <c r="CG374" s="52">
        <v>90.170408597736497</v>
      </c>
      <c r="CH374" s="52">
        <v>93.614974504861493</v>
      </c>
      <c r="CI374" s="52">
        <v>96.453294090667498</v>
      </c>
      <c r="CJ374" s="52">
        <v>98.616731417813497</v>
      </c>
      <c r="CK374" s="52">
        <v>99.790486615723594</v>
      </c>
      <c r="CL374" s="52">
        <v>100.263464393917</v>
      </c>
      <c r="CM374" s="52">
        <v>99.664541027619507</v>
      </c>
      <c r="CN374" s="52">
        <v>97.903288428342606</v>
      </c>
      <c r="CO374" s="52">
        <v>94.577721372384701</v>
      </c>
      <c r="CP374" s="57">
        <v>89.886592954666696</v>
      </c>
      <c r="CQ374" s="57">
        <v>87.141176598250595</v>
      </c>
      <c r="CR374" s="57">
        <v>84.652928307040597</v>
      </c>
      <c r="CS374" s="57">
        <v>81.077770235448199</v>
      </c>
      <c r="CT374" s="57">
        <v>3.5979883060520503E-2</v>
      </c>
      <c r="CU374" s="57">
        <v>2.7521283421301699E-2</v>
      </c>
      <c r="CV374" s="57">
        <v>2.5114997426499801E-2</v>
      </c>
      <c r="CW374" s="57">
        <v>1.5850328590685001E-2</v>
      </c>
      <c r="CX374" s="57">
        <v>2.2563998059275899E-3</v>
      </c>
      <c r="CY374" s="57">
        <v>-1.4729144725757E-3</v>
      </c>
      <c r="CZ374" s="57">
        <v>-1.9606695797221301E-3</v>
      </c>
      <c r="DA374" s="57">
        <v>9.6926680893234893E-3</v>
      </c>
      <c r="DB374" s="57">
        <v>1.6776815830735401E-2</v>
      </c>
      <c r="DC374" s="57">
        <v>1.33907948435014E-2</v>
      </c>
      <c r="DD374" s="57">
        <v>4.1067790599269797E-3</v>
      </c>
      <c r="DE374" s="57">
        <v>3.9030584579341498E-3</v>
      </c>
      <c r="DF374" s="52">
        <v>-1.02133677178682E-2</v>
      </c>
      <c r="DG374" s="52">
        <v>4.9540624148846097E-3</v>
      </c>
      <c r="DH374" s="52">
        <v>1.5793301188608701E-2</v>
      </c>
      <c r="DI374" s="52">
        <v>1.7354429391978701E-2</v>
      </c>
      <c r="DJ374" s="52">
        <v>8.5443338014317693E-2</v>
      </c>
      <c r="DK374" s="52">
        <v>0.113921536649825</v>
      </c>
      <c r="DL374" s="57">
        <v>0.114406282841453</v>
      </c>
      <c r="DM374" s="57">
        <v>0.10450461766494</v>
      </c>
      <c r="DN374" s="57">
        <v>8.3227937143935199E-2</v>
      </c>
      <c r="DO374" s="57">
        <v>8.4540859936301106E-3</v>
      </c>
      <c r="DP374" s="52">
        <v>-4.5596405565352903E-3</v>
      </c>
      <c r="DQ374" s="52">
        <v>8.8422282210677897E-4</v>
      </c>
      <c r="DR374" s="58">
        <v>4.4188239930607001E-6</v>
      </c>
      <c r="DS374" s="58">
        <v>2.9297163407171702E-6</v>
      </c>
      <c r="DT374" s="58">
        <v>2.0333885646042901E-6</v>
      </c>
      <c r="DU374" s="58">
        <v>1.1874687510108099E-6</v>
      </c>
      <c r="DV374" s="58">
        <v>4.8794299808454197E-7</v>
      </c>
      <c r="DW374" s="58">
        <v>2.0492340970408699E-7</v>
      </c>
      <c r="DX374" s="58">
        <v>5.2863148725299401E-7</v>
      </c>
      <c r="DY374" s="58">
        <v>1.9662290126334499E-6</v>
      </c>
      <c r="DZ374" s="58">
        <v>1.45405792017133E-6</v>
      </c>
      <c r="EA374" s="58">
        <v>1.05201974718019E-6</v>
      </c>
      <c r="EB374" s="58">
        <v>5.9482190896174002E-7</v>
      </c>
      <c r="EC374" s="58">
        <v>5.7689282630900901E-7</v>
      </c>
      <c r="ED374" s="58">
        <v>1.5516898567860899E-6</v>
      </c>
      <c r="EE374" s="58">
        <v>4.9495971844812798E-6</v>
      </c>
      <c r="EF374" s="58">
        <v>7.6402153706970096E-6</v>
      </c>
      <c r="EG374" s="58">
        <v>1.0211231553950401E-5</v>
      </c>
      <c r="EH374" s="58">
        <v>1.1679782172753E-5</v>
      </c>
      <c r="EI374" s="58">
        <v>1.30920961337324E-5</v>
      </c>
      <c r="EJ374" s="58">
        <v>1.3509427345514099E-5</v>
      </c>
      <c r="EK374" s="58">
        <v>1.2214339436588001E-5</v>
      </c>
      <c r="EL374" s="58">
        <v>1.16505179414239E-5</v>
      </c>
      <c r="EM374" s="58">
        <v>7.24080823769391E-6</v>
      </c>
      <c r="EN374" s="58">
        <v>1.47023032872971E-6</v>
      </c>
      <c r="EO374" s="58">
        <v>1.4174541959411601E-6</v>
      </c>
    </row>
    <row r="375" spans="2:145" x14ac:dyDescent="0.25">
      <c r="B37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All_All_All_All_All_All_non-TOU_All_All_All_All_45890</v>
      </c>
      <c r="C375" s="52" t="s">
        <v>264</v>
      </c>
      <c r="D375" s="52" t="s">
        <v>288</v>
      </c>
      <c r="E375" s="52" t="s">
        <v>25</v>
      </c>
      <c r="F375" s="52" t="s">
        <v>25</v>
      </c>
      <c r="G375" s="52" t="s">
        <v>25</v>
      </c>
      <c r="H375" s="52" t="s">
        <v>25</v>
      </c>
      <c r="I375" s="52" t="s">
        <v>25</v>
      </c>
      <c r="J375" s="52" t="s">
        <v>25</v>
      </c>
      <c r="K375" s="52" t="s">
        <v>289</v>
      </c>
      <c r="L375" s="53" t="s">
        <v>25</v>
      </c>
      <c r="M375" s="53" t="s">
        <v>25</v>
      </c>
      <c r="N375" s="54" t="s">
        <v>25</v>
      </c>
      <c r="O375" s="52" t="s">
        <v>25</v>
      </c>
      <c r="P375" s="55">
        <v>45890</v>
      </c>
      <c r="Q375" s="52">
        <v>17</v>
      </c>
      <c r="R375" s="52">
        <v>21</v>
      </c>
      <c r="S375" s="56">
        <v>21317</v>
      </c>
      <c r="T375" s="52">
        <v>0</v>
      </c>
      <c r="U375" s="52">
        <v>0</v>
      </c>
      <c r="V375" s="52">
        <v>0</v>
      </c>
      <c r="W375" s="52">
        <v>0</v>
      </c>
      <c r="X375" s="52">
        <v>0.86886468846586395</v>
      </c>
      <c r="Y375" s="52">
        <v>0.74131102641629998</v>
      </c>
      <c r="Z375" s="52">
        <v>0.66679024114984398</v>
      </c>
      <c r="AA375" s="52">
        <v>0.61232381959854498</v>
      </c>
      <c r="AB375" s="52">
        <v>0.59806519759248</v>
      </c>
      <c r="AC375" s="52">
        <v>0.59350333189995597</v>
      </c>
      <c r="AD375" s="52">
        <v>0.64281077735446601</v>
      </c>
      <c r="AE375" s="52">
        <v>0.673280312434137</v>
      </c>
      <c r="AF375" s="52">
        <v>0.69599015957590804</v>
      </c>
      <c r="AG375" s="52">
        <v>0.77501853679356703</v>
      </c>
      <c r="AH375" s="52">
        <v>0.90506552058705103</v>
      </c>
      <c r="AI375" s="52">
        <v>1.09581410925753</v>
      </c>
      <c r="AJ375" s="52">
        <v>1.3528585119380601</v>
      </c>
      <c r="AK375" s="52">
        <v>1.62451396178887</v>
      </c>
      <c r="AL375" s="52">
        <v>1.87792739309414</v>
      </c>
      <c r="AM375" s="52">
        <v>2.10707053553539</v>
      </c>
      <c r="AN375" s="52">
        <v>2.1658929005103702</v>
      </c>
      <c r="AO375" s="52">
        <v>2.23356021591874</v>
      </c>
      <c r="AP375" s="52">
        <v>2.1734224276825702</v>
      </c>
      <c r="AQ375" s="52">
        <v>2.00431887031599</v>
      </c>
      <c r="AR375" s="52">
        <v>1.86565970947585</v>
      </c>
      <c r="AS375" s="52">
        <v>1.7220165047704601</v>
      </c>
      <c r="AT375" s="52">
        <v>1.44568232429016</v>
      </c>
      <c r="AU375" s="52">
        <v>1.19454398577973</v>
      </c>
      <c r="AV375" s="52">
        <v>1.0460022026003599</v>
      </c>
      <c r="AW375" s="52">
        <v>1.0161300470408801</v>
      </c>
      <c r="AX375" s="52">
        <v>0.86430442212359604</v>
      </c>
      <c r="AY375" s="52">
        <v>0.75500800444604199</v>
      </c>
      <c r="AZ375" s="52">
        <v>0.67144762383372902</v>
      </c>
      <c r="BA375" s="52">
        <v>0.61017697429206696</v>
      </c>
      <c r="BB375" s="52">
        <v>0.59738469801892202</v>
      </c>
      <c r="BC375" s="52">
        <v>0.62745076893261398</v>
      </c>
      <c r="BD375" s="52">
        <v>0.69724508641084004</v>
      </c>
      <c r="BE375" s="52">
        <v>0.73917923168116095</v>
      </c>
      <c r="BF375" s="52">
        <v>0.81281082325528398</v>
      </c>
      <c r="BG375" s="52">
        <v>0.92218329878924998</v>
      </c>
      <c r="BH375" s="52">
        <v>1.0931861879994</v>
      </c>
      <c r="BI375" s="52">
        <v>1.3230679138544901</v>
      </c>
      <c r="BJ375" s="52">
        <v>1.61487761415985</v>
      </c>
      <c r="BK375" s="52">
        <v>1.8441908984206099</v>
      </c>
      <c r="BL375" s="52">
        <v>2.1035435053193501</v>
      </c>
      <c r="BM375" s="52">
        <v>2.2130733521524699</v>
      </c>
      <c r="BN375" s="52">
        <v>2.2818495087011299</v>
      </c>
      <c r="BO375" s="52">
        <v>2.2475671181425101</v>
      </c>
      <c r="BP375" s="52">
        <v>2.0812210147100201</v>
      </c>
      <c r="BQ375" s="52">
        <v>1.8844127714949901</v>
      </c>
      <c r="BR375" s="52">
        <v>1.6925297403484301</v>
      </c>
      <c r="BS375" s="52">
        <v>1.43522544291081</v>
      </c>
      <c r="BT375" s="52">
        <v>1.20600328658629</v>
      </c>
      <c r="BU375" s="52">
        <v>77.102713522405693</v>
      </c>
      <c r="BV375" s="52">
        <v>75.820508791135097</v>
      </c>
      <c r="BW375" s="52">
        <v>74.820684406652504</v>
      </c>
      <c r="BX375" s="52">
        <v>73.116112819258404</v>
      </c>
      <c r="BY375" s="52">
        <v>71.856716298772</v>
      </c>
      <c r="BZ375" s="52">
        <v>70.771957509661206</v>
      </c>
      <c r="CA375" s="52">
        <v>69.649907135965705</v>
      </c>
      <c r="CB375" s="52">
        <v>69.638122271343207</v>
      </c>
      <c r="CC375" s="52">
        <v>73.198771551949093</v>
      </c>
      <c r="CD375" s="52">
        <v>78.239581943862603</v>
      </c>
      <c r="CE375" s="52">
        <v>83.204952443282906</v>
      </c>
      <c r="CF375" s="52">
        <v>87.619396293216795</v>
      </c>
      <c r="CG375" s="52">
        <v>91.067118158544105</v>
      </c>
      <c r="CH375" s="52">
        <v>94.035121278345102</v>
      </c>
      <c r="CI375" s="52">
        <v>96.154863872563595</v>
      </c>
      <c r="CJ375" s="52">
        <v>98.555439187027602</v>
      </c>
      <c r="CK375" s="52">
        <v>99.292142758714206</v>
      </c>
      <c r="CL375" s="52">
        <v>98.956513654734806</v>
      </c>
      <c r="CM375" s="52">
        <v>98.367179060447</v>
      </c>
      <c r="CN375" s="52">
        <v>96.134348784119894</v>
      </c>
      <c r="CO375" s="52">
        <v>91.957181290563597</v>
      </c>
      <c r="CP375" s="57">
        <v>87.937854319864499</v>
      </c>
      <c r="CQ375" s="57">
        <v>84.839950630625495</v>
      </c>
      <c r="CR375" s="57">
        <v>82.321319794383498</v>
      </c>
      <c r="CS375" s="57">
        <v>80.413950737456503</v>
      </c>
      <c r="CT375" s="57">
        <v>2.27807797462387E-2</v>
      </c>
      <c r="CU375" s="57">
        <v>2.2868650103011499E-2</v>
      </c>
      <c r="CV375" s="57">
        <v>2.2873766102090999E-2</v>
      </c>
      <c r="CW375" s="57">
        <v>1.41706319706481E-2</v>
      </c>
      <c r="CX375" s="57">
        <v>2.1275046552296701E-3</v>
      </c>
      <c r="CY375" s="57">
        <v>-1.6150309185923701E-3</v>
      </c>
      <c r="CZ375" s="57">
        <v>-1.81871651630245E-3</v>
      </c>
      <c r="DA375" s="57">
        <v>9.2610678999883594E-3</v>
      </c>
      <c r="DB375" s="57">
        <v>1.6729726406431E-2</v>
      </c>
      <c r="DC375" s="57">
        <v>1.3358877172649299E-2</v>
      </c>
      <c r="DD375" s="57">
        <v>3.4833260144190598E-3</v>
      </c>
      <c r="DE375" s="57">
        <v>3.9959375849747498E-3</v>
      </c>
      <c r="DF375" s="57">
        <v>-1.0867952233039799E-2</v>
      </c>
      <c r="DG375" s="57">
        <v>4.8289258025723996E-3</v>
      </c>
      <c r="DH375" s="52">
        <v>1.3669798545548799E-2</v>
      </c>
      <c r="DI375" s="52">
        <v>1.7072519054778301E-2</v>
      </c>
      <c r="DJ375" s="52">
        <v>8.56645733188659E-2</v>
      </c>
      <c r="DK375" s="52">
        <v>0.110295938354384</v>
      </c>
      <c r="DL375" s="57">
        <v>0.113527925762552</v>
      </c>
      <c r="DM375" s="57">
        <v>0.10671642077950801</v>
      </c>
      <c r="DN375" s="57">
        <v>6.8698664359713696E-2</v>
      </c>
      <c r="DO375" s="57">
        <v>3.5775588290693E-3</v>
      </c>
      <c r="DP375" s="52">
        <v>-4.8473498099816398E-3</v>
      </c>
      <c r="DQ375" s="52">
        <v>-2.5539397492448102E-4</v>
      </c>
      <c r="DR375" s="58">
        <v>2.7352138280049198E-6</v>
      </c>
      <c r="DS375" s="58">
        <v>2.2325382662908202E-6</v>
      </c>
      <c r="DT375" s="58">
        <v>1.7022413763296201E-6</v>
      </c>
      <c r="DU375" s="58">
        <v>1.01993488208827E-6</v>
      </c>
      <c r="DV375" s="58">
        <v>4.3369956594984801E-7</v>
      </c>
      <c r="DW375" s="58">
        <v>1.9955267538040599E-7</v>
      </c>
      <c r="DX375" s="58">
        <v>5.0534223557561697E-7</v>
      </c>
      <c r="DY375" s="58">
        <v>1.81429530405755E-6</v>
      </c>
      <c r="DZ375" s="58">
        <v>1.2044392815450701E-6</v>
      </c>
      <c r="EA375" s="58">
        <v>9.0377101356420295E-7</v>
      </c>
      <c r="EB375" s="58">
        <v>5.5652727744012895E-7</v>
      </c>
      <c r="EC375" s="58">
        <v>6.2493280876922095E-7</v>
      </c>
      <c r="ED375" s="58">
        <v>1.66055636628523E-6</v>
      </c>
      <c r="EE375" s="58">
        <v>4.0402094113887401E-6</v>
      </c>
      <c r="EF375" s="58">
        <v>5.6459471205149099E-6</v>
      </c>
      <c r="EG375" s="58">
        <v>8.3630834048461495E-6</v>
      </c>
      <c r="EH375" s="58">
        <v>9.2759664888620307E-6</v>
      </c>
      <c r="EI375" s="58">
        <v>9.3781440722523708E-6</v>
      </c>
      <c r="EJ375" s="58">
        <v>9.7014861789211194E-6</v>
      </c>
      <c r="EK375" s="58">
        <v>8.1219362951253704E-6</v>
      </c>
      <c r="EL375" s="58">
        <v>8.7085087408512398E-6</v>
      </c>
      <c r="EM375" s="58">
        <v>4.6424169677522398E-6</v>
      </c>
      <c r="EN375" s="58">
        <v>7.67947681160295E-7</v>
      </c>
      <c r="EO375" s="58">
        <v>5.4892473596183502E-7</v>
      </c>
    </row>
    <row r="376" spans="2:145" x14ac:dyDescent="0.25">
      <c r="B37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All_All_All_All_All_All_non-TOU_All_All_All_All_45891</v>
      </c>
      <c r="C376" s="52" t="s">
        <v>264</v>
      </c>
      <c r="D376" s="52" t="s">
        <v>288</v>
      </c>
      <c r="E376" s="52" t="s">
        <v>25</v>
      </c>
      <c r="F376" s="52" t="s">
        <v>25</v>
      </c>
      <c r="G376" s="52" t="s">
        <v>25</v>
      </c>
      <c r="H376" s="52" t="s">
        <v>25</v>
      </c>
      <c r="I376" s="52" t="s">
        <v>25</v>
      </c>
      <c r="J376" s="52" t="s">
        <v>25</v>
      </c>
      <c r="K376" s="52" t="s">
        <v>289</v>
      </c>
      <c r="L376" s="53" t="s">
        <v>25</v>
      </c>
      <c r="M376" s="53" t="s">
        <v>25</v>
      </c>
      <c r="N376" s="54" t="s">
        <v>25</v>
      </c>
      <c r="O376" s="52" t="s">
        <v>25</v>
      </c>
      <c r="P376" s="55">
        <v>45891</v>
      </c>
      <c r="Q376" s="52">
        <v>17</v>
      </c>
      <c r="R376" s="52">
        <v>21</v>
      </c>
      <c r="S376" s="56">
        <v>21342</v>
      </c>
      <c r="T376" s="52">
        <v>0</v>
      </c>
      <c r="U376" s="52">
        <v>0</v>
      </c>
      <c r="V376" s="52">
        <v>0</v>
      </c>
      <c r="W376" s="52">
        <v>0</v>
      </c>
      <c r="X376" s="52">
        <v>0.99701431432380105</v>
      </c>
      <c r="Y376" s="52">
        <v>0.88126215002461905</v>
      </c>
      <c r="Z376" s="52">
        <v>0.77113928804118403</v>
      </c>
      <c r="AA376" s="52">
        <v>0.71624612194862403</v>
      </c>
      <c r="AB376" s="52">
        <v>0.67148639990275105</v>
      </c>
      <c r="AC376" s="52">
        <v>0.65515274687317304</v>
      </c>
      <c r="AD376" s="52">
        <v>0.68993411434824403</v>
      </c>
      <c r="AE376" s="52">
        <v>0.758057681309801</v>
      </c>
      <c r="AF376" s="52">
        <v>0.78404468145594797</v>
      </c>
      <c r="AG376" s="52">
        <v>0.90255191064899398</v>
      </c>
      <c r="AH376" s="52">
        <v>1.0407370442350701</v>
      </c>
      <c r="AI376" s="52">
        <v>1.2410062284901</v>
      </c>
      <c r="AJ376" s="52">
        <v>1.5347440654579501</v>
      </c>
      <c r="AK376" s="52">
        <v>1.80520640067327</v>
      </c>
      <c r="AL376" s="52">
        <v>2.06421533929118</v>
      </c>
      <c r="AM376" s="52">
        <v>2.3049582519911702</v>
      </c>
      <c r="AN376" s="52">
        <v>2.3367536729400098</v>
      </c>
      <c r="AO376" s="52">
        <v>2.3758099145579199</v>
      </c>
      <c r="AP376" s="52">
        <v>2.3020188573484099</v>
      </c>
      <c r="AQ376" s="52">
        <v>2.12850911287113</v>
      </c>
      <c r="AR376" s="52">
        <v>1.9796309436864601</v>
      </c>
      <c r="AS376" s="52">
        <v>1.8579106663167</v>
      </c>
      <c r="AT376" s="52">
        <v>1.5784531732621501</v>
      </c>
      <c r="AU376" s="52">
        <v>1.3294921987563</v>
      </c>
      <c r="AV376" s="52">
        <v>1.19127024294134</v>
      </c>
      <c r="AW376" s="52">
        <v>1.10242562640569</v>
      </c>
      <c r="AX376" s="52">
        <v>0.972185918773117</v>
      </c>
      <c r="AY376" s="52">
        <v>0.84550312711005304</v>
      </c>
      <c r="AZ376" s="52">
        <v>0.74465980315595803</v>
      </c>
      <c r="BA376" s="52">
        <v>0.67763694313124101</v>
      </c>
      <c r="BB376" s="52">
        <v>0.65897651659936496</v>
      </c>
      <c r="BC376" s="52">
        <v>0.68358106897951298</v>
      </c>
      <c r="BD376" s="52">
        <v>0.75606732355175299</v>
      </c>
      <c r="BE376" s="52">
        <v>0.81094067021694705</v>
      </c>
      <c r="BF376" s="52">
        <v>0.92338037905639303</v>
      </c>
      <c r="BG376" s="52">
        <v>1.06678870661206</v>
      </c>
      <c r="BH376" s="52">
        <v>1.25686034810498</v>
      </c>
      <c r="BI376" s="52">
        <v>1.4835867786427499</v>
      </c>
      <c r="BJ376" s="52">
        <v>1.74157775756138</v>
      </c>
      <c r="BK376" s="52">
        <v>2.01910796352781</v>
      </c>
      <c r="BL376" s="52">
        <v>2.2173501545146599</v>
      </c>
      <c r="BM376" s="52">
        <v>2.3801781233494701</v>
      </c>
      <c r="BN376" s="52">
        <v>2.4803236731212901</v>
      </c>
      <c r="BO376" s="52">
        <v>2.43057271763898</v>
      </c>
      <c r="BP376" s="52">
        <v>2.2394338010786399</v>
      </c>
      <c r="BQ376" s="52">
        <v>2.0483401458032802</v>
      </c>
      <c r="BR376" s="52">
        <v>1.8503562650604799</v>
      </c>
      <c r="BS376" s="52">
        <v>1.5752717411794299</v>
      </c>
      <c r="BT376" s="52">
        <v>1.3420760822587301</v>
      </c>
      <c r="BU376" s="52">
        <v>80.263054983289095</v>
      </c>
      <c r="BV376" s="52">
        <v>79.429782843722094</v>
      </c>
      <c r="BW376" s="52">
        <v>77.049995395792294</v>
      </c>
      <c r="BX376" s="52">
        <v>75.241501318533295</v>
      </c>
      <c r="BY376" s="52">
        <v>73.799915812156797</v>
      </c>
      <c r="BZ376" s="52">
        <v>72.993440332472105</v>
      </c>
      <c r="CA376" s="52">
        <v>71.320182877450193</v>
      </c>
      <c r="CB376" s="52">
        <v>71.014696684316903</v>
      </c>
      <c r="CC376" s="52">
        <v>74.576665222016501</v>
      </c>
      <c r="CD376" s="52">
        <v>79.012935612242799</v>
      </c>
      <c r="CE376" s="52">
        <v>83.637744049317703</v>
      </c>
      <c r="CF376" s="52">
        <v>87.807437223659306</v>
      </c>
      <c r="CG376" s="52">
        <v>91.703154150015493</v>
      </c>
      <c r="CH376" s="52">
        <v>94.810650860595004</v>
      </c>
      <c r="CI376" s="52">
        <v>97.903620529917902</v>
      </c>
      <c r="CJ376" s="52">
        <v>99.635448018513699</v>
      </c>
      <c r="CK376" s="52">
        <v>100.708915889709</v>
      </c>
      <c r="CL376" s="52">
        <v>100.928973200081</v>
      </c>
      <c r="CM376" s="52">
        <v>99.817821706777906</v>
      </c>
      <c r="CN376" s="52">
        <v>97.948241506615105</v>
      </c>
      <c r="CO376" s="52">
        <v>94.202424259170996</v>
      </c>
      <c r="CP376" s="57">
        <v>90.692930783634694</v>
      </c>
      <c r="CQ376" s="57">
        <v>87.046421065965902</v>
      </c>
      <c r="CR376" s="57">
        <v>83.728113201116201</v>
      </c>
      <c r="CS376" s="57">
        <v>82.320530396989696</v>
      </c>
      <c r="CT376" s="57">
        <v>3.0359014649127901E-2</v>
      </c>
      <c r="CU376" s="57">
        <v>3.85981273856741E-2</v>
      </c>
      <c r="CV376" s="57">
        <v>2.9723128029304099E-2</v>
      </c>
      <c r="CW376" s="57">
        <v>1.8368038403613798E-2</v>
      </c>
      <c r="CX376" s="57">
        <v>2.53166667068424E-3</v>
      </c>
      <c r="CY376" s="57">
        <v>-6.68634607136577E-4</v>
      </c>
      <c r="CZ376" s="57">
        <v>-3.4453879780513398E-3</v>
      </c>
      <c r="DA376" s="57">
        <v>1.03157287798773E-2</v>
      </c>
      <c r="DB376" s="57">
        <v>1.53992366383122E-2</v>
      </c>
      <c r="DC376" s="57">
        <v>1.28324548405996E-2</v>
      </c>
      <c r="DD376" s="57">
        <v>4.15719859924976E-3</v>
      </c>
      <c r="DE376" s="57">
        <v>3.8781406790075299E-3</v>
      </c>
      <c r="DF376" s="57">
        <v>-4.7685027647617001E-3</v>
      </c>
      <c r="DG376" s="57">
        <v>1.3833593616240701E-2</v>
      </c>
      <c r="DH376" s="52">
        <v>2.2390202657536801E-2</v>
      </c>
      <c r="DI376" s="52">
        <v>2.0133660824370798E-2</v>
      </c>
      <c r="DJ376" s="52">
        <v>8.5821050632140697E-2</v>
      </c>
      <c r="DK376" s="52">
        <v>0.116544280543318</v>
      </c>
      <c r="DL376" s="57">
        <v>0.113754459266563</v>
      </c>
      <c r="DM376" s="57">
        <v>0.102314809029523</v>
      </c>
      <c r="DN376" s="57">
        <v>8.3222125442291003E-2</v>
      </c>
      <c r="DO376" s="57">
        <v>1.57654855713933E-2</v>
      </c>
      <c r="DP376" s="52">
        <v>-3.8128431972363199E-3</v>
      </c>
      <c r="DQ376" s="52">
        <v>1.6550248683089199E-3</v>
      </c>
      <c r="DR376" s="58">
        <v>3.2197377567400201E-6</v>
      </c>
      <c r="DS376" s="58">
        <v>3.5985837290846998E-6</v>
      </c>
      <c r="DT376" s="58">
        <v>2.3050851175702601E-6</v>
      </c>
      <c r="DU376" s="58">
        <v>1.29653913309939E-6</v>
      </c>
      <c r="DV376" s="58">
        <v>5.9812671614002595E-7</v>
      </c>
      <c r="DW376" s="58">
        <v>3.7636939672951402E-7</v>
      </c>
      <c r="DX376" s="58">
        <v>8.0030370629085797E-7</v>
      </c>
      <c r="DY376" s="58">
        <v>2.4715369714281099E-6</v>
      </c>
      <c r="DZ376" s="58">
        <v>2.0944903621873002E-6</v>
      </c>
      <c r="EA376" s="58">
        <v>1.5154308803603099E-6</v>
      </c>
      <c r="EB376" s="58">
        <v>9.4518031415392804E-7</v>
      </c>
      <c r="EC376" s="58">
        <v>1.83852249902273E-6</v>
      </c>
      <c r="ED376" s="58">
        <v>3.9133320531943801E-6</v>
      </c>
      <c r="EE376" s="58">
        <v>8.3132529416808908E-6</v>
      </c>
      <c r="EF376" s="58">
        <v>1.36078081963741E-5</v>
      </c>
      <c r="EG376" s="58">
        <v>1.3588538123845E-5</v>
      </c>
      <c r="EH376" s="58">
        <v>1.5472231446998499E-5</v>
      </c>
      <c r="EI376" s="58">
        <v>1.7160379165941999E-5</v>
      </c>
      <c r="EJ376" s="58">
        <v>1.6313366191603199E-5</v>
      </c>
      <c r="EK376" s="58">
        <v>1.45120058364111E-5</v>
      </c>
      <c r="EL376" s="58">
        <v>1.5605020235319199E-5</v>
      </c>
      <c r="EM376" s="58">
        <v>1.2511874362890401E-5</v>
      </c>
      <c r="EN376" s="58">
        <v>2.36081969709722E-6</v>
      </c>
      <c r="EO376" s="58">
        <v>2.8741873220777999E-6</v>
      </c>
    </row>
    <row r="377" spans="2:145" x14ac:dyDescent="0.25">
      <c r="B37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All_All_All_All_All_All_non-TOU_All_All_All_All_45904</v>
      </c>
      <c r="C377" s="52" t="s">
        <v>264</v>
      </c>
      <c r="D377" s="52" t="s">
        <v>288</v>
      </c>
      <c r="E377" s="52" t="s">
        <v>25</v>
      </c>
      <c r="F377" s="52" t="s">
        <v>25</v>
      </c>
      <c r="G377" s="52" t="s">
        <v>25</v>
      </c>
      <c r="H377" s="52" t="s">
        <v>25</v>
      </c>
      <c r="I377" s="52" t="s">
        <v>25</v>
      </c>
      <c r="J377" s="52" t="s">
        <v>25</v>
      </c>
      <c r="K377" s="52" t="s">
        <v>289</v>
      </c>
      <c r="L377" s="53" t="s">
        <v>25</v>
      </c>
      <c r="M377" s="53" t="s">
        <v>25</v>
      </c>
      <c r="N377" s="54" t="s">
        <v>25</v>
      </c>
      <c r="O377" s="52" t="s">
        <v>25</v>
      </c>
      <c r="P377" s="55">
        <v>45904</v>
      </c>
      <c r="Q377" s="52">
        <v>17</v>
      </c>
      <c r="R377" s="52">
        <v>21</v>
      </c>
      <c r="S377" s="56">
        <v>21514</v>
      </c>
      <c r="T377" s="52">
        <v>0</v>
      </c>
      <c r="U377" s="52">
        <v>0</v>
      </c>
      <c r="V377" s="52">
        <v>0</v>
      </c>
      <c r="W377" s="52">
        <v>0</v>
      </c>
      <c r="X377" s="52">
        <v>0.94995934874767796</v>
      </c>
      <c r="Y377" s="52">
        <v>0.82605846054676302</v>
      </c>
      <c r="Z377" s="52">
        <v>0.73379592707712504</v>
      </c>
      <c r="AA377" s="52">
        <v>0.67489756487257102</v>
      </c>
      <c r="AB377" s="52">
        <v>0.648244346043236</v>
      </c>
      <c r="AC377" s="52">
        <v>0.63550051010183195</v>
      </c>
      <c r="AD377" s="52">
        <v>0.67244796095577797</v>
      </c>
      <c r="AE377" s="52">
        <v>0.69235244486261904</v>
      </c>
      <c r="AF377" s="52">
        <v>0.70520692720171596</v>
      </c>
      <c r="AG377" s="52">
        <v>0.761087480431478</v>
      </c>
      <c r="AH377" s="52">
        <v>0.84517850260400695</v>
      </c>
      <c r="AI377" s="52">
        <v>1.0139202094306199</v>
      </c>
      <c r="AJ377" s="52">
        <v>1.2219858230410701</v>
      </c>
      <c r="AK377" s="52">
        <v>1.44923337985073</v>
      </c>
      <c r="AL377" s="52">
        <v>1.63175053004773</v>
      </c>
      <c r="AM377" s="52">
        <v>1.8509184988521401</v>
      </c>
      <c r="AN377" s="52">
        <v>1.9193982358005499</v>
      </c>
      <c r="AO377" s="52">
        <v>1.9636597772717499</v>
      </c>
      <c r="AP377" s="52">
        <v>1.84755454984375</v>
      </c>
      <c r="AQ377" s="52">
        <v>1.66635052037747</v>
      </c>
      <c r="AR377" s="52">
        <v>1.55665439676887</v>
      </c>
      <c r="AS377" s="52">
        <v>1.4210669791061701</v>
      </c>
      <c r="AT377" s="52">
        <v>1.21008415079974</v>
      </c>
      <c r="AU377" s="52">
        <v>0.98809709956278602</v>
      </c>
      <c r="AV377" s="52">
        <v>1.1410212256996499</v>
      </c>
      <c r="AW377" s="52">
        <v>0.959963898089358</v>
      </c>
      <c r="AX377" s="52">
        <v>0.83407446837709398</v>
      </c>
      <c r="AY377" s="52">
        <v>0.74892753141707802</v>
      </c>
      <c r="AZ377" s="52">
        <v>0.68209626360275899</v>
      </c>
      <c r="BA377" s="52">
        <v>0.64406899366609704</v>
      </c>
      <c r="BB377" s="52">
        <v>0.64173633723499002</v>
      </c>
      <c r="BC377" s="52">
        <v>0.67745198437557397</v>
      </c>
      <c r="BD377" s="52">
        <v>0.71701712517243199</v>
      </c>
      <c r="BE377" s="52">
        <v>0.72952556511962197</v>
      </c>
      <c r="BF377" s="52">
        <v>0.79354983465137396</v>
      </c>
      <c r="BG377" s="52">
        <v>0.88280607537193101</v>
      </c>
      <c r="BH377" s="52">
        <v>1.0098239353799401</v>
      </c>
      <c r="BI377" s="52">
        <v>1.1621283112501499</v>
      </c>
      <c r="BJ377" s="52">
        <v>1.3187732493801401</v>
      </c>
      <c r="BK377" s="52">
        <v>1.5245968056005399</v>
      </c>
      <c r="BL377" s="52">
        <v>1.6729941638282599</v>
      </c>
      <c r="BM377" s="52">
        <v>1.7891145203374399</v>
      </c>
      <c r="BN377" s="52">
        <v>1.8250239516009299</v>
      </c>
      <c r="BO377" s="52">
        <v>1.7587698764064901</v>
      </c>
      <c r="BP377" s="52">
        <v>1.6147042817372099</v>
      </c>
      <c r="BQ377" s="52">
        <v>1.49647779174843</v>
      </c>
      <c r="BR377" s="52">
        <v>1.36099327410548</v>
      </c>
      <c r="BS377" s="52">
        <v>1.1876553748984</v>
      </c>
      <c r="BT377" s="52">
        <v>1.01659730277354</v>
      </c>
      <c r="BU377" s="52">
        <v>76.568014600307293</v>
      </c>
      <c r="BV377" s="52">
        <v>74.792184156130403</v>
      </c>
      <c r="BW377" s="52">
        <v>73.735661530503094</v>
      </c>
      <c r="BX377" s="52">
        <v>72.430781141576205</v>
      </c>
      <c r="BY377" s="52">
        <v>71.065962157841</v>
      </c>
      <c r="BZ377" s="52">
        <v>69.756846362009895</v>
      </c>
      <c r="CA377" s="52">
        <v>69.283470494727894</v>
      </c>
      <c r="CB377" s="52">
        <v>68.491846997485794</v>
      </c>
      <c r="CC377" s="52">
        <v>71.417999456566605</v>
      </c>
      <c r="CD377" s="52">
        <v>74.693963818296993</v>
      </c>
      <c r="CE377" s="52">
        <v>78.312869204390296</v>
      </c>
      <c r="CF377" s="52">
        <v>81.452574819484497</v>
      </c>
      <c r="CG377" s="52">
        <v>84.295791651871497</v>
      </c>
      <c r="CH377" s="52">
        <v>87.3290936817492</v>
      </c>
      <c r="CI377" s="52">
        <v>90.052586335277496</v>
      </c>
      <c r="CJ377" s="52">
        <v>91.552535780688601</v>
      </c>
      <c r="CK377" s="52">
        <v>92.069662717007105</v>
      </c>
      <c r="CL377" s="52">
        <v>91.778000387556901</v>
      </c>
      <c r="CM377" s="52">
        <v>90.085228270017097</v>
      </c>
      <c r="CN377" s="52">
        <v>86.283820432268897</v>
      </c>
      <c r="CO377" s="52">
        <v>82.690315819754801</v>
      </c>
      <c r="CP377" s="57">
        <v>79.663703399349203</v>
      </c>
      <c r="CQ377" s="57">
        <v>76.743411438326206</v>
      </c>
      <c r="CR377" s="57">
        <v>74.786755064302298</v>
      </c>
      <c r="CS377" s="57">
        <v>79.093873748480306</v>
      </c>
      <c r="CT377" s="57">
        <v>2.1852192569712901E-2</v>
      </c>
      <c r="CU377" s="57">
        <v>1.9536580172250202E-2</v>
      </c>
      <c r="CV377" s="57">
        <v>2.0659200101233701E-2</v>
      </c>
      <c r="CW377" s="57">
        <v>1.34202105060987E-2</v>
      </c>
      <c r="CX377" s="57">
        <v>2.0468856690651601E-3</v>
      </c>
      <c r="CY377" s="57">
        <v>-1.8068813279622101E-3</v>
      </c>
      <c r="CZ377" s="57">
        <v>-1.9681287407394602E-3</v>
      </c>
      <c r="DA377" s="57">
        <v>9.0543127285425302E-3</v>
      </c>
      <c r="DB377" s="57">
        <v>1.7542452139008801E-2</v>
      </c>
      <c r="DC377" s="57">
        <v>1.49759457758446E-2</v>
      </c>
      <c r="DD377" s="57">
        <v>6.4599292518392097E-3</v>
      </c>
      <c r="DE377" s="57">
        <v>3.3703808473674502E-3</v>
      </c>
      <c r="DF377" s="57">
        <v>-8.9457872348377397E-3</v>
      </c>
      <c r="DG377" s="57">
        <v>-6.37292817766237E-3</v>
      </c>
      <c r="DH377" s="52">
        <v>3.4178165510789799E-3</v>
      </c>
      <c r="DI377" s="52">
        <v>9.1003205935443303E-3</v>
      </c>
      <c r="DJ377" s="52">
        <v>7.8646244929161904E-2</v>
      </c>
      <c r="DK377" s="52">
        <v>9.27496046278765E-2</v>
      </c>
      <c r="DL377" s="57">
        <v>9.4263245570222698E-2</v>
      </c>
      <c r="DM377" s="57">
        <v>8.4728178206503593E-2</v>
      </c>
      <c r="DN377" s="57">
        <v>4.96525516267909E-2</v>
      </c>
      <c r="DO377" s="57">
        <v>5.8795601173892401E-4</v>
      </c>
      <c r="DP377" s="52">
        <v>-2.5512626601224102E-3</v>
      </c>
      <c r="DQ377" s="52">
        <v>6.7903476031715105E-4</v>
      </c>
      <c r="DR377" s="58">
        <v>2.8018008419381902E-6</v>
      </c>
      <c r="DS377" s="58">
        <v>2.3549518992150998E-6</v>
      </c>
      <c r="DT377" s="58">
        <v>1.7021556998233199E-6</v>
      </c>
      <c r="DU377" s="58">
        <v>8.9219369804363196E-7</v>
      </c>
      <c r="DV377" s="58">
        <v>3.8869308594229E-7</v>
      </c>
      <c r="DW377" s="58">
        <v>2.1024010808357799E-7</v>
      </c>
      <c r="DX377" s="58">
        <v>5.4988120362219104E-7</v>
      </c>
      <c r="DY377" s="58">
        <v>2.16472170470296E-6</v>
      </c>
      <c r="DZ377" s="58">
        <v>1.3364665351378901E-6</v>
      </c>
      <c r="EA377" s="58">
        <v>9.5334132247135003E-7</v>
      </c>
      <c r="EB377" s="58">
        <v>5.0671119614490596E-7</v>
      </c>
      <c r="EC377" s="58">
        <v>4.9698604838793597E-7</v>
      </c>
      <c r="ED377" s="58">
        <v>1.1901685884631401E-6</v>
      </c>
      <c r="EE377" s="58">
        <v>3.2835428288672299E-6</v>
      </c>
      <c r="EF377" s="58">
        <v>5.1622890072555398E-6</v>
      </c>
      <c r="EG377" s="59">
        <v>6.0493449438850799E-6</v>
      </c>
      <c r="EH377" s="59">
        <v>6.3317199552846704E-6</v>
      </c>
      <c r="EI377" s="59">
        <v>6.68956575928661E-6</v>
      </c>
      <c r="EJ377" s="59">
        <v>5.8815018955711002E-6</v>
      </c>
      <c r="EK377" s="59">
        <v>5.6034662564480501E-6</v>
      </c>
      <c r="EL377" s="59">
        <v>5.5802596411096503E-6</v>
      </c>
      <c r="EM377" s="58">
        <v>3.2747684721165301E-6</v>
      </c>
      <c r="EN377" s="58">
        <v>4.9381461178217002E-7</v>
      </c>
      <c r="EO377" s="58">
        <v>4.2103807298641901E-7</v>
      </c>
    </row>
    <row r="378" spans="2:145" x14ac:dyDescent="0.25">
      <c r="B37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All_All_All_All_All_All_non-TOU_All_All_All_All_45916</v>
      </c>
      <c r="C378" s="52" t="s">
        <v>264</v>
      </c>
      <c r="D378" s="52" t="s">
        <v>288</v>
      </c>
      <c r="E378" s="52" t="s">
        <v>25</v>
      </c>
      <c r="F378" s="52" t="s">
        <v>25</v>
      </c>
      <c r="G378" s="52" t="s">
        <v>25</v>
      </c>
      <c r="H378" s="52" t="s">
        <v>25</v>
      </c>
      <c r="I378" s="52" t="s">
        <v>25</v>
      </c>
      <c r="J378" s="52" t="s">
        <v>25</v>
      </c>
      <c r="K378" s="52" t="s">
        <v>289</v>
      </c>
      <c r="L378" s="53" t="s">
        <v>25</v>
      </c>
      <c r="M378" s="53" t="s">
        <v>25</v>
      </c>
      <c r="N378" s="54" t="s">
        <v>25</v>
      </c>
      <c r="O378" s="52" t="s">
        <v>25</v>
      </c>
      <c r="P378" s="55">
        <v>45916</v>
      </c>
      <c r="Q378" s="52">
        <v>17</v>
      </c>
      <c r="R378" s="52">
        <v>21</v>
      </c>
      <c r="S378" s="56">
        <v>21609</v>
      </c>
      <c r="T378" s="52">
        <v>0</v>
      </c>
      <c r="U378" s="52">
        <v>0</v>
      </c>
      <c r="V378" s="52">
        <v>0</v>
      </c>
      <c r="W378" s="52">
        <v>0</v>
      </c>
      <c r="X378" s="52">
        <v>0.73902992042631599</v>
      </c>
      <c r="Y378" s="52">
        <v>0.63649832649378402</v>
      </c>
      <c r="Z378" s="52">
        <v>0.57756913194248205</v>
      </c>
      <c r="AA378" s="52">
        <v>0.54534425966953104</v>
      </c>
      <c r="AB378" s="52">
        <v>0.52731205358105004</v>
      </c>
      <c r="AC378" s="52">
        <v>0.53874878153283101</v>
      </c>
      <c r="AD378" s="52">
        <v>0.58525340764946798</v>
      </c>
      <c r="AE378" s="52">
        <v>0.60424433458240501</v>
      </c>
      <c r="AF378" s="52">
        <v>0.60807433891257401</v>
      </c>
      <c r="AG378" s="52">
        <v>0.67081378917748502</v>
      </c>
      <c r="AH378" s="52">
        <v>0.744780531202754</v>
      </c>
      <c r="AI378" s="52">
        <v>0.87037730248491196</v>
      </c>
      <c r="AJ378" s="52">
        <v>1.08559814466919</v>
      </c>
      <c r="AK378" s="52">
        <v>1.3084325949853499</v>
      </c>
      <c r="AL378" s="52">
        <v>1.5467631968809501</v>
      </c>
      <c r="AM378" s="52">
        <v>1.8120726021817499</v>
      </c>
      <c r="AN378" s="52">
        <v>1.90711154044703</v>
      </c>
      <c r="AO378" s="52">
        <v>1.9368614149210699</v>
      </c>
      <c r="AP378" s="52">
        <v>1.8568114432114899</v>
      </c>
      <c r="AQ378" s="52">
        <v>1.6800995295531</v>
      </c>
      <c r="AR378" s="52">
        <v>1.5448219428469701</v>
      </c>
      <c r="AS378" s="52">
        <v>1.3817629382947101</v>
      </c>
      <c r="AT378" s="52">
        <v>1.17584092171534</v>
      </c>
      <c r="AU378" s="52">
        <v>0.96966733299098995</v>
      </c>
      <c r="AV378" s="52">
        <v>0.87302757362655303</v>
      </c>
      <c r="AW378" s="52">
        <v>0.85609433515702205</v>
      </c>
      <c r="AX378" s="52">
        <v>0.74193248541036005</v>
      </c>
      <c r="AY378" s="52">
        <v>0.65354865454863098</v>
      </c>
      <c r="AZ378" s="52">
        <v>0.57758317416661098</v>
      </c>
      <c r="BA378" s="52">
        <v>0.53686206945880899</v>
      </c>
      <c r="BB378" s="52">
        <v>0.53788275217366799</v>
      </c>
      <c r="BC378" s="52">
        <v>0.58187286583798503</v>
      </c>
      <c r="BD378" s="52">
        <v>0.64195918875916902</v>
      </c>
      <c r="BE378" s="52">
        <v>0.65938145153335104</v>
      </c>
      <c r="BF378" s="52">
        <v>0.70171134962544102</v>
      </c>
      <c r="BG378" s="52">
        <v>0.76057895431571698</v>
      </c>
      <c r="BH378" s="52">
        <v>0.88363540770555904</v>
      </c>
      <c r="BI378" s="52">
        <v>1.06146767935804</v>
      </c>
      <c r="BJ378" s="52">
        <v>1.3247659467576101</v>
      </c>
      <c r="BK378" s="52">
        <v>1.55493907672576</v>
      </c>
      <c r="BL378" s="52">
        <v>1.7626238590675001</v>
      </c>
      <c r="BM378" s="52">
        <v>1.87639279739899</v>
      </c>
      <c r="BN378" s="52">
        <v>1.9405451165658301</v>
      </c>
      <c r="BO378" s="52">
        <v>1.8903129913043499</v>
      </c>
      <c r="BP378" s="52">
        <v>1.74501790560523</v>
      </c>
      <c r="BQ378" s="52">
        <v>1.56941115555237</v>
      </c>
      <c r="BR378" s="52">
        <v>1.3960799268071</v>
      </c>
      <c r="BS378" s="52">
        <v>1.16544964437578</v>
      </c>
      <c r="BT378" s="52">
        <v>0.98529249237274497</v>
      </c>
      <c r="BU378" s="52">
        <v>75.313315239759405</v>
      </c>
      <c r="BV378" s="52">
        <v>73.859230339701597</v>
      </c>
      <c r="BW378" s="52">
        <v>71.556272721041097</v>
      </c>
      <c r="BX378" s="52">
        <v>70.860137098980999</v>
      </c>
      <c r="BY378" s="52">
        <v>68.921189715206793</v>
      </c>
      <c r="BZ378" s="52">
        <v>67.825292637569902</v>
      </c>
      <c r="CA378" s="52">
        <v>66.888848846459098</v>
      </c>
      <c r="CB378" s="52">
        <v>65.995528685696897</v>
      </c>
      <c r="CC378" s="52">
        <v>68.902485297639501</v>
      </c>
      <c r="CD378" s="52">
        <v>73.592979554725005</v>
      </c>
      <c r="CE378" s="52">
        <v>79.758427426046893</v>
      </c>
      <c r="CF378" s="52">
        <v>84.745496015493799</v>
      </c>
      <c r="CG378" s="52">
        <v>88.133533912853096</v>
      </c>
      <c r="CH378" s="52">
        <v>91.672849876660095</v>
      </c>
      <c r="CI378" s="52">
        <v>93.75736820102</v>
      </c>
      <c r="CJ378" s="52">
        <v>95.567138586573094</v>
      </c>
      <c r="CK378" s="52">
        <v>96.3575674237768</v>
      </c>
      <c r="CL378" s="52">
        <v>96.393916016025301</v>
      </c>
      <c r="CM378" s="52">
        <v>94.985669928021295</v>
      </c>
      <c r="CN378" s="52">
        <v>91.795432334617402</v>
      </c>
      <c r="CO378" s="52">
        <v>87.646050362153701</v>
      </c>
      <c r="CP378" s="57">
        <v>84.345091905652197</v>
      </c>
      <c r="CQ378" s="57">
        <v>81.523190558761698</v>
      </c>
      <c r="CR378" s="57">
        <v>79.618116555994504</v>
      </c>
      <c r="CS378" s="57">
        <v>77.204652787136396</v>
      </c>
      <c r="CT378" s="57">
        <v>1.8700844838287201E-2</v>
      </c>
      <c r="CU378" s="57">
        <v>1.4654696394385301E-2</v>
      </c>
      <c r="CV378" s="57">
        <v>1.3395085407127701E-2</v>
      </c>
      <c r="CW378" s="57">
        <v>1.01359384713148E-2</v>
      </c>
      <c r="CX378" s="57">
        <v>1.60847181578145E-3</v>
      </c>
      <c r="CY378" s="57">
        <v>-2.4517732983203198E-3</v>
      </c>
      <c r="CZ378" s="57">
        <v>2.8928127722826097E-4</v>
      </c>
      <c r="DA378" s="57">
        <v>7.4261883104665503E-3</v>
      </c>
      <c r="DB378" s="57">
        <v>1.9763313045941401E-2</v>
      </c>
      <c r="DC378" s="57">
        <v>1.58774760744014E-2</v>
      </c>
      <c r="DD378" s="57">
        <v>5.6540647417660603E-3</v>
      </c>
      <c r="DE378" s="57">
        <v>3.6166889699114401E-3</v>
      </c>
      <c r="DF378" s="57">
        <v>-1.24548275052257E-2</v>
      </c>
      <c r="DG378" s="52">
        <v>-4.45341057474994E-3</v>
      </c>
      <c r="DH378" s="52">
        <v>6.0313644297110202E-3</v>
      </c>
      <c r="DI378" s="52">
        <v>1.14003062558045E-2</v>
      </c>
      <c r="DJ378" s="57">
        <v>8.3707536705411603E-2</v>
      </c>
      <c r="DK378" s="57">
        <v>0.10272810202192</v>
      </c>
      <c r="DL378" s="57">
        <v>0.110173914914087</v>
      </c>
      <c r="DM378" s="57">
        <v>0.10939375584917201</v>
      </c>
      <c r="DN378" s="57">
        <v>5.3973688291169102E-2</v>
      </c>
      <c r="DO378" s="57">
        <v>-2.5523314799823899E-3</v>
      </c>
      <c r="DP378" s="52">
        <v>-3.9732385126641E-3</v>
      </c>
      <c r="DQ378" s="52">
        <v>8.8749014545327697E-5</v>
      </c>
      <c r="DR378" s="58">
        <v>3.1246676689034902E-6</v>
      </c>
      <c r="DS378" s="58">
        <v>2.7356741181569199E-6</v>
      </c>
      <c r="DT378" s="58">
        <v>1.8658910881679599E-6</v>
      </c>
      <c r="DU378" s="58">
        <v>9.1375109943484205E-7</v>
      </c>
      <c r="DV378" s="58">
        <v>3.5834414729559001E-7</v>
      </c>
      <c r="DW378" s="58">
        <v>1.51151569340551E-7</v>
      </c>
      <c r="DX378" s="58">
        <v>3.9609841381464698E-7</v>
      </c>
      <c r="DY378" s="58">
        <v>1.53742341028197E-6</v>
      </c>
      <c r="DZ378" s="58">
        <v>8.7209128955200696E-7</v>
      </c>
      <c r="EA378" s="58">
        <v>5.9058062122017596E-7</v>
      </c>
      <c r="EB378" s="58">
        <v>4.0572315122701002E-7</v>
      </c>
      <c r="EC378" s="58">
        <v>4.8325789486205596E-7</v>
      </c>
      <c r="ED378" s="58">
        <v>1.16277749662437E-6</v>
      </c>
      <c r="EE378" s="58">
        <v>4.00165235211757E-6</v>
      </c>
      <c r="EF378" s="58">
        <v>5.1681287201200302E-6</v>
      </c>
      <c r="EG378" s="58">
        <v>6.0242929874888601E-6</v>
      </c>
      <c r="EH378" s="58">
        <v>7.2519510758115099E-6</v>
      </c>
      <c r="EI378" s="58">
        <v>7.2123623595235503E-6</v>
      </c>
      <c r="EJ378" s="58">
        <v>6.7114542294924098E-6</v>
      </c>
      <c r="EK378" s="58">
        <v>5.8052597841491904E-6</v>
      </c>
      <c r="EL378" s="58">
        <v>6.0817083907952198E-6</v>
      </c>
      <c r="EM378" s="58">
        <v>3.77751271358075E-6</v>
      </c>
      <c r="EN378" s="58">
        <v>4.7713706761928204E-7</v>
      </c>
      <c r="EO378" s="58">
        <v>4.2985141784263098E-7</v>
      </c>
    </row>
    <row r="379" spans="2:145" x14ac:dyDescent="0.25">
      <c r="B37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All_All_All_All_All_All_non-TOU_All_All_All_All_45917</v>
      </c>
      <c r="C379" s="52" t="s">
        <v>264</v>
      </c>
      <c r="D379" s="52" t="s">
        <v>288</v>
      </c>
      <c r="E379" s="52" t="s">
        <v>25</v>
      </c>
      <c r="F379" s="52" t="s">
        <v>25</v>
      </c>
      <c r="G379" s="52" t="s">
        <v>25</v>
      </c>
      <c r="H379" s="52" t="s">
        <v>25</v>
      </c>
      <c r="I379" s="52" t="s">
        <v>25</v>
      </c>
      <c r="J379" s="52" t="s">
        <v>25</v>
      </c>
      <c r="K379" s="52" t="s">
        <v>289</v>
      </c>
      <c r="L379" s="53" t="s">
        <v>25</v>
      </c>
      <c r="M379" s="53" t="s">
        <v>25</v>
      </c>
      <c r="N379" s="54" t="s">
        <v>25</v>
      </c>
      <c r="O379" s="52" t="s">
        <v>25</v>
      </c>
      <c r="P379" s="55">
        <v>45917</v>
      </c>
      <c r="Q379" s="52">
        <v>17</v>
      </c>
      <c r="R379" s="52">
        <v>21</v>
      </c>
      <c r="S379" s="56">
        <v>21626</v>
      </c>
      <c r="T379" s="52">
        <v>0</v>
      </c>
      <c r="U379" s="52">
        <v>0</v>
      </c>
      <c r="V379" s="52">
        <v>0</v>
      </c>
      <c r="W379" s="52">
        <v>0</v>
      </c>
      <c r="X379" s="52">
        <v>0.82077904922794498</v>
      </c>
      <c r="Y379" s="52">
        <v>0.709320515418984</v>
      </c>
      <c r="Z379" s="52">
        <v>0.63787187999351103</v>
      </c>
      <c r="AA379" s="52">
        <v>0.58781390912149101</v>
      </c>
      <c r="AB379" s="52">
        <v>0.57440451074404397</v>
      </c>
      <c r="AC379" s="52">
        <v>0.57983368205084196</v>
      </c>
      <c r="AD379" s="52">
        <v>0.62656960797296102</v>
      </c>
      <c r="AE379" s="52">
        <v>0.63786249103382298</v>
      </c>
      <c r="AF379" s="52">
        <v>0.64721585677277405</v>
      </c>
      <c r="AG379" s="52">
        <v>0.70062998249932495</v>
      </c>
      <c r="AH379" s="52">
        <v>0.79302691720632401</v>
      </c>
      <c r="AI379" s="52">
        <v>0.93550043906935199</v>
      </c>
      <c r="AJ379" s="52">
        <v>1.1052871118719101</v>
      </c>
      <c r="AK379" s="52">
        <v>1.3319077891131399</v>
      </c>
      <c r="AL379" s="52">
        <v>1.6148603780759301</v>
      </c>
      <c r="AM379" s="52">
        <v>1.8253156092680001</v>
      </c>
      <c r="AN379" s="52">
        <v>1.88479077347444</v>
      </c>
      <c r="AO379" s="52">
        <v>1.90898134763075</v>
      </c>
      <c r="AP379" s="52">
        <v>1.8432121763545599</v>
      </c>
      <c r="AQ379" s="52">
        <v>1.67746153589759</v>
      </c>
      <c r="AR379" s="52">
        <v>1.57523336315554</v>
      </c>
      <c r="AS379" s="52">
        <v>1.45259862440972</v>
      </c>
      <c r="AT379" s="52">
        <v>1.2330833656885201</v>
      </c>
      <c r="AU379" s="52">
        <v>1.0154893162991101</v>
      </c>
      <c r="AV379" s="52">
        <v>0.97017162259955603</v>
      </c>
      <c r="AW379" s="52">
        <v>0.92822186309976196</v>
      </c>
      <c r="AX379" s="52">
        <v>0.79303391216327701</v>
      </c>
      <c r="AY379" s="52">
        <v>0.70295662469738096</v>
      </c>
      <c r="AZ379" s="52">
        <v>0.62868572877333895</v>
      </c>
      <c r="BA379" s="52">
        <v>0.58315178086587105</v>
      </c>
      <c r="BB379" s="52">
        <v>0.58168578138775595</v>
      </c>
      <c r="BC379" s="52">
        <v>0.62145151687059197</v>
      </c>
      <c r="BD379" s="52">
        <v>0.67378950647787195</v>
      </c>
      <c r="BE379" s="52">
        <v>0.68694169367965396</v>
      </c>
      <c r="BF379" s="52">
        <v>0.72574651268338597</v>
      </c>
      <c r="BG379" s="52">
        <v>0.798764868194484</v>
      </c>
      <c r="BH379" s="52">
        <v>0.92636936041963602</v>
      </c>
      <c r="BI379" s="52">
        <v>1.1017075175191799</v>
      </c>
      <c r="BJ379" s="52">
        <v>1.3354332126069901</v>
      </c>
      <c r="BK379" s="52">
        <v>1.5872331151981101</v>
      </c>
      <c r="BL379" s="52">
        <v>1.80582010946099</v>
      </c>
      <c r="BM379" s="52">
        <v>1.9004716344538</v>
      </c>
      <c r="BN379" s="52">
        <v>1.96901102413811</v>
      </c>
      <c r="BO379" s="52">
        <v>1.9146071594302501</v>
      </c>
      <c r="BP379" s="52">
        <v>1.7686729484125601</v>
      </c>
      <c r="BQ379" s="52">
        <v>1.6053033621097501</v>
      </c>
      <c r="BR379" s="52">
        <v>1.4395613263058</v>
      </c>
      <c r="BS379" s="52">
        <v>1.21998358229841</v>
      </c>
      <c r="BT379" s="52">
        <v>1.0319595079235799</v>
      </c>
      <c r="BU379" s="52">
        <v>76.780304940193801</v>
      </c>
      <c r="BV379" s="52">
        <v>75.038770186176293</v>
      </c>
      <c r="BW379" s="52">
        <v>73.567543255512305</v>
      </c>
      <c r="BX379" s="52">
        <v>71.987536254744199</v>
      </c>
      <c r="BY379" s="52">
        <v>70.351470128615901</v>
      </c>
      <c r="BZ379" s="52">
        <v>69.202016533750097</v>
      </c>
      <c r="CA379" s="52">
        <v>68.010708879265195</v>
      </c>
      <c r="CB379" s="52">
        <v>67.619208387101295</v>
      </c>
      <c r="CC379" s="52">
        <v>70.434492281763895</v>
      </c>
      <c r="CD379" s="52">
        <v>75.461773462052193</v>
      </c>
      <c r="CE379" s="52">
        <v>80.233647740464903</v>
      </c>
      <c r="CF379" s="52">
        <v>84.094915793439597</v>
      </c>
      <c r="CG379" s="52">
        <v>87.858254138942698</v>
      </c>
      <c r="CH379" s="52">
        <v>91.037155156705097</v>
      </c>
      <c r="CI379" s="52">
        <v>93.508884821662406</v>
      </c>
      <c r="CJ379" s="52">
        <v>95.621062875740705</v>
      </c>
      <c r="CK379" s="52">
        <v>96.301770060579599</v>
      </c>
      <c r="CL379" s="52">
        <v>96.459414451381505</v>
      </c>
      <c r="CM379" s="52">
        <v>94.817923828426501</v>
      </c>
      <c r="CN379" s="52">
        <v>91.923220225173097</v>
      </c>
      <c r="CO379" s="52">
        <v>87.874255485685495</v>
      </c>
      <c r="CP379" s="57">
        <v>85.164892892361294</v>
      </c>
      <c r="CQ379" s="57">
        <v>83.579306053415394</v>
      </c>
      <c r="CR379" s="57">
        <v>81.308661754606206</v>
      </c>
      <c r="CS379" s="57">
        <v>79.619449777534001</v>
      </c>
      <c r="CT379" s="57">
        <v>2.21382745014388E-2</v>
      </c>
      <c r="CU379" s="57">
        <v>1.9963765548610599E-2</v>
      </c>
      <c r="CV379" s="57">
        <v>1.9446615288602701E-2</v>
      </c>
      <c r="CW379" s="57">
        <v>1.22919694625266E-2</v>
      </c>
      <c r="CX379" s="57">
        <v>1.8682890765752899E-3</v>
      </c>
      <c r="CY379" s="57">
        <v>-2.0284138413462498E-3</v>
      </c>
      <c r="CZ379" s="57">
        <v>-5.8685792989720599E-4</v>
      </c>
      <c r="DA379" s="57">
        <v>8.3468781878187608E-3</v>
      </c>
      <c r="DB379" s="57">
        <v>1.8597048174420702E-2</v>
      </c>
      <c r="DC379" s="57">
        <v>1.47900602225692E-2</v>
      </c>
      <c r="DD379" s="57">
        <v>5.32276364710043E-3</v>
      </c>
      <c r="DE379" s="57">
        <v>3.5410417566136298E-3</v>
      </c>
      <c r="DF379" s="57">
        <v>-1.2324710954591801E-2</v>
      </c>
      <c r="DG379" s="52">
        <v>-7.6481862800122299E-3</v>
      </c>
      <c r="DH379" s="57">
        <v>4.7980951322560096E-3</v>
      </c>
      <c r="DI379" s="57">
        <v>1.1422270591164701E-2</v>
      </c>
      <c r="DJ379" s="57">
        <v>8.4104371683038595E-2</v>
      </c>
      <c r="DK379" s="57">
        <v>0.102975841932371</v>
      </c>
      <c r="DL379" s="57">
        <v>0.110851045685869</v>
      </c>
      <c r="DM379" s="57">
        <v>0.11231978653154</v>
      </c>
      <c r="DN379" s="57">
        <v>5.0884803814950703E-2</v>
      </c>
      <c r="DO379" s="52">
        <v>-3.9971597583743097E-3</v>
      </c>
      <c r="DP379" s="52">
        <v>-4.6024293302478298E-3</v>
      </c>
      <c r="DQ379" s="52">
        <v>-1.21872480256122E-4</v>
      </c>
      <c r="DR379" s="58">
        <v>3.03947984418046E-6</v>
      </c>
      <c r="DS379" s="58">
        <v>2.3329569560434198E-6</v>
      </c>
      <c r="DT379" s="58">
        <v>1.6365200531416101E-6</v>
      </c>
      <c r="DU379" s="58">
        <v>8.3080681073805399E-7</v>
      </c>
      <c r="DV379" s="58">
        <v>3.2771248375442299E-7</v>
      </c>
      <c r="DW379" s="58">
        <v>1.7358886815512501E-7</v>
      </c>
      <c r="DX379" s="58">
        <v>4.1007100191749597E-7</v>
      </c>
      <c r="DY379" s="58">
        <v>1.50989250126359E-6</v>
      </c>
      <c r="DZ379" s="58">
        <v>9.3010929806441204E-7</v>
      </c>
      <c r="EA379" s="58">
        <v>7.0052257605717002E-7</v>
      </c>
      <c r="EB379" s="58">
        <v>4.1438442476083601E-7</v>
      </c>
      <c r="EC379" s="58">
        <v>4.3105111709391802E-7</v>
      </c>
      <c r="ED379" s="58">
        <v>1.0989811705945799E-6</v>
      </c>
      <c r="EE379" s="58">
        <v>2.8863952677712098E-6</v>
      </c>
      <c r="EF379" s="58">
        <v>4.2436147759521796E-6</v>
      </c>
      <c r="EG379" s="58">
        <v>6.2372981301062003E-6</v>
      </c>
      <c r="EH379" s="58">
        <v>5.6763463005478101E-6</v>
      </c>
      <c r="EI379" s="58">
        <v>6.1222731396457998E-6</v>
      </c>
      <c r="EJ379" s="58">
        <v>5.8711431997674297E-6</v>
      </c>
      <c r="EK379" s="58">
        <v>5.3091812711490798E-6</v>
      </c>
      <c r="EL379" s="58">
        <v>5.5118437584909598E-6</v>
      </c>
      <c r="EM379" s="58">
        <v>3.6799978405874501E-6</v>
      </c>
      <c r="EN379" s="58">
        <v>5.5574116925483005E-7</v>
      </c>
      <c r="EO379" s="58">
        <v>4.5882531463636302E-7</v>
      </c>
    </row>
    <row r="380" spans="2:145" x14ac:dyDescent="0.25">
      <c r="B38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All_All_All_All_All_All_non-TOU_All_All_All_All_45923</v>
      </c>
      <c r="C380" s="52" t="s">
        <v>264</v>
      </c>
      <c r="D380" s="52" t="s">
        <v>288</v>
      </c>
      <c r="E380" s="52" t="s">
        <v>25</v>
      </c>
      <c r="F380" s="52" t="s">
        <v>25</v>
      </c>
      <c r="G380" s="52" t="s">
        <v>25</v>
      </c>
      <c r="H380" s="52" t="s">
        <v>25</v>
      </c>
      <c r="I380" s="52" t="s">
        <v>25</v>
      </c>
      <c r="J380" s="52" t="s">
        <v>25</v>
      </c>
      <c r="K380" s="52" t="s">
        <v>289</v>
      </c>
      <c r="L380" s="53" t="s">
        <v>25</v>
      </c>
      <c r="M380" s="53" t="s">
        <v>25</v>
      </c>
      <c r="N380" s="54" t="s">
        <v>25</v>
      </c>
      <c r="O380" s="52" t="s">
        <v>25</v>
      </c>
      <c r="P380" s="55">
        <v>45923</v>
      </c>
      <c r="Q380" s="52">
        <v>17</v>
      </c>
      <c r="R380" s="52">
        <v>21</v>
      </c>
      <c r="S380" s="56">
        <v>21659</v>
      </c>
      <c r="T380" s="52">
        <v>0</v>
      </c>
      <c r="U380" s="52">
        <v>0</v>
      </c>
      <c r="V380" s="52">
        <v>0</v>
      </c>
      <c r="W380" s="52">
        <v>0</v>
      </c>
      <c r="X380" s="52">
        <v>0.78598642335888302</v>
      </c>
      <c r="Y380" s="52">
        <v>0.68616527125349502</v>
      </c>
      <c r="Z380" s="52">
        <v>0.619642080233063</v>
      </c>
      <c r="AA380" s="52">
        <v>0.574480603263409</v>
      </c>
      <c r="AB380" s="52">
        <v>0.56600180433366398</v>
      </c>
      <c r="AC380" s="52">
        <v>0.57127306118781296</v>
      </c>
      <c r="AD380" s="52">
        <v>0.62387423948632004</v>
      </c>
      <c r="AE380" s="52">
        <v>0.65868025229518001</v>
      </c>
      <c r="AF380" s="52">
        <v>0.63875862920035797</v>
      </c>
      <c r="AG380" s="52">
        <v>0.70134778460415304</v>
      </c>
      <c r="AH380" s="52">
        <v>0.80241824352026703</v>
      </c>
      <c r="AI380" s="52">
        <v>0.95652488225534105</v>
      </c>
      <c r="AJ380" s="52">
        <v>1.1850185862042799</v>
      </c>
      <c r="AK380" s="52">
        <v>1.38494635524404</v>
      </c>
      <c r="AL380" s="52">
        <v>1.6142175383555</v>
      </c>
      <c r="AM380" s="52">
        <v>1.86493964475184</v>
      </c>
      <c r="AN380" s="52">
        <v>1.94020768064599</v>
      </c>
      <c r="AO380" s="52">
        <v>1.98716610834225</v>
      </c>
      <c r="AP380" s="52">
        <v>1.8879811283629799</v>
      </c>
      <c r="AQ380" s="52">
        <v>1.74002594398313</v>
      </c>
      <c r="AR380" s="52">
        <v>1.6181008979641101</v>
      </c>
      <c r="AS380" s="52">
        <v>1.46842907929759</v>
      </c>
      <c r="AT380" s="52">
        <v>1.2244168130353801</v>
      </c>
      <c r="AU380" s="52">
        <v>1.0359876824382801</v>
      </c>
      <c r="AV380" s="52">
        <v>0.91094133468729499</v>
      </c>
      <c r="AW380" s="52">
        <v>0.90358365045491296</v>
      </c>
      <c r="AX380" s="52">
        <v>0.77283397923532804</v>
      </c>
      <c r="AY380" s="52">
        <v>0.68793856740146397</v>
      </c>
      <c r="AZ380" s="52">
        <v>0.618842360220484</v>
      </c>
      <c r="BA380" s="52">
        <v>0.57497905564759999</v>
      </c>
      <c r="BB380" s="52">
        <v>0.57437640810385704</v>
      </c>
      <c r="BC380" s="52">
        <v>0.61577652633916602</v>
      </c>
      <c r="BD380" s="52">
        <v>0.67385185534584502</v>
      </c>
      <c r="BE380" s="52">
        <v>0.69290887200646301</v>
      </c>
      <c r="BF380" s="52">
        <v>0.74211525158080505</v>
      </c>
      <c r="BG380" s="52">
        <v>0.82339599699806898</v>
      </c>
      <c r="BH380" s="52">
        <v>0.9588217664284</v>
      </c>
      <c r="BI380" s="52">
        <v>1.1395761923960499</v>
      </c>
      <c r="BJ380" s="52">
        <v>1.37719871658489</v>
      </c>
      <c r="BK380" s="52">
        <v>1.6000945356569201</v>
      </c>
      <c r="BL380" s="52">
        <v>1.81649788052395</v>
      </c>
      <c r="BM380" s="52">
        <v>1.95028398698967</v>
      </c>
      <c r="BN380" s="52">
        <v>1.9967453587203201</v>
      </c>
      <c r="BO380" s="52">
        <v>1.9566469394003201</v>
      </c>
      <c r="BP380" s="52">
        <v>1.82105905959918</v>
      </c>
      <c r="BQ380" s="52">
        <v>1.6342248960849901</v>
      </c>
      <c r="BR380" s="52">
        <v>1.45895760904427</v>
      </c>
      <c r="BS380" s="52">
        <v>1.2282559374461099</v>
      </c>
      <c r="BT380" s="52">
        <v>1.0364565290618299</v>
      </c>
      <c r="BU380" s="52">
        <v>75.957967265865605</v>
      </c>
      <c r="BV380" s="52">
        <v>73.731568336595103</v>
      </c>
      <c r="BW380" s="52">
        <v>72.813121335178195</v>
      </c>
      <c r="BX380" s="52">
        <v>71.606444182585804</v>
      </c>
      <c r="BY380" s="52">
        <v>70.252558507514493</v>
      </c>
      <c r="BZ380" s="52">
        <v>69.404786231523104</v>
      </c>
      <c r="CA380" s="52">
        <v>68.290934470224599</v>
      </c>
      <c r="CB380" s="52">
        <v>68.138756775934596</v>
      </c>
      <c r="CC380" s="52">
        <v>71.458298679465699</v>
      </c>
      <c r="CD380" s="52">
        <v>76.407177673749501</v>
      </c>
      <c r="CE380" s="52">
        <v>81.051289522496702</v>
      </c>
      <c r="CF380" s="52">
        <v>84.752029402083494</v>
      </c>
      <c r="CG380" s="52">
        <v>88.586600582964095</v>
      </c>
      <c r="CH380" s="52">
        <v>91.601621899071603</v>
      </c>
      <c r="CI380" s="52">
        <v>93.541703585575902</v>
      </c>
      <c r="CJ380" s="52">
        <v>95.647286671972694</v>
      </c>
      <c r="CK380" s="52">
        <v>96.982748126725895</v>
      </c>
      <c r="CL380" s="52">
        <v>96.888001990383799</v>
      </c>
      <c r="CM380" s="52">
        <v>96.038139878245602</v>
      </c>
      <c r="CN380" s="52">
        <v>92.5455601170232</v>
      </c>
      <c r="CO380" s="52">
        <v>88.677301101230697</v>
      </c>
      <c r="CP380" s="57">
        <v>85.959306266751994</v>
      </c>
      <c r="CQ380" s="57">
        <v>82.990321806838097</v>
      </c>
      <c r="CR380" s="57">
        <v>79.882584893114299</v>
      </c>
      <c r="CS380" s="57">
        <v>78.0382217047989</v>
      </c>
      <c r="CT380" s="57">
        <v>1.9979631005859401E-2</v>
      </c>
      <c r="CU380" s="57">
        <v>1.3793075286677199E-2</v>
      </c>
      <c r="CV380" s="57">
        <v>1.6896038612665198E-2</v>
      </c>
      <c r="CW380" s="57">
        <v>1.1206816372279001E-2</v>
      </c>
      <c r="CX380" s="57">
        <v>1.84710731448025E-3</v>
      </c>
      <c r="CY380" s="57">
        <v>-2.1407522745656498E-3</v>
      </c>
      <c r="CZ380" s="57">
        <v>-5.1795962204919201E-4</v>
      </c>
      <c r="DA380" s="57">
        <v>8.3786548695954505E-3</v>
      </c>
      <c r="DB380" s="57">
        <v>1.8032805355096899E-2</v>
      </c>
      <c r="DC380" s="57">
        <v>1.43442624669312E-2</v>
      </c>
      <c r="DD380" s="57">
        <v>4.78695100364701E-3</v>
      </c>
      <c r="DE380" s="57">
        <v>3.5918881360575E-3</v>
      </c>
      <c r="DF380" s="57">
        <v>-1.27623129654033E-2</v>
      </c>
      <c r="DG380" s="52">
        <v>-6.76093741521665E-3</v>
      </c>
      <c r="DH380" s="57">
        <v>4.08218074360243E-3</v>
      </c>
      <c r="DI380" s="52">
        <v>1.07243146579954E-2</v>
      </c>
      <c r="DJ380" s="57">
        <v>8.4507711002263994E-2</v>
      </c>
      <c r="DK380" s="57">
        <v>0.10366604075828501</v>
      </c>
      <c r="DL380" s="57">
        <v>0.11253746431089499</v>
      </c>
      <c r="DM380" s="57">
        <v>0.113049681086835</v>
      </c>
      <c r="DN380" s="57">
        <v>5.1812701275208102E-2</v>
      </c>
      <c r="DO380" s="52">
        <v>-4.39622065400518E-3</v>
      </c>
      <c r="DP380" s="52">
        <v>-4.4292566493599698E-3</v>
      </c>
      <c r="DQ380" s="52">
        <v>7.0573031825709904E-5</v>
      </c>
      <c r="DR380" s="58">
        <v>2.5637865469929399E-6</v>
      </c>
      <c r="DS380" s="58">
        <v>1.97741883352931E-6</v>
      </c>
      <c r="DT380" s="58">
        <v>1.47984376228671E-6</v>
      </c>
      <c r="DU380" s="58">
        <v>8.3636154977883103E-7</v>
      </c>
      <c r="DV380" s="58">
        <v>3.4413487483666103E-7</v>
      </c>
      <c r="DW380" s="58">
        <v>1.6160284290802901E-7</v>
      </c>
      <c r="DX380" s="58">
        <v>4.1548903316331802E-7</v>
      </c>
      <c r="DY380" s="58">
        <v>1.3855146998787001E-6</v>
      </c>
      <c r="DZ380" s="58">
        <v>1.0807664352168701E-6</v>
      </c>
      <c r="EA380" s="58">
        <v>7.4391912014773196E-7</v>
      </c>
      <c r="EB380" s="58">
        <v>4.0362933350148399E-7</v>
      </c>
      <c r="EC380" s="58">
        <v>4.1519693684001302E-7</v>
      </c>
      <c r="ED380" s="58">
        <v>1.16625519982694E-6</v>
      </c>
      <c r="EE380" s="58">
        <v>3.1181330016979802E-6</v>
      </c>
      <c r="EF380" s="58">
        <v>4.9519838677412498E-6</v>
      </c>
      <c r="EG380" s="58">
        <v>5.6264448938691703E-6</v>
      </c>
      <c r="EH380" s="58">
        <v>5.98835615341906E-6</v>
      </c>
      <c r="EI380" s="58">
        <v>5.8405723397538104E-6</v>
      </c>
      <c r="EJ380" s="58">
        <v>5.7320718329569203E-6</v>
      </c>
      <c r="EK380" s="58">
        <v>5.4446113618766702E-6</v>
      </c>
      <c r="EL380" s="58">
        <v>5.5365239672887701E-6</v>
      </c>
      <c r="EM380" s="58">
        <v>3.7829641986218598E-6</v>
      </c>
      <c r="EN380" s="58">
        <v>5.1036705162455205E-7</v>
      </c>
      <c r="EO380" s="58">
        <v>3.8545081230561E-7</v>
      </c>
    </row>
    <row r="381" spans="2:145" x14ac:dyDescent="0.25">
      <c r="B38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All_All_All_All_All_All_All_No_All_All_All_45848</v>
      </c>
      <c r="C381" s="52" t="s">
        <v>264</v>
      </c>
      <c r="D381" s="52" t="s">
        <v>229</v>
      </c>
      <c r="E381" s="52" t="s">
        <v>25</v>
      </c>
      <c r="F381" s="52" t="s">
        <v>25</v>
      </c>
      <c r="G381" s="52" t="s">
        <v>25</v>
      </c>
      <c r="H381" s="52" t="s">
        <v>25</v>
      </c>
      <c r="I381" s="52" t="s">
        <v>25</v>
      </c>
      <c r="J381" s="52" t="s">
        <v>25</v>
      </c>
      <c r="K381" s="52" t="s">
        <v>25</v>
      </c>
      <c r="L381" s="53" t="s">
        <v>222</v>
      </c>
      <c r="M381" s="53" t="s">
        <v>25</v>
      </c>
      <c r="N381" s="54" t="s">
        <v>25</v>
      </c>
      <c r="O381" s="52" t="s">
        <v>25</v>
      </c>
      <c r="P381" s="55">
        <v>45848</v>
      </c>
      <c r="Q381" s="52">
        <v>17</v>
      </c>
      <c r="R381" s="52">
        <v>21</v>
      </c>
      <c r="S381" s="56">
        <v>36090</v>
      </c>
      <c r="T381" s="52">
        <v>0</v>
      </c>
      <c r="U381" s="52">
        <v>0</v>
      </c>
      <c r="V381" s="52">
        <v>0</v>
      </c>
      <c r="W381" s="52">
        <v>0</v>
      </c>
      <c r="X381" s="52">
        <v>0.99163266437267505</v>
      </c>
      <c r="Y381" s="52">
        <v>0.87143226263514695</v>
      </c>
      <c r="Z381" s="52">
        <v>0.760777211873228</v>
      </c>
      <c r="AA381" s="52">
        <v>0.68677327885629202</v>
      </c>
      <c r="AB381" s="52">
        <v>0.64688356604302399</v>
      </c>
      <c r="AC381" s="52">
        <v>0.62728953219556405</v>
      </c>
      <c r="AD381" s="52">
        <v>0.65086474753590795</v>
      </c>
      <c r="AE381" s="52">
        <v>0.70604579441069903</v>
      </c>
      <c r="AF381" s="52">
        <v>0.75296107989237804</v>
      </c>
      <c r="AG381" s="52">
        <v>0.81771155672488505</v>
      </c>
      <c r="AH381" s="52">
        <v>0.93985928875886404</v>
      </c>
      <c r="AI381" s="52">
        <v>1.10703076308812</v>
      </c>
      <c r="AJ381" s="52">
        <v>1.32834699195409</v>
      </c>
      <c r="AK381" s="52">
        <v>1.53904311166374</v>
      </c>
      <c r="AL381" s="52">
        <v>1.76224712175997</v>
      </c>
      <c r="AM381" s="52">
        <v>1.9434871874030499</v>
      </c>
      <c r="AN381" s="52">
        <v>1.98576891348729</v>
      </c>
      <c r="AO381" s="52">
        <v>2.0919700141738899</v>
      </c>
      <c r="AP381" s="52">
        <v>2.1008113539721198</v>
      </c>
      <c r="AQ381" s="52">
        <v>1.95979453755487</v>
      </c>
      <c r="AR381" s="52">
        <v>1.8333987033316199</v>
      </c>
      <c r="AS381" s="52">
        <v>1.7819683577194401</v>
      </c>
      <c r="AT381" s="52">
        <v>1.5328552963226001</v>
      </c>
      <c r="AU381" s="52">
        <v>1.29553527214889</v>
      </c>
      <c r="AV381" s="52">
        <v>1.07382857960861</v>
      </c>
      <c r="AW381" s="52">
        <v>0.99357514703874905</v>
      </c>
      <c r="AX381" s="52">
        <v>0.85753086352734698</v>
      </c>
      <c r="AY381" s="52">
        <v>0.764039588010056</v>
      </c>
      <c r="AZ381" s="52">
        <v>0.69024127658996404</v>
      </c>
      <c r="BA381" s="52">
        <v>0.64275350425306899</v>
      </c>
      <c r="BB381" s="52">
        <v>0.62645878382267095</v>
      </c>
      <c r="BC381" s="52">
        <v>0.64994023231271802</v>
      </c>
      <c r="BD381" s="52">
        <v>0.712185532594939</v>
      </c>
      <c r="BE381" s="52">
        <v>0.76252084819594301</v>
      </c>
      <c r="BF381" s="52">
        <v>0.84631556439050604</v>
      </c>
      <c r="BG381" s="52">
        <v>0.95059083651777798</v>
      </c>
      <c r="BH381" s="52">
        <v>1.1046340484530499</v>
      </c>
      <c r="BI381" s="52">
        <v>1.29441451452905</v>
      </c>
      <c r="BJ381" s="52">
        <v>1.50882969740247</v>
      </c>
      <c r="BK381" s="52">
        <v>1.7668445481967301</v>
      </c>
      <c r="BL381" s="52">
        <v>1.9670885111557499</v>
      </c>
      <c r="BM381" s="52">
        <v>2.0775617763827898</v>
      </c>
      <c r="BN381" s="52">
        <v>2.1621779971214901</v>
      </c>
      <c r="BO381" s="52">
        <v>2.1606268023608002</v>
      </c>
      <c r="BP381" s="52">
        <v>2.0375973790710602</v>
      </c>
      <c r="BQ381" s="52">
        <v>1.8827101931781001</v>
      </c>
      <c r="BR381" s="52">
        <v>1.75639017717548</v>
      </c>
      <c r="BS381" s="52">
        <v>1.52876805430629</v>
      </c>
      <c r="BT381" s="52">
        <v>1.28984407199298</v>
      </c>
      <c r="BU381" s="52">
        <v>78.267730936893301</v>
      </c>
      <c r="BV381" s="52">
        <v>70.997046721369401</v>
      </c>
      <c r="BW381" s="52">
        <v>70.023675968926</v>
      </c>
      <c r="BX381" s="52">
        <v>69.168197222954007</v>
      </c>
      <c r="BY381" s="52">
        <v>67.736617325682303</v>
      </c>
      <c r="BZ381" s="52">
        <v>65.923268453557498</v>
      </c>
      <c r="CA381" s="52">
        <v>65.254571071275606</v>
      </c>
      <c r="CB381" s="52">
        <v>66.861862659221302</v>
      </c>
      <c r="CC381" s="52">
        <v>70.426987338919702</v>
      </c>
      <c r="CD381" s="52">
        <v>74.743619634574699</v>
      </c>
      <c r="CE381" s="52">
        <v>78.891347900251006</v>
      </c>
      <c r="CF381" s="52">
        <v>83.076655879735199</v>
      </c>
      <c r="CG381" s="52">
        <v>86.626099730391104</v>
      </c>
      <c r="CH381" s="52">
        <v>89.4606616746089</v>
      </c>
      <c r="CI381" s="52">
        <v>92.277488976567895</v>
      </c>
      <c r="CJ381" s="52">
        <v>94.608079114895105</v>
      </c>
      <c r="CK381" s="52">
        <v>95.690722459460204</v>
      </c>
      <c r="CL381" s="52">
        <v>95.797867327793796</v>
      </c>
      <c r="CM381" s="52">
        <v>95.557867017100605</v>
      </c>
      <c r="CN381" s="52">
        <v>94.004335650905503</v>
      </c>
      <c r="CO381" s="52">
        <v>91.389590849787197</v>
      </c>
      <c r="CP381" s="57">
        <v>86.569831514208801</v>
      </c>
      <c r="CQ381" s="57">
        <v>82.725763798819699</v>
      </c>
      <c r="CR381" s="57">
        <v>80.664573414472002</v>
      </c>
      <c r="CS381" s="57">
        <v>75.605596378393699</v>
      </c>
      <c r="CT381" s="57">
        <v>2.5766354765923399E-2</v>
      </c>
      <c r="CU381" s="57">
        <v>5.3898921603779699E-3</v>
      </c>
      <c r="CV381" s="57">
        <v>1.1717909148757999E-2</v>
      </c>
      <c r="CW381" s="57">
        <v>8.4826885863774296E-3</v>
      </c>
      <c r="CX381" s="57">
        <v>1.4602621826754799E-3</v>
      </c>
      <c r="CY381" s="57">
        <v>-2.5633070481596298E-3</v>
      </c>
      <c r="CZ381" s="57">
        <v>6.0177064851478805E-4</v>
      </c>
      <c r="DA381" s="57">
        <v>8.5113089857390706E-3</v>
      </c>
      <c r="DB381" s="57">
        <v>1.91811913041974E-2</v>
      </c>
      <c r="DC381" s="57">
        <v>1.5641991968038799E-2</v>
      </c>
      <c r="DD381" s="57">
        <v>6.0457901709240298E-3</v>
      </c>
      <c r="DE381" s="57">
        <v>3.7165197059905301E-3</v>
      </c>
      <c r="DF381" s="57">
        <v>-1.01398068015153E-2</v>
      </c>
      <c r="DG381" s="52">
        <v>-7.1152035201465904E-3</v>
      </c>
      <c r="DH381" s="57">
        <v>6.4637583260949297E-3</v>
      </c>
      <c r="DI381" s="57">
        <v>1.34829594840776E-2</v>
      </c>
      <c r="DJ381" s="57">
        <v>8.2643720069159501E-2</v>
      </c>
      <c r="DK381" s="57">
        <v>0.102605779607743</v>
      </c>
      <c r="DL381" s="57">
        <v>0.108865250004561</v>
      </c>
      <c r="DM381" s="57">
        <v>0.10318191360755</v>
      </c>
      <c r="DN381" s="57">
        <v>7.0648931490913294E-2</v>
      </c>
      <c r="DO381" s="57">
        <v>3.4436215810954398E-4</v>
      </c>
      <c r="DP381" s="52">
        <v>-4.7677406079676904E-3</v>
      </c>
      <c r="DQ381" s="52">
        <v>-3.30377407858853E-4</v>
      </c>
      <c r="DR381" s="58">
        <v>2.0584291245703401E-6</v>
      </c>
      <c r="DS381" s="58">
        <v>1.6326341175939201E-6</v>
      </c>
      <c r="DT381" s="58">
        <v>1.2250633647419001E-6</v>
      </c>
      <c r="DU381" s="58">
        <v>5.9678062135678399E-7</v>
      </c>
      <c r="DV381" s="58">
        <v>2.2712942013443301E-7</v>
      </c>
      <c r="DW381" s="58">
        <v>8.4021475839905202E-8</v>
      </c>
      <c r="DX381" s="58">
        <v>2.3986754882172597E-7</v>
      </c>
      <c r="DY381" s="58">
        <v>1.44261764830993E-6</v>
      </c>
      <c r="DZ381" s="58">
        <v>5.3994628755201602E-7</v>
      </c>
      <c r="EA381" s="58">
        <v>3.5682945337045301E-7</v>
      </c>
      <c r="EB381" s="58">
        <v>2.08114980735893E-7</v>
      </c>
      <c r="EC381" s="58">
        <v>2.0404844641376099E-7</v>
      </c>
      <c r="ED381" s="58">
        <v>5.6378457129480203E-7</v>
      </c>
      <c r="EE381" s="58">
        <v>1.7073025436182601E-6</v>
      </c>
      <c r="EF381" s="58">
        <v>2.4913770762541601E-6</v>
      </c>
      <c r="EG381" s="58">
        <v>2.6907597172389899E-6</v>
      </c>
      <c r="EH381" s="58">
        <v>2.9188860700770599E-6</v>
      </c>
      <c r="EI381" s="58">
        <v>3.2423365253016298E-6</v>
      </c>
      <c r="EJ381" s="58">
        <v>3.4537721589505398E-6</v>
      </c>
      <c r="EK381" s="58">
        <v>3.50943626261204E-6</v>
      </c>
      <c r="EL381" s="58">
        <v>4.4031917974964098E-6</v>
      </c>
      <c r="EM381" s="58">
        <v>2.5640261661749701E-6</v>
      </c>
      <c r="EN381" s="58">
        <v>2.8267455836158602E-7</v>
      </c>
      <c r="EO381" s="58">
        <v>2.31734771243184E-7</v>
      </c>
    </row>
    <row r="382" spans="2:145" x14ac:dyDescent="0.25">
      <c r="B38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All_All_All_All_All_All_All_No_All_All_All_45849</v>
      </c>
      <c r="C382" s="52" t="s">
        <v>264</v>
      </c>
      <c r="D382" s="52" t="s">
        <v>229</v>
      </c>
      <c r="E382" s="52" t="s">
        <v>25</v>
      </c>
      <c r="F382" s="52" t="s">
        <v>25</v>
      </c>
      <c r="G382" s="52" t="s">
        <v>25</v>
      </c>
      <c r="H382" s="52" t="s">
        <v>25</v>
      </c>
      <c r="I382" s="52" t="s">
        <v>25</v>
      </c>
      <c r="J382" s="52" t="s">
        <v>25</v>
      </c>
      <c r="K382" s="52" t="s">
        <v>25</v>
      </c>
      <c r="L382" s="53" t="s">
        <v>222</v>
      </c>
      <c r="M382" s="53" t="s">
        <v>25</v>
      </c>
      <c r="N382" s="54" t="s">
        <v>25</v>
      </c>
      <c r="O382" s="52" t="s">
        <v>25</v>
      </c>
      <c r="P382" s="55">
        <v>45849</v>
      </c>
      <c r="Q382" s="52">
        <v>17</v>
      </c>
      <c r="R382" s="52">
        <v>21</v>
      </c>
      <c r="S382" s="56">
        <v>36112</v>
      </c>
      <c r="T382" s="52">
        <v>0</v>
      </c>
      <c r="U382" s="52">
        <v>0</v>
      </c>
      <c r="V382" s="52">
        <v>0</v>
      </c>
      <c r="W382" s="52">
        <v>0</v>
      </c>
      <c r="X382" s="52">
        <v>1.16166854528913</v>
      </c>
      <c r="Y382" s="52">
        <v>1.0047477845591499</v>
      </c>
      <c r="Z382" s="52">
        <v>0.86354580666507297</v>
      </c>
      <c r="AA382" s="52">
        <v>0.774824812550158</v>
      </c>
      <c r="AB382" s="52">
        <v>0.72151903683060603</v>
      </c>
      <c r="AC382" s="52">
        <v>0.70219379420238104</v>
      </c>
      <c r="AD382" s="52">
        <v>0.718901495365739</v>
      </c>
      <c r="AE382" s="52">
        <v>0.76079190353284198</v>
      </c>
      <c r="AF382" s="52">
        <v>0.84881142448228297</v>
      </c>
      <c r="AG382" s="52">
        <v>0.97686670910996698</v>
      </c>
      <c r="AH382" s="52">
        <v>1.1472774600071101</v>
      </c>
      <c r="AI382" s="52">
        <v>1.37032253621606</v>
      </c>
      <c r="AJ382" s="52">
        <v>1.61856979288337</v>
      </c>
      <c r="AK382" s="52">
        <v>1.8725700365410001</v>
      </c>
      <c r="AL382" s="52">
        <v>2.1026105870724199</v>
      </c>
      <c r="AM382" s="52">
        <v>2.2899695573919798</v>
      </c>
      <c r="AN382" s="52">
        <v>2.3228735334755402</v>
      </c>
      <c r="AO382" s="52">
        <v>2.3714245259598798</v>
      </c>
      <c r="AP382" s="52">
        <v>2.3439326850423101</v>
      </c>
      <c r="AQ382" s="52">
        <v>2.2003064987598799</v>
      </c>
      <c r="AR382" s="52">
        <v>2.0046954729389999</v>
      </c>
      <c r="AS382" s="52">
        <v>1.93723125386363</v>
      </c>
      <c r="AT382" s="52">
        <v>1.7158334850963</v>
      </c>
      <c r="AU382" s="52">
        <v>1.4817478074925501</v>
      </c>
      <c r="AV382" s="52">
        <v>1.2963224102745201</v>
      </c>
      <c r="AW382" s="52">
        <v>1.15349151162693</v>
      </c>
      <c r="AX382" s="52">
        <v>1.0065915015269</v>
      </c>
      <c r="AY382" s="52">
        <v>0.88399754483978998</v>
      </c>
      <c r="AZ382" s="52">
        <v>0.78679911480097398</v>
      </c>
      <c r="BA382" s="52">
        <v>0.72277679619045598</v>
      </c>
      <c r="BB382" s="52">
        <v>0.69703328455621705</v>
      </c>
      <c r="BC382" s="52">
        <v>0.71452511434753097</v>
      </c>
      <c r="BD382" s="52">
        <v>0.79113771401817701</v>
      </c>
      <c r="BE382" s="52">
        <v>0.86847486767816595</v>
      </c>
      <c r="BF382" s="52">
        <v>1.00363975862569</v>
      </c>
      <c r="BG382" s="52">
        <v>1.1603054434674001</v>
      </c>
      <c r="BH382" s="52">
        <v>1.3607689531851099</v>
      </c>
      <c r="BI382" s="52">
        <v>1.5902560348185899</v>
      </c>
      <c r="BJ382" s="52">
        <v>1.80932905004323</v>
      </c>
      <c r="BK382" s="52">
        <v>2.03403059041083</v>
      </c>
      <c r="BL382" s="52">
        <v>2.2339550836128299</v>
      </c>
      <c r="BM382" s="52">
        <v>2.3683324338232499</v>
      </c>
      <c r="BN382" s="52">
        <v>2.4627533438155398</v>
      </c>
      <c r="BO382" s="52">
        <v>2.4307154756801501</v>
      </c>
      <c r="BP382" s="52">
        <v>2.2617745546605001</v>
      </c>
      <c r="BQ382" s="52">
        <v>2.07315346814352</v>
      </c>
      <c r="BR382" s="52">
        <v>1.9262007841123201</v>
      </c>
      <c r="BS382" s="52">
        <v>1.71776332367448</v>
      </c>
      <c r="BT382" s="52">
        <v>1.4679954841843099</v>
      </c>
      <c r="BU382" s="52">
        <v>80.486987542928304</v>
      </c>
      <c r="BV382" s="52">
        <v>76.782563499017698</v>
      </c>
      <c r="BW382" s="52">
        <v>75.158905899286296</v>
      </c>
      <c r="BX382" s="52">
        <v>73.431791022286504</v>
      </c>
      <c r="BY382" s="52">
        <v>71.690984845876002</v>
      </c>
      <c r="BZ382" s="52">
        <v>71.032474542303802</v>
      </c>
      <c r="CA382" s="52">
        <v>69.976490337279401</v>
      </c>
      <c r="CB382" s="52">
        <v>70.790462202250694</v>
      </c>
      <c r="CC382" s="52">
        <v>73.358052957493598</v>
      </c>
      <c r="CD382" s="52">
        <v>78.345878211851996</v>
      </c>
      <c r="CE382" s="52">
        <v>82.413434657176296</v>
      </c>
      <c r="CF382" s="52">
        <v>86.626626800405305</v>
      </c>
      <c r="CG382" s="52">
        <v>90.422838584107893</v>
      </c>
      <c r="CH382" s="52">
        <v>93.175359968334405</v>
      </c>
      <c r="CI382" s="52">
        <v>95.460309802007004</v>
      </c>
      <c r="CJ382" s="52">
        <v>97.530296794981695</v>
      </c>
      <c r="CK382" s="52">
        <v>98.5717320132823</v>
      </c>
      <c r="CL382" s="52">
        <v>98.913905727231906</v>
      </c>
      <c r="CM382" s="52">
        <v>97.650921350194295</v>
      </c>
      <c r="CN382" s="52">
        <v>95.920196691162502</v>
      </c>
      <c r="CO382" s="52">
        <v>92.1884605230033</v>
      </c>
      <c r="CP382" s="57">
        <v>87.761333756985493</v>
      </c>
      <c r="CQ382" s="57">
        <v>84.998390303481699</v>
      </c>
      <c r="CR382" s="57">
        <v>82.645418920282694</v>
      </c>
      <c r="CS382" s="57">
        <v>80.6667220411111</v>
      </c>
      <c r="CT382" s="57">
        <v>3.0984760126765699E-2</v>
      </c>
      <c r="CU382" s="57">
        <v>2.8340473836830301E-2</v>
      </c>
      <c r="CV382" s="57">
        <v>2.4744901829327301E-2</v>
      </c>
      <c r="CW382" s="57">
        <v>1.5234635788155799E-2</v>
      </c>
      <c r="CX382" s="57">
        <v>2.2669034889614098E-3</v>
      </c>
      <c r="CY382" s="57">
        <v>-1.35506783783426E-3</v>
      </c>
      <c r="CZ382" s="57">
        <v>-2.8677441029166298E-3</v>
      </c>
      <c r="DA382" s="57">
        <v>1.0905908870160101E-2</v>
      </c>
      <c r="DB382" s="57">
        <v>1.72914946188726E-2</v>
      </c>
      <c r="DC382" s="57">
        <v>1.38463381684622E-2</v>
      </c>
      <c r="DD382" s="57">
        <v>4.2149194021441697E-3</v>
      </c>
      <c r="DE382" s="57">
        <v>4.0139816360954097E-3</v>
      </c>
      <c r="DF382" s="57">
        <v>-4.76914793196739E-3</v>
      </c>
      <c r="DG382" s="57">
        <v>1.30688943353745E-2</v>
      </c>
      <c r="DH382" s="57">
        <v>2.0596784155932302E-2</v>
      </c>
      <c r="DI382" s="57">
        <v>2.2105037990249699E-2</v>
      </c>
      <c r="DJ382" s="57">
        <v>8.4923850635180501E-2</v>
      </c>
      <c r="DK382" s="57">
        <v>0.11332860090613001</v>
      </c>
      <c r="DL382" s="57">
        <v>0.10992746233566</v>
      </c>
      <c r="DM382" s="57">
        <v>9.8125656172182302E-2</v>
      </c>
      <c r="DN382" s="57">
        <v>7.9933256026927593E-2</v>
      </c>
      <c r="DO382" s="57">
        <v>1.18295350958836E-2</v>
      </c>
      <c r="DP382" s="52">
        <v>-3.39534720729985E-3</v>
      </c>
      <c r="DQ382" s="52">
        <v>4.0248850442609203E-5</v>
      </c>
      <c r="DR382" s="58">
        <v>2.4418323098025102E-6</v>
      </c>
      <c r="DS382" s="58">
        <v>2.0406379478891001E-6</v>
      </c>
      <c r="DT382" s="58">
        <v>1.4887289548051999E-6</v>
      </c>
      <c r="DU382" s="58">
        <v>7.4907472814308003E-7</v>
      </c>
      <c r="DV382" s="58">
        <v>2.9657981171088699E-7</v>
      </c>
      <c r="DW382" s="58">
        <v>1.2262671621035799E-7</v>
      </c>
      <c r="DX382" s="58">
        <v>3.6402610673651603E-7</v>
      </c>
      <c r="DY382" s="58">
        <v>1.8707992710910901E-6</v>
      </c>
      <c r="DZ382" s="58">
        <v>8.9112172147184695E-7</v>
      </c>
      <c r="EA382" s="58">
        <v>6.2399450451531001E-7</v>
      </c>
      <c r="EB382" s="58">
        <v>3.3833752349686001E-7</v>
      </c>
      <c r="EC382" s="58">
        <v>5.5210684486807698E-7</v>
      </c>
      <c r="ED382" s="58">
        <v>1.49896611820872E-6</v>
      </c>
      <c r="EE382" s="58">
        <v>3.28533258532509E-6</v>
      </c>
      <c r="EF382" s="58">
        <v>4.2774628882662802E-6</v>
      </c>
      <c r="EG382" s="58">
        <v>5.2081108859762797E-6</v>
      </c>
      <c r="EH382" s="58">
        <v>5.8034511621674102E-6</v>
      </c>
      <c r="EI382" s="58">
        <v>6.8536503162737897E-6</v>
      </c>
      <c r="EJ382" s="58">
        <v>6.2680666771202502E-6</v>
      </c>
      <c r="EK382" s="58">
        <v>6.4703313149980797E-6</v>
      </c>
      <c r="EL382" s="58">
        <v>6.7566708696802904E-6</v>
      </c>
      <c r="EM382" s="58">
        <v>3.9780052262391597E-6</v>
      </c>
      <c r="EN382" s="58">
        <v>6.2324953535585901E-7</v>
      </c>
      <c r="EO382" s="58">
        <v>4.4479505247296701E-7</v>
      </c>
    </row>
    <row r="383" spans="2:145" x14ac:dyDescent="0.25">
      <c r="B38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All_All_All_All_All_All_All_No_All_All_All_45877</v>
      </c>
      <c r="C383" s="52" t="s">
        <v>264</v>
      </c>
      <c r="D383" s="52" t="s">
        <v>229</v>
      </c>
      <c r="E383" s="52" t="s">
        <v>25</v>
      </c>
      <c r="F383" s="52" t="s">
        <v>25</v>
      </c>
      <c r="G383" s="52" t="s">
        <v>25</v>
      </c>
      <c r="H383" s="52" t="s">
        <v>25</v>
      </c>
      <c r="I383" s="52" t="s">
        <v>25</v>
      </c>
      <c r="J383" s="52" t="s">
        <v>25</v>
      </c>
      <c r="K383" s="52" t="s">
        <v>25</v>
      </c>
      <c r="L383" s="53" t="s">
        <v>222</v>
      </c>
      <c r="M383" s="53" t="s">
        <v>25</v>
      </c>
      <c r="N383" s="54" t="s">
        <v>25</v>
      </c>
      <c r="O383" s="52" t="s">
        <v>25</v>
      </c>
      <c r="P383" s="55">
        <v>45877</v>
      </c>
      <c r="Q383" s="52">
        <v>17</v>
      </c>
      <c r="R383" s="52">
        <v>21</v>
      </c>
      <c r="S383" s="56">
        <v>37565</v>
      </c>
      <c r="T383" s="52">
        <v>0</v>
      </c>
      <c r="U383" s="52">
        <v>0</v>
      </c>
      <c r="V383" s="52">
        <v>0</v>
      </c>
      <c r="W383" s="52">
        <v>0</v>
      </c>
      <c r="X383" s="52">
        <v>1.1473935743880701</v>
      </c>
      <c r="Y383" s="52">
        <v>0.99707609090431104</v>
      </c>
      <c r="Z383" s="52">
        <v>0.87181081137667904</v>
      </c>
      <c r="AA383" s="52">
        <v>0.77973167372161301</v>
      </c>
      <c r="AB383" s="52">
        <v>0.71740224091177696</v>
      </c>
      <c r="AC383" s="52">
        <v>0.69708413566869898</v>
      </c>
      <c r="AD383" s="52">
        <v>0.70755946588019103</v>
      </c>
      <c r="AE383" s="52">
        <v>0.77542586519547996</v>
      </c>
      <c r="AF383" s="52">
        <v>0.83631176802788398</v>
      </c>
      <c r="AG383" s="52">
        <v>0.94051254086431502</v>
      </c>
      <c r="AH383" s="52">
        <v>1.09453011114286</v>
      </c>
      <c r="AI383" s="52">
        <v>1.2673828660467199</v>
      </c>
      <c r="AJ383" s="52">
        <v>1.5025655182755</v>
      </c>
      <c r="AK383" s="52">
        <v>1.7463877301453801</v>
      </c>
      <c r="AL383" s="52">
        <v>2.0016133035350201</v>
      </c>
      <c r="AM383" s="52">
        <v>2.20055680738517</v>
      </c>
      <c r="AN383" s="52">
        <v>2.2423429723726298</v>
      </c>
      <c r="AO383" s="52">
        <v>2.3174252268286302</v>
      </c>
      <c r="AP383" s="52">
        <v>2.28551307695402</v>
      </c>
      <c r="AQ383" s="52">
        <v>2.1123053083356802</v>
      </c>
      <c r="AR383" s="52">
        <v>1.9465484755821501</v>
      </c>
      <c r="AS383" s="52">
        <v>1.8944405733306899</v>
      </c>
      <c r="AT383" s="52">
        <v>1.6911456009394901</v>
      </c>
      <c r="AU383" s="52">
        <v>1.4268891616663</v>
      </c>
      <c r="AV383" s="52">
        <v>1.3006312698300799</v>
      </c>
      <c r="AW383" s="52">
        <v>1.1065292426420501</v>
      </c>
      <c r="AX383" s="52">
        <v>0.96862520804405805</v>
      </c>
      <c r="AY383" s="52">
        <v>0.857640998931813</v>
      </c>
      <c r="AZ383" s="52">
        <v>0.76839299199059596</v>
      </c>
      <c r="BA383" s="52">
        <v>0.70834603002511798</v>
      </c>
      <c r="BB383" s="52">
        <v>0.69065797505576598</v>
      </c>
      <c r="BC383" s="52">
        <v>0.714496134083907</v>
      </c>
      <c r="BD383" s="52">
        <v>0.77555144384422003</v>
      </c>
      <c r="BE383" s="52">
        <v>0.82901157646256596</v>
      </c>
      <c r="BF383" s="52">
        <v>0.95049195780594797</v>
      </c>
      <c r="BG383" s="52">
        <v>1.09364961122675</v>
      </c>
      <c r="BH383" s="52">
        <v>1.2773214664988</v>
      </c>
      <c r="BI383" s="52">
        <v>1.4908907487476299</v>
      </c>
      <c r="BJ383" s="52">
        <v>1.7265592178389499</v>
      </c>
      <c r="BK383" s="52">
        <v>1.9695112671049</v>
      </c>
      <c r="BL383" s="52">
        <v>2.1830979978645102</v>
      </c>
      <c r="BM383" s="52">
        <v>2.3094726065023701</v>
      </c>
      <c r="BN383" s="52">
        <v>2.40989843213762</v>
      </c>
      <c r="BO383" s="52">
        <v>2.3786252668102801</v>
      </c>
      <c r="BP383" s="52">
        <v>2.2125111532020099</v>
      </c>
      <c r="BQ383" s="52">
        <v>2.0536006901753798</v>
      </c>
      <c r="BR383" s="52">
        <v>1.91141256324765</v>
      </c>
      <c r="BS383" s="52">
        <v>1.67618370896145</v>
      </c>
      <c r="BT383" s="52">
        <v>1.4314045789807599</v>
      </c>
      <c r="BU383" s="52">
        <v>81.222497257820805</v>
      </c>
      <c r="BV383" s="52">
        <v>75.518496921772694</v>
      </c>
      <c r="BW383" s="52">
        <v>74.160183661463094</v>
      </c>
      <c r="BX383" s="52">
        <v>72.423677020538193</v>
      </c>
      <c r="BY383" s="52">
        <v>70.997200783542795</v>
      </c>
      <c r="BZ383" s="52">
        <v>69.803487301833499</v>
      </c>
      <c r="CA383" s="52">
        <v>68.556663003935398</v>
      </c>
      <c r="CB383" s="52">
        <v>68.971459546942697</v>
      </c>
      <c r="CC383" s="52">
        <v>71.516592333463507</v>
      </c>
      <c r="CD383" s="52">
        <v>76.4580607172919</v>
      </c>
      <c r="CE383" s="52">
        <v>80.7874894309073</v>
      </c>
      <c r="CF383" s="52">
        <v>85.1046858879008</v>
      </c>
      <c r="CG383" s="52">
        <v>88.883393129048699</v>
      </c>
      <c r="CH383" s="52">
        <v>92.379970443502401</v>
      </c>
      <c r="CI383" s="52">
        <v>95.259900097097699</v>
      </c>
      <c r="CJ383" s="52">
        <v>97.479839975080594</v>
      </c>
      <c r="CK383" s="52">
        <v>98.589076008517097</v>
      </c>
      <c r="CL383" s="52">
        <v>99.058498292454104</v>
      </c>
      <c r="CM383" s="52">
        <v>98.413299797725699</v>
      </c>
      <c r="CN383" s="52">
        <v>96.513353217012906</v>
      </c>
      <c r="CO383" s="52">
        <v>93.052742034526304</v>
      </c>
      <c r="CP383" s="57">
        <v>88.477379322702703</v>
      </c>
      <c r="CQ383" s="57">
        <v>85.744245002094104</v>
      </c>
      <c r="CR383" s="57">
        <v>83.281386242074504</v>
      </c>
      <c r="CS383" s="57">
        <v>79.529356381354901</v>
      </c>
      <c r="CT383" s="57">
        <v>3.08328291715881E-2</v>
      </c>
      <c r="CU383" s="57">
        <v>2.2285244721586699E-2</v>
      </c>
      <c r="CV383" s="57">
        <v>2.1505751414491001E-2</v>
      </c>
      <c r="CW383" s="57">
        <v>1.30236705773991E-2</v>
      </c>
      <c r="CX383" s="57">
        <v>2.13939701246494E-3</v>
      </c>
      <c r="CY383" s="57">
        <v>-1.66054001441193E-3</v>
      </c>
      <c r="CZ383" s="57">
        <v>-1.6604689219975599E-3</v>
      </c>
      <c r="DA383" s="57">
        <v>9.8052528052262593E-3</v>
      </c>
      <c r="DB383" s="57">
        <v>1.8813505318622199E-2</v>
      </c>
      <c r="DC383" s="57">
        <v>1.50418657025191E-2</v>
      </c>
      <c r="DD383" s="57">
        <v>4.7726127664382903E-3</v>
      </c>
      <c r="DE383" s="57">
        <v>3.69463879089985E-3</v>
      </c>
      <c r="DF383" s="57">
        <v>-7.5373197504669002E-3</v>
      </c>
      <c r="DG383" s="57">
        <v>7.2988505388643697E-3</v>
      </c>
      <c r="DH383" s="57">
        <v>1.81299855512797E-2</v>
      </c>
      <c r="DI383" s="57">
        <v>2.14328038684342E-2</v>
      </c>
      <c r="DJ383" s="57">
        <v>8.5875445836380196E-2</v>
      </c>
      <c r="DK383" s="57">
        <v>0.112811861779755</v>
      </c>
      <c r="DL383" s="57">
        <v>0.113413478727973</v>
      </c>
      <c r="DM383" s="57">
        <v>0.10246281211021301</v>
      </c>
      <c r="DN383" s="57">
        <v>8.1605482191188503E-2</v>
      </c>
      <c r="DO383" s="57">
        <v>1.02591160780987E-2</v>
      </c>
      <c r="DP383" s="52">
        <v>-3.6107540982447499E-3</v>
      </c>
      <c r="DQ383" s="52">
        <v>-6.7891284475194301E-5</v>
      </c>
      <c r="DR383" s="58">
        <v>2.2152891976008402E-6</v>
      </c>
      <c r="DS383" s="58">
        <v>1.56959866880809E-6</v>
      </c>
      <c r="DT383" s="58">
        <v>1.1245436667102401E-6</v>
      </c>
      <c r="DU383" s="58">
        <v>6.0334918961949304E-7</v>
      </c>
      <c r="DV383" s="58">
        <v>2.3880641024964698E-7</v>
      </c>
      <c r="DW383" s="58">
        <v>9.1974885106682894E-8</v>
      </c>
      <c r="DX383" s="58">
        <v>2.60488642152818E-7</v>
      </c>
      <c r="DY383" s="58">
        <v>1.38550866501549E-6</v>
      </c>
      <c r="DZ383" s="58">
        <v>6.1721795932417902E-7</v>
      </c>
      <c r="EA383" s="58">
        <v>4.25113812849261E-7</v>
      </c>
      <c r="EB383" s="58">
        <v>2.36021926293179E-7</v>
      </c>
      <c r="EC383" s="58">
        <v>2.2927347526009099E-7</v>
      </c>
      <c r="ED383" s="58">
        <v>6.1185011245762797E-7</v>
      </c>
      <c r="EE383" s="58">
        <v>2.0063694874567201E-6</v>
      </c>
      <c r="EF383" s="58">
        <v>3.02341088528572E-6</v>
      </c>
      <c r="EG383" s="58">
        <v>3.98742213625489E-6</v>
      </c>
      <c r="EH383" s="58">
        <v>4.5420315438576603E-6</v>
      </c>
      <c r="EI383" s="58">
        <v>5.0668310732613604E-6</v>
      </c>
      <c r="EJ383" s="58">
        <v>5.2469885286948997E-6</v>
      </c>
      <c r="EK383" s="58">
        <v>4.8284038475047599E-6</v>
      </c>
      <c r="EL383" s="58">
        <v>5.0595862896059703E-6</v>
      </c>
      <c r="EM383" s="58">
        <v>3.0386981251894301E-6</v>
      </c>
      <c r="EN383" s="58">
        <v>5.6922183655021302E-7</v>
      </c>
      <c r="EO383" s="58">
        <v>5.4676543083555E-7</v>
      </c>
    </row>
    <row r="384" spans="2:145" x14ac:dyDescent="0.25">
      <c r="B38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All_All_All_All_All_All_All_No_All_All_All_45890</v>
      </c>
      <c r="C384" s="52" t="s">
        <v>264</v>
      </c>
      <c r="D384" s="52" t="s">
        <v>229</v>
      </c>
      <c r="E384" s="52" t="s">
        <v>25</v>
      </c>
      <c r="F384" s="52" t="s">
        <v>25</v>
      </c>
      <c r="G384" s="52" t="s">
        <v>25</v>
      </c>
      <c r="H384" s="52" t="s">
        <v>25</v>
      </c>
      <c r="I384" s="52" t="s">
        <v>25</v>
      </c>
      <c r="J384" s="52" t="s">
        <v>25</v>
      </c>
      <c r="K384" s="52" t="s">
        <v>25</v>
      </c>
      <c r="L384" s="53" t="s">
        <v>222</v>
      </c>
      <c r="M384" s="53" t="s">
        <v>25</v>
      </c>
      <c r="N384" s="54" t="s">
        <v>25</v>
      </c>
      <c r="O384" s="52" t="s">
        <v>25</v>
      </c>
      <c r="P384" s="55">
        <v>45890</v>
      </c>
      <c r="Q384" s="52">
        <v>17</v>
      </c>
      <c r="R384" s="52">
        <v>21</v>
      </c>
      <c r="S384" s="56">
        <v>38113</v>
      </c>
      <c r="T384" s="52">
        <v>0</v>
      </c>
      <c r="U384" s="52">
        <v>0</v>
      </c>
      <c r="V384" s="52">
        <v>0</v>
      </c>
      <c r="W384" s="52">
        <v>0</v>
      </c>
      <c r="X384" s="52">
        <v>1.03559951491487</v>
      </c>
      <c r="Y384" s="52">
        <v>0.89501306554765003</v>
      </c>
      <c r="Z384" s="52">
        <v>0.80132477486412601</v>
      </c>
      <c r="AA384" s="52">
        <v>0.72403595395361897</v>
      </c>
      <c r="AB384" s="52">
        <v>0.68797882971813096</v>
      </c>
      <c r="AC384" s="52">
        <v>0.67622872538873402</v>
      </c>
      <c r="AD384" s="52">
        <v>0.707207118822614</v>
      </c>
      <c r="AE384" s="52">
        <v>0.73865150008458502</v>
      </c>
      <c r="AF384" s="52">
        <v>0.74764388151108097</v>
      </c>
      <c r="AG384" s="52">
        <v>0.84655569218719096</v>
      </c>
      <c r="AH384" s="52">
        <v>0.97922590312163305</v>
      </c>
      <c r="AI384" s="52">
        <v>1.1460052924942601</v>
      </c>
      <c r="AJ384" s="52">
        <v>1.3728170118906</v>
      </c>
      <c r="AK384" s="52">
        <v>1.62728188261441</v>
      </c>
      <c r="AL384" s="52">
        <v>1.87072188612594</v>
      </c>
      <c r="AM384" s="52">
        <v>2.0900853912557</v>
      </c>
      <c r="AN384" s="52">
        <v>2.1389087692630202</v>
      </c>
      <c r="AO384" s="52">
        <v>2.2202022327855699</v>
      </c>
      <c r="AP384" s="52">
        <v>2.1874927083178699</v>
      </c>
      <c r="AQ384" s="52">
        <v>2.0124486390482499</v>
      </c>
      <c r="AR384" s="52">
        <v>1.90320504352699</v>
      </c>
      <c r="AS384" s="52">
        <v>1.8167584169836899</v>
      </c>
      <c r="AT384" s="52">
        <v>1.5838927933779301</v>
      </c>
      <c r="AU384" s="52">
        <v>1.32507329807973</v>
      </c>
      <c r="AV384" s="52">
        <v>1.16555411411428</v>
      </c>
      <c r="AW384" s="52">
        <v>1.09298609784264</v>
      </c>
      <c r="AX384" s="52">
        <v>0.93782531877161102</v>
      </c>
      <c r="AY384" s="52">
        <v>0.82715969128852895</v>
      </c>
      <c r="AZ384" s="52">
        <v>0.74526480352121105</v>
      </c>
      <c r="BA384" s="52">
        <v>0.68900146549922103</v>
      </c>
      <c r="BB384" s="52">
        <v>0.67381319040420795</v>
      </c>
      <c r="BC384" s="52">
        <v>0.69736781956863603</v>
      </c>
      <c r="BD384" s="52">
        <v>0.74777226734032498</v>
      </c>
      <c r="BE384" s="52">
        <v>0.77908427984900896</v>
      </c>
      <c r="BF384" s="52">
        <v>0.86223974486343902</v>
      </c>
      <c r="BG384" s="52">
        <v>0.97679415740534603</v>
      </c>
      <c r="BH384" s="52">
        <v>1.1496062658231301</v>
      </c>
      <c r="BI384" s="52">
        <v>1.3751620515498499</v>
      </c>
      <c r="BJ384" s="52">
        <v>1.65469055347254</v>
      </c>
      <c r="BK384" s="52">
        <v>1.88212414259711</v>
      </c>
      <c r="BL384" s="52">
        <v>2.12718202445045</v>
      </c>
      <c r="BM384" s="52">
        <v>2.23321955447445</v>
      </c>
      <c r="BN384" s="52">
        <v>2.2923876786808699</v>
      </c>
      <c r="BO384" s="52">
        <v>2.25952752359398</v>
      </c>
      <c r="BP384" s="52">
        <v>2.09244397192872</v>
      </c>
      <c r="BQ384" s="52">
        <v>1.9210731241633701</v>
      </c>
      <c r="BR384" s="52">
        <v>1.7728177249389301</v>
      </c>
      <c r="BS384" s="52">
        <v>1.5644119695158101</v>
      </c>
      <c r="BT384" s="52">
        <v>1.32687832844397</v>
      </c>
      <c r="BU384" s="52">
        <v>76.307869721731706</v>
      </c>
      <c r="BV384" s="52">
        <v>75.022379337027004</v>
      </c>
      <c r="BW384" s="52">
        <v>74.033737751686402</v>
      </c>
      <c r="BX384" s="52">
        <v>72.223518230220094</v>
      </c>
      <c r="BY384" s="52">
        <v>70.961148050266701</v>
      </c>
      <c r="BZ384" s="52">
        <v>69.903996198928098</v>
      </c>
      <c r="CA384" s="52">
        <v>68.743626172770803</v>
      </c>
      <c r="CB384" s="52">
        <v>68.791006829703207</v>
      </c>
      <c r="CC384" s="52">
        <v>72.481357499889597</v>
      </c>
      <c r="CD384" s="52">
        <v>77.351169621827395</v>
      </c>
      <c r="CE384" s="52">
        <v>82.2580727528766</v>
      </c>
      <c r="CF384" s="52">
        <v>86.783945502362002</v>
      </c>
      <c r="CG384" s="52">
        <v>90.360795796945993</v>
      </c>
      <c r="CH384" s="52">
        <v>93.404288359428605</v>
      </c>
      <c r="CI384" s="52">
        <v>95.578016051754702</v>
      </c>
      <c r="CJ384" s="52">
        <v>97.886263736985299</v>
      </c>
      <c r="CK384" s="52">
        <v>98.601507045561803</v>
      </c>
      <c r="CL384" s="52">
        <v>98.065246694624406</v>
      </c>
      <c r="CM384" s="52">
        <v>97.327851546046503</v>
      </c>
      <c r="CN384" s="52">
        <v>94.782629015583197</v>
      </c>
      <c r="CO384" s="52">
        <v>90.579040118082403</v>
      </c>
      <c r="CP384" s="57">
        <v>86.541903890356394</v>
      </c>
      <c r="CQ384" s="57">
        <v>83.610276895507099</v>
      </c>
      <c r="CR384" s="57">
        <v>81.0650178142469</v>
      </c>
      <c r="CS384" s="57">
        <v>79.626521908515898</v>
      </c>
      <c r="CT384" s="57">
        <v>1.99966752692643E-2</v>
      </c>
      <c r="CU384" s="57">
        <v>1.8570078720070299E-2</v>
      </c>
      <c r="CV384" s="57">
        <v>2.0140154554620201E-2</v>
      </c>
      <c r="CW384" s="57">
        <v>1.2010320058461201E-2</v>
      </c>
      <c r="CX384" s="57">
        <v>1.9950392586462699E-3</v>
      </c>
      <c r="CY384" s="57">
        <v>-1.6794384966980101E-3</v>
      </c>
      <c r="CZ384" s="57">
        <v>-1.7412136946177901E-3</v>
      </c>
      <c r="DA384" s="57">
        <v>9.4965830592772006E-3</v>
      </c>
      <c r="DB384" s="57">
        <v>1.8551383413134101E-2</v>
      </c>
      <c r="DC384" s="57">
        <v>1.47583141740512E-2</v>
      </c>
      <c r="DD384" s="57">
        <v>3.9015754760960402E-3</v>
      </c>
      <c r="DE384" s="57">
        <v>3.77145145033639E-3</v>
      </c>
      <c r="DF384" s="57">
        <v>-8.4632499150808903E-3</v>
      </c>
      <c r="DG384" s="57">
        <v>7.8018626286197202E-3</v>
      </c>
      <c r="DH384" s="57">
        <v>1.6415169399720299E-2</v>
      </c>
      <c r="DI384" s="57">
        <v>2.1155668841580801E-2</v>
      </c>
      <c r="DJ384" s="57">
        <v>8.5978003363674393E-2</v>
      </c>
      <c r="DK384" s="57">
        <v>0.109537524247682</v>
      </c>
      <c r="DL384" s="57">
        <v>0.111978272406819</v>
      </c>
      <c r="DM384" s="57">
        <v>0.102926992384344</v>
      </c>
      <c r="DN384" s="57">
        <v>6.6492184500264395E-2</v>
      </c>
      <c r="DO384" s="57">
        <v>4.7963719109460302E-3</v>
      </c>
      <c r="DP384" s="52">
        <v>-4.9477710576098398E-3</v>
      </c>
      <c r="DQ384" s="52">
        <v>-4.1241917690662701E-4</v>
      </c>
      <c r="DR384" s="58">
        <v>1.7291182343875999E-6</v>
      </c>
      <c r="DS384" s="58">
        <v>1.42323438786306E-6</v>
      </c>
      <c r="DT384" s="58">
        <v>1.0713641114833699E-6</v>
      </c>
      <c r="DU384" s="58">
        <v>5.6813036290654499E-7</v>
      </c>
      <c r="DV384" s="58">
        <v>2.26054970300298E-7</v>
      </c>
      <c r="DW384" s="58">
        <v>9.2069677294042905E-8</v>
      </c>
      <c r="DX384" s="58">
        <v>2.6208487932351899E-7</v>
      </c>
      <c r="DY384" s="58">
        <v>1.4369551515792799E-6</v>
      </c>
      <c r="DZ384" s="58">
        <v>5.2728046530673296E-7</v>
      </c>
      <c r="EA384" s="58">
        <v>3.6240274530272499E-7</v>
      </c>
      <c r="EB384" s="58">
        <v>2.1619295348870399E-7</v>
      </c>
      <c r="EC384" s="58">
        <v>2.4178583867379098E-7</v>
      </c>
      <c r="ED384" s="58">
        <v>6.35307979001545E-7</v>
      </c>
      <c r="EE384" s="58">
        <v>1.69297261485245E-6</v>
      </c>
      <c r="EF384" s="58">
        <v>2.3269679054072101E-6</v>
      </c>
      <c r="EG384" s="58">
        <v>3.3528269232625301E-6</v>
      </c>
      <c r="EH384" s="58">
        <v>3.7261776149632398E-6</v>
      </c>
      <c r="EI384" s="58">
        <v>3.8008472779014001E-6</v>
      </c>
      <c r="EJ384" s="58">
        <v>3.9370031538966899E-6</v>
      </c>
      <c r="EK384" s="58">
        <v>3.40036360392855E-6</v>
      </c>
      <c r="EL384" s="58">
        <v>4.1704409133797897E-6</v>
      </c>
      <c r="EM384" s="58">
        <v>2.16571608183961E-6</v>
      </c>
      <c r="EN384" s="58">
        <v>3.1794294025224898E-7</v>
      </c>
      <c r="EO384" s="58">
        <v>2.3826751401326201E-7</v>
      </c>
    </row>
    <row r="385" spans="2:145" x14ac:dyDescent="0.25">
      <c r="B38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All_All_All_All_All_All_All_No_All_All_All_45891</v>
      </c>
      <c r="C385" s="52" t="s">
        <v>264</v>
      </c>
      <c r="D385" s="52" t="s">
        <v>229</v>
      </c>
      <c r="E385" s="52" t="s">
        <v>25</v>
      </c>
      <c r="F385" s="52" t="s">
        <v>25</v>
      </c>
      <c r="G385" s="52" t="s">
        <v>25</v>
      </c>
      <c r="H385" s="52" t="s">
        <v>25</v>
      </c>
      <c r="I385" s="52" t="s">
        <v>25</v>
      </c>
      <c r="J385" s="52" t="s">
        <v>25</v>
      </c>
      <c r="K385" s="52" t="s">
        <v>25</v>
      </c>
      <c r="L385" s="53" t="s">
        <v>222</v>
      </c>
      <c r="M385" s="53" t="s">
        <v>25</v>
      </c>
      <c r="N385" s="54" t="s">
        <v>25</v>
      </c>
      <c r="O385" s="52" t="s">
        <v>25</v>
      </c>
      <c r="P385" s="55">
        <v>45891</v>
      </c>
      <c r="Q385" s="52">
        <v>17</v>
      </c>
      <c r="R385" s="52">
        <v>21</v>
      </c>
      <c r="S385" s="56">
        <v>38191</v>
      </c>
      <c r="T385" s="52">
        <v>0</v>
      </c>
      <c r="U385" s="52">
        <v>0</v>
      </c>
      <c r="V385" s="52">
        <v>0</v>
      </c>
      <c r="W385" s="52">
        <v>0</v>
      </c>
      <c r="X385" s="52">
        <v>1.2031163269038401</v>
      </c>
      <c r="Y385" s="52">
        <v>1.0559032407076701</v>
      </c>
      <c r="Z385" s="52">
        <v>0.92414730307578297</v>
      </c>
      <c r="AA385" s="52">
        <v>0.84632710714301396</v>
      </c>
      <c r="AB385" s="52">
        <v>0.76681968966965897</v>
      </c>
      <c r="AC385" s="52">
        <v>0.74039635911852997</v>
      </c>
      <c r="AD385" s="52">
        <v>0.76761008819221999</v>
      </c>
      <c r="AE385" s="52">
        <v>0.81711488496219797</v>
      </c>
      <c r="AF385" s="52">
        <v>0.84035818619720204</v>
      </c>
      <c r="AG385" s="52">
        <v>0.94743806442807199</v>
      </c>
      <c r="AH385" s="52">
        <v>1.09206605025939</v>
      </c>
      <c r="AI385" s="52">
        <v>1.28873318016239</v>
      </c>
      <c r="AJ385" s="52">
        <v>1.5340041154899</v>
      </c>
      <c r="AK385" s="52">
        <v>1.78440867516288</v>
      </c>
      <c r="AL385" s="52">
        <v>2.0352420413496399</v>
      </c>
      <c r="AM385" s="52">
        <v>2.2494356779265301</v>
      </c>
      <c r="AN385" s="52">
        <v>2.28058206876331</v>
      </c>
      <c r="AO385" s="52">
        <v>2.3220145738420799</v>
      </c>
      <c r="AP385" s="52">
        <v>2.27174885250064</v>
      </c>
      <c r="AQ385" s="52">
        <v>2.1159834177210901</v>
      </c>
      <c r="AR385" s="52">
        <v>1.9870508385259</v>
      </c>
      <c r="AS385" s="52">
        <v>1.92610889522868</v>
      </c>
      <c r="AT385" s="52">
        <v>1.68523856297356</v>
      </c>
      <c r="AU385" s="52">
        <v>1.4561172363699999</v>
      </c>
      <c r="AV385" s="52">
        <v>1.32471550298661</v>
      </c>
      <c r="AW385" s="52">
        <v>1.1730106119400501</v>
      </c>
      <c r="AX385" s="52">
        <v>1.04422221802617</v>
      </c>
      <c r="AY385" s="52">
        <v>0.91839196581541405</v>
      </c>
      <c r="AZ385" s="52">
        <v>0.82159250376214898</v>
      </c>
      <c r="BA385" s="52">
        <v>0.76245836637902797</v>
      </c>
      <c r="BB385" s="52">
        <v>0.74184104018790897</v>
      </c>
      <c r="BC385" s="52">
        <v>0.75895477545268097</v>
      </c>
      <c r="BD385" s="52">
        <v>0.80654770827620204</v>
      </c>
      <c r="BE385" s="52">
        <v>0.84642644609741602</v>
      </c>
      <c r="BF385" s="52">
        <v>0.96291696825875905</v>
      </c>
      <c r="BG385" s="52">
        <v>1.1042927483726499</v>
      </c>
      <c r="BH385" s="52">
        <v>1.2901593474848101</v>
      </c>
      <c r="BI385" s="52">
        <v>1.5041946597542999</v>
      </c>
      <c r="BJ385" s="52">
        <v>1.7381263755931899</v>
      </c>
      <c r="BK385" s="52">
        <v>2.0011145403851902</v>
      </c>
      <c r="BL385" s="52">
        <v>2.1922349167295301</v>
      </c>
      <c r="BM385" s="52">
        <v>2.3469816404364399</v>
      </c>
      <c r="BN385" s="52">
        <v>2.44337614306041</v>
      </c>
      <c r="BO385" s="52">
        <v>2.3993782304040598</v>
      </c>
      <c r="BP385" s="52">
        <v>2.2175005874303202</v>
      </c>
      <c r="BQ385" s="52">
        <v>2.0593404415743701</v>
      </c>
      <c r="BR385" s="52">
        <v>1.9088129166860199</v>
      </c>
      <c r="BS385" s="52">
        <v>1.68436579949072</v>
      </c>
      <c r="BT385" s="52">
        <v>1.4458141431803899</v>
      </c>
      <c r="BU385" s="52">
        <v>78.984006181095793</v>
      </c>
      <c r="BV385" s="52">
        <v>78.162007063142596</v>
      </c>
      <c r="BW385" s="52">
        <v>75.857377739152895</v>
      </c>
      <c r="BX385" s="52">
        <v>73.993495406081294</v>
      </c>
      <c r="BY385" s="52">
        <v>72.524378139582097</v>
      </c>
      <c r="BZ385" s="52">
        <v>71.662244476587006</v>
      </c>
      <c r="CA385" s="52">
        <v>70.028001024768997</v>
      </c>
      <c r="CB385" s="52">
        <v>69.708559987812507</v>
      </c>
      <c r="CC385" s="52">
        <v>73.022472931050899</v>
      </c>
      <c r="CD385" s="52">
        <v>77.098376483840795</v>
      </c>
      <c r="CE385" s="52">
        <v>81.581762088761707</v>
      </c>
      <c r="CF385" s="52">
        <v>85.727026272726107</v>
      </c>
      <c r="CG385" s="52">
        <v>89.704697599713697</v>
      </c>
      <c r="CH385" s="52">
        <v>92.856300075711601</v>
      </c>
      <c r="CI385" s="52">
        <v>96.059808655020504</v>
      </c>
      <c r="CJ385" s="52">
        <v>97.884591386025093</v>
      </c>
      <c r="CK385" s="52">
        <v>99.054973467032198</v>
      </c>
      <c r="CL385" s="52">
        <v>99.147740368193794</v>
      </c>
      <c r="CM385" s="52">
        <v>97.994642510140693</v>
      </c>
      <c r="CN385" s="52">
        <v>96.012298570859897</v>
      </c>
      <c r="CO385" s="52">
        <v>92.163345516400398</v>
      </c>
      <c r="CP385" s="57">
        <v>88.666958451691698</v>
      </c>
      <c r="CQ385" s="57">
        <v>85.127633095275201</v>
      </c>
      <c r="CR385" s="57">
        <v>81.981951747849095</v>
      </c>
      <c r="CS385" s="57">
        <v>81.060099851838501</v>
      </c>
      <c r="CT385" s="57">
        <v>2.5960703578895E-2</v>
      </c>
      <c r="CU385" s="57">
        <v>3.2829867586372102E-2</v>
      </c>
      <c r="CV385" s="57">
        <v>2.6204099956155E-2</v>
      </c>
      <c r="CW385" s="57">
        <v>1.5678211834570899E-2</v>
      </c>
      <c r="CX385" s="57">
        <v>2.57335956315669E-3</v>
      </c>
      <c r="CY385" s="57">
        <v>-1.18668768697705E-3</v>
      </c>
      <c r="CZ385" s="57">
        <v>-3.2552440796648702E-3</v>
      </c>
      <c r="DA385" s="57">
        <v>1.0705615618472599E-2</v>
      </c>
      <c r="DB385" s="57">
        <v>1.7965346930403098E-2</v>
      </c>
      <c r="DC385" s="57">
        <v>1.4580575812120499E-2</v>
      </c>
      <c r="DD385" s="57">
        <v>4.6924200316043599E-3</v>
      </c>
      <c r="DE385" s="57">
        <v>3.8651259172721901E-3</v>
      </c>
      <c r="DF385" s="57">
        <v>-1.67326935847515E-3</v>
      </c>
      <c r="DG385" s="57">
        <v>1.6982569395650501E-2</v>
      </c>
      <c r="DH385" s="57">
        <v>2.54443264495764E-2</v>
      </c>
      <c r="DI385" s="57">
        <v>2.4955935144516401E-2</v>
      </c>
      <c r="DJ385" s="57">
        <v>8.6780649566237295E-2</v>
      </c>
      <c r="DK385" s="57">
        <v>0.114846855227779</v>
      </c>
      <c r="DL385" s="57">
        <v>0.11178908589941999</v>
      </c>
      <c r="DM385" s="57">
        <v>9.9250630850099594E-2</v>
      </c>
      <c r="DN385" s="57">
        <v>8.1062991039610899E-2</v>
      </c>
      <c r="DO385" s="57">
        <v>1.8915919066029199E-2</v>
      </c>
      <c r="DP385" s="52">
        <v>-2.1099314340177499E-3</v>
      </c>
      <c r="DQ385" s="52">
        <v>3.7560343255695099E-4</v>
      </c>
      <c r="DR385" s="58">
        <v>1.9871257256655702E-6</v>
      </c>
      <c r="DS385" s="58">
        <v>1.97159473405121E-6</v>
      </c>
      <c r="DT385" s="58">
        <v>1.33991998017776E-6</v>
      </c>
      <c r="DU385" s="58">
        <v>6.9541826887569901E-7</v>
      </c>
      <c r="DV385" s="58">
        <v>2.9548119054120601E-7</v>
      </c>
      <c r="DW385" s="58">
        <v>1.5684403940285801E-7</v>
      </c>
      <c r="DX385" s="58">
        <v>3.7788845858788599E-7</v>
      </c>
      <c r="DY385" s="58">
        <v>1.7604074569083099E-6</v>
      </c>
      <c r="DZ385" s="58">
        <v>8.6044769623189598E-7</v>
      </c>
      <c r="EA385" s="58">
        <v>5.8656647815152104E-7</v>
      </c>
      <c r="EB385" s="58">
        <v>3.3015866069475802E-7</v>
      </c>
      <c r="EC385" s="58">
        <v>6.7165147061691103E-7</v>
      </c>
      <c r="ED385" s="58">
        <v>1.4451093381803199E-6</v>
      </c>
      <c r="EE385" s="58">
        <v>3.2043887142366599E-6</v>
      </c>
      <c r="EF385" s="58">
        <v>5.14486294654432E-6</v>
      </c>
      <c r="EG385" s="58">
        <v>5.2121609861589597E-6</v>
      </c>
      <c r="EH385" s="58">
        <v>5.9091699909525799E-6</v>
      </c>
      <c r="EI385" s="58">
        <v>6.53018798862866E-6</v>
      </c>
      <c r="EJ385" s="58">
        <v>6.2518133535489896E-6</v>
      </c>
      <c r="EK385" s="58">
        <v>5.6229421564826199E-6</v>
      </c>
      <c r="EL385" s="58">
        <v>6.6117532612871396E-6</v>
      </c>
      <c r="EM385" s="58">
        <v>4.90177337206184E-6</v>
      </c>
      <c r="EN385" s="58">
        <v>8.7680741984532695E-7</v>
      </c>
      <c r="EO385" s="58">
        <v>1.04498188132285E-6</v>
      </c>
    </row>
    <row r="386" spans="2:145" x14ac:dyDescent="0.25">
      <c r="B38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All_All_All_All_All_All_All_No_All_All_All_45904</v>
      </c>
      <c r="C386" s="52" t="s">
        <v>264</v>
      </c>
      <c r="D386" s="52" t="s">
        <v>229</v>
      </c>
      <c r="E386" s="52" t="s">
        <v>25</v>
      </c>
      <c r="F386" s="52" t="s">
        <v>25</v>
      </c>
      <c r="G386" s="52" t="s">
        <v>25</v>
      </c>
      <c r="H386" s="52" t="s">
        <v>25</v>
      </c>
      <c r="I386" s="52" t="s">
        <v>25</v>
      </c>
      <c r="J386" s="52" t="s">
        <v>25</v>
      </c>
      <c r="K386" s="52" t="s">
        <v>25</v>
      </c>
      <c r="L386" s="53" t="s">
        <v>222</v>
      </c>
      <c r="M386" s="53" t="s">
        <v>25</v>
      </c>
      <c r="N386" s="54" t="s">
        <v>25</v>
      </c>
      <c r="O386" s="52" t="s">
        <v>25</v>
      </c>
      <c r="P386" s="55">
        <v>45904</v>
      </c>
      <c r="Q386" s="52">
        <v>17</v>
      </c>
      <c r="R386" s="52">
        <v>21</v>
      </c>
      <c r="S386" s="56">
        <v>38735</v>
      </c>
      <c r="T386" s="52">
        <v>0</v>
      </c>
      <c r="U386" s="52">
        <v>0</v>
      </c>
      <c r="V386" s="52">
        <v>0</v>
      </c>
      <c r="W386" s="52">
        <v>0</v>
      </c>
      <c r="X386" s="52">
        <v>1.1212202846325301</v>
      </c>
      <c r="Y386" s="52">
        <v>0.98432229758683998</v>
      </c>
      <c r="Z386" s="52">
        <v>0.86487761247948403</v>
      </c>
      <c r="AA386" s="52">
        <v>0.77561411648124901</v>
      </c>
      <c r="AB386" s="52">
        <v>0.73320807343623495</v>
      </c>
      <c r="AC386" s="52">
        <v>0.71663290160842996</v>
      </c>
      <c r="AD386" s="52">
        <v>0.73445135473695</v>
      </c>
      <c r="AE386" s="52">
        <v>0.75544317428983498</v>
      </c>
      <c r="AF386" s="52">
        <v>0.73943894377451802</v>
      </c>
      <c r="AG386" s="52">
        <v>0.81211849150410498</v>
      </c>
      <c r="AH386" s="52">
        <v>0.898682625043141</v>
      </c>
      <c r="AI386" s="52">
        <v>1.04575889923466</v>
      </c>
      <c r="AJ386" s="52">
        <v>1.2357450510943899</v>
      </c>
      <c r="AK386" s="52">
        <v>1.43270044367125</v>
      </c>
      <c r="AL386" s="52">
        <v>1.60505173861785</v>
      </c>
      <c r="AM386" s="52">
        <v>1.78232314786013</v>
      </c>
      <c r="AN386" s="52">
        <v>1.8305470955194101</v>
      </c>
      <c r="AO386" s="52">
        <v>1.8701130986400201</v>
      </c>
      <c r="AP386" s="52">
        <v>1.7863024470244999</v>
      </c>
      <c r="AQ386" s="52">
        <v>1.6413507513237</v>
      </c>
      <c r="AR386" s="52">
        <v>1.56867398622816</v>
      </c>
      <c r="AS386" s="52">
        <v>1.48874689951526</v>
      </c>
      <c r="AT386" s="52">
        <v>1.2867273818416001</v>
      </c>
      <c r="AU386" s="52">
        <v>1.08342073958965</v>
      </c>
      <c r="AV386" s="52">
        <v>1.2576790534742299</v>
      </c>
      <c r="AW386" s="52">
        <v>1.0181075078842099</v>
      </c>
      <c r="AX386" s="52">
        <v>0.89594950037562904</v>
      </c>
      <c r="AY386" s="52">
        <v>0.81239859466535302</v>
      </c>
      <c r="AZ386" s="52">
        <v>0.74993131842372296</v>
      </c>
      <c r="BA386" s="52">
        <v>0.71893554094641299</v>
      </c>
      <c r="BB386" s="52">
        <v>0.71461971707923799</v>
      </c>
      <c r="BC386" s="52">
        <v>0.74393145631971302</v>
      </c>
      <c r="BD386" s="52">
        <v>0.76311931897051399</v>
      </c>
      <c r="BE386" s="52">
        <v>0.763157878775927</v>
      </c>
      <c r="BF386" s="52">
        <v>0.83360332686473704</v>
      </c>
      <c r="BG386" s="52">
        <v>0.92324908620037005</v>
      </c>
      <c r="BH386" s="52">
        <v>1.0456143101558</v>
      </c>
      <c r="BI386" s="52">
        <v>1.1864318530970801</v>
      </c>
      <c r="BJ386" s="52">
        <v>1.32416954224804</v>
      </c>
      <c r="BK386" s="52">
        <v>1.5106857701780601</v>
      </c>
      <c r="BL386" s="52">
        <v>1.65495000482067</v>
      </c>
      <c r="BM386" s="52">
        <v>1.7589340188078699</v>
      </c>
      <c r="BN386" s="52">
        <v>1.7942005423354499</v>
      </c>
      <c r="BO386" s="52">
        <v>1.7304687068781801</v>
      </c>
      <c r="BP386" s="52">
        <v>1.5991398961902199</v>
      </c>
      <c r="BQ386" s="52">
        <v>1.50770988014723</v>
      </c>
      <c r="BR386" s="52">
        <v>1.4049757053444401</v>
      </c>
      <c r="BS386" s="52">
        <v>1.2671174380830501</v>
      </c>
      <c r="BT386" s="52">
        <v>1.0937476075716901</v>
      </c>
      <c r="BU386" s="52">
        <v>75.306627961194806</v>
      </c>
      <c r="BV386" s="52">
        <v>73.515956393044902</v>
      </c>
      <c r="BW386" s="52">
        <v>72.488644613573101</v>
      </c>
      <c r="BX386" s="52">
        <v>71.176619675192697</v>
      </c>
      <c r="BY386" s="52">
        <v>69.9771932014133</v>
      </c>
      <c r="BZ386" s="52">
        <v>68.773281318913206</v>
      </c>
      <c r="CA386" s="52">
        <v>68.097086170181598</v>
      </c>
      <c r="CB386" s="52">
        <v>67.296928131736195</v>
      </c>
      <c r="CC386" s="57">
        <v>69.885189605719205</v>
      </c>
      <c r="CD386" s="52">
        <v>72.889712885521803</v>
      </c>
      <c r="CE386" s="52">
        <v>76.3897402804118</v>
      </c>
      <c r="CF386" s="52">
        <v>79.5719046265027</v>
      </c>
      <c r="CG386" s="52">
        <v>82.547862364349001</v>
      </c>
      <c r="CH386" s="52">
        <v>85.549327129108306</v>
      </c>
      <c r="CI386" s="52">
        <v>88.124179900127402</v>
      </c>
      <c r="CJ386" s="52">
        <v>89.655905617372696</v>
      </c>
      <c r="CK386" s="52">
        <v>90.044487111267998</v>
      </c>
      <c r="CL386" s="52">
        <v>89.753423273568004</v>
      </c>
      <c r="CM386" s="52">
        <v>88.015959128944303</v>
      </c>
      <c r="CN386" s="52">
        <v>84.343115048019996</v>
      </c>
      <c r="CO386" s="52">
        <v>80.964543641512805</v>
      </c>
      <c r="CP386" s="57">
        <v>78.150669746558506</v>
      </c>
      <c r="CQ386" s="57">
        <v>75.480248090712493</v>
      </c>
      <c r="CR386" s="57">
        <v>73.724298384005806</v>
      </c>
      <c r="CS386" s="57">
        <v>77.642800823418</v>
      </c>
      <c r="CT386" s="57">
        <v>1.8375538459579101E-2</v>
      </c>
      <c r="CU386" s="57">
        <v>1.3940464355324599E-2</v>
      </c>
      <c r="CV386" s="57">
        <v>1.7091346969140199E-2</v>
      </c>
      <c r="CW386" s="57">
        <v>1.0981796825425501E-2</v>
      </c>
      <c r="CX386" s="57">
        <v>1.87696204282581E-3</v>
      </c>
      <c r="CY386" s="57">
        <v>-1.8093286330305E-3</v>
      </c>
      <c r="CZ386" s="57">
        <v>-1.7655392856814099E-3</v>
      </c>
      <c r="DA386" s="57">
        <v>9.1007524400557992E-3</v>
      </c>
      <c r="DB386" s="57">
        <v>1.94447686489394E-2</v>
      </c>
      <c r="DC386" s="57">
        <v>1.6740611791685199E-2</v>
      </c>
      <c r="DD386" s="57">
        <v>6.9155094287345299E-3</v>
      </c>
      <c r="DE386" s="57">
        <v>3.4606553186429302E-3</v>
      </c>
      <c r="DF386" s="57">
        <v>-5.1165539674122799E-3</v>
      </c>
      <c r="DG386" s="57">
        <v>-3.3291991693797799E-3</v>
      </c>
      <c r="DH386" s="57">
        <v>5.8104438278638098E-3</v>
      </c>
      <c r="DI386" s="57">
        <v>1.15353176162678E-2</v>
      </c>
      <c r="DJ386" s="57">
        <v>7.4345395175567694E-2</v>
      </c>
      <c r="DK386" s="57">
        <v>9.0311596134146896E-2</v>
      </c>
      <c r="DL386" s="57">
        <v>8.6878216013118001E-2</v>
      </c>
      <c r="DM386" s="57">
        <v>7.5209614178842601E-2</v>
      </c>
      <c r="DN386" s="57">
        <v>4.7220747875670203E-2</v>
      </c>
      <c r="DO386" s="57">
        <v>1.56988143175611E-3</v>
      </c>
      <c r="DP386" s="52">
        <v>-2.4603246101010498E-3</v>
      </c>
      <c r="DQ386" s="52">
        <v>7.8359026331137295E-4</v>
      </c>
      <c r="DR386" s="58">
        <v>1.68765697090084E-6</v>
      </c>
      <c r="DS386" s="58">
        <v>1.42103898714967E-6</v>
      </c>
      <c r="DT386" s="58">
        <v>1.0450049272027999E-6</v>
      </c>
      <c r="DU386" s="58">
        <v>5.2117367926157701E-7</v>
      </c>
      <c r="DV386" s="58">
        <v>2.1911705988575899E-7</v>
      </c>
      <c r="DW386" s="58">
        <v>9.5725870601833398E-8</v>
      </c>
      <c r="DX386" s="58">
        <v>2.8100688248967702E-7</v>
      </c>
      <c r="DY386" s="58">
        <v>1.5036679792295799E-6</v>
      </c>
      <c r="DZ386" s="58">
        <v>5.62983455409427E-7</v>
      </c>
      <c r="EA386" s="58">
        <v>3.7863120624405299E-7</v>
      </c>
      <c r="EB386" s="58">
        <v>2.0669823736282601E-7</v>
      </c>
      <c r="EC386" s="58">
        <v>2.06808737650477E-7</v>
      </c>
      <c r="ED386" s="58">
        <v>4.8881003813534102E-7</v>
      </c>
      <c r="EE386" s="58">
        <v>1.4248694008172799E-6</v>
      </c>
      <c r="EF386" s="58">
        <v>2.1461916817970598E-6</v>
      </c>
      <c r="EG386" s="58">
        <v>2.5365889627103798E-6</v>
      </c>
      <c r="EH386" s="58">
        <v>2.7038620984867399E-6</v>
      </c>
      <c r="EI386" s="58">
        <v>2.84690956357754E-6</v>
      </c>
      <c r="EJ386" s="58">
        <v>2.6109406295008698E-6</v>
      </c>
      <c r="EK386" s="58">
        <v>2.5376214338917002E-6</v>
      </c>
      <c r="EL386" s="58">
        <v>3.09137501380452E-6</v>
      </c>
      <c r="EM386" s="58">
        <v>1.71276989887569E-6</v>
      </c>
      <c r="EN386" s="58">
        <v>2.2434836577173399E-7</v>
      </c>
      <c r="EO386" s="58">
        <v>1.9466831157207599E-7</v>
      </c>
    </row>
    <row r="387" spans="2:145" x14ac:dyDescent="0.25">
      <c r="B38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All_All_All_All_All_All_All_No_All_All_All_45916</v>
      </c>
      <c r="C387" s="52" t="s">
        <v>264</v>
      </c>
      <c r="D387" s="52" t="s">
        <v>229</v>
      </c>
      <c r="E387" s="52" t="s">
        <v>25</v>
      </c>
      <c r="F387" s="52" t="s">
        <v>25</v>
      </c>
      <c r="G387" s="52" t="s">
        <v>25</v>
      </c>
      <c r="H387" s="52" t="s">
        <v>25</v>
      </c>
      <c r="I387" s="52" t="s">
        <v>25</v>
      </c>
      <c r="J387" s="52" t="s">
        <v>25</v>
      </c>
      <c r="K387" s="52" t="s">
        <v>25</v>
      </c>
      <c r="L387" s="53" t="s">
        <v>222</v>
      </c>
      <c r="M387" s="53" t="s">
        <v>25</v>
      </c>
      <c r="N387" s="54" t="s">
        <v>25</v>
      </c>
      <c r="O387" s="52" t="s">
        <v>25</v>
      </c>
      <c r="P387" s="55">
        <v>45916</v>
      </c>
      <c r="Q387" s="52">
        <v>17</v>
      </c>
      <c r="R387" s="52">
        <v>21</v>
      </c>
      <c r="S387" s="56">
        <v>39135</v>
      </c>
      <c r="T387" s="52">
        <v>0</v>
      </c>
      <c r="U387" s="52">
        <v>0</v>
      </c>
      <c r="V387" s="52">
        <v>0</v>
      </c>
      <c r="W387" s="52">
        <v>0</v>
      </c>
      <c r="X387" s="52">
        <v>0.90483478321303101</v>
      </c>
      <c r="Y387" s="52">
        <v>0.79801592822665701</v>
      </c>
      <c r="Z387" s="52">
        <v>0.710762569222264</v>
      </c>
      <c r="AA387" s="52">
        <v>0.65150536705120998</v>
      </c>
      <c r="AB387" s="52">
        <v>0.61904966656692995</v>
      </c>
      <c r="AC387" s="52">
        <v>0.620885979042613</v>
      </c>
      <c r="AD387" s="52">
        <v>0.66310742404911305</v>
      </c>
      <c r="AE387" s="52">
        <v>0.68018894185963497</v>
      </c>
      <c r="AF387" s="52">
        <v>0.67739720415632698</v>
      </c>
      <c r="AG387" s="52">
        <v>0.74246489528363402</v>
      </c>
      <c r="AH387" s="52">
        <v>0.81906294111717903</v>
      </c>
      <c r="AI387" s="52">
        <v>0.944178481854827</v>
      </c>
      <c r="AJ387" s="52">
        <v>1.1564886610088001</v>
      </c>
      <c r="AK387" s="52">
        <v>1.3598189150468301</v>
      </c>
      <c r="AL387" s="52">
        <v>1.5897305518809699</v>
      </c>
      <c r="AM387" s="52">
        <v>1.8060912267749401</v>
      </c>
      <c r="AN387" s="52">
        <v>1.8787428598940701</v>
      </c>
      <c r="AO387" s="52">
        <v>1.9141587754817999</v>
      </c>
      <c r="AP387" s="52">
        <v>1.8579267836987201</v>
      </c>
      <c r="AQ387" s="52">
        <v>1.7098696783010301</v>
      </c>
      <c r="AR387" s="52">
        <v>1.60872099376446</v>
      </c>
      <c r="AS387" s="52">
        <v>1.49365190882164</v>
      </c>
      <c r="AT387" s="52">
        <v>1.3105839004556501</v>
      </c>
      <c r="AU387" s="52">
        <v>1.10602409623424</v>
      </c>
      <c r="AV387" s="52">
        <v>0.99690742797543797</v>
      </c>
      <c r="AW387" s="52">
        <v>0.939875080144708</v>
      </c>
      <c r="AX387" s="52">
        <v>0.82200923266120796</v>
      </c>
      <c r="AY387" s="52">
        <v>0.73054845740173102</v>
      </c>
      <c r="AZ387" s="52">
        <v>0.65524221007939798</v>
      </c>
      <c r="BA387" s="52">
        <v>0.61955756582439903</v>
      </c>
      <c r="BB387" s="52">
        <v>0.61809111004536998</v>
      </c>
      <c r="BC387" s="52">
        <v>0.65649488583365101</v>
      </c>
      <c r="BD387" s="52">
        <v>0.69891587840584701</v>
      </c>
      <c r="BE387" s="52">
        <v>0.70821910049284098</v>
      </c>
      <c r="BF387" s="52">
        <v>0.76437275395179505</v>
      </c>
      <c r="BG387" s="52">
        <v>0.83293152210647503</v>
      </c>
      <c r="BH387" s="52">
        <v>0.96262447440855303</v>
      </c>
      <c r="BI387" s="52">
        <v>1.1386657993106699</v>
      </c>
      <c r="BJ387" s="52">
        <v>1.3791284480005599</v>
      </c>
      <c r="BK387" s="52">
        <v>1.59856117902345</v>
      </c>
      <c r="BL387" s="52">
        <v>1.7946887669912299</v>
      </c>
      <c r="BM387" s="52">
        <v>1.8973728912708101</v>
      </c>
      <c r="BN387" s="52">
        <v>1.9580521263933199</v>
      </c>
      <c r="BO387" s="52">
        <v>1.90586902677891</v>
      </c>
      <c r="BP387" s="52">
        <v>1.77193195240123</v>
      </c>
      <c r="BQ387" s="52">
        <v>1.62446010147411</v>
      </c>
      <c r="BR387" s="52">
        <v>1.4874825183045599</v>
      </c>
      <c r="BS387" s="52">
        <v>1.2982727855187599</v>
      </c>
      <c r="BT387" s="52">
        <v>1.1087430521949999</v>
      </c>
      <c r="BU387" s="52">
        <v>74.914100798805507</v>
      </c>
      <c r="BV387" s="52">
        <v>73.437272957572404</v>
      </c>
      <c r="BW387" s="52">
        <v>71.069483809532798</v>
      </c>
      <c r="BX387" s="52">
        <v>70.172321549624797</v>
      </c>
      <c r="BY387" s="52">
        <v>68.297844806632796</v>
      </c>
      <c r="BZ387" s="52">
        <v>67.379345647084605</v>
      </c>
      <c r="CA387" s="52">
        <v>66.359744317947701</v>
      </c>
      <c r="CB387" s="52">
        <v>65.4856632375391</v>
      </c>
      <c r="CC387" s="57">
        <v>68.348430956578397</v>
      </c>
      <c r="CD387" s="52">
        <v>73.012384819954306</v>
      </c>
      <c r="CE387" s="52">
        <v>79.083808346896802</v>
      </c>
      <c r="CF387" s="52">
        <v>84.070360918606994</v>
      </c>
      <c r="CG387" s="52">
        <v>87.428167064582496</v>
      </c>
      <c r="CH387" s="52">
        <v>90.902383005141303</v>
      </c>
      <c r="CI387" s="52">
        <v>92.916774587577805</v>
      </c>
      <c r="CJ387" s="52">
        <v>94.674114080517597</v>
      </c>
      <c r="CK387" s="52">
        <v>95.407795047764097</v>
      </c>
      <c r="CL387" s="52">
        <v>95.336084758842006</v>
      </c>
      <c r="CM387" s="52">
        <v>93.837073403307997</v>
      </c>
      <c r="CN387" s="52">
        <v>90.670915207203905</v>
      </c>
      <c r="CO387" s="52">
        <v>86.590819867685298</v>
      </c>
      <c r="CP387" s="57">
        <v>83.458509631218902</v>
      </c>
      <c r="CQ387" s="57">
        <v>80.563296354340096</v>
      </c>
      <c r="CR387" s="57">
        <v>78.670493167180993</v>
      </c>
      <c r="CS387" s="57">
        <v>76.797769001921395</v>
      </c>
      <c r="CT387" s="57">
        <v>1.6943325831651E-2</v>
      </c>
      <c r="CU387" s="57">
        <v>1.1488463785238099E-2</v>
      </c>
      <c r="CV387" s="57">
        <v>1.0965489635686901E-2</v>
      </c>
      <c r="CW387" s="57">
        <v>8.2095710152846509E-3</v>
      </c>
      <c r="CX387" s="57">
        <v>1.1679448836563299E-3</v>
      </c>
      <c r="CY387" s="57">
        <v>-2.0895232484330001E-3</v>
      </c>
      <c r="CZ387" s="57">
        <v>2.28754769654874E-4</v>
      </c>
      <c r="DA387" s="57">
        <v>7.2894528866460501E-3</v>
      </c>
      <c r="DB387" s="57">
        <v>2.0579094467064601E-2</v>
      </c>
      <c r="DC387" s="57">
        <v>1.7299524811289799E-2</v>
      </c>
      <c r="DD387" s="57">
        <v>5.5897536283721003E-3</v>
      </c>
      <c r="DE387" s="57">
        <v>3.5987931757048199E-3</v>
      </c>
      <c r="DF387" s="57">
        <v>-9.7686472912286507E-3</v>
      </c>
      <c r="DG387" s="57">
        <v>-2.5437540806525702E-3</v>
      </c>
      <c r="DH387" s="57">
        <v>7.3198987943749903E-3</v>
      </c>
      <c r="DI387" s="57">
        <v>1.3303436653459301E-2</v>
      </c>
      <c r="DJ387" s="57">
        <v>8.1559876463731404E-2</v>
      </c>
      <c r="DK387" s="57">
        <v>0.101178240614047</v>
      </c>
      <c r="DL387" s="57">
        <v>0.105859457429008</v>
      </c>
      <c r="DM387" s="57">
        <v>0.10221930185638201</v>
      </c>
      <c r="DN387" s="57">
        <v>5.1587204336720198E-2</v>
      </c>
      <c r="DO387" s="57">
        <v>-2.40163094860266E-3</v>
      </c>
      <c r="DP387" s="52">
        <v>-4.21860137978366E-3</v>
      </c>
      <c r="DQ387" s="52">
        <v>-9.6879103465371706E-6</v>
      </c>
      <c r="DR387" s="58">
        <v>1.60161451399096E-6</v>
      </c>
      <c r="DS387" s="58">
        <v>1.3716033957419601E-6</v>
      </c>
      <c r="DT387" s="58">
        <v>9.8598033365081108E-7</v>
      </c>
      <c r="DU387" s="58">
        <v>4.7618560014708701E-7</v>
      </c>
      <c r="DV387" s="58">
        <v>1.8217232651329399E-7</v>
      </c>
      <c r="DW387" s="58">
        <v>6.9484604235573199E-8</v>
      </c>
      <c r="DX387" s="58">
        <v>2.0432972478802401E-7</v>
      </c>
      <c r="DY387" s="58">
        <v>1.1129075294530699E-6</v>
      </c>
      <c r="DZ387" s="58">
        <v>3.9371706853980299E-7</v>
      </c>
      <c r="EA387" s="58">
        <v>2.4235706792354798E-7</v>
      </c>
      <c r="EB387" s="58">
        <v>1.5828899801094201E-7</v>
      </c>
      <c r="EC387" s="58">
        <v>1.8517583296972701E-7</v>
      </c>
      <c r="ED387" s="58">
        <v>4.4823435713819402E-7</v>
      </c>
      <c r="EE387" s="58">
        <v>1.5674917695180499E-6</v>
      </c>
      <c r="EF387" s="58">
        <v>2.0393561819976698E-6</v>
      </c>
      <c r="EG387" s="58">
        <v>2.3658661874618298E-6</v>
      </c>
      <c r="EH387" s="58">
        <v>2.8069213316246001E-6</v>
      </c>
      <c r="EI387" s="58">
        <v>2.80426437042053E-6</v>
      </c>
      <c r="EJ387" s="58">
        <v>2.6519003075454099E-6</v>
      </c>
      <c r="EK387" s="58">
        <v>2.3740445037615798E-6</v>
      </c>
      <c r="EL387" s="58">
        <v>2.8051413421194002E-6</v>
      </c>
      <c r="EM387" s="58">
        <v>1.65023717740574E-6</v>
      </c>
      <c r="EN387" s="58">
        <v>1.9882103930633999E-7</v>
      </c>
      <c r="EO387" s="58">
        <v>1.7982424245693199E-7</v>
      </c>
    </row>
    <row r="388" spans="2:145" x14ac:dyDescent="0.25">
      <c r="B38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All_All_All_All_All_All_All_No_All_All_All_45917</v>
      </c>
      <c r="C388" s="52" t="s">
        <v>264</v>
      </c>
      <c r="D388" s="52" t="s">
        <v>229</v>
      </c>
      <c r="E388" s="52" t="s">
        <v>25</v>
      </c>
      <c r="F388" s="52" t="s">
        <v>25</v>
      </c>
      <c r="G388" s="52" t="s">
        <v>25</v>
      </c>
      <c r="H388" s="52" t="s">
        <v>25</v>
      </c>
      <c r="I388" s="52" t="s">
        <v>25</v>
      </c>
      <c r="J388" s="52" t="s">
        <v>25</v>
      </c>
      <c r="K388" s="52" t="s">
        <v>25</v>
      </c>
      <c r="L388" s="53" t="s">
        <v>222</v>
      </c>
      <c r="M388" s="53" t="s">
        <v>25</v>
      </c>
      <c r="N388" s="54" t="s">
        <v>25</v>
      </c>
      <c r="O388" s="52" t="s">
        <v>25</v>
      </c>
      <c r="P388" s="55">
        <v>45917</v>
      </c>
      <c r="Q388" s="52">
        <v>17</v>
      </c>
      <c r="R388" s="52">
        <v>21</v>
      </c>
      <c r="S388" s="56">
        <v>39202</v>
      </c>
      <c r="T388" s="52">
        <v>0</v>
      </c>
      <c r="U388" s="52">
        <v>0</v>
      </c>
      <c r="V388" s="52">
        <v>0</v>
      </c>
      <c r="W388" s="52">
        <v>0</v>
      </c>
      <c r="X388" s="52">
        <v>0.99637811594216896</v>
      </c>
      <c r="Y388" s="52">
        <v>0.87454378963284296</v>
      </c>
      <c r="Z388" s="52">
        <v>0.770328570733681</v>
      </c>
      <c r="AA388" s="52">
        <v>0.69330145005934496</v>
      </c>
      <c r="AB388" s="52">
        <v>0.66335787070298902</v>
      </c>
      <c r="AC388" s="52">
        <v>0.66099358303209499</v>
      </c>
      <c r="AD388" s="52">
        <v>0.68868760479945001</v>
      </c>
      <c r="AE388" s="52">
        <v>0.71059990660039896</v>
      </c>
      <c r="AF388" s="52">
        <v>0.70457745289335905</v>
      </c>
      <c r="AG388" s="52">
        <v>0.76304960516893106</v>
      </c>
      <c r="AH388" s="52">
        <v>0.85476244052728401</v>
      </c>
      <c r="AI388" s="52">
        <v>1.0004679725915999</v>
      </c>
      <c r="AJ388" s="52">
        <v>1.1707951150006199</v>
      </c>
      <c r="AK388" s="52">
        <v>1.36570688576154</v>
      </c>
      <c r="AL388" s="52">
        <v>1.63738878827415</v>
      </c>
      <c r="AM388" s="52">
        <v>1.8062723652208199</v>
      </c>
      <c r="AN388" s="52">
        <v>1.85266488965716</v>
      </c>
      <c r="AO388" s="52">
        <v>1.9068780583127301</v>
      </c>
      <c r="AP388" s="52">
        <v>1.84869529019524</v>
      </c>
      <c r="AQ388" s="52">
        <v>1.7196250408379199</v>
      </c>
      <c r="AR388" s="52">
        <v>1.6492120869251501</v>
      </c>
      <c r="AS388" s="52">
        <v>1.5569102794204099</v>
      </c>
      <c r="AT388" s="52">
        <v>1.3665456724639899</v>
      </c>
      <c r="AU388" s="52">
        <v>1.14804984424198</v>
      </c>
      <c r="AV388" s="52">
        <v>1.10685190898522</v>
      </c>
      <c r="AW388" s="52">
        <v>1.0012942475548099</v>
      </c>
      <c r="AX388" s="52">
        <v>0.86572528169799001</v>
      </c>
      <c r="AY388" s="52">
        <v>0.77353799565626802</v>
      </c>
      <c r="AZ388" s="52">
        <v>0.70042926661293303</v>
      </c>
      <c r="BA388" s="52">
        <v>0.659817239776327</v>
      </c>
      <c r="BB388" s="52">
        <v>0.65529185343125895</v>
      </c>
      <c r="BC388" s="52">
        <v>0.68959338649591195</v>
      </c>
      <c r="BD388" s="52">
        <v>0.72569765226493399</v>
      </c>
      <c r="BE388" s="52">
        <v>0.73118628942407204</v>
      </c>
      <c r="BF388" s="52">
        <v>0.78407352070484304</v>
      </c>
      <c r="BG388" s="52">
        <v>0.86352361110273901</v>
      </c>
      <c r="BH388" s="52">
        <v>0.99414227823654799</v>
      </c>
      <c r="BI388" s="52">
        <v>1.16382616646921</v>
      </c>
      <c r="BJ388" s="52">
        <v>1.3800902167693301</v>
      </c>
      <c r="BK388" s="52">
        <v>1.62491437730762</v>
      </c>
      <c r="BL388" s="52">
        <v>1.8410230506771701</v>
      </c>
      <c r="BM388" s="52">
        <v>1.9260757968596001</v>
      </c>
      <c r="BN388" s="52">
        <v>1.9950119461992499</v>
      </c>
      <c r="BO388" s="52">
        <v>1.9405643365304801</v>
      </c>
      <c r="BP388" s="52">
        <v>1.8025157698349099</v>
      </c>
      <c r="BQ388" s="52">
        <v>1.66430125196835</v>
      </c>
      <c r="BR388" s="52">
        <v>1.53217442088677</v>
      </c>
      <c r="BS388" s="52">
        <v>1.3495848944258999</v>
      </c>
      <c r="BT388" s="52">
        <v>1.1520643350142601</v>
      </c>
      <c r="BU388" s="52">
        <v>75.995789101762796</v>
      </c>
      <c r="BV388" s="52">
        <v>74.267939609508701</v>
      </c>
      <c r="BW388" s="52">
        <v>72.774582266666997</v>
      </c>
      <c r="BX388" s="52">
        <v>71.238724151648796</v>
      </c>
      <c r="BY388" s="52">
        <v>69.614857379679506</v>
      </c>
      <c r="BZ388" s="52">
        <v>68.460011423673507</v>
      </c>
      <c r="CA388" s="52">
        <v>67.299781631854998</v>
      </c>
      <c r="CB388" s="52">
        <v>66.908869570552298</v>
      </c>
      <c r="CC388" s="52">
        <v>69.452562204393402</v>
      </c>
      <c r="CD388" s="52">
        <v>74.182920703527799</v>
      </c>
      <c r="CE388" s="52">
        <v>79.073610909581006</v>
      </c>
      <c r="CF388" s="52">
        <v>83.000976904629596</v>
      </c>
      <c r="CG388" s="52">
        <v>86.854868703551105</v>
      </c>
      <c r="CH388" s="52">
        <v>90.182017265842404</v>
      </c>
      <c r="CI388" s="52">
        <v>92.802026083839607</v>
      </c>
      <c r="CJ388" s="52">
        <v>94.970028964036601</v>
      </c>
      <c r="CK388" s="52">
        <v>95.595887192243396</v>
      </c>
      <c r="CL388" s="52">
        <v>95.751881473717205</v>
      </c>
      <c r="CM388" s="52">
        <v>94.033946946317002</v>
      </c>
      <c r="CN388" s="52">
        <v>91.149226276832295</v>
      </c>
      <c r="CO388" s="52">
        <v>87.182597334714202</v>
      </c>
      <c r="CP388" s="57">
        <v>84.565894368880194</v>
      </c>
      <c r="CQ388" s="57">
        <v>82.858841631570201</v>
      </c>
      <c r="CR388" s="57">
        <v>80.5510157494639</v>
      </c>
      <c r="CS388" s="57">
        <v>78.662224966103807</v>
      </c>
      <c r="CT388" s="57">
        <v>1.9388249907936202E-2</v>
      </c>
      <c r="CU388" s="57">
        <v>1.5763885033714502E-2</v>
      </c>
      <c r="CV388" s="57">
        <v>1.6572653737738901E-2</v>
      </c>
      <c r="CW388" s="57">
        <v>1.0401505237462401E-2</v>
      </c>
      <c r="CX388" s="57">
        <v>1.59193097282291E-3</v>
      </c>
      <c r="CY388" s="57">
        <v>-1.86657145453036E-3</v>
      </c>
      <c r="CZ388" s="57">
        <v>-6.4545757758443297E-4</v>
      </c>
      <c r="DA388" s="57">
        <v>8.46154655823767E-3</v>
      </c>
      <c r="DB388" s="57">
        <v>1.9938591812117601E-2</v>
      </c>
      <c r="DC388" s="57">
        <v>1.6481102923861901E-2</v>
      </c>
      <c r="DD388" s="57">
        <v>5.5817903407537903E-3</v>
      </c>
      <c r="DE388" s="57">
        <v>3.5602023098776601E-3</v>
      </c>
      <c r="DF388" s="57">
        <v>-9.6143686897864396E-3</v>
      </c>
      <c r="DG388" s="57">
        <v>-6.4480384940083296E-3</v>
      </c>
      <c r="DH388" s="57">
        <v>5.8570541232260001E-3</v>
      </c>
      <c r="DI388" s="57">
        <v>1.3388184342693E-2</v>
      </c>
      <c r="DJ388" s="57">
        <v>8.1893251805149697E-2</v>
      </c>
      <c r="DK388" s="57">
        <v>0.10204060568977499</v>
      </c>
      <c r="DL388" s="57">
        <v>0.10727352006935301</v>
      </c>
      <c r="DM388" s="57">
        <v>0.105841294193878</v>
      </c>
      <c r="DN388" s="57">
        <v>4.86364380892828E-2</v>
      </c>
      <c r="DO388" s="57">
        <v>-4.1775599137000401E-3</v>
      </c>
      <c r="DP388" s="52">
        <v>-5.0117441439869702E-3</v>
      </c>
      <c r="DQ388" s="52">
        <v>-3.0392051000978701E-4</v>
      </c>
      <c r="DR388" s="58">
        <v>1.53740636880605E-6</v>
      </c>
      <c r="DS388" s="58">
        <v>1.2204040182471801E-6</v>
      </c>
      <c r="DT388" s="58">
        <v>8.8982173608679198E-7</v>
      </c>
      <c r="DU388" s="58">
        <v>4.4494626911152601E-7</v>
      </c>
      <c r="DV388" s="58">
        <v>1.81957609232634E-7</v>
      </c>
      <c r="DW388" s="58">
        <v>7.8425540562511896E-8</v>
      </c>
      <c r="DX388" s="58">
        <v>2.1319253031374999E-7</v>
      </c>
      <c r="DY388" s="58">
        <v>1.04280911337218E-6</v>
      </c>
      <c r="DZ388" s="58">
        <v>4.0746744111171498E-7</v>
      </c>
      <c r="EA388" s="58">
        <v>2.80729188605141E-7</v>
      </c>
      <c r="EB388" s="58">
        <v>1.6220117271581301E-7</v>
      </c>
      <c r="EC388" s="58">
        <v>1.6755753801852799E-7</v>
      </c>
      <c r="ED388" s="58">
        <v>4.2415688920787602E-7</v>
      </c>
      <c r="EE388" s="58">
        <v>1.1755320992349101E-6</v>
      </c>
      <c r="EF388" s="58">
        <v>1.7051435201658199E-6</v>
      </c>
      <c r="EG388" s="58">
        <v>2.4110043132077498E-6</v>
      </c>
      <c r="EH388" s="58">
        <v>2.2736292275119399E-6</v>
      </c>
      <c r="EI388" s="58">
        <v>2.4367940908418102E-6</v>
      </c>
      <c r="EJ388" s="58">
        <v>2.3932117471016598E-6</v>
      </c>
      <c r="EK388" s="58">
        <v>2.1950429622514298E-6</v>
      </c>
      <c r="EL388" s="58">
        <v>2.5788266181184499E-6</v>
      </c>
      <c r="EM388" s="58">
        <v>1.59634250023067E-6</v>
      </c>
      <c r="EN388" s="58">
        <v>2.2308684586484101E-7</v>
      </c>
      <c r="EO388" s="58">
        <v>1.8673924320684499E-7</v>
      </c>
    </row>
    <row r="389" spans="2:145" x14ac:dyDescent="0.25">
      <c r="B38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All_All_All_All_All_All_All_No_All_All_All_45923</v>
      </c>
      <c r="C389" s="52" t="s">
        <v>264</v>
      </c>
      <c r="D389" s="52" t="s">
        <v>229</v>
      </c>
      <c r="E389" s="52" t="s">
        <v>25</v>
      </c>
      <c r="F389" s="52" t="s">
        <v>25</v>
      </c>
      <c r="G389" s="52" t="s">
        <v>25</v>
      </c>
      <c r="H389" s="52" t="s">
        <v>25</v>
      </c>
      <c r="I389" s="52" t="s">
        <v>25</v>
      </c>
      <c r="J389" s="52" t="s">
        <v>25</v>
      </c>
      <c r="K389" s="52" t="s">
        <v>25</v>
      </c>
      <c r="L389" s="53" t="s">
        <v>222</v>
      </c>
      <c r="M389" s="53" t="s">
        <v>25</v>
      </c>
      <c r="N389" s="54" t="s">
        <v>25</v>
      </c>
      <c r="O389" s="52" t="s">
        <v>25</v>
      </c>
      <c r="P389" s="55">
        <v>45923</v>
      </c>
      <c r="Q389" s="52">
        <v>17</v>
      </c>
      <c r="R389" s="52">
        <v>21</v>
      </c>
      <c r="S389" s="56">
        <v>39383</v>
      </c>
      <c r="T389" s="52">
        <v>0</v>
      </c>
      <c r="U389" s="52">
        <v>0</v>
      </c>
      <c r="V389" s="52">
        <v>0</v>
      </c>
      <c r="W389" s="52">
        <v>0</v>
      </c>
      <c r="X389" s="52">
        <v>0.963389019083014</v>
      </c>
      <c r="Y389" s="52">
        <v>0.84627839335767996</v>
      </c>
      <c r="Z389" s="52">
        <v>0.75905961121708199</v>
      </c>
      <c r="AA389" s="52">
        <v>0.68922748557268998</v>
      </c>
      <c r="AB389" s="52">
        <v>0.65917520794093298</v>
      </c>
      <c r="AC389" s="52">
        <v>0.65970305919226502</v>
      </c>
      <c r="AD389" s="52">
        <v>0.69406510142298705</v>
      </c>
      <c r="AE389" s="52">
        <v>0.729289790390105</v>
      </c>
      <c r="AF389" s="52">
        <v>0.70198197691134501</v>
      </c>
      <c r="AG389" s="52">
        <v>0.76760479664868098</v>
      </c>
      <c r="AH389" s="52">
        <v>0.87857581055953604</v>
      </c>
      <c r="AI389" s="52">
        <v>1.0353862686363999</v>
      </c>
      <c r="AJ389" s="52">
        <v>1.2308921732840401</v>
      </c>
      <c r="AK389" s="52">
        <v>1.4383725074964699</v>
      </c>
      <c r="AL389" s="52">
        <v>1.65530572258847</v>
      </c>
      <c r="AM389" s="52">
        <v>1.8681290292988399</v>
      </c>
      <c r="AN389" s="52">
        <v>1.94979419716014</v>
      </c>
      <c r="AO389" s="52">
        <v>1.98179504470731</v>
      </c>
      <c r="AP389" s="52">
        <v>1.9142487507378101</v>
      </c>
      <c r="AQ389" s="52">
        <v>1.77732646035126</v>
      </c>
      <c r="AR389" s="52">
        <v>1.7073897183593401</v>
      </c>
      <c r="AS389" s="52">
        <v>1.6049545049885701</v>
      </c>
      <c r="AT389" s="52">
        <v>1.38332673981132</v>
      </c>
      <c r="AU389" s="52">
        <v>1.2006728015461301</v>
      </c>
      <c r="AV389" s="52">
        <v>1.04315591322488</v>
      </c>
      <c r="AW389" s="52">
        <v>0.988767071354823</v>
      </c>
      <c r="AX389" s="52">
        <v>0.85507185831244104</v>
      </c>
      <c r="AY389" s="52">
        <v>0.76678903776103902</v>
      </c>
      <c r="AZ389" s="52">
        <v>0.69832772594572801</v>
      </c>
      <c r="BA389" s="52">
        <v>0.65926025959012602</v>
      </c>
      <c r="BB389" s="52">
        <v>0.65546369740076904</v>
      </c>
      <c r="BC389" s="52">
        <v>0.69075362796113104</v>
      </c>
      <c r="BD389" s="52">
        <v>0.73129473438452497</v>
      </c>
      <c r="BE389" s="52">
        <v>0.74022659604257801</v>
      </c>
      <c r="BF389" s="52">
        <v>0.80136776192844605</v>
      </c>
      <c r="BG389" s="52">
        <v>0.88959941374314899</v>
      </c>
      <c r="BH389" s="52">
        <v>1.03025575340178</v>
      </c>
      <c r="BI389" s="52">
        <v>1.2106116400271001</v>
      </c>
      <c r="BJ389" s="52">
        <v>1.4364826697528901</v>
      </c>
      <c r="BK389" s="52">
        <v>1.654627807095</v>
      </c>
      <c r="BL389" s="52">
        <v>1.8659155255937601</v>
      </c>
      <c r="BM389" s="52">
        <v>1.99200878390999</v>
      </c>
      <c r="BN389" s="52">
        <v>2.0433879982973902</v>
      </c>
      <c r="BO389" s="52">
        <v>2.0046670727772802</v>
      </c>
      <c r="BP389" s="52">
        <v>1.8743442469898499</v>
      </c>
      <c r="BQ389" s="52">
        <v>1.7113835540796201</v>
      </c>
      <c r="BR389" s="52">
        <v>1.57366387968583</v>
      </c>
      <c r="BS389" s="52">
        <v>1.38754089845358</v>
      </c>
      <c r="BT389" s="52">
        <v>1.1827794329217101</v>
      </c>
      <c r="BU389" s="52">
        <v>75.282802312622294</v>
      </c>
      <c r="BV389" s="52">
        <v>73.258282091341698</v>
      </c>
      <c r="BW389" s="52">
        <v>72.265625622016103</v>
      </c>
      <c r="BX389" s="52">
        <v>71.061346136954199</v>
      </c>
      <c r="BY389" s="52">
        <v>69.804769329511601</v>
      </c>
      <c r="BZ389" s="52">
        <v>69.009601099903406</v>
      </c>
      <c r="CA389" s="52">
        <v>67.883956210622799</v>
      </c>
      <c r="CB389" s="52">
        <v>67.727340705884302</v>
      </c>
      <c r="CC389" s="52">
        <v>70.895826679264701</v>
      </c>
      <c r="CD389" s="52">
        <v>75.685580282359993</v>
      </c>
      <c r="CE389" s="52">
        <v>80.340259601970601</v>
      </c>
      <c r="CF389" s="52">
        <v>84.246550885054106</v>
      </c>
      <c r="CG389" s="52">
        <v>88.152056499873396</v>
      </c>
      <c r="CH389" s="52">
        <v>91.182149324108096</v>
      </c>
      <c r="CI389" s="52">
        <v>93.167433795824905</v>
      </c>
      <c r="CJ389" s="52">
        <v>95.348325911968303</v>
      </c>
      <c r="CK389" s="52">
        <v>96.644113154970498</v>
      </c>
      <c r="CL389" s="52">
        <v>96.612166925184397</v>
      </c>
      <c r="CM389" s="52">
        <v>95.706560089238906</v>
      </c>
      <c r="CN389" s="52">
        <v>92.106371383467604</v>
      </c>
      <c r="CO389" s="52">
        <v>88.210541343734803</v>
      </c>
      <c r="CP389" s="52">
        <v>85.507879006683893</v>
      </c>
      <c r="CQ389" s="57">
        <v>82.697418857622793</v>
      </c>
      <c r="CR389" s="57">
        <v>79.560405675686894</v>
      </c>
      <c r="CS389" s="57">
        <v>77.406382021561498</v>
      </c>
      <c r="CT389" s="57">
        <v>1.7527795973988701E-2</v>
      </c>
      <c r="CU389" s="57">
        <v>1.02885598530755E-2</v>
      </c>
      <c r="CV389" s="57">
        <v>1.43534934589859E-2</v>
      </c>
      <c r="CW389" s="57">
        <v>9.4741384311512206E-3</v>
      </c>
      <c r="CX389" s="57">
        <v>1.60251575719462E-3</v>
      </c>
      <c r="CY389" s="57">
        <v>-1.9050994031216599E-3</v>
      </c>
      <c r="CZ389" s="57">
        <v>-6.2660798026973805E-4</v>
      </c>
      <c r="DA389" s="57">
        <v>8.5199627406677796E-3</v>
      </c>
      <c r="DB389" s="57">
        <v>1.9490657491555999E-2</v>
      </c>
      <c r="DC389" s="57">
        <v>1.57764520917014E-2</v>
      </c>
      <c r="DD389" s="57">
        <v>4.8564700219493597E-3</v>
      </c>
      <c r="DE389" s="57">
        <v>3.6095023932767099E-3</v>
      </c>
      <c r="DF389" s="57">
        <v>-1.0428189754951999E-2</v>
      </c>
      <c r="DG389" s="57">
        <v>-5.4767957256398603E-3</v>
      </c>
      <c r="DH389" s="57">
        <v>4.83423120890796E-3</v>
      </c>
      <c r="DI389" s="57">
        <v>1.20052514313928E-2</v>
      </c>
      <c r="DJ389" s="57">
        <v>8.2890727743704998E-2</v>
      </c>
      <c r="DK389" s="57">
        <v>0.10326972726218001</v>
      </c>
      <c r="DL389" s="57">
        <v>0.110805584784686</v>
      </c>
      <c r="DM389" s="57">
        <v>0.10812261579085</v>
      </c>
      <c r="DN389" s="57">
        <v>4.9363500556656899E-2</v>
      </c>
      <c r="DO389" s="57">
        <v>-4.7568557525405498E-3</v>
      </c>
      <c r="DP389" s="52">
        <v>-4.9863558088887299E-3</v>
      </c>
      <c r="DQ389" s="52">
        <v>-1.21566192070645E-4</v>
      </c>
      <c r="DR389" s="58">
        <v>1.5080583010930301E-6</v>
      </c>
      <c r="DS389" s="58">
        <v>1.2071098781456599E-6</v>
      </c>
      <c r="DT389" s="58">
        <v>9.0728252435310295E-7</v>
      </c>
      <c r="DU389" s="58">
        <v>4.7133186696538798E-7</v>
      </c>
      <c r="DV389" s="58">
        <v>1.90635092366245E-7</v>
      </c>
      <c r="DW389" s="58">
        <v>7.53794784343108E-8</v>
      </c>
      <c r="DX389" s="58">
        <v>2.2240962663526501E-7</v>
      </c>
      <c r="DY389" s="58">
        <v>1.1346097526522E-6</v>
      </c>
      <c r="DZ389" s="58">
        <v>4.63103070876784E-7</v>
      </c>
      <c r="EA389" s="58">
        <v>2.9366498128864401E-7</v>
      </c>
      <c r="EB389" s="58">
        <v>1.5668017440913199E-7</v>
      </c>
      <c r="EC389" s="58">
        <v>1.6225930773192199E-7</v>
      </c>
      <c r="ED389" s="58">
        <v>4.5064235536849701E-7</v>
      </c>
      <c r="EE389" s="58">
        <v>1.2940797206897501E-6</v>
      </c>
      <c r="EF389" s="58">
        <v>2.0018262348176698E-6</v>
      </c>
      <c r="EG389" s="58">
        <v>2.2764669674073901E-6</v>
      </c>
      <c r="EH389" s="58">
        <v>2.4394994413764999E-6</v>
      </c>
      <c r="EI389" s="58">
        <v>2.4107066117436399E-6</v>
      </c>
      <c r="EJ389" s="58">
        <v>2.40140814654579E-6</v>
      </c>
      <c r="EK389" s="58">
        <v>2.3438612373806498E-6</v>
      </c>
      <c r="EL389" s="58">
        <v>2.8209733097716401E-6</v>
      </c>
      <c r="EM389" s="58">
        <v>1.7384196683426099E-6</v>
      </c>
      <c r="EN389" s="58">
        <v>2.1485447886782399E-7</v>
      </c>
      <c r="EO389" s="58">
        <v>1.68455658507168E-7</v>
      </c>
    </row>
    <row r="390" spans="2:145" x14ac:dyDescent="0.25">
      <c r="B39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All_All_All_All_All_All_All_Yes_All_All_All_45848</v>
      </c>
      <c r="C390" s="52" t="s">
        <v>264</v>
      </c>
      <c r="D390" s="52" t="s">
        <v>230</v>
      </c>
      <c r="E390" s="52" t="s">
        <v>25</v>
      </c>
      <c r="F390" s="52" t="s">
        <v>25</v>
      </c>
      <c r="G390" s="52" t="s">
        <v>25</v>
      </c>
      <c r="H390" s="52" t="s">
        <v>25</v>
      </c>
      <c r="I390" s="52" t="s">
        <v>25</v>
      </c>
      <c r="J390" s="52" t="s">
        <v>25</v>
      </c>
      <c r="K390" s="52" t="s">
        <v>25</v>
      </c>
      <c r="L390" s="53" t="s">
        <v>224</v>
      </c>
      <c r="M390" s="53" t="s">
        <v>25</v>
      </c>
      <c r="N390" s="54" t="s">
        <v>25</v>
      </c>
      <c r="O390" s="52" t="s">
        <v>25</v>
      </c>
      <c r="P390" s="55">
        <v>45848</v>
      </c>
      <c r="Q390" s="52">
        <v>17</v>
      </c>
      <c r="R390" s="52">
        <v>21</v>
      </c>
      <c r="S390" s="56">
        <v>6947</v>
      </c>
      <c r="T390" s="52">
        <v>0</v>
      </c>
      <c r="U390" s="52">
        <v>0</v>
      </c>
      <c r="V390" s="52">
        <v>0</v>
      </c>
      <c r="W390" s="52">
        <v>0</v>
      </c>
      <c r="X390" s="52">
        <v>0.78089942660898803</v>
      </c>
      <c r="Y390" s="52">
        <v>0.68336463975024397</v>
      </c>
      <c r="Z390" s="52">
        <v>0.62773313124567598</v>
      </c>
      <c r="AA390" s="52">
        <v>0.63419194887254804</v>
      </c>
      <c r="AB390" s="52">
        <v>0.62711535254506801</v>
      </c>
      <c r="AC390" s="52">
        <v>0.655309765107978</v>
      </c>
      <c r="AD390" s="52">
        <v>0.72811941800105096</v>
      </c>
      <c r="AE390" s="52">
        <v>0.75475535558843199</v>
      </c>
      <c r="AF390" s="52">
        <v>0.77308146851496495</v>
      </c>
      <c r="AG390" s="52">
        <v>0.82240292489741196</v>
      </c>
      <c r="AH390" s="52">
        <v>0.90538062091793503</v>
      </c>
      <c r="AI390" s="52">
        <v>0.95618909175128397</v>
      </c>
      <c r="AJ390" s="52">
        <v>1.0658367103967199</v>
      </c>
      <c r="AK390" s="52">
        <v>1.17301770368589</v>
      </c>
      <c r="AL390" s="52">
        <v>1.4035054661728701</v>
      </c>
      <c r="AM390" s="52">
        <v>1.4924578546688101</v>
      </c>
      <c r="AN390" s="52">
        <v>1.4384203806239799</v>
      </c>
      <c r="AO390" s="52">
        <v>1.49916233341993</v>
      </c>
      <c r="AP390" s="52">
        <v>1.4895396926131901</v>
      </c>
      <c r="AQ390" s="52">
        <v>1.4151446526298701</v>
      </c>
      <c r="AR390" s="52">
        <v>1.2879586695904299</v>
      </c>
      <c r="AS390" s="52">
        <v>1.3107829579418699</v>
      </c>
      <c r="AT390" s="52">
        <v>1.16620997993533</v>
      </c>
      <c r="AU390" s="52">
        <v>0.97253916621698899</v>
      </c>
      <c r="AV390" s="52">
        <v>0.84933708547034603</v>
      </c>
      <c r="AW390" s="52">
        <v>0.88933605452450004</v>
      </c>
      <c r="AX390" s="52">
        <v>0.80721687198079894</v>
      </c>
      <c r="AY390" s="52">
        <v>0.73674640484605702</v>
      </c>
      <c r="AZ390" s="52">
        <v>0.68565951398417202</v>
      </c>
      <c r="BA390" s="52">
        <v>0.66485780641695003</v>
      </c>
      <c r="BB390" s="52">
        <v>0.65827399954318799</v>
      </c>
      <c r="BC390" s="52">
        <v>0.67716426453970702</v>
      </c>
      <c r="BD390" s="52">
        <v>0.70413994029801297</v>
      </c>
      <c r="BE390" s="52">
        <v>0.72492019077396896</v>
      </c>
      <c r="BF390" s="52">
        <v>0.76448060595443801</v>
      </c>
      <c r="BG390" s="52">
        <v>0.84473617211630603</v>
      </c>
      <c r="BH390" s="52">
        <v>0.98533519174301898</v>
      </c>
      <c r="BI390" s="52">
        <v>1.1763481344137201</v>
      </c>
      <c r="BJ390" s="52">
        <v>1.42412891623522</v>
      </c>
      <c r="BK390" s="52">
        <v>1.6602091407139199</v>
      </c>
      <c r="BL390" s="52">
        <v>1.82898126866888</v>
      </c>
      <c r="BM390" s="52">
        <v>1.9246285286632401</v>
      </c>
      <c r="BN390" s="52">
        <v>2.0077123569210098</v>
      </c>
      <c r="BO390" s="52">
        <v>1.99741468335658</v>
      </c>
      <c r="BP390" s="52">
        <v>1.86410035326813</v>
      </c>
      <c r="BQ390" s="52">
        <v>1.66710681234124</v>
      </c>
      <c r="BR390" s="52">
        <v>1.4778017863530399</v>
      </c>
      <c r="BS390" s="52">
        <v>1.1622522932056201</v>
      </c>
      <c r="BT390" s="52">
        <v>0.96969971082175799</v>
      </c>
      <c r="BU390" s="52">
        <v>75.140270724702702</v>
      </c>
      <c r="BV390" s="52">
        <v>68.579183580254906</v>
      </c>
      <c r="BW390" s="52">
        <v>66.923963835804997</v>
      </c>
      <c r="BX390" s="52">
        <v>66.508067330211503</v>
      </c>
      <c r="BY390" s="52">
        <v>64.621985599316702</v>
      </c>
      <c r="BZ390" s="52">
        <v>64.294683393217895</v>
      </c>
      <c r="CA390" s="52">
        <v>64.674594474838699</v>
      </c>
      <c r="CB390" s="52">
        <v>67.479170071675</v>
      </c>
      <c r="CC390" s="57">
        <v>72.211914075066204</v>
      </c>
      <c r="CD390" s="52">
        <v>77.316378344803695</v>
      </c>
      <c r="CE390" s="52">
        <v>81.223847158946796</v>
      </c>
      <c r="CF390" s="52">
        <v>84.592301461764805</v>
      </c>
      <c r="CG390" s="52">
        <v>88.1641253417218</v>
      </c>
      <c r="CH390" s="52">
        <v>90.865092352720595</v>
      </c>
      <c r="CI390" s="52">
        <v>93.221197506008593</v>
      </c>
      <c r="CJ390" s="52">
        <v>94.843658462153797</v>
      </c>
      <c r="CK390" s="52">
        <v>95.253342257019895</v>
      </c>
      <c r="CL390" s="52">
        <v>95.336001041218594</v>
      </c>
      <c r="CM390" s="52">
        <v>94.724306081326304</v>
      </c>
      <c r="CN390" s="52">
        <v>92.750330088135598</v>
      </c>
      <c r="CO390" s="52">
        <v>89.987204982392996</v>
      </c>
      <c r="CP390" s="57">
        <v>84.826239186709998</v>
      </c>
      <c r="CQ390" s="57">
        <v>80.329162331696395</v>
      </c>
      <c r="CR390" s="57">
        <v>77.725402770183393</v>
      </c>
      <c r="CS390" s="57">
        <v>71.384897876409298</v>
      </c>
      <c r="CT390" s="57">
        <v>1.8472480468849601E-2</v>
      </c>
      <c r="CU390" s="57">
        <v>-6.2288120831407298E-3</v>
      </c>
      <c r="CV390" s="57">
        <v>3.2675786426812499E-3</v>
      </c>
      <c r="CW390" s="57">
        <v>3.5595488986588601E-3</v>
      </c>
      <c r="CX390" s="57">
        <v>8.7182778179778497E-4</v>
      </c>
      <c r="CY390" s="57">
        <v>-3.4091426804480698E-3</v>
      </c>
      <c r="CZ390" s="57">
        <v>1.4976922187550301E-3</v>
      </c>
      <c r="DA390" s="57">
        <v>8.5742990607649092E-3</v>
      </c>
      <c r="DB390" s="57">
        <v>1.8326395488197599E-2</v>
      </c>
      <c r="DC390" s="57">
        <v>1.5029255106639701E-2</v>
      </c>
      <c r="DD390" s="57">
        <v>5.1922985568564999E-3</v>
      </c>
      <c r="DE390" s="57">
        <v>4.6071507268188499E-3</v>
      </c>
      <c r="DF390" s="57">
        <v>-9.5689464262092398E-3</v>
      </c>
      <c r="DG390" s="57">
        <v>-2.3859802338958101E-3</v>
      </c>
      <c r="DH390" s="57">
        <v>7.9521803528368896E-3</v>
      </c>
      <c r="DI390" s="57">
        <v>1.3174794981190001E-2</v>
      </c>
      <c r="DJ390" s="57">
        <v>8.1949326830560901E-2</v>
      </c>
      <c r="DK390" s="57">
        <v>9.8322632342761396E-2</v>
      </c>
      <c r="DL390" s="57">
        <v>0.10881162341027199</v>
      </c>
      <c r="DM390" s="57">
        <v>0.108983378961405</v>
      </c>
      <c r="DN390" s="57">
        <v>5.9300628304803198E-2</v>
      </c>
      <c r="DO390" s="57">
        <v>5.0831798386479204E-4</v>
      </c>
      <c r="DP390" s="52">
        <v>-3.8111577993333902E-3</v>
      </c>
      <c r="DQ390" s="52">
        <v>-5.1217073582269598E-5</v>
      </c>
      <c r="DR390" s="58">
        <v>3.62291437929321E-6</v>
      </c>
      <c r="DS390" s="58">
        <v>3.15046086501958E-6</v>
      </c>
      <c r="DT390" s="58">
        <v>2.1758749034100901E-6</v>
      </c>
      <c r="DU390" s="58">
        <v>1.1110120201933499E-6</v>
      </c>
      <c r="DV390" s="58">
        <v>4.9160414132606096E-7</v>
      </c>
      <c r="DW390" s="58">
        <v>1.53451725140296E-7</v>
      </c>
      <c r="DX390" s="58">
        <v>4.7450774558523E-7</v>
      </c>
      <c r="DY390" s="58">
        <v>3.7179023898460598E-6</v>
      </c>
      <c r="DZ390" s="58">
        <v>9.7502882447937103E-7</v>
      </c>
      <c r="EA390" s="58">
        <v>6.83141704872745E-7</v>
      </c>
      <c r="EB390" s="58">
        <v>3.5863591681563798E-7</v>
      </c>
      <c r="EC390" s="58">
        <v>3.8660897749991597E-7</v>
      </c>
      <c r="ED390" s="58">
        <v>8.6700231346076596E-7</v>
      </c>
      <c r="EE390" s="58">
        <v>3.01995530096013E-6</v>
      </c>
      <c r="EF390" s="58">
        <v>4.4310548944995401E-6</v>
      </c>
      <c r="EG390" s="58">
        <v>4.9281308537590401E-6</v>
      </c>
      <c r="EH390" s="58">
        <v>5.2965617014429103E-6</v>
      </c>
      <c r="EI390" s="58">
        <v>5.2292190258330702E-6</v>
      </c>
      <c r="EJ390" s="58">
        <v>5.7177460002780101E-6</v>
      </c>
      <c r="EK390" s="58">
        <v>5.5863189681139204E-6</v>
      </c>
      <c r="EL390" s="58">
        <v>8.5346726891842899E-6</v>
      </c>
      <c r="EM390" s="58">
        <v>4.9111435470542804E-6</v>
      </c>
      <c r="EN390" s="58">
        <v>4.4487684162113897E-7</v>
      </c>
      <c r="EO390" s="58">
        <v>4.0442965321579301E-7</v>
      </c>
    </row>
    <row r="391" spans="2:145" x14ac:dyDescent="0.25">
      <c r="B39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All_All_All_All_All_All_All_Yes_All_All_All_45849</v>
      </c>
      <c r="C391" s="52" t="s">
        <v>264</v>
      </c>
      <c r="D391" s="52" t="s">
        <v>230</v>
      </c>
      <c r="E391" s="52" t="s">
        <v>25</v>
      </c>
      <c r="F391" s="52" t="s">
        <v>25</v>
      </c>
      <c r="G391" s="52" t="s">
        <v>25</v>
      </c>
      <c r="H391" s="52" t="s">
        <v>25</v>
      </c>
      <c r="I391" s="52" t="s">
        <v>25</v>
      </c>
      <c r="J391" s="52" t="s">
        <v>25</v>
      </c>
      <c r="K391" s="52" t="s">
        <v>25</v>
      </c>
      <c r="L391" s="53" t="s">
        <v>224</v>
      </c>
      <c r="M391" s="53" t="s">
        <v>25</v>
      </c>
      <c r="N391" s="54" t="s">
        <v>25</v>
      </c>
      <c r="O391" s="52" t="s">
        <v>25</v>
      </c>
      <c r="P391" s="55">
        <v>45849</v>
      </c>
      <c r="Q391" s="52">
        <v>17</v>
      </c>
      <c r="R391" s="52">
        <v>21</v>
      </c>
      <c r="S391" s="56">
        <v>6950</v>
      </c>
      <c r="T391" s="52">
        <v>0</v>
      </c>
      <c r="U391" s="52">
        <v>0</v>
      </c>
      <c r="V391" s="52">
        <v>0</v>
      </c>
      <c r="W391" s="52">
        <v>0</v>
      </c>
      <c r="X391" s="52">
        <v>0.89584597443147296</v>
      </c>
      <c r="Y391" s="52">
        <v>0.77906280392567295</v>
      </c>
      <c r="Z391" s="52">
        <v>0.71131012824654904</v>
      </c>
      <c r="AA391" s="52">
        <v>0.68615161143200099</v>
      </c>
      <c r="AB391" s="52">
        <v>0.66978815848457296</v>
      </c>
      <c r="AC391" s="52">
        <v>0.67483364708182403</v>
      </c>
      <c r="AD391" s="52">
        <v>0.75622589559403497</v>
      </c>
      <c r="AE391" s="52">
        <v>0.78751948869660304</v>
      </c>
      <c r="AF391" s="52">
        <v>0.83017662709462203</v>
      </c>
      <c r="AG391" s="52">
        <v>0.94244392330787397</v>
      </c>
      <c r="AH391" s="52">
        <v>1.02867047978937</v>
      </c>
      <c r="AI391" s="52">
        <v>1.15868179435817</v>
      </c>
      <c r="AJ391" s="52">
        <v>1.2834020370240999</v>
      </c>
      <c r="AK391" s="52">
        <v>1.47252990968742</v>
      </c>
      <c r="AL391" s="52">
        <v>1.59180744278389</v>
      </c>
      <c r="AM391" s="52">
        <v>1.6984272325163201</v>
      </c>
      <c r="AN391" s="52">
        <v>1.6736841160399101</v>
      </c>
      <c r="AO391" s="52">
        <v>1.65289686634321</v>
      </c>
      <c r="AP391" s="52">
        <v>1.64135357790381</v>
      </c>
      <c r="AQ391" s="52">
        <v>1.5432126652258</v>
      </c>
      <c r="AR391" s="52">
        <v>1.44811727727134</v>
      </c>
      <c r="AS391" s="52">
        <v>1.4204252718422701</v>
      </c>
      <c r="AT391" s="52">
        <v>1.29490231156059</v>
      </c>
      <c r="AU391" s="52">
        <v>1.1299209748544401</v>
      </c>
      <c r="AV391" s="52">
        <v>0.97276362212734202</v>
      </c>
      <c r="AW391" s="52">
        <v>1.0326804549016499</v>
      </c>
      <c r="AX391" s="52">
        <v>0.92085651250623102</v>
      </c>
      <c r="AY391" s="52">
        <v>0.82214179327376402</v>
      </c>
      <c r="AZ391" s="52">
        <v>0.74869997204422001</v>
      </c>
      <c r="BA391" s="52">
        <v>0.70284158108397099</v>
      </c>
      <c r="BB391" s="52">
        <v>0.68384507550583196</v>
      </c>
      <c r="BC391" s="52">
        <v>0.69845579845870998</v>
      </c>
      <c r="BD391" s="52">
        <v>0.75234007158296501</v>
      </c>
      <c r="BE391" s="52">
        <v>0.79984411446873405</v>
      </c>
      <c r="BF391" s="52">
        <v>0.86573970182017401</v>
      </c>
      <c r="BG391" s="52">
        <v>0.98941110522998799</v>
      </c>
      <c r="BH391" s="52">
        <v>1.1694354210023401</v>
      </c>
      <c r="BI391" s="52">
        <v>1.39447460032329</v>
      </c>
      <c r="BJ391" s="52">
        <v>1.63931172551761</v>
      </c>
      <c r="BK391" s="52">
        <v>1.85422078072381</v>
      </c>
      <c r="BL391" s="52">
        <v>1.98755276120127</v>
      </c>
      <c r="BM391" s="52">
        <v>2.14640732173546</v>
      </c>
      <c r="BN391" s="52">
        <v>2.1983068914186101</v>
      </c>
      <c r="BO391" s="52">
        <v>2.1710289352113801</v>
      </c>
      <c r="BP391" s="52">
        <v>2.01425642312859</v>
      </c>
      <c r="BQ391" s="52">
        <v>1.8013009504834501</v>
      </c>
      <c r="BR391" s="52">
        <v>1.60594448849666</v>
      </c>
      <c r="BS391" s="52">
        <v>1.31195973978759</v>
      </c>
      <c r="BT391" s="52">
        <v>1.1026380895614101</v>
      </c>
      <c r="BU391" s="52">
        <v>78.197779731740496</v>
      </c>
      <c r="BV391" s="52">
        <v>74.496093155450396</v>
      </c>
      <c r="BW391" s="52">
        <v>73.992985579231103</v>
      </c>
      <c r="BX391" s="52">
        <v>72.953737319931307</v>
      </c>
      <c r="BY391" s="52">
        <v>72.337299848478096</v>
      </c>
      <c r="BZ391" s="52">
        <v>71.837651959030296</v>
      </c>
      <c r="CA391" s="52">
        <v>71.345080744843401</v>
      </c>
      <c r="CB391" s="52">
        <v>72.321325358188005</v>
      </c>
      <c r="CC391" s="52">
        <v>75.393596224204003</v>
      </c>
      <c r="CD391" s="52">
        <v>81.557719972235006</v>
      </c>
      <c r="CE391" s="52">
        <v>85.466809826698594</v>
      </c>
      <c r="CF391" s="52">
        <v>88.517778568770396</v>
      </c>
      <c r="CG391" s="52">
        <v>91.270593101384094</v>
      </c>
      <c r="CH391" s="52">
        <v>93.630557615377597</v>
      </c>
      <c r="CI391" s="52">
        <v>95.489482679399799</v>
      </c>
      <c r="CJ391" s="52">
        <v>96.567397393837993</v>
      </c>
      <c r="CK391" s="52">
        <v>97.502325859752403</v>
      </c>
      <c r="CL391" s="52">
        <v>97.108747077399997</v>
      </c>
      <c r="CM391" s="52">
        <v>96.072810963739798</v>
      </c>
      <c r="CN391" s="52">
        <v>93.872901868460303</v>
      </c>
      <c r="CO391" s="52">
        <v>90.483703583815299</v>
      </c>
      <c r="CP391" s="57">
        <v>86.063438462459601</v>
      </c>
      <c r="CQ391" s="57">
        <v>82.609849648201703</v>
      </c>
      <c r="CR391" s="57">
        <v>81.113620813933196</v>
      </c>
      <c r="CS391" s="57">
        <v>77.726853670594195</v>
      </c>
      <c r="CT391" s="57">
        <v>2.5755805526893501E-2</v>
      </c>
      <c r="CU391" s="57">
        <v>1.7984977268459702E-2</v>
      </c>
      <c r="CV391" s="57">
        <v>2.0640493950372301E-2</v>
      </c>
      <c r="CW391" s="57">
        <v>1.39137107710414E-2</v>
      </c>
      <c r="CX391" s="57">
        <v>2.0678301599452902E-3</v>
      </c>
      <c r="CY391" s="57">
        <v>-1.14837483741617E-3</v>
      </c>
      <c r="CZ391" s="57">
        <v>-3.6509030815638898E-3</v>
      </c>
      <c r="DA391" s="57">
        <v>1.1556140991838999E-2</v>
      </c>
      <c r="DB391" s="57">
        <v>1.61741916220903E-2</v>
      </c>
      <c r="DC391" s="57">
        <v>1.3183695870726301E-2</v>
      </c>
      <c r="DD391" s="57">
        <v>3.65158840626974E-3</v>
      </c>
      <c r="DE391" s="57">
        <v>5.0355327227479497E-3</v>
      </c>
      <c r="DF391" s="57">
        <v>-5.8275263415768401E-3</v>
      </c>
      <c r="DG391" s="57">
        <v>1.1167213750832201E-2</v>
      </c>
      <c r="DH391" s="57">
        <v>1.7583758316267399E-2</v>
      </c>
      <c r="DI391" s="57">
        <v>1.7350890745388699E-2</v>
      </c>
      <c r="DJ391" s="57">
        <v>8.2884900612796797E-2</v>
      </c>
      <c r="DK391" s="57">
        <v>0.104075912727083</v>
      </c>
      <c r="DL391" s="57">
        <v>0.109393213279813</v>
      </c>
      <c r="DM391" s="57">
        <v>0.105562907626731</v>
      </c>
      <c r="DN391" s="57">
        <v>5.9976030084833799E-2</v>
      </c>
      <c r="DO391" s="57">
        <v>-1.3840421604709901E-3</v>
      </c>
      <c r="DP391" s="52">
        <v>-4.4594711759010398E-3</v>
      </c>
      <c r="DQ391" s="52">
        <v>-4.4693068974698902E-4</v>
      </c>
      <c r="DR391" s="58">
        <v>4.0549018293600996E-6</v>
      </c>
      <c r="DS391" s="58">
        <v>3.41490791214548E-6</v>
      </c>
      <c r="DT391" s="58">
        <v>2.3567866055092701E-6</v>
      </c>
      <c r="DU391" s="58">
        <v>1.1018420610099399E-6</v>
      </c>
      <c r="DV391" s="58">
        <v>4.0314543372321601E-7</v>
      </c>
      <c r="DW391" s="58">
        <v>1.8740014242577999E-7</v>
      </c>
      <c r="DX391" s="58">
        <v>6.2059566117058097E-7</v>
      </c>
      <c r="DY391" s="58">
        <v>5.56513238445037E-6</v>
      </c>
      <c r="DZ391" s="58">
        <v>1.42410823179185E-6</v>
      </c>
      <c r="EA391" s="58">
        <v>1.1375870040795499E-6</v>
      </c>
      <c r="EB391" s="58">
        <v>9.6141721693146604E-7</v>
      </c>
      <c r="EC391" s="58">
        <v>8.3188993103229401E-7</v>
      </c>
      <c r="ED391" s="58">
        <v>1.41179298427429E-6</v>
      </c>
      <c r="EE391" s="58">
        <v>3.5714955069203001E-6</v>
      </c>
      <c r="EF391" s="58">
        <v>4.6639532768947896E-6</v>
      </c>
      <c r="EG391" s="58">
        <v>4.8314923976863699E-6</v>
      </c>
      <c r="EH391" s="58">
        <v>5.37235573955702E-6</v>
      </c>
      <c r="EI391" s="58">
        <v>5.4407707669829001E-6</v>
      </c>
      <c r="EJ391" s="58">
        <v>5.4404615155768499E-6</v>
      </c>
      <c r="EK391" s="58">
        <v>5.1932620452256099E-6</v>
      </c>
      <c r="EL391" s="58">
        <v>8.2988315825895007E-6</v>
      </c>
      <c r="EM391" s="58">
        <v>4.8528438811044E-6</v>
      </c>
      <c r="EN391" s="58">
        <v>4.6595446740807402E-7</v>
      </c>
      <c r="EO391" s="58">
        <v>4.51829749994601E-7</v>
      </c>
    </row>
    <row r="392" spans="2:145" x14ac:dyDescent="0.25">
      <c r="B39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All_All_All_All_All_All_All_Yes_All_All_All_45877</v>
      </c>
      <c r="C392" s="52" t="s">
        <v>264</v>
      </c>
      <c r="D392" s="52" t="s">
        <v>230</v>
      </c>
      <c r="E392" s="52" t="s">
        <v>25</v>
      </c>
      <c r="F392" s="52" t="s">
        <v>25</v>
      </c>
      <c r="G392" s="52" t="s">
        <v>25</v>
      </c>
      <c r="H392" s="52" t="s">
        <v>25</v>
      </c>
      <c r="I392" s="52" t="s">
        <v>25</v>
      </c>
      <c r="J392" s="52" t="s">
        <v>25</v>
      </c>
      <c r="K392" s="52" t="s">
        <v>25</v>
      </c>
      <c r="L392" s="53" t="s">
        <v>224</v>
      </c>
      <c r="M392" s="53" t="s">
        <v>25</v>
      </c>
      <c r="N392" s="54" t="s">
        <v>25</v>
      </c>
      <c r="O392" s="52" t="s">
        <v>25</v>
      </c>
      <c r="P392" s="55">
        <v>45877</v>
      </c>
      <c r="Q392" s="52">
        <v>17</v>
      </c>
      <c r="R392" s="52">
        <v>21</v>
      </c>
      <c r="S392" s="56">
        <v>7112</v>
      </c>
      <c r="T392" s="52">
        <v>0</v>
      </c>
      <c r="U392" s="52">
        <v>0</v>
      </c>
      <c r="V392" s="52">
        <v>0</v>
      </c>
      <c r="W392" s="52">
        <v>0</v>
      </c>
      <c r="X392" s="52">
        <v>0.87352899439769405</v>
      </c>
      <c r="Y392" s="52">
        <v>0.77255013965326103</v>
      </c>
      <c r="Z392" s="52">
        <v>0.70721548062866701</v>
      </c>
      <c r="AA392" s="52">
        <v>0.66030849944251302</v>
      </c>
      <c r="AB392" s="52">
        <v>0.64760098174607095</v>
      </c>
      <c r="AC392" s="52">
        <v>0.66707952786506097</v>
      </c>
      <c r="AD392" s="52">
        <v>0.72395434705714901</v>
      </c>
      <c r="AE392" s="52">
        <v>0.81656162069835103</v>
      </c>
      <c r="AF392" s="52">
        <v>0.85906670647702998</v>
      </c>
      <c r="AG392" s="52">
        <v>0.89373526158445404</v>
      </c>
      <c r="AH392" s="52">
        <v>0.92976663541573501</v>
      </c>
      <c r="AI392" s="52">
        <v>1.01212513547837</v>
      </c>
      <c r="AJ392" s="52">
        <v>1.1759667929325299</v>
      </c>
      <c r="AK392" s="52">
        <v>1.3292679322421199</v>
      </c>
      <c r="AL392" s="52">
        <v>1.5103596618217201</v>
      </c>
      <c r="AM392" s="52">
        <v>1.5736074306124701</v>
      </c>
      <c r="AN392" s="52">
        <v>1.5990215351364301</v>
      </c>
      <c r="AO392" s="52">
        <v>1.6840836594286099</v>
      </c>
      <c r="AP392" s="52">
        <v>1.66070991021393</v>
      </c>
      <c r="AQ392" s="52">
        <v>1.53377096464801</v>
      </c>
      <c r="AR392" s="52">
        <v>1.40512990415398</v>
      </c>
      <c r="AS392" s="52">
        <v>1.3594487798388899</v>
      </c>
      <c r="AT392" s="52">
        <v>1.25145415759587</v>
      </c>
      <c r="AU392" s="52">
        <v>1.09389084244754</v>
      </c>
      <c r="AV392" s="52">
        <v>0.97522664739253995</v>
      </c>
      <c r="AW392" s="52">
        <v>0.95700378707820599</v>
      </c>
      <c r="AX392" s="52">
        <v>0.86184544750270298</v>
      </c>
      <c r="AY392" s="52">
        <v>0.77741262331579797</v>
      </c>
      <c r="AZ392" s="52">
        <v>0.71277162431256302</v>
      </c>
      <c r="BA392" s="52">
        <v>0.67662162707787998</v>
      </c>
      <c r="BB392" s="52">
        <v>0.66541758579837296</v>
      </c>
      <c r="BC392" s="52">
        <v>0.68829547694943904</v>
      </c>
      <c r="BD392" s="52">
        <v>0.728175906403696</v>
      </c>
      <c r="BE392" s="52">
        <v>0.74842012671730695</v>
      </c>
      <c r="BF392" s="52">
        <v>0.78535630084364405</v>
      </c>
      <c r="BG392" s="52">
        <v>0.89650733290075502</v>
      </c>
      <c r="BH392" s="52">
        <v>1.0590805908419101</v>
      </c>
      <c r="BI392" s="52">
        <v>1.2848832855124499</v>
      </c>
      <c r="BJ392" s="52">
        <v>1.5515521832393899</v>
      </c>
      <c r="BK392" s="52">
        <v>1.7684455792596601</v>
      </c>
      <c r="BL392" s="52">
        <v>1.9182352430823</v>
      </c>
      <c r="BM392" s="52">
        <v>2.0702551469181598</v>
      </c>
      <c r="BN392" s="52">
        <v>2.1469872154848502</v>
      </c>
      <c r="BO392" s="52">
        <v>2.11562720059728</v>
      </c>
      <c r="BP392" s="52">
        <v>1.9487604512021099</v>
      </c>
      <c r="BQ392" s="52">
        <v>1.7608116261401201</v>
      </c>
      <c r="BR392" s="52">
        <v>1.55672595484016</v>
      </c>
      <c r="BS392" s="52">
        <v>1.2629653136827299</v>
      </c>
      <c r="BT392" s="52">
        <v>1.06475194945612</v>
      </c>
      <c r="BU392" s="52">
        <v>78.372096009538396</v>
      </c>
      <c r="BV392" s="52">
        <v>72.484715801652797</v>
      </c>
      <c r="BW392" s="52">
        <v>72.023383976928599</v>
      </c>
      <c r="BX392" s="52">
        <v>72.199770525597103</v>
      </c>
      <c r="BY392" s="52">
        <v>70.105375653165595</v>
      </c>
      <c r="BZ392" s="52">
        <v>70.398144735501901</v>
      </c>
      <c r="CA392" s="52">
        <v>70.417836347740703</v>
      </c>
      <c r="CB392" s="52">
        <v>70.371806279824497</v>
      </c>
      <c r="CC392" s="52">
        <v>73.584173428512699</v>
      </c>
      <c r="CD392" s="52">
        <v>81.016833653530497</v>
      </c>
      <c r="CE392" s="52">
        <v>84.095551837744694</v>
      </c>
      <c r="CF392" s="52">
        <v>87.627293418354597</v>
      </c>
      <c r="CG392" s="52">
        <v>90.824382096229897</v>
      </c>
      <c r="CH392" s="52">
        <v>93.433310551890301</v>
      </c>
      <c r="CI392" s="52">
        <v>95.314262066051995</v>
      </c>
      <c r="CJ392" s="52">
        <v>96.359758729478799</v>
      </c>
      <c r="CK392" s="52">
        <v>97.276815481284203</v>
      </c>
      <c r="CL392" s="52">
        <v>97.274619255902394</v>
      </c>
      <c r="CM392" s="52">
        <v>96.474009175280401</v>
      </c>
      <c r="CN392" s="52">
        <v>94.041370769559506</v>
      </c>
      <c r="CO392" s="52">
        <v>90.479902916960498</v>
      </c>
      <c r="CP392" s="57">
        <v>84.158696267843496</v>
      </c>
      <c r="CQ392" s="57">
        <v>82.206914760199098</v>
      </c>
      <c r="CR392" s="57">
        <v>79.703801183405901</v>
      </c>
      <c r="CS392" s="57">
        <v>75.488749930613693</v>
      </c>
      <c r="CT392" s="57">
        <v>2.5235949954265698E-2</v>
      </c>
      <c r="CU392" s="57">
        <v>8.9586630029792596E-3</v>
      </c>
      <c r="CV392" s="57">
        <v>1.4756169392250201E-2</v>
      </c>
      <c r="CW392" s="57">
        <v>1.23939030460059E-2</v>
      </c>
      <c r="CX392" s="57">
        <v>1.6181339386102001E-3</v>
      </c>
      <c r="CY392" s="57">
        <v>-1.63439470533252E-3</v>
      </c>
      <c r="CZ392" s="57">
        <v>-2.83522793179799E-3</v>
      </c>
      <c r="DA392" s="57">
        <v>1.0468532829294001E-2</v>
      </c>
      <c r="DB392" s="57">
        <v>1.76477351853691E-2</v>
      </c>
      <c r="DC392" s="57">
        <v>1.3562525544172499E-2</v>
      </c>
      <c r="DD392" s="57">
        <v>3.40780293690769E-3</v>
      </c>
      <c r="DE392" s="57">
        <v>4.9039424850426698E-3</v>
      </c>
      <c r="DF392" s="57">
        <v>-7.0625086953326902E-3</v>
      </c>
      <c r="DG392" s="57">
        <v>9.1460565361637901E-3</v>
      </c>
      <c r="DH392" s="57">
        <v>1.59831273311987E-2</v>
      </c>
      <c r="DI392" s="57">
        <v>1.6569563015720198E-2</v>
      </c>
      <c r="DJ392" s="57">
        <v>8.3133370772159099E-2</v>
      </c>
      <c r="DK392" s="57">
        <v>0.103954404209089</v>
      </c>
      <c r="DL392" s="57">
        <v>0.11108089634295799</v>
      </c>
      <c r="DM392" s="57">
        <v>0.108334956142508</v>
      </c>
      <c r="DN392" s="57">
        <v>5.9003299732846501E-2</v>
      </c>
      <c r="DO392" s="57">
        <v>1.6377124245089199E-4</v>
      </c>
      <c r="DP392" s="52">
        <v>-4.43579535998461E-3</v>
      </c>
      <c r="DQ392" s="52">
        <v>-7.3325937028314404E-5</v>
      </c>
      <c r="DR392" s="58">
        <v>3.7851854274789801E-6</v>
      </c>
      <c r="DS392" s="58">
        <v>3.20693668365158E-6</v>
      </c>
      <c r="DT392" s="58">
        <v>2.1783419433529601E-6</v>
      </c>
      <c r="DU392" s="58">
        <v>1.1189898993916201E-6</v>
      </c>
      <c r="DV392" s="58">
        <v>4.2235982816570499E-7</v>
      </c>
      <c r="DW392" s="58">
        <v>1.6576722371740601E-7</v>
      </c>
      <c r="DX392" s="58">
        <v>5.8441194993794902E-7</v>
      </c>
      <c r="DY392" s="58">
        <v>4.6911497194168803E-6</v>
      </c>
      <c r="DZ392" s="58">
        <v>1.09144721065451E-6</v>
      </c>
      <c r="EA392" s="58">
        <v>1.02919546912671E-6</v>
      </c>
      <c r="EB392" s="58">
        <v>4.9329372489987605E-7</v>
      </c>
      <c r="EC392" s="58">
        <v>4.1084938963868699E-7</v>
      </c>
      <c r="ED392" s="58">
        <v>1.02519060746509E-6</v>
      </c>
      <c r="EE392" s="58">
        <v>2.9283538974364102E-6</v>
      </c>
      <c r="EF392" s="58">
        <v>3.9408597259700299E-6</v>
      </c>
      <c r="EG392" s="58">
        <v>4.2339135361318197E-6</v>
      </c>
      <c r="EH392" s="58">
        <v>4.7753654901322498E-6</v>
      </c>
      <c r="EI392" s="58">
        <v>5.1981203965020001E-6</v>
      </c>
      <c r="EJ392" s="58">
        <v>5.13724206457569E-6</v>
      </c>
      <c r="EK392" s="58">
        <v>5.0162107462353999E-6</v>
      </c>
      <c r="EL392" s="58">
        <v>7.0701111073345797E-6</v>
      </c>
      <c r="EM392" s="58">
        <v>3.7005830907777499E-6</v>
      </c>
      <c r="EN392" s="58">
        <v>3.7893156687952501E-7</v>
      </c>
      <c r="EO392" s="58">
        <v>3.5592559134706199E-7</v>
      </c>
    </row>
    <row r="393" spans="2:145" x14ac:dyDescent="0.25">
      <c r="B39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All_All_All_All_All_All_All_Yes_All_All_All_45890</v>
      </c>
      <c r="C393" s="52" t="s">
        <v>264</v>
      </c>
      <c r="D393" s="52" t="s">
        <v>230</v>
      </c>
      <c r="E393" s="52" t="s">
        <v>25</v>
      </c>
      <c r="F393" s="52" t="s">
        <v>25</v>
      </c>
      <c r="G393" s="52" t="s">
        <v>25</v>
      </c>
      <c r="H393" s="52" t="s">
        <v>25</v>
      </c>
      <c r="I393" s="52" t="s">
        <v>25</v>
      </c>
      <c r="J393" s="52" t="s">
        <v>25</v>
      </c>
      <c r="K393" s="52" t="s">
        <v>25</v>
      </c>
      <c r="L393" s="53" t="s">
        <v>224</v>
      </c>
      <c r="M393" s="53" t="s">
        <v>25</v>
      </c>
      <c r="N393" s="54" t="s">
        <v>25</v>
      </c>
      <c r="O393" s="52" t="s">
        <v>25</v>
      </c>
      <c r="P393" s="55">
        <v>45890</v>
      </c>
      <c r="Q393" s="52">
        <v>17</v>
      </c>
      <c r="R393" s="52">
        <v>21</v>
      </c>
      <c r="S393" s="56">
        <v>7195</v>
      </c>
      <c r="T393" s="52">
        <v>0</v>
      </c>
      <c r="U393" s="52">
        <v>0</v>
      </c>
      <c r="V393" s="52">
        <v>0</v>
      </c>
      <c r="W393" s="52">
        <v>0</v>
      </c>
      <c r="X393" s="52">
        <v>0.839729389525251</v>
      </c>
      <c r="Y393" s="52">
        <v>0.752481323476061</v>
      </c>
      <c r="Z393" s="52">
        <v>0.69541601317441604</v>
      </c>
      <c r="AA393" s="52">
        <v>0.66076894828088295</v>
      </c>
      <c r="AB393" s="52">
        <v>0.66735827007511805</v>
      </c>
      <c r="AC393" s="52">
        <v>0.69770086891045202</v>
      </c>
      <c r="AD393" s="52">
        <v>0.73918973062702997</v>
      </c>
      <c r="AE393" s="52">
        <v>0.79061834802794795</v>
      </c>
      <c r="AF393" s="52">
        <v>0.77579016060653305</v>
      </c>
      <c r="AG393" s="52">
        <v>0.76618405127635103</v>
      </c>
      <c r="AH393" s="52">
        <v>0.88472197042808098</v>
      </c>
      <c r="AI393" s="52">
        <v>0.99640521804394799</v>
      </c>
      <c r="AJ393" s="52">
        <v>1.1346335270571399</v>
      </c>
      <c r="AK393" s="52">
        <v>1.3264181332145499</v>
      </c>
      <c r="AL393" s="52">
        <v>1.45956458282376</v>
      </c>
      <c r="AM393" s="52">
        <v>1.54870945760473</v>
      </c>
      <c r="AN393" s="52">
        <v>1.5437795872131299</v>
      </c>
      <c r="AO393" s="52">
        <v>1.59077299065315</v>
      </c>
      <c r="AP393" s="52">
        <v>1.6244867940994401</v>
      </c>
      <c r="AQ393" s="52">
        <v>1.4856046783040999</v>
      </c>
      <c r="AR393" s="52">
        <v>1.39608837903727</v>
      </c>
      <c r="AS393" s="52">
        <v>1.32691883878293</v>
      </c>
      <c r="AT393" s="52">
        <v>1.1854937595795301</v>
      </c>
      <c r="AU393" s="52">
        <v>0.99900010019646801</v>
      </c>
      <c r="AV393" s="52">
        <v>0.90861489340722301</v>
      </c>
      <c r="AW393" s="52">
        <v>0.95945352357323499</v>
      </c>
      <c r="AX393" s="52">
        <v>0.86525294057522595</v>
      </c>
      <c r="AY393" s="52">
        <v>0.78014405664571695</v>
      </c>
      <c r="AZ393" s="52">
        <v>0.72127692507964303</v>
      </c>
      <c r="BA393" s="52">
        <v>0.69277441918233795</v>
      </c>
      <c r="BB393" s="52">
        <v>0.68706750357853597</v>
      </c>
      <c r="BC393" s="52">
        <v>0.70767483201558701</v>
      </c>
      <c r="BD393" s="52">
        <v>0.72510811790896401</v>
      </c>
      <c r="BE393" s="52">
        <v>0.72756583440461198</v>
      </c>
      <c r="BF393" s="52">
        <v>0.759607982674249</v>
      </c>
      <c r="BG393" s="52">
        <v>0.83901074007849197</v>
      </c>
      <c r="BH393" s="52">
        <v>0.99463242150951803</v>
      </c>
      <c r="BI393" s="52">
        <v>1.2146737796510101</v>
      </c>
      <c r="BJ393" s="52">
        <v>1.5364249062256401</v>
      </c>
      <c r="BK393" s="52">
        <v>1.7035029615935</v>
      </c>
      <c r="BL393" s="52">
        <v>1.9161236109337501</v>
      </c>
      <c r="BM393" s="52">
        <v>1.9904343904928601</v>
      </c>
      <c r="BN393" s="52">
        <v>2.06669047426398</v>
      </c>
      <c r="BO393" s="52">
        <v>2.0208669561077199</v>
      </c>
      <c r="BP393" s="52">
        <v>1.84864491301745</v>
      </c>
      <c r="BQ393" s="52">
        <v>1.66965126698012</v>
      </c>
      <c r="BR393" s="52">
        <v>1.44688364830673</v>
      </c>
      <c r="BS393" s="52">
        <v>1.1750388210115099</v>
      </c>
      <c r="BT393" s="52">
        <v>0.98882127327979097</v>
      </c>
      <c r="BU393" s="52">
        <v>73.912993169933699</v>
      </c>
      <c r="BV393" s="52">
        <v>72.094170950303294</v>
      </c>
      <c r="BW393" s="52">
        <v>70.927995430379198</v>
      </c>
      <c r="BX393" s="52">
        <v>69.725957162975504</v>
      </c>
      <c r="BY393" s="52">
        <v>68.833433358875297</v>
      </c>
      <c r="BZ393" s="52">
        <v>68.285785492454906</v>
      </c>
      <c r="CA393" s="52">
        <v>67.786451068694603</v>
      </c>
      <c r="CB393" s="52">
        <v>67.408890540147993</v>
      </c>
      <c r="CC393" s="52">
        <v>71.285920465021803</v>
      </c>
      <c r="CD393" s="52">
        <v>78.079945615871395</v>
      </c>
      <c r="CE393" s="52">
        <v>84.258003046006195</v>
      </c>
      <c r="CF393" s="52">
        <v>87.853735254955595</v>
      </c>
      <c r="CG393" s="52">
        <v>91.103761040623198</v>
      </c>
      <c r="CH393" s="52">
        <v>94.437132281336204</v>
      </c>
      <c r="CI393" s="52">
        <v>95.370430918645397</v>
      </c>
      <c r="CJ393" s="52">
        <v>96.921702647090498</v>
      </c>
      <c r="CK393" s="52">
        <v>96.785061966736393</v>
      </c>
      <c r="CL393" s="52">
        <v>96.512215807226298</v>
      </c>
      <c r="CM393" s="52">
        <v>95.041881424563897</v>
      </c>
      <c r="CN393" s="52">
        <v>93.356776467768498</v>
      </c>
      <c r="CO393" s="52">
        <v>87.354146191196605</v>
      </c>
      <c r="CP393" s="57">
        <v>83.253747374284501</v>
      </c>
      <c r="CQ393" s="57">
        <v>79.027774611321107</v>
      </c>
      <c r="CR393" s="57">
        <v>77.353586255452697</v>
      </c>
      <c r="CS393" s="57">
        <v>74.806178285741893</v>
      </c>
      <c r="CT393" s="57">
        <v>1.4835542266737899E-2</v>
      </c>
      <c r="CU393" s="57">
        <v>6.2691294060558201E-3</v>
      </c>
      <c r="CV393" s="57">
        <v>1.1181168096643299E-2</v>
      </c>
      <c r="CW393" s="57">
        <v>7.9175904538088208E-3</v>
      </c>
      <c r="CX393" s="57">
        <v>1.25842193991021E-3</v>
      </c>
      <c r="CY393" s="57">
        <v>-2.19453019535554E-3</v>
      </c>
      <c r="CZ393" s="57">
        <v>-6.7344724472571298E-4</v>
      </c>
      <c r="DA393" s="57">
        <v>8.4713079012953604E-3</v>
      </c>
      <c r="DB393" s="57">
        <v>1.9287243897070701E-2</v>
      </c>
      <c r="DC393" s="57">
        <v>1.50037404725779E-2</v>
      </c>
      <c r="DD393" s="57">
        <v>3.3460443077108601E-3</v>
      </c>
      <c r="DE393" s="57">
        <v>4.92079041420454E-3</v>
      </c>
      <c r="DF393" s="57">
        <v>-8.2919124405700997E-3</v>
      </c>
      <c r="DG393" s="57">
        <v>1.23632684247442E-2</v>
      </c>
      <c r="DH393" s="57">
        <v>1.4494222198712299E-2</v>
      </c>
      <c r="DI393" s="57">
        <v>1.7231360423851701E-2</v>
      </c>
      <c r="DJ393" s="57">
        <v>8.2829348363960803E-2</v>
      </c>
      <c r="DK393" s="57">
        <v>0.10138820574112101</v>
      </c>
      <c r="DL393" s="57">
        <v>0.10932619318138199</v>
      </c>
      <c r="DM393" s="57">
        <v>0.10643569149667099</v>
      </c>
      <c r="DN393" s="57">
        <v>4.81081896570923E-2</v>
      </c>
      <c r="DO393" s="57">
        <v>-1.7597876650315501E-3</v>
      </c>
      <c r="DP393" s="52">
        <v>-3.4084818959708601E-3</v>
      </c>
      <c r="DQ393" s="52">
        <v>5.0087601749441302E-5</v>
      </c>
      <c r="DR393" s="58">
        <v>2.9938395992810601E-6</v>
      </c>
      <c r="DS393" s="58">
        <v>2.6219521827564301E-6</v>
      </c>
      <c r="DT393" s="58">
        <v>1.89539724779975E-6</v>
      </c>
      <c r="DU393" s="58">
        <v>9.5380405170837901E-7</v>
      </c>
      <c r="DV393" s="58">
        <v>4.1389281180316198E-7</v>
      </c>
      <c r="DW393" s="58">
        <v>1.4197909971365699E-7</v>
      </c>
      <c r="DX393" s="58">
        <v>4.5087459107502599E-7</v>
      </c>
      <c r="DY393" s="58">
        <v>3.1787473476711102E-6</v>
      </c>
      <c r="DZ393" s="58">
        <v>8.0612231081139005E-7</v>
      </c>
      <c r="EA393" s="58">
        <v>6.4089636373652301E-7</v>
      </c>
      <c r="EB393" s="58">
        <v>4.0290920489576098E-7</v>
      </c>
      <c r="EC393" s="58">
        <v>4.35230254005667E-7</v>
      </c>
      <c r="ED393" s="58">
        <v>9.6135653524264593E-7</v>
      </c>
      <c r="EE393" s="58">
        <v>3.51080160652333E-6</v>
      </c>
      <c r="EF393" s="58">
        <v>4.1950323648359399E-6</v>
      </c>
      <c r="EG393" s="58">
        <v>4.3496267294866896E-6</v>
      </c>
      <c r="EH393" s="58">
        <v>5.1334283847557104E-6</v>
      </c>
      <c r="EI393" s="58">
        <v>5.0644313767639403E-6</v>
      </c>
      <c r="EJ393" s="58">
        <v>5.0107119801779904E-6</v>
      </c>
      <c r="EK393" s="58">
        <v>4.4456126695177696E-6</v>
      </c>
      <c r="EL393" s="58">
        <v>7.2178682675559299E-6</v>
      </c>
      <c r="EM393" s="58">
        <v>3.5999439378295299E-6</v>
      </c>
      <c r="EN393" s="58">
        <v>3.6058803549659402E-7</v>
      </c>
      <c r="EO393" s="58">
        <v>3.2880286158590299E-7</v>
      </c>
    </row>
    <row r="394" spans="2:145" x14ac:dyDescent="0.25">
      <c r="B39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All_All_All_All_All_All_All_Yes_All_All_All_45891</v>
      </c>
      <c r="C394" s="52" t="s">
        <v>264</v>
      </c>
      <c r="D394" s="52" t="s">
        <v>230</v>
      </c>
      <c r="E394" s="52" t="s">
        <v>25</v>
      </c>
      <c r="F394" s="52" t="s">
        <v>25</v>
      </c>
      <c r="G394" s="52" t="s">
        <v>25</v>
      </c>
      <c r="H394" s="52" t="s">
        <v>25</v>
      </c>
      <c r="I394" s="52" t="s">
        <v>25</v>
      </c>
      <c r="J394" s="52" t="s">
        <v>25</v>
      </c>
      <c r="K394" s="52" t="s">
        <v>25</v>
      </c>
      <c r="L394" s="53" t="s">
        <v>224</v>
      </c>
      <c r="M394" s="53" t="s">
        <v>25</v>
      </c>
      <c r="N394" s="54" t="s">
        <v>25</v>
      </c>
      <c r="O394" s="52" t="s">
        <v>25</v>
      </c>
      <c r="P394" s="55">
        <v>45891</v>
      </c>
      <c r="Q394" s="52">
        <v>17</v>
      </c>
      <c r="R394" s="52">
        <v>21</v>
      </c>
      <c r="S394" s="56">
        <v>7200</v>
      </c>
      <c r="T394" s="52">
        <v>0</v>
      </c>
      <c r="U394" s="52">
        <v>0</v>
      </c>
      <c r="V394" s="52">
        <v>0</v>
      </c>
      <c r="W394" s="52">
        <v>0</v>
      </c>
      <c r="X394" s="52">
        <v>0.96113124687783502</v>
      </c>
      <c r="Y394" s="52">
        <v>0.84805842309966095</v>
      </c>
      <c r="Z394" s="52">
        <v>0.80113822484668695</v>
      </c>
      <c r="AA394" s="52">
        <v>0.75159332393330702</v>
      </c>
      <c r="AB394" s="52">
        <v>0.717649738101789</v>
      </c>
      <c r="AC394" s="52">
        <v>0.72736220748399605</v>
      </c>
      <c r="AD394" s="52">
        <v>0.79295227718601902</v>
      </c>
      <c r="AE394" s="52">
        <v>0.842813460523682</v>
      </c>
      <c r="AF394" s="52">
        <v>0.80612855477049095</v>
      </c>
      <c r="AG394" s="52">
        <v>0.87327147483288603</v>
      </c>
      <c r="AH394" s="52">
        <v>0.91504426973638298</v>
      </c>
      <c r="AI394" s="52">
        <v>1.05614589086907</v>
      </c>
      <c r="AJ394" s="52">
        <v>1.23118390270942</v>
      </c>
      <c r="AK394" s="52">
        <v>1.38931870459858</v>
      </c>
      <c r="AL394" s="52">
        <v>1.5280610300578801</v>
      </c>
      <c r="AM394" s="52">
        <v>1.6942819351018501</v>
      </c>
      <c r="AN394" s="52">
        <v>1.68016045554529</v>
      </c>
      <c r="AO394" s="52">
        <v>1.6985657469667901</v>
      </c>
      <c r="AP394" s="52">
        <v>1.7060372740734</v>
      </c>
      <c r="AQ394" s="52">
        <v>1.5292781211605</v>
      </c>
      <c r="AR394" s="52">
        <v>1.4315645089718101</v>
      </c>
      <c r="AS394" s="52">
        <v>1.3476385592289499</v>
      </c>
      <c r="AT394" s="52">
        <v>1.2381129793774099</v>
      </c>
      <c r="AU394" s="52">
        <v>1.05941020989051</v>
      </c>
      <c r="AV394" s="52">
        <v>0.99747130121414596</v>
      </c>
      <c r="AW394" s="52">
        <v>1.0346118176355901</v>
      </c>
      <c r="AX394" s="52">
        <v>0.93618825631423097</v>
      </c>
      <c r="AY394" s="52">
        <v>0.84020293677225699</v>
      </c>
      <c r="AZ394" s="52">
        <v>0.77154506231916797</v>
      </c>
      <c r="BA394" s="52">
        <v>0.739553365505352</v>
      </c>
      <c r="BB394" s="52">
        <v>0.72982694975566098</v>
      </c>
      <c r="BC394" s="52">
        <v>0.74623728302979997</v>
      </c>
      <c r="BD394" s="52">
        <v>0.76140868818180396</v>
      </c>
      <c r="BE394" s="52">
        <v>0.76310438887319598</v>
      </c>
      <c r="BF394" s="52">
        <v>0.80319025937002098</v>
      </c>
      <c r="BG394" s="52">
        <v>0.91674216998844504</v>
      </c>
      <c r="BH394" s="52">
        <v>1.07381705687458</v>
      </c>
      <c r="BI394" s="52">
        <v>1.2865141747164901</v>
      </c>
      <c r="BJ394" s="52">
        <v>1.5939276214201299</v>
      </c>
      <c r="BK394" s="52">
        <v>1.8182320201417601</v>
      </c>
      <c r="BL394" s="52">
        <v>2.0042719445708701</v>
      </c>
      <c r="BM394" s="52">
        <v>2.1182555587755298</v>
      </c>
      <c r="BN394" s="52">
        <v>2.21342912259201</v>
      </c>
      <c r="BO394" s="52">
        <v>2.1606617068085399</v>
      </c>
      <c r="BP394" s="52">
        <v>1.96143890851487</v>
      </c>
      <c r="BQ394" s="52">
        <v>1.7561897227168</v>
      </c>
      <c r="BR394" s="52">
        <v>1.5277012470737099</v>
      </c>
      <c r="BS394" s="52">
        <v>1.23868460145572</v>
      </c>
      <c r="BT394" s="52">
        <v>1.04268493428858</v>
      </c>
      <c r="BU394" s="52">
        <v>75.739626030511602</v>
      </c>
      <c r="BV394" s="52">
        <v>74.340112197891997</v>
      </c>
      <c r="BW394" s="52">
        <v>72.391008980672197</v>
      </c>
      <c r="BX394" s="52">
        <v>71.228400208229104</v>
      </c>
      <c r="BY394" s="52">
        <v>70.478254557118007</v>
      </c>
      <c r="BZ394" s="52">
        <v>69.647753375901999</v>
      </c>
      <c r="CA394" s="52">
        <v>68.905472618030998</v>
      </c>
      <c r="CB394" s="52">
        <v>68.613466330643305</v>
      </c>
      <c r="CC394" s="52">
        <v>73.393193966640297</v>
      </c>
      <c r="CD394" s="52">
        <v>80.593115892778997</v>
      </c>
      <c r="CE394" s="52">
        <v>85.241073359856699</v>
      </c>
      <c r="CF394" s="52">
        <v>88.724699517113507</v>
      </c>
      <c r="CG394" s="52">
        <v>92.132588504893903</v>
      </c>
      <c r="CH394" s="52">
        <v>95.343471645180202</v>
      </c>
      <c r="CI394" s="52">
        <v>97.046260229461694</v>
      </c>
      <c r="CJ394" s="52">
        <v>98.304878498052403</v>
      </c>
      <c r="CK394" s="52">
        <v>98.484558994914096</v>
      </c>
      <c r="CL394" s="52">
        <v>98.294806303122101</v>
      </c>
      <c r="CM394" s="52">
        <v>96.593162002805698</v>
      </c>
      <c r="CN394" s="52">
        <v>94.021708335999506</v>
      </c>
      <c r="CO394" s="52">
        <v>88.9998681839472</v>
      </c>
      <c r="CP394" s="57">
        <v>85.038059424143995</v>
      </c>
      <c r="CQ394" s="57">
        <v>82.096004270972202</v>
      </c>
      <c r="CR394" s="57">
        <v>79.568967840096306</v>
      </c>
      <c r="CS394" s="57">
        <v>77.352837295765596</v>
      </c>
      <c r="CT394" s="57">
        <v>1.92208883965698E-2</v>
      </c>
      <c r="CU394" s="57">
        <v>1.7218618166011199E-2</v>
      </c>
      <c r="CV394" s="57">
        <v>1.6680792244296701E-2</v>
      </c>
      <c r="CW394" s="57">
        <v>1.1124946047809E-2</v>
      </c>
      <c r="CX394" s="57">
        <v>1.7032038775020399E-3</v>
      </c>
      <c r="CY394" s="57">
        <v>-1.5693237966843299E-3</v>
      </c>
      <c r="CZ394" s="57">
        <v>-2.0556725520944098E-3</v>
      </c>
      <c r="DA394" s="57">
        <v>9.6384178992593595E-3</v>
      </c>
      <c r="DB394" s="57">
        <v>1.7528176825338301E-2</v>
      </c>
      <c r="DC394" s="57">
        <v>1.39516294444264E-2</v>
      </c>
      <c r="DD394" s="57">
        <v>9.1880587725831301E-3</v>
      </c>
      <c r="DE394" s="57">
        <v>4.9048851316544802E-3</v>
      </c>
      <c r="DF394" s="57">
        <v>-6.1990662678201402E-4</v>
      </c>
      <c r="DG394" s="57">
        <v>2.3266038567922399E-2</v>
      </c>
      <c r="DH394" s="57">
        <v>2.52726086884245E-2</v>
      </c>
      <c r="DI394" s="57">
        <v>2.24288048863268E-2</v>
      </c>
      <c r="DJ394" s="57">
        <v>8.3813639764880904E-2</v>
      </c>
      <c r="DK394" s="57">
        <v>0.10779386055034799</v>
      </c>
      <c r="DL394" s="57">
        <v>0.110342054256858</v>
      </c>
      <c r="DM394" s="57">
        <v>0.10523102183282899</v>
      </c>
      <c r="DN394" s="57">
        <v>5.1316598591187701E-2</v>
      </c>
      <c r="DO394" s="57">
        <v>-1.1400962418863601E-3</v>
      </c>
      <c r="DP394" s="52">
        <v>-4.5126548264397496E-3</v>
      </c>
      <c r="DQ394" s="52">
        <v>-2.7648640355689802E-4</v>
      </c>
      <c r="DR394" s="58">
        <v>3.68603537049779E-6</v>
      </c>
      <c r="DS394" s="58">
        <v>3.21710361887159E-6</v>
      </c>
      <c r="DT394" s="58">
        <v>2.3481876648590798E-6</v>
      </c>
      <c r="DU394" s="58">
        <v>1.10667762876044E-6</v>
      </c>
      <c r="DV394" s="58">
        <v>4.6726427097610499E-7</v>
      </c>
      <c r="DW394" s="58">
        <v>1.71165936723004E-7</v>
      </c>
      <c r="DX394" s="58">
        <v>5.6451207597416997E-7</v>
      </c>
      <c r="DY394" s="58">
        <v>3.68802413815103E-6</v>
      </c>
      <c r="DZ394" s="58">
        <v>1.16867553687557E-6</v>
      </c>
      <c r="EA394" s="58">
        <v>1.05769733930842E-6</v>
      </c>
      <c r="EB394" s="58">
        <v>3.6040301966496399E-6</v>
      </c>
      <c r="EC394" s="58">
        <v>1.6297987144101601E-6</v>
      </c>
      <c r="ED394" s="58">
        <v>2.3771762666487001E-6</v>
      </c>
      <c r="EE394" s="58">
        <v>5.5989672134328597E-6</v>
      </c>
      <c r="EF394" s="58">
        <v>6.3509021812955897E-6</v>
      </c>
      <c r="EG394" s="58">
        <v>5.776731819104E-6</v>
      </c>
      <c r="EH394" s="58">
        <v>5.8025363149378401E-6</v>
      </c>
      <c r="EI394" s="58">
        <v>5.8649387438997302E-6</v>
      </c>
      <c r="EJ394" s="58">
        <v>5.5491786194921996E-6</v>
      </c>
      <c r="EK394" s="58">
        <v>4.9029909768641098E-6</v>
      </c>
      <c r="EL394" s="58">
        <v>7.7863765094288705E-6</v>
      </c>
      <c r="EM394" s="58">
        <v>4.0109578074795902E-6</v>
      </c>
      <c r="EN394" s="58">
        <v>4.3409876066663399E-7</v>
      </c>
      <c r="EO394" s="58">
        <v>3.71272641526631E-7</v>
      </c>
    </row>
    <row r="395" spans="2:145" x14ac:dyDescent="0.25">
      <c r="B39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All_All_All_All_All_All_All_Yes_All_All_All_45904</v>
      </c>
      <c r="C395" s="52" t="s">
        <v>264</v>
      </c>
      <c r="D395" s="52" t="s">
        <v>230</v>
      </c>
      <c r="E395" s="52" t="s">
        <v>25</v>
      </c>
      <c r="F395" s="52" t="s">
        <v>25</v>
      </c>
      <c r="G395" s="52" t="s">
        <v>25</v>
      </c>
      <c r="H395" s="52" t="s">
        <v>25</v>
      </c>
      <c r="I395" s="52" t="s">
        <v>25</v>
      </c>
      <c r="J395" s="52" t="s">
        <v>25</v>
      </c>
      <c r="K395" s="52" t="s">
        <v>25</v>
      </c>
      <c r="L395" s="53" t="s">
        <v>224</v>
      </c>
      <c r="M395" s="53" t="s">
        <v>25</v>
      </c>
      <c r="N395" s="54" t="s">
        <v>25</v>
      </c>
      <c r="O395" s="52" t="s">
        <v>25</v>
      </c>
      <c r="P395" s="55">
        <v>45904</v>
      </c>
      <c r="Q395" s="52">
        <v>17</v>
      </c>
      <c r="R395" s="52">
        <v>21</v>
      </c>
      <c r="S395" s="56">
        <v>7251</v>
      </c>
      <c r="T395" s="52">
        <v>0</v>
      </c>
      <c r="U395" s="52">
        <v>0</v>
      </c>
      <c r="V395" s="52">
        <v>0</v>
      </c>
      <c r="W395" s="52">
        <v>0</v>
      </c>
      <c r="X395" s="52">
        <v>0.90202222609094096</v>
      </c>
      <c r="Y395" s="52">
        <v>0.806283225705829</v>
      </c>
      <c r="Z395" s="52">
        <v>0.73690004404579701</v>
      </c>
      <c r="AA395" s="52">
        <v>0.696145623115629</v>
      </c>
      <c r="AB395" s="52">
        <v>0.67465073911683904</v>
      </c>
      <c r="AC395" s="52">
        <v>0.69402116908706002</v>
      </c>
      <c r="AD395" s="52">
        <v>0.76616348366977105</v>
      </c>
      <c r="AE395" s="52">
        <v>0.80389160129196002</v>
      </c>
      <c r="AF395" s="52">
        <v>0.78456784182749295</v>
      </c>
      <c r="AG395" s="52">
        <v>0.79380980857190897</v>
      </c>
      <c r="AH395" s="52">
        <v>0.87074276452397004</v>
      </c>
      <c r="AI395" s="52">
        <v>0.94538216826511901</v>
      </c>
      <c r="AJ395" s="52">
        <v>1.06371192789842</v>
      </c>
      <c r="AK395" s="52">
        <v>1.1450816028094599</v>
      </c>
      <c r="AL395" s="52">
        <v>1.2472852379572199</v>
      </c>
      <c r="AM395" s="52">
        <v>1.3849473438697999</v>
      </c>
      <c r="AN395" s="52">
        <v>1.3480161005806199</v>
      </c>
      <c r="AO395" s="52">
        <v>1.3446757093084201</v>
      </c>
      <c r="AP395" s="52">
        <v>1.3294728103682101</v>
      </c>
      <c r="AQ395" s="52">
        <v>1.24536382792099</v>
      </c>
      <c r="AR395" s="52">
        <v>1.21380919643026</v>
      </c>
      <c r="AS395" s="52">
        <v>1.13199717632226</v>
      </c>
      <c r="AT395" s="52">
        <v>0.98222356677259204</v>
      </c>
      <c r="AU395" s="52">
        <v>0.84723882681676199</v>
      </c>
      <c r="AV395" s="52">
        <v>0.95837897327362798</v>
      </c>
      <c r="AW395" s="52">
        <v>0.91590199928508198</v>
      </c>
      <c r="AX395" s="52">
        <v>0.825188200340782</v>
      </c>
      <c r="AY395" s="52">
        <v>0.75808682308626396</v>
      </c>
      <c r="AZ395" s="52">
        <v>0.711691361311383</v>
      </c>
      <c r="BA395" s="52">
        <v>0.69809873835676195</v>
      </c>
      <c r="BB395" s="52">
        <v>0.69937609613685103</v>
      </c>
      <c r="BC395" s="52">
        <v>0.73148653655833196</v>
      </c>
      <c r="BD395" s="52">
        <v>0.73936468682162804</v>
      </c>
      <c r="BE395" s="52">
        <v>0.72654638281691797</v>
      </c>
      <c r="BF395" s="52">
        <v>0.76154666088563605</v>
      </c>
      <c r="BG395" s="52">
        <v>0.839341280297623</v>
      </c>
      <c r="BH395" s="52">
        <v>0.96129163745762403</v>
      </c>
      <c r="BI395" s="52">
        <v>1.1086530005994699</v>
      </c>
      <c r="BJ395" s="52">
        <v>1.2407716940546401</v>
      </c>
      <c r="BK395" s="52">
        <v>1.45012624582491</v>
      </c>
      <c r="BL395" s="52">
        <v>1.5030577442276201</v>
      </c>
      <c r="BM395" s="52">
        <v>1.61938160393603</v>
      </c>
      <c r="BN395" s="52">
        <v>1.6011804717809499</v>
      </c>
      <c r="BO395" s="52">
        <v>1.5170003855710099</v>
      </c>
      <c r="BP395" s="52">
        <v>1.3542240133590899</v>
      </c>
      <c r="BQ395" s="52">
        <v>1.26119564500961</v>
      </c>
      <c r="BR395" s="52">
        <v>1.1389062675981201</v>
      </c>
      <c r="BS395" s="52">
        <v>0.97355554757454499</v>
      </c>
      <c r="BT395" s="52">
        <v>0.84156448837655295</v>
      </c>
      <c r="BU395" s="52">
        <v>71.904041349846096</v>
      </c>
      <c r="BV395" s="52">
        <v>71.220355411343604</v>
      </c>
      <c r="BW395" s="52">
        <v>70.354299677432707</v>
      </c>
      <c r="BX395" s="52">
        <v>70.1435485962391</v>
      </c>
      <c r="BY395" s="52">
        <v>68.505680898712797</v>
      </c>
      <c r="BZ395" s="52">
        <v>67.190670397505301</v>
      </c>
      <c r="CA395" s="52">
        <v>68.7335296720467</v>
      </c>
      <c r="CB395" s="52">
        <v>68.595946305894799</v>
      </c>
      <c r="CC395" s="52">
        <v>72.070276154327502</v>
      </c>
      <c r="CD395" s="52">
        <v>76.438680978260294</v>
      </c>
      <c r="CE395" s="52">
        <v>79.970268541627107</v>
      </c>
      <c r="CF395" s="52">
        <v>82.173728699625599</v>
      </c>
      <c r="CG395" s="52">
        <v>83.9551257772291</v>
      </c>
      <c r="CH395" s="52">
        <v>86.832081624862994</v>
      </c>
      <c r="CI395" s="52">
        <v>89.509301312376493</v>
      </c>
      <c r="CJ395" s="52">
        <v>89.828119984699995</v>
      </c>
      <c r="CK395" s="52">
        <v>89.920963213263207</v>
      </c>
      <c r="CL395" s="52">
        <v>88.579523327676</v>
      </c>
      <c r="CM395" s="52">
        <v>86.496735409465998</v>
      </c>
      <c r="CN395" s="52">
        <v>81.263092982792998</v>
      </c>
      <c r="CO395" s="52">
        <v>76.804495161042396</v>
      </c>
      <c r="CP395" s="57">
        <v>73.582094206921994</v>
      </c>
      <c r="CQ395" s="57">
        <v>71.040037666775206</v>
      </c>
      <c r="CR395" s="57">
        <v>68.534703303289604</v>
      </c>
      <c r="CS395" s="57">
        <v>74.245560252131398</v>
      </c>
      <c r="CT395" s="57">
        <v>1.08609731690937E-2</v>
      </c>
      <c r="CU395" s="57">
        <v>3.6294122890317099E-3</v>
      </c>
      <c r="CV395" s="57">
        <v>1.0653776247730701E-2</v>
      </c>
      <c r="CW395" s="57">
        <v>9.1244516340289201E-3</v>
      </c>
      <c r="CX395" s="57">
        <v>1.2828486093139999E-3</v>
      </c>
      <c r="CY395" s="57">
        <v>-2.3967941008962599E-3</v>
      </c>
      <c r="CZ395" s="57">
        <v>-1.77029417647386E-3</v>
      </c>
      <c r="DA395" s="57">
        <v>9.6114618706163307E-3</v>
      </c>
      <c r="DB395" s="57">
        <v>1.8092782299699999E-2</v>
      </c>
      <c r="DC395" s="57">
        <v>1.55665509211632E-2</v>
      </c>
      <c r="DD395" s="57">
        <v>5.6368083509776299E-3</v>
      </c>
      <c r="DE395" s="57">
        <v>4.4197910437504704E-3</v>
      </c>
      <c r="DF395" s="57">
        <v>-7.5275193656041501E-3</v>
      </c>
      <c r="DG395" s="57">
        <v>-9.1270359147351803E-3</v>
      </c>
      <c r="DH395" s="57">
        <v>1.98157844682707E-3</v>
      </c>
      <c r="DI395" s="57">
        <v>6.0374939011392098E-3</v>
      </c>
      <c r="DJ395" s="57">
        <v>7.5758408121081297E-2</v>
      </c>
      <c r="DK395" s="57">
        <v>8.2846627722376998E-2</v>
      </c>
      <c r="DL395" s="57">
        <v>8.8038710522032604E-2</v>
      </c>
      <c r="DM395" s="57">
        <v>7.3407037089880695E-2</v>
      </c>
      <c r="DN395" s="57">
        <v>3.89704723239927E-2</v>
      </c>
      <c r="DO395" s="57">
        <v>2.8677494666495798E-3</v>
      </c>
      <c r="DP395" s="52">
        <v>-2.07363018257513E-4</v>
      </c>
      <c r="DQ395" s="52">
        <v>1.47729645075801E-3</v>
      </c>
      <c r="DR395" s="58">
        <v>2.8310072439216601E-6</v>
      </c>
      <c r="DS395" s="58">
        <v>2.31314751424741E-6</v>
      </c>
      <c r="DT395" s="58">
        <v>1.8058854937008001E-6</v>
      </c>
      <c r="DU395" s="58">
        <v>8.5601013414419705E-7</v>
      </c>
      <c r="DV395" s="58">
        <v>3.8999478233726099E-7</v>
      </c>
      <c r="DW395" s="58">
        <v>1.2805189949530799E-7</v>
      </c>
      <c r="DX395" s="58">
        <v>4.8575284125456697E-7</v>
      </c>
      <c r="DY395" s="58">
        <v>3.3151442212612699E-6</v>
      </c>
      <c r="DZ395" s="58">
        <v>1.0391048043390499E-6</v>
      </c>
      <c r="EA395" s="58">
        <v>6.8300826732289498E-7</v>
      </c>
      <c r="EB395" s="58">
        <v>3.4530435132041103E-7</v>
      </c>
      <c r="EC395" s="58">
        <v>3.1482933649826898E-7</v>
      </c>
      <c r="ED395" s="58">
        <v>6.3992730399798295E-7</v>
      </c>
      <c r="EE395" s="58">
        <v>2.1302824682326801E-6</v>
      </c>
      <c r="EF395" s="58">
        <v>3.4608106693835399E-6</v>
      </c>
      <c r="EG395" s="58">
        <v>4.4332878706592896E-6</v>
      </c>
      <c r="EH395" s="58">
        <v>4.9772691290928102E-6</v>
      </c>
      <c r="EI395" s="58">
        <v>5.5596873478942401E-6</v>
      </c>
      <c r="EJ395" s="58">
        <v>4.3922203583505103E-6</v>
      </c>
      <c r="EK395" s="58">
        <v>3.32245907650292E-6</v>
      </c>
      <c r="EL395" s="59">
        <v>4.1965526493203998E-6</v>
      </c>
      <c r="EM395" s="58">
        <v>2.2365077114009301E-6</v>
      </c>
      <c r="EN395" s="58">
        <v>2.7038250679713101E-7</v>
      </c>
      <c r="EO395" s="58">
        <v>2.85078737190234E-7</v>
      </c>
    </row>
    <row r="396" spans="2:145" x14ac:dyDescent="0.25">
      <c r="B39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All_All_All_All_All_All_All_Yes_All_All_All_45916</v>
      </c>
      <c r="C396" s="52" t="s">
        <v>264</v>
      </c>
      <c r="D396" s="52" t="s">
        <v>230</v>
      </c>
      <c r="E396" s="52" t="s">
        <v>25</v>
      </c>
      <c r="F396" s="52" t="s">
        <v>25</v>
      </c>
      <c r="G396" s="52" t="s">
        <v>25</v>
      </c>
      <c r="H396" s="52" t="s">
        <v>25</v>
      </c>
      <c r="I396" s="52" t="s">
        <v>25</v>
      </c>
      <c r="J396" s="52" t="s">
        <v>25</v>
      </c>
      <c r="K396" s="52" t="s">
        <v>25</v>
      </c>
      <c r="L396" s="53" t="s">
        <v>224</v>
      </c>
      <c r="M396" s="53" t="s">
        <v>25</v>
      </c>
      <c r="N396" s="54" t="s">
        <v>25</v>
      </c>
      <c r="O396" s="52" t="s">
        <v>25</v>
      </c>
      <c r="P396" s="55">
        <v>45916</v>
      </c>
      <c r="Q396" s="52">
        <v>17</v>
      </c>
      <c r="R396" s="52">
        <v>21</v>
      </c>
      <c r="S396" s="56">
        <v>7315</v>
      </c>
      <c r="T396" s="52">
        <v>0</v>
      </c>
      <c r="U396" s="52">
        <v>0</v>
      </c>
      <c r="V396" s="52">
        <v>0</v>
      </c>
      <c r="W396" s="52">
        <v>0</v>
      </c>
      <c r="X396" s="52">
        <v>0.75834032692684705</v>
      </c>
      <c r="Y396" s="52">
        <v>0.66367425681992998</v>
      </c>
      <c r="Z396" s="52">
        <v>0.62181701327142702</v>
      </c>
      <c r="AA396" s="52">
        <v>0.59348841473316905</v>
      </c>
      <c r="AB396" s="52">
        <v>0.60999703417840201</v>
      </c>
      <c r="AC396" s="52">
        <v>0.63069919897181104</v>
      </c>
      <c r="AD396" s="52">
        <v>0.69195456256735199</v>
      </c>
      <c r="AE396" s="52">
        <v>0.74766689831387201</v>
      </c>
      <c r="AF396" s="52">
        <v>0.69320805638000904</v>
      </c>
      <c r="AG396" s="52">
        <v>0.717452583283818</v>
      </c>
      <c r="AH396" s="52">
        <v>0.74969508154565601</v>
      </c>
      <c r="AI396" s="52">
        <v>0.79242955684636396</v>
      </c>
      <c r="AJ396" s="52">
        <v>0.876385175605364</v>
      </c>
      <c r="AK396" s="52">
        <v>0.95135849239625403</v>
      </c>
      <c r="AL396" s="52">
        <v>1.06301718126637</v>
      </c>
      <c r="AM396" s="52">
        <v>1.1682390322209</v>
      </c>
      <c r="AN396" s="52">
        <v>1.19752346131147</v>
      </c>
      <c r="AO396" s="52">
        <v>1.24774523765972</v>
      </c>
      <c r="AP396" s="52">
        <v>1.22821905594327</v>
      </c>
      <c r="AQ396" s="52">
        <v>1.1452555962226101</v>
      </c>
      <c r="AR396" s="52">
        <v>1.1015233639680799</v>
      </c>
      <c r="AS396" s="52">
        <v>1.07545476697506</v>
      </c>
      <c r="AT396" s="52">
        <v>0.92600103791176802</v>
      </c>
      <c r="AU396" s="52">
        <v>0.78885773136411497</v>
      </c>
      <c r="AV396" s="52">
        <v>0.793075698198625</v>
      </c>
      <c r="AW396" s="52">
        <v>0.81877412046582698</v>
      </c>
      <c r="AX396" s="52">
        <v>0.73950322320097805</v>
      </c>
      <c r="AY396" s="52">
        <v>0.67803190005860403</v>
      </c>
      <c r="AZ396" s="52">
        <v>0.63556166067948605</v>
      </c>
      <c r="BA396" s="52">
        <v>0.624505625793777</v>
      </c>
      <c r="BB396" s="52">
        <v>0.63041889439812804</v>
      </c>
      <c r="BC396" s="52">
        <v>0.66773243578264097</v>
      </c>
      <c r="BD396" s="52">
        <v>0.67890617200876802</v>
      </c>
      <c r="BE396" s="52">
        <v>0.65953859121361003</v>
      </c>
      <c r="BF396" s="52">
        <v>0.66449375080259199</v>
      </c>
      <c r="BG396" s="52">
        <v>0.70591158432719203</v>
      </c>
      <c r="BH396" s="52">
        <v>0.81584525445074396</v>
      </c>
      <c r="BI396" s="52">
        <v>0.980777326738557</v>
      </c>
      <c r="BJ396" s="52">
        <v>1.19082952256448</v>
      </c>
      <c r="BK396" s="52">
        <v>1.38900291258068</v>
      </c>
      <c r="BL396" s="52">
        <v>1.56627313070157</v>
      </c>
      <c r="BM396" s="52">
        <v>1.61956062259347</v>
      </c>
      <c r="BN396" s="52">
        <v>1.67455772167594</v>
      </c>
      <c r="BO396" s="52">
        <v>1.6240619648321799</v>
      </c>
      <c r="BP396" s="52">
        <v>1.47011747912275</v>
      </c>
      <c r="BQ396" s="52">
        <v>1.32620679686025</v>
      </c>
      <c r="BR396" s="52">
        <v>1.1551603701126001</v>
      </c>
      <c r="BS396" s="52">
        <v>0.91503856414451501</v>
      </c>
      <c r="BT396" s="52">
        <v>0.78040281654066901</v>
      </c>
      <c r="BU396" s="52">
        <v>69.778023680636096</v>
      </c>
      <c r="BV396" s="52">
        <v>69.329879505407405</v>
      </c>
      <c r="BW396" s="52">
        <v>68.403680050558705</v>
      </c>
      <c r="BX396" s="52">
        <v>68.470376529951196</v>
      </c>
      <c r="BY396" s="52">
        <v>67.867430285943101</v>
      </c>
      <c r="BZ396" s="52">
        <v>65.225846505090502</v>
      </c>
      <c r="CA396" s="52">
        <v>65.7341319365798</v>
      </c>
      <c r="CB396" s="52">
        <v>65.348183224040099</v>
      </c>
      <c r="CC396" s="52">
        <v>68.544673965374599</v>
      </c>
      <c r="CD396" s="52">
        <v>74.793378134231304</v>
      </c>
      <c r="CE396" s="52">
        <v>80.560173974243099</v>
      </c>
      <c r="CF396" s="52">
        <v>84.1736084915634</v>
      </c>
      <c r="CG396" s="57">
        <v>87.307178547304403</v>
      </c>
      <c r="CH396" s="52">
        <v>89.787027810485299</v>
      </c>
      <c r="CI396" s="52">
        <v>91.090237257792495</v>
      </c>
      <c r="CJ396" s="52">
        <v>92.616625408595894</v>
      </c>
      <c r="CK396" s="52">
        <v>92.644692507121903</v>
      </c>
      <c r="CL396" s="52">
        <v>92.549753883425097</v>
      </c>
      <c r="CM396" s="52">
        <v>91.043300607690696</v>
      </c>
      <c r="CN396" s="52">
        <v>87.3841180131828</v>
      </c>
      <c r="CO396" s="52">
        <v>82.263215832199506</v>
      </c>
      <c r="CP396" s="57">
        <v>77.993020771116605</v>
      </c>
      <c r="CQ396" s="57">
        <v>76.714553898903603</v>
      </c>
      <c r="CR396" s="57">
        <v>73.906624216818798</v>
      </c>
      <c r="CS396" s="57">
        <v>71.794089135216097</v>
      </c>
      <c r="CT396" s="57">
        <v>6.0335122975084697E-3</v>
      </c>
      <c r="CU396" s="57">
        <v>-5.6544187990753602E-3</v>
      </c>
      <c r="CV396" s="57">
        <v>4.1127308637881003E-3</v>
      </c>
      <c r="CW396" s="57">
        <v>5.8707688479481797E-3</v>
      </c>
      <c r="CX396" s="57">
        <v>1.01772373068451E-3</v>
      </c>
      <c r="CY396" s="57">
        <v>-2.8617684446634499E-3</v>
      </c>
      <c r="CZ396" s="57">
        <v>9.8777085331253306E-4</v>
      </c>
      <c r="DA396" s="57">
        <v>7.29856226069347E-3</v>
      </c>
      <c r="DB396" s="57">
        <v>2.0510553021011901E-2</v>
      </c>
      <c r="DC396" s="57">
        <v>1.6817100953007699E-2</v>
      </c>
      <c r="DD396" s="57">
        <v>5.4890967913637798E-3</v>
      </c>
      <c r="DE396" s="57">
        <v>4.5884258989117004E-3</v>
      </c>
      <c r="DF396" s="57">
        <v>-1.03148362957232E-2</v>
      </c>
      <c r="DG396" s="57">
        <v>-1.08498704079753E-2</v>
      </c>
      <c r="DH396" s="57">
        <v>-2.0581609041045502E-3</v>
      </c>
      <c r="DI396" s="57">
        <v>7.15359366800946E-3</v>
      </c>
      <c r="DJ396" s="57">
        <v>7.8918960477115302E-2</v>
      </c>
      <c r="DK396" s="57">
        <v>9.0141589288750601E-2</v>
      </c>
      <c r="DL396" s="57">
        <v>0.103167324876813</v>
      </c>
      <c r="DM396" s="57">
        <v>0.101317062491445</v>
      </c>
      <c r="DN396" s="57">
        <v>4.1790126288030797E-2</v>
      </c>
      <c r="DO396" s="57">
        <v>2.4605363514942701E-4</v>
      </c>
      <c r="DP396" s="52">
        <v>-2.5536286432371498E-3</v>
      </c>
      <c r="DQ396" s="52">
        <v>6.4337553185439696E-4</v>
      </c>
      <c r="DR396" s="58">
        <v>2.84708105313551E-6</v>
      </c>
      <c r="DS396" s="58">
        <v>2.4081731256765302E-6</v>
      </c>
      <c r="DT396" s="58">
        <v>1.80370159595446E-6</v>
      </c>
      <c r="DU396" s="58">
        <v>8.7968241691292499E-7</v>
      </c>
      <c r="DV396" s="58">
        <v>3.2806431885904301E-7</v>
      </c>
      <c r="DW396" s="58">
        <v>1.48726430675095E-7</v>
      </c>
      <c r="DX396" s="58">
        <v>3.72057684040182E-7</v>
      </c>
      <c r="DY396" s="58">
        <v>2.9467823885150502E-6</v>
      </c>
      <c r="DZ396" s="58">
        <v>7.1058254819987302E-7</v>
      </c>
      <c r="EA396" s="58">
        <v>4.8227405409484305E-7</v>
      </c>
      <c r="EB396" s="58">
        <v>2.8395761169092798E-7</v>
      </c>
      <c r="EC396" s="58">
        <v>2.8679177684588201E-7</v>
      </c>
      <c r="ED396" s="58">
        <v>6.7037960090184601E-7</v>
      </c>
      <c r="EE396" s="58">
        <v>2.51165050162901E-6</v>
      </c>
      <c r="EF396" s="58">
        <v>3.7566719029119401E-6</v>
      </c>
      <c r="EG396" s="58">
        <v>4.34249480649157E-6</v>
      </c>
      <c r="EH396" s="58">
        <v>4.8625400027851399E-6</v>
      </c>
      <c r="EI396" s="58">
        <v>4.6621589590300103E-6</v>
      </c>
      <c r="EJ396" s="58">
        <v>5.1772049719264902E-6</v>
      </c>
      <c r="EK396" s="58">
        <v>4.0729202937559899E-6</v>
      </c>
      <c r="EL396" s="58">
        <v>5.0668958933682899E-6</v>
      </c>
      <c r="EM396" s="58">
        <v>2.62972302945949E-6</v>
      </c>
      <c r="EN396" s="58">
        <v>2.8820615332261498E-7</v>
      </c>
      <c r="EO396" s="58">
        <v>2.84737943339932E-7</v>
      </c>
    </row>
    <row r="397" spans="2:145" x14ac:dyDescent="0.25">
      <c r="B39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All_All_All_All_All_All_All_Yes_All_All_All_45917</v>
      </c>
      <c r="C397" s="52" t="s">
        <v>264</v>
      </c>
      <c r="D397" s="52" t="s">
        <v>230</v>
      </c>
      <c r="E397" s="52" t="s">
        <v>25</v>
      </c>
      <c r="F397" s="52" t="s">
        <v>25</v>
      </c>
      <c r="G397" s="52" t="s">
        <v>25</v>
      </c>
      <c r="H397" s="52" t="s">
        <v>25</v>
      </c>
      <c r="I397" s="52" t="s">
        <v>25</v>
      </c>
      <c r="J397" s="52" t="s">
        <v>25</v>
      </c>
      <c r="K397" s="52" t="s">
        <v>25</v>
      </c>
      <c r="L397" s="53" t="s">
        <v>224</v>
      </c>
      <c r="M397" s="53" t="s">
        <v>25</v>
      </c>
      <c r="N397" s="54" t="s">
        <v>25</v>
      </c>
      <c r="O397" s="52" t="s">
        <v>25</v>
      </c>
      <c r="P397" s="55">
        <v>45917</v>
      </c>
      <c r="Q397" s="52">
        <v>17</v>
      </c>
      <c r="R397" s="52">
        <v>21</v>
      </c>
      <c r="S397" s="56">
        <v>7329</v>
      </c>
      <c r="T397" s="52">
        <v>0</v>
      </c>
      <c r="U397" s="52">
        <v>0</v>
      </c>
      <c r="V397" s="52">
        <v>0</v>
      </c>
      <c r="W397" s="52">
        <v>0</v>
      </c>
      <c r="X397" s="52">
        <v>0.75251536876006997</v>
      </c>
      <c r="Y397" s="52">
        <v>0.69713744043861403</v>
      </c>
      <c r="Z397" s="52">
        <v>0.63318949899796595</v>
      </c>
      <c r="AA397" s="52">
        <v>0.60929773134123399</v>
      </c>
      <c r="AB397" s="52">
        <v>0.613471424289734</v>
      </c>
      <c r="AC397" s="52">
        <v>0.65462098848988903</v>
      </c>
      <c r="AD397" s="52">
        <v>0.68201470532456798</v>
      </c>
      <c r="AE397" s="52">
        <v>0.73168595961765603</v>
      </c>
      <c r="AF397" s="52">
        <v>0.71881754991779701</v>
      </c>
      <c r="AG397" s="52">
        <v>0.73208439609857501</v>
      </c>
      <c r="AH397" s="52">
        <v>0.76077656503334901</v>
      </c>
      <c r="AI397" s="52">
        <v>0.79749250219295098</v>
      </c>
      <c r="AJ397" s="52">
        <v>0.85310601179171897</v>
      </c>
      <c r="AK397" s="52">
        <v>0.95737687853542497</v>
      </c>
      <c r="AL397" s="52">
        <v>1.1032294829582601</v>
      </c>
      <c r="AM397" s="52">
        <v>1.2245865562577201</v>
      </c>
      <c r="AN397" s="52">
        <v>1.2899335745907401</v>
      </c>
      <c r="AO397" s="52">
        <v>1.3516536773214201</v>
      </c>
      <c r="AP397" s="52">
        <v>1.3217016936696599</v>
      </c>
      <c r="AQ397" s="52">
        <v>1.2411580179002399</v>
      </c>
      <c r="AR397" s="52">
        <v>1.1691684960339099</v>
      </c>
      <c r="AS397" s="52">
        <v>1.07118247438392</v>
      </c>
      <c r="AT397" s="52">
        <v>0.94380748114963997</v>
      </c>
      <c r="AU397" s="52">
        <v>0.83506970970092298</v>
      </c>
      <c r="AV397" s="52">
        <v>0.78847308526388904</v>
      </c>
      <c r="AW397" s="52">
        <v>0.85774058926795105</v>
      </c>
      <c r="AX397" s="52">
        <v>0.76029089573241604</v>
      </c>
      <c r="AY397" s="52">
        <v>0.69311687293547397</v>
      </c>
      <c r="AZ397" s="52">
        <v>0.64515785528236302</v>
      </c>
      <c r="BA397" s="52">
        <v>0.62844642188992095</v>
      </c>
      <c r="BB397" s="52">
        <v>0.63528695491445297</v>
      </c>
      <c r="BC397" s="52">
        <v>0.67002557596347501</v>
      </c>
      <c r="BD397" s="52">
        <v>0.68187366650453896</v>
      </c>
      <c r="BE397" s="52">
        <v>0.65781273130977502</v>
      </c>
      <c r="BF397" s="52">
        <v>0.654878217364531</v>
      </c>
      <c r="BG397" s="52">
        <v>0.70407912067214695</v>
      </c>
      <c r="BH397" s="52">
        <v>0.81488754952000797</v>
      </c>
      <c r="BI397" s="52">
        <v>0.99747628060678195</v>
      </c>
      <c r="BJ397" s="52">
        <v>1.23603434538422</v>
      </c>
      <c r="BK397" s="52">
        <v>1.4801818945468299</v>
      </c>
      <c r="BL397" s="52">
        <v>1.60151448296905</v>
      </c>
      <c r="BM397" s="52">
        <v>1.7120813135439401</v>
      </c>
      <c r="BN397" s="52">
        <v>1.7488503916142499</v>
      </c>
      <c r="BO397" s="52">
        <v>1.69086339957946</v>
      </c>
      <c r="BP397" s="52">
        <v>1.52062606659441</v>
      </c>
      <c r="BQ397" s="52">
        <v>1.35468395363993</v>
      </c>
      <c r="BR397" s="52">
        <v>1.1857633960451901</v>
      </c>
      <c r="BS397" s="52">
        <v>0.94883983586807397</v>
      </c>
      <c r="BT397" s="52">
        <v>0.80878364879426701</v>
      </c>
      <c r="BU397" s="52">
        <v>70.937959019194494</v>
      </c>
      <c r="BV397" s="52">
        <v>70.189779540433406</v>
      </c>
      <c r="BW397" s="52">
        <v>69.031496705257496</v>
      </c>
      <c r="BX397" s="52">
        <v>67.908237481492193</v>
      </c>
      <c r="BY397" s="52">
        <v>67.116530684772499</v>
      </c>
      <c r="BZ397" s="52">
        <v>66.3849405533457</v>
      </c>
      <c r="CA397" s="52">
        <v>65.666865675366296</v>
      </c>
      <c r="CB397" s="52">
        <v>65.004716600443899</v>
      </c>
      <c r="CC397" s="52">
        <v>69.450568639760803</v>
      </c>
      <c r="CD397" s="52">
        <v>76.370359671589398</v>
      </c>
      <c r="CE397" s="52">
        <v>80.993972345770501</v>
      </c>
      <c r="CF397" s="52">
        <v>85.028645991130205</v>
      </c>
      <c r="CG397" s="52">
        <v>89.208179947600101</v>
      </c>
      <c r="CH397" s="52">
        <v>91.292045507896901</v>
      </c>
      <c r="CI397" s="52">
        <v>93.451064122519398</v>
      </c>
      <c r="CJ397" s="52">
        <v>94.158246667754895</v>
      </c>
      <c r="CK397" s="52">
        <v>94.451971447465894</v>
      </c>
      <c r="CL397" s="52">
        <v>93.971478568818796</v>
      </c>
      <c r="CM397" s="52">
        <v>92.040532030296802</v>
      </c>
      <c r="CN397" s="52">
        <v>88.361791933137894</v>
      </c>
      <c r="CO397" s="52">
        <v>82.601799889683505</v>
      </c>
      <c r="CP397" s="57">
        <v>79.300825750190299</v>
      </c>
      <c r="CQ397" s="57">
        <v>77.541708154006301</v>
      </c>
      <c r="CR397" s="57">
        <v>75.935472110352407</v>
      </c>
      <c r="CS397" s="57">
        <v>73.912316831819396</v>
      </c>
      <c r="CT397" s="57">
        <v>8.68378622580138E-3</v>
      </c>
      <c r="CU397" s="57">
        <v>-3.6598798216743898E-4</v>
      </c>
      <c r="CV397" s="57">
        <v>6.44667342896218E-3</v>
      </c>
      <c r="CW397" s="57">
        <v>5.0599704125142099E-3</v>
      </c>
      <c r="CX397" s="57">
        <v>9.3128175197619198E-4</v>
      </c>
      <c r="CY397" s="57">
        <v>-2.5461045838994101E-3</v>
      </c>
      <c r="CZ397" s="57">
        <v>9.4986392272312101E-4</v>
      </c>
      <c r="DA397" s="57">
        <v>7.2624662930804301E-3</v>
      </c>
      <c r="DB397" s="57">
        <v>1.9899671980271198E-2</v>
      </c>
      <c r="DC397" s="57">
        <v>1.5957792404048401E-2</v>
      </c>
      <c r="DD397" s="57">
        <v>5.1966826795042604E-3</v>
      </c>
      <c r="DE397" s="57">
        <v>4.6493962223784499E-3</v>
      </c>
      <c r="DF397" s="57">
        <v>-8.6886759521005996E-3</v>
      </c>
      <c r="DG397" s="57">
        <v>-3.3521348772253298E-3</v>
      </c>
      <c r="DH397" s="57">
        <v>7.44385697227263E-3</v>
      </c>
      <c r="DI397" s="57">
        <v>1.08813926765986E-2</v>
      </c>
      <c r="DJ397" s="57">
        <v>8.07446943948507E-2</v>
      </c>
      <c r="DK397" s="57">
        <v>9.4004545884855198E-2</v>
      </c>
      <c r="DL397" s="57">
        <v>0.105468285265841</v>
      </c>
      <c r="DM397" s="57">
        <v>0.104279500898545</v>
      </c>
      <c r="DN397" s="57">
        <v>4.1822147327806203E-2</v>
      </c>
      <c r="DO397" s="57">
        <v>-5.5339282553189999E-4</v>
      </c>
      <c r="DP397" s="52">
        <v>-2.7406918220873899E-3</v>
      </c>
      <c r="DQ397" s="52">
        <v>3.1659063879222198E-4</v>
      </c>
      <c r="DR397" s="58">
        <v>3.1014102545609499E-6</v>
      </c>
      <c r="DS397" s="58">
        <v>2.5023546633144901E-6</v>
      </c>
      <c r="DT397" s="58">
        <v>1.8341354253157301E-6</v>
      </c>
      <c r="DU397" s="58">
        <v>8.7924180069579997E-7</v>
      </c>
      <c r="DV397" s="58">
        <v>3.1986995731615602E-7</v>
      </c>
      <c r="DW397" s="58">
        <v>1.1974090698316799E-7</v>
      </c>
      <c r="DX397" s="58">
        <v>3.8974893298192299E-7</v>
      </c>
      <c r="DY397" s="58">
        <v>2.7039659063442999E-6</v>
      </c>
      <c r="DZ397" s="58">
        <v>7.61193937808477E-7</v>
      </c>
      <c r="EA397" s="58">
        <v>6.0577572063939595E-7</v>
      </c>
      <c r="EB397" s="58">
        <v>3.2179583816543202E-7</v>
      </c>
      <c r="EC397" s="58">
        <v>3.2157220698961098E-7</v>
      </c>
      <c r="ED397" s="58">
        <v>8.05001129690142E-7</v>
      </c>
      <c r="EE397" s="58">
        <v>2.4497879200095101E-6</v>
      </c>
      <c r="EF397" s="58">
        <v>3.1543417719057002E-6</v>
      </c>
      <c r="EG397" s="58">
        <v>3.7924672435917101E-6</v>
      </c>
      <c r="EH397" s="58">
        <v>4.0639398449233501E-6</v>
      </c>
      <c r="EI397" s="58">
        <v>4.4503691245955599E-6</v>
      </c>
      <c r="EJ397" s="58">
        <v>5.0222985605548498E-6</v>
      </c>
      <c r="EK397" s="58">
        <v>4.1281852077519899E-6</v>
      </c>
      <c r="EL397" s="58">
        <v>5.41768614512408E-6</v>
      </c>
      <c r="EM397" s="58">
        <v>2.94648456889871E-6</v>
      </c>
      <c r="EN397" s="58">
        <v>3.5298285349027199E-7</v>
      </c>
      <c r="EO397" s="58">
        <v>3.2027673919547602E-7</v>
      </c>
    </row>
    <row r="398" spans="2:145" x14ac:dyDescent="0.25">
      <c r="B39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All_All_All_All_All_All_All_Yes_All_All_All_45923</v>
      </c>
      <c r="C398" s="52" t="s">
        <v>264</v>
      </c>
      <c r="D398" s="52" t="s">
        <v>230</v>
      </c>
      <c r="E398" s="52" t="s">
        <v>25</v>
      </c>
      <c r="F398" s="52" t="s">
        <v>25</v>
      </c>
      <c r="G398" s="52" t="s">
        <v>25</v>
      </c>
      <c r="H398" s="52" t="s">
        <v>25</v>
      </c>
      <c r="I398" s="52" t="s">
        <v>25</v>
      </c>
      <c r="J398" s="52" t="s">
        <v>25</v>
      </c>
      <c r="K398" s="52" t="s">
        <v>25</v>
      </c>
      <c r="L398" s="53" t="s">
        <v>224</v>
      </c>
      <c r="M398" s="53" t="s">
        <v>25</v>
      </c>
      <c r="N398" s="54" t="s">
        <v>25</v>
      </c>
      <c r="O398" s="52" t="s">
        <v>25</v>
      </c>
      <c r="P398" s="55">
        <v>45923</v>
      </c>
      <c r="Q398" s="52">
        <v>17</v>
      </c>
      <c r="R398" s="52">
        <v>21</v>
      </c>
      <c r="S398" s="56">
        <v>7352</v>
      </c>
      <c r="T398" s="52">
        <v>0</v>
      </c>
      <c r="U398" s="52">
        <v>0</v>
      </c>
      <c r="V398" s="52">
        <v>0</v>
      </c>
      <c r="W398" s="52">
        <v>0</v>
      </c>
      <c r="X398" s="52">
        <v>0.78917110136049595</v>
      </c>
      <c r="Y398" s="52">
        <v>0.71758867874168597</v>
      </c>
      <c r="Z398" s="52">
        <v>0.65280592401179904</v>
      </c>
      <c r="AA398" s="52">
        <v>0.60714942832240004</v>
      </c>
      <c r="AB398" s="52">
        <v>0.61527756633794595</v>
      </c>
      <c r="AC398" s="52">
        <v>0.64345787176657299</v>
      </c>
      <c r="AD398" s="52">
        <v>0.73550451682904305</v>
      </c>
      <c r="AE398" s="52">
        <v>0.78946422010512196</v>
      </c>
      <c r="AF398" s="52">
        <v>0.75883026321147495</v>
      </c>
      <c r="AG398" s="52">
        <v>0.74394391608178401</v>
      </c>
      <c r="AH398" s="52">
        <v>0.78619822823261398</v>
      </c>
      <c r="AI398" s="52">
        <v>0.86026890128283395</v>
      </c>
      <c r="AJ398" s="52">
        <v>0.96031571739487898</v>
      </c>
      <c r="AK398" s="52">
        <v>1.0444960706575901</v>
      </c>
      <c r="AL398" s="52">
        <v>1.1292503662764199</v>
      </c>
      <c r="AM398" s="52">
        <v>1.2482402193414099</v>
      </c>
      <c r="AN398" s="52">
        <v>1.2979773450440999</v>
      </c>
      <c r="AO398" s="52">
        <v>1.38576290095925</v>
      </c>
      <c r="AP398" s="52">
        <v>1.3657797676721</v>
      </c>
      <c r="AQ398" s="52">
        <v>1.25793945811791</v>
      </c>
      <c r="AR398" s="52">
        <v>1.1813107430755601</v>
      </c>
      <c r="AS398" s="52">
        <v>1.1053058954647399</v>
      </c>
      <c r="AT398" s="52">
        <v>1.0038738900873001</v>
      </c>
      <c r="AU398" s="52">
        <v>0.86643502550557905</v>
      </c>
      <c r="AV398" s="52">
        <v>0.82216028236894101</v>
      </c>
      <c r="AW398" s="52">
        <v>0.85231061240453398</v>
      </c>
      <c r="AX398" s="52">
        <v>0.76414225636996602</v>
      </c>
      <c r="AY398" s="52">
        <v>0.70435120103834103</v>
      </c>
      <c r="AZ398" s="52">
        <v>0.66314708983998805</v>
      </c>
      <c r="BA398" s="52">
        <v>0.64548933475533699</v>
      </c>
      <c r="BB398" s="52">
        <v>0.65204487748055695</v>
      </c>
      <c r="BC398" s="52">
        <v>0.688557404378212</v>
      </c>
      <c r="BD398" s="52">
        <v>0.70005450958955595</v>
      </c>
      <c r="BE398" s="52">
        <v>0.68570861287650098</v>
      </c>
      <c r="BF398" s="52">
        <v>0.69379073197586805</v>
      </c>
      <c r="BG398" s="52">
        <v>0.74988048317473799</v>
      </c>
      <c r="BH398" s="52">
        <v>0.87524648325033105</v>
      </c>
      <c r="BI398" s="52">
        <v>1.0651746610737101</v>
      </c>
      <c r="BJ398" s="52">
        <v>1.33867291571629</v>
      </c>
      <c r="BK398" s="52">
        <v>1.57325610202272</v>
      </c>
      <c r="BL398" s="52">
        <v>1.72630783740808</v>
      </c>
      <c r="BM398" s="52">
        <v>1.8362438344640799</v>
      </c>
      <c r="BN398" s="52">
        <v>1.8465254373353801</v>
      </c>
      <c r="BO398" s="52">
        <v>1.7890346896073599</v>
      </c>
      <c r="BP398" s="52">
        <v>1.61350862948392</v>
      </c>
      <c r="BQ398" s="52">
        <v>1.4363481852431601</v>
      </c>
      <c r="BR398" s="52">
        <v>1.25347314334765</v>
      </c>
      <c r="BS398" s="52">
        <v>1.0076993834897401</v>
      </c>
      <c r="BT398" s="52">
        <v>0.85674257494290795</v>
      </c>
      <c r="BU398" s="52">
        <v>72.290166576732602</v>
      </c>
      <c r="BV398" s="52">
        <v>69.431863722774494</v>
      </c>
      <c r="BW398" s="57">
        <v>69.280710903618498</v>
      </c>
      <c r="BX398" s="52">
        <v>67.775895352657699</v>
      </c>
      <c r="BY398" s="52">
        <v>66.578491261088402</v>
      </c>
      <c r="BZ398" s="52">
        <v>65.479705885695296</v>
      </c>
      <c r="CA398" s="52">
        <v>65.445041277178902</v>
      </c>
      <c r="CB398" s="52">
        <v>65.769929145934697</v>
      </c>
      <c r="CC398" s="52">
        <v>69.041982182859201</v>
      </c>
      <c r="CD398" s="52">
        <v>76.551186306399103</v>
      </c>
      <c r="CE398" s="52">
        <v>82.366753270050395</v>
      </c>
      <c r="CF398" s="52">
        <v>86.226887488675402</v>
      </c>
      <c r="CG398" s="52">
        <v>89.710512166464994</v>
      </c>
      <c r="CH398" s="52">
        <v>92.918283491118004</v>
      </c>
      <c r="CI398" s="52">
        <v>95.070065221023398</v>
      </c>
      <c r="CJ398" s="52">
        <v>96.172913386256994</v>
      </c>
      <c r="CK398" s="52">
        <v>96.525979794886496</v>
      </c>
      <c r="CL398" s="52">
        <v>95.347476438346405</v>
      </c>
      <c r="CM398" s="52">
        <v>93.626138412438905</v>
      </c>
      <c r="CN398" s="52">
        <v>89.4092975821778</v>
      </c>
      <c r="CO398" s="52">
        <v>84.454366881033394</v>
      </c>
      <c r="CP398" s="52">
        <v>80.976498996906699</v>
      </c>
      <c r="CQ398" s="57">
        <v>76.812945321350497</v>
      </c>
      <c r="CR398" s="57">
        <v>75.077154046428703</v>
      </c>
      <c r="CS398" s="57">
        <v>72.757322055171699</v>
      </c>
      <c r="CT398" s="57">
        <v>1.1525860878725499E-2</v>
      </c>
      <c r="CU398" s="57">
        <v>-4.5636468215022197E-3</v>
      </c>
      <c r="CV398" s="57">
        <v>6.6602910306756699E-3</v>
      </c>
      <c r="CW398" s="57">
        <v>4.5799171766108902E-3</v>
      </c>
      <c r="CX398" s="57">
        <v>7.5631841615341302E-4</v>
      </c>
      <c r="CY398" s="57">
        <v>-2.9811446358104102E-3</v>
      </c>
      <c r="CZ398" s="57">
        <v>1.2671304201369699E-3</v>
      </c>
      <c r="DA398" s="57">
        <v>7.6495083685170296E-3</v>
      </c>
      <c r="DB398" s="57">
        <v>2.0290317669788501E-2</v>
      </c>
      <c r="DC398" s="57">
        <v>1.5919272372118001E-2</v>
      </c>
      <c r="DD398" s="57">
        <v>4.3832529539212404E-3</v>
      </c>
      <c r="DE398" s="57">
        <v>4.7223050294571698E-3</v>
      </c>
      <c r="DF398" s="57">
        <v>-9.3402596900876104E-3</v>
      </c>
      <c r="DG398" s="57">
        <v>3.0956436480887302E-3</v>
      </c>
      <c r="DH398" s="57">
        <v>1.2842998681854701E-2</v>
      </c>
      <c r="DI398" s="57">
        <v>1.50204551911262E-2</v>
      </c>
      <c r="DJ398" s="57">
        <v>8.2484360284681701E-2</v>
      </c>
      <c r="DK398" s="57">
        <v>9.7455108654811995E-2</v>
      </c>
      <c r="DL398" s="57">
        <v>0.107973052274893</v>
      </c>
      <c r="DM398" s="57">
        <v>0.105450428888542</v>
      </c>
      <c r="DN398" s="57">
        <v>4.2294185053277401E-2</v>
      </c>
      <c r="DO398" s="57">
        <v>-1.6027136561709799E-3</v>
      </c>
      <c r="DP398" s="52">
        <v>-2.6066472982976098E-3</v>
      </c>
      <c r="DQ398" s="52">
        <v>4.6019747297717302E-4</v>
      </c>
      <c r="DR398" s="58">
        <v>2.83094726726023E-6</v>
      </c>
      <c r="DS398" s="58">
        <v>2.4556812122119201E-6</v>
      </c>
      <c r="DT398" s="58">
        <v>1.6952461730726199E-6</v>
      </c>
      <c r="DU398" s="58">
        <v>8.2808650558862599E-7</v>
      </c>
      <c r="DV398" s="58">
        <v>3.0842688339439499E-7</v>
      </c>
      <c r="DW398" s="58">
        <v>1.2571678751507399E-7</v>
      </c>
      <c r="DX398" s="58">
        <v>3.7480979541245698E-7</v>
      </c>
      <c r="DY398" s="58">
        <v>2.7231530086689602E-6</v>
      </c>
      <c r="DZ398" s="58">
        <v>6.6622106706806698E-7</v>
      </c>
      <c r="EA398" s="58">
        <v>5.5618620840510697E-7</v>
      </c>
      <c r="EB398" s="58">
        <v>3.2012474418046602E-7</v>
      </c>
      <c r="EC398" s="58">
        <v>3.3026096082129202E-7</v>
      </c>
      <c r="ED398" s="58">
        <v>6.7055733012371604E-7</v>
      </c>
      <c r="EE398" s="58">
        <v>2.4538937219207802E-6</v>
      </c>
      <c r="EF398" s="58">
        <v>3.3194914493576998E-6</v>
      </c>
      <c r="EG398" s="58">
        <v>3.6716780958705798E-6</v>
      </c>
      <c r="EH398" s="58">
        <v>4.1257520614460001E-6</v>
      </c>
      <c r="EI398" s="58">
        <v>4.6177816602568797E-6</v>
      </c>
      <c r="EJ398" s="58">
        <v>4.7798435167181504E-6</v>
      </c>
      <c r="EK398" s="58">
        <v>4.0703476016506399E-6</v>
      </c>
      <c r="EL398" s="58">
        <v>5.6296163789496596E-6</v>
      </c>
      <c r="EM398" s="58">
        <v>2.96947974938711E-6</v>
      </c>
      <c r="EN398" s="58">
        <v>2.9999239461135702E-7</v>
      </c>
      <c r="EO398" s="58">
        <v>2.80529862701202E-7</v>
      </c>
    </row>
    <row r="399" spans="2:145" x14ac:dyDescent="0.25">
      <c r="B39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All_All_All_All_All_All_All_All_No_All_All_45848</v>
      </c>
      <c r="C399" s="52" t="s">
        <v>264</v>
      </c>
      <c r="D399" s="52" t="s">
        <v>221</v>
      </c>
      <c r="E399" s="52" t="s">
        <v>25</v>
      </c>
      <c r="F399" s="52" t="s">
        <v>25</v>
      </c>
      <c r="G399" s="52" t="s">
        <v>25</v>
      </c>
      <c r="H399" s="52" t="s">
        <v>25</v>
      </c>
      <c r="I399" s="52" t="s">
        <v>25</v>
      </c>
      <c r="J399" s="52" t="s">
        <v>25</v>
      </c>
      <c r="K399" s="52" t="s">
        <v>25</v>
      </c>
      <c r="L399" s="53" t="s">
        <v>25</v>
      </c>
      <c r="M399" s="53" t="s">
        <v>222</v>
      </c>
      <c r="N399" s="54" t="s">
        <v>25</v>
      </c>
      <c r="O399" s="52" t="s">
        <v>25</v>
      </c>
      <c r="P399" s="55">
        <v>45848</v>
      </c>
      <c r="Q399" s="52">
        <v>17</v>
      </c>
      <c r="R399" s="52">
        <v>21</v>
      </c>
      <c r="S399" s="56">
        <v>34454</v>
      </c>
      <c r="T399" s="52">
        <v>0</v>
      </c>
      <c r="U399" s="52">
        <v>0</v>
      </c>
      <c r="V399" s="52">
        <v>0</v>
      </c>
      <c r="W399" s="52">
        <v>0</v>
      </c>
      <c r="X399" s="52">
        <v>0.898777251792512</v>
      </c>
      <c r="Y399" s="52">
        <v>0.79382813002654296</v>
      </c>
      <c r="Z399" s="52">
        <v>0.70072207667979303</v>
      </c>
      <c r="AA399" s="52">
        <v>0.64754317543668805</v>
      </c>
      <c r="AB399" s="52">
        <v>0.61686791814272202</v>
      </c>
      <c r="AC399" s="52">
        <v>0.61098947865183195</v>
      </c>
      <c r="AD399" s="52">
        <v>0.65260345568045497</v>
      </c>
      <c r="AE399" s="52">
        <v>0.70899180710462795</v>
      </c>
      <c r="AF399" s="52">
        <v>0.75313672810807497</v>
      </c>
      <c r="AG399" s="52">
        <v>0.81831000796573306</v>
      </c>
      <c r="AH399" s="52">
        <v>0.92917265380967595</v>
      </c>
      <c r="AI399" s="52">
        <v>1.07294679822813</v>
      </c>
      <c r="AJ399" s="52">
        <v>1.27482515804678</v>
      </c>
      <c r="AK399" s="52">
        <v>1.45549155936886</v>
      </c>
      <c r="AL399" s="52">
        <v>1.6723985949214899</v>
      </c>
      <c r="AM399" s="52">
        <v>1.8424300661116</v>
      </c>
      <c r="AN399" s="52">
        <v>1.8831072701767</v>
      </c>
      <c r="AO399" s="52">
        <v>1.99101524744503</v>
      </c>
      <c r="AP399" s="52">
        <v>1.9886728862415901</v>
      </c>
      <c r="AQ399" s="52">
        <v>1.8503876965970401</v>
      </c>
      <c r="AR399" s="52">
        <v>1.72057446756796</v>
      </c>
      <c r="AS399" s="52">
        <v>1.6563797010944601</v>
      </c>
      <c r="AT399" s="52">
        <v>1.41752019873352</v>
      </c>
      <c r="AU399" s="52">
        <v>1.1894632446948099</v>
      </c>
      <c r="AV399" s="52">
        <v>0.99569909573327797</v>
      </c>
      <c r="AW399" s="52">
        <v>0.93377584034044203</v>
      </c>
      <c r="AX399" s="52">
        <v>0.81180007700137602</v>
      </c>
      <c r="AY399" s="52">
        <v>0.72812855121416697</v>
      </c>
      <c r="AZ399" s="52">
        <v>0.66226772230304398</v>
      </c>
      <c r="BA399" s="52">
        <v>0.62278292056595597</v>
      </c>
      <c r="BB399" s="52">
        <v>0.613017222703368</v>
      </c>
      <c r="BC399" s="52">
        <v>0.63981295182307096</v>
      </c>
      <c r="BD399" s="52">
        <v>0.70014623602340897</v>
      </c>
      <c r="BE399" s="52">
        <v>0.74905653793409899</v>
      </c>
      <c r="BF399" s="52">
        <v>0.82844070154165705</v>
      </c>
      <c r="BG399" s="52">
        <v>0.92887348005231896</v>
      </c>
      <c r="BH399" s="52">
        <v>1.07816435132791</v>
      </c>
      <c r="BI399" s="52">
        <v>1.2630089400762601</v>
      </c>
      <c r="BJ399" s="52">
        <v>1.47446505302652</v>
      </c>
      <c r="BK399" s="52">
        <v>1.72664503081316</v>
      </c>
      <c r="BL399" s="52">
        <v>1.9213212120260801</v>
      </c>
      <c r="BM399" s="52">
        <v>2.03326806462404</v>
      </c>
      <c r="BN399" s="52">
        <v>2.1173101219471802</v>
      </c>
      <c r="BO399" s="52">
        <v>2.1115140570763899</v>
      </c>
      <c r="BP399" s="52">
        <v>1.9821896252577</v>
      </c>
      <c r="BQ399" s="52">
        <v>1.8132404148217001</v>
      </c>
      <c r="BR399" s="52">
        <v>1.6632536052390301</v>
      </c>
      <c r="BS399" s="52">
        <v>1.4148972071052801</v>
      </c>
      <c r="BT399" s="52">
        <v>1.1859687090309601</v>
      </c>
      <c r="BU399" s="52">
        <v>77.719934395527801</v>
      </c>
      <c r="BV399" s="52">
        <v>70.565503995555304</v>
      </c>
      <c r="BW399" s="52">
        <v>69.491376381855602</v>
      </c>
      <c r="BX399" s="52">
        <v>68.711419607628898</v>
      </c>
      <c r="BY399" s="52">
        <v>67.199376680635396</v>
      </c>
      <c r="BZ399" s="52">
        <v>65.635057413964802</v>
      </c>
      <c r="CA399" s="52">
        <v>65.140665482083506</v>
      </c>
      <c r="CB399" s="52">
        <v>66.962146027217102</v>
      </c>
      <c r="CC399" s="52">
        <v>70.699493863803994</v>
      </c>
      <c r="CD399" s="52">
        <v>75.175118302083604</v>
      </c>
      <c r="CE399" s="52">
        <v>79.277497278328099</v>
      </c>
      <c r="CF399" s="52">
        <v>83.327014404669896</v>
      </c>
      <c r="CG399" s="52">
        <v>86.884324013378105</v>
      </c>
      <c r="CH399" s="52">
        <v>89.686207141499196</v>
      </c>
      <c r="CI399" s="52">
        <v>92.418561822791503</v>
      </c>
      <c r="CJ399" s="52">
        <v>94.628903004920602</v>
      </c>
      <c r="CK399" s="52">
        <v>95.605485163598303</v>
      </c>
      <c r="CL399" s="52">
        <v>95.704081729573403</v>
      </c>
      <c r="CM399" s="52">
        <v>95.395658247669004</v>
      </c>
      <c r="CN399" s="52">
        <v>93.7594930934997</v>
      </c>
      <c r="CO399" s="52">
        <v>91.123084608596002</v>
      </c>
      <c r="CP399" s="57">
        <v>86.265455454584895</v>
      </c>
      <c r="CQ399" s="57">
        <v>82.302054462829801</v>
      </c>
      <c r="CR399" s="57">
        <v>80.154217878670707</v>
      </c>
      <c r="CS399" s="57">
        <v>74.881083202488796</v>
      </c>
      <c r="CT399" s="57">
        <v>2.6986725118100199E-2</v>
      </c>
      <c r="CU399" s="57">
        <v>6.1359716091026898E-3</v>
      </c>
      <c r="CV399" s="57">
        <v>1.21053740362029E-2</v>
      </c>
      <c r="CW399" s="57">
        <v>8.8741899561251107E-3</v>
      </c>
      <c r="CX399" s="57">
        <v>1.8088378594135299E-3</v>
      </c>
      <c r="CY399" s="57">
        <v>-3.9176908197910898E-3</v>
      </c>
      <c r="CZ399" s="57">
        <v>1.44254787051016E-3</v>
      </c>
      <c r="DA399" s="57">
        <v>8.0395070377368791E-3</v>
      </c>
      <c r="DB399" s="57">
        <v>1.80857259581058E-2</v>
      </c>
      <c r="DC399" s="57">
        <v>1.46810407873299E-2</v>
      </c>
      <c r="DD399" s="57">
        <v>7.4216747929300901E-3</v>
      </c>
      <c r="DE399" s="57">
        <v>4.5857480979216098E-3</v>
      </c>
      <c r="DF399" s="57">
        <v>-1.3044306253628899E-2</v>
      </c>
      <c r="DG399" s="57">
        <v>-7.5014495110344E-3</v>
      </c>
      <c r="DH399" s="57">
        <v>5.4787669615127699E-3</v>
      </c>
      <c r="DI399" s="57">
        <v>1.1556437707388199E-2</v>
      </c>
      <c r="DJ399" s="57">
        <v>8.3909019770780399E-2</v>
      </c>
      <c r="DK399" s="57">
        <v>0.100334659885045</v>
      </c>
      <c r="DL399" s="57">
        <v>0.10881556540406701</v>
      </c>
      <c r="DM399" s="57">
        <v>0.105748499436515</v>
      </c>
      <c r="DN399" s="57">
        <v>6.7970767097043E-2</v>
      </c>
      <c r="DO399" s="57">
        <v>3.4465964906795301E-4</v>
      </c>
      <c r="DP399" s="52">
        <v>-3.82503463079319E-3</v>
      </c>
      <c r="DQ399" s="52">
        <v>-1.8831183677369201E-4</v>
      </c>
      <c r="DR399" s="58">
        <v>2.2852583194884399E-6</v>
      </c>
      <c r="DS399" s="58">
        <v>1.8180712006538901E-6</v>
      </c>
      <c r="DT399" s="58">
        <v>1.3505267770674999E-6</v>
      </c>
      <c r="DU399" s="58">
        <v>6.3808539937799603E-7</v>
      </c>
      <c r="DV399" s="58">
        <v>2.24036309996663E-7</v>
      </c>
      <c r="DW399" s="58">
        <v>8.9114718244313998E-8</v>
      </c>
      <c r="DX399" s="58">
        <v>2.50439101849869E-7</v>
      </c>
      <c r="DY399" s="58">
        <v>1.6669833316770001E-6</v>
      </c>
      <c r="DZ399" s="58">
        <v>5.9051135021768999E-7</v>
      </c>
      <c r="EA399" s="58">
        <v>3.9719161527190102E-7</v>
      </c>
      <c r="EB399" s="58">
        <v>2.3026507212753799E-7</v>
      </c>
      <c r="EC399" s="58">
        <v>2.2535931263622301E-7</v>
      </c>
      <c r="ED399" s="58">
        <v>6.2312525041365597E-7</v>
      </c>
      <c r="EE399" s="58">
        <v>1.9183761908908499E-6</v>
      </c>
      <c r="EF399" s="58">
        <v>2.8011103182759101E-6</v>
      </c>
      <c r="EG399" s="58">
        <v>3.0243494771251701E-6</v>
      </c>
      <c r="EH399" s="58">
        <v>3.2375607469683698E-6</v>
      </c>
      <c r="EI399" s="58">
        <v>3.5740198991869599E-6</v>
      </c>
      <c r="EJ399" s="58">
        <v>3.8259967394768004E-6</v>
      </c>
      <c r="EK399" s="58">
        <v>3.9292890454432902E-6</v>
      </c>
      <c r="EL399" s="58">
        <v>5.0418718626267999E-6</v>
      </c>
      <c r="EM399" s="58">
        <v>2.9180303824469701E-6</v>
      </c>
      <c r="EN399" s="58">
        <v>3.1027740089198302E-7</v>
      </c>
      <c r="EO399" s="58">
        <v>2.5403955853230198E-7</v>
      </c>
    </row>
    <row r="400" spans="2:145" x14ac:dyDescent="0.25">
      <c r="B40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All_All_All_All_All_All_All_All_No_All_All_45849</v>
      </c>
      <c r="C400" s="52" t="s">
        <v>264</v>
      </c>
      <c r="D400" s="52" t="s">
        <v>221</v>
      </c>
      <c r="E400" s="52" t="s">
        <v>25</v>
      </c>
      <c r="F400" s="52" t="s">
        <v>25</v>
      </c>
      <c r="G400" s="52" t="s">
        <v>25</v>
      </c>
      <c r="H400" s="52" t="s">
        <v>25</v>
      </c>
      <c r="I400" s="52" t="s">
        <v>25</v>
      </c>
      <c r="J400" s="52" t="s">
        <v>25</v>
      </c>
      <c r="K400" s="52" t="s">
        <v>25</v>
      </c>
      <c r="L400" s="53" t="s">
        <v>25</v>
      </c>
      <c r="M400" s="53" t="s">
        <v>222</v>
      </c>
      <c r="N400" s="54" t="s">
        <v>25</v>
      </c>
      <c r="O400" s="52" t="s">
        <v>25</v>
      </c>
      <c r="P400" s="55">
        <v>45849</v>
      </c>
      <c r="Q400" s="52">
        <v>17</v>
      </c>
      <c r="R400" s="52">
        <v>21</v>
      </c>
      <c r="S400" s="56">
        <v>34427</v>
      </c>
      <c r="T400" s="52">
        <v>0</v>
      </c>
      <c r="U400" s="52">
        <v>0</v>
      </c>
      <c r="V400" s="52">
        <v>0</v>
      </c>
      <c r="W400" s="52">
        <v>0</v>
      </c>
      <c r="X400" s="52">
        <v>1.05706163127789</v>
      </c>
      <c r="Y400" s="52">
        <v>0.91221168913932604</v>
      </c>
      <c r="Z400" s="52">
        <v>0.79274425720393005</v>
      </c>
      <c r="AA400" s="52">
        <v>0.72258613587464404</v>
      </c>
      <c r="AB400" s="52">
        <v>0.69100537544204299</v>
      </c>
      <c r="AC400" s="52">
        <v>0.67714904169572998</v>
      </c>
      <c r="AD400" s="52">
        <v>0.71118385033905795</v>
      </c>
      <c r="AE400" s="52">
        <v>0.75676579524615994</v>
      </c>
      <c r="AF400" s="52">
        <v>0.83429340609348202</v>
      </c>
      <c r="AG400" s="52">
        <v>0.95853897333735505</v>
      </c>
      <c r="AH400" s="52">
        <v>1.1059647690732799</v>
      </c>
      <c r="AI400" s="52">
        <v>1.3119552909080601</v>
      </c>
      <c r="AJ400" s="52">
        <v>1.5452812241263301</v>
      </c>
      <c r="AK400" s="52">
        <v>1.7893965793170199</v>
      </c>
      <c r="AL400" s="52">
        <v>1.9986251473844601</v>
      </c>
      <c r="AM400" s="52">
        <v>2.17989243421205</v>
      </c>
      <c r="AN400" s="52">
        <v>2.2159884947933501</v>
      </c>
      <c r="AO400" s="52">
        <v>2.25809614690667</v>
      </c>
      <c r="AP400" s="52">
        <v>2.22034191897172</v>
      </c>
      <c r="AQ400" s="52">
        <v>2.0739958490861099</v>
      </c>
      <c r="AR400" s="52">
        <v>1.8897224004923301</v>
      </c>
      <c r="AS400" s="52">
        <v>1.81780697313027</v>
      </c>
      <c r="AT400" s="52">
        <v>1.5944602757681201</v>
      </c>
      <c r="AU400" s="52">
        <v>1.3651154339560201</v>
      </c>
      <c r="AV400" s="52">
        <v>1.18947579446426</v>
      </c>
      <c r="AW400" s="52">
        <v>1.0871249473253</v>
      </c>
      <c r="AX400" s="52">
        <v>0.95152192751815301</v>
      </c>
      <c r="AY400" s="52">
        <v>0.83989759568856104</v>
      </c>
      <c r="AZ400" s="52">
        <v>0.75249464875187499</v>
      </c>
      <c r="BA400" s="52">
        <v>0.69691374099734604</v>
      </c>
      <c r="BB400" s="52">
        <v>0.67786929259852902</v>
      </c>
      <c r="BC400" s="52">
        <v>0.69863642682549199</v>
      </c>
      <c r="BD400" s="52">
        <v>0.77248813857445797</v>
      </c>
      <c r="BE400" s="52">
        <v>0.84435771145607097</v>
      </c>
      <c r="BF400" s="52">
        <v>0.96757933591771705</v>
      </c>
      <c r="BG400" s="52">
        <v>1.1162988406784</v>
      </c>
      <c r="BH400" s="52">
        <v>1.30848647977946</v>
      </c>
      <c r="BI400" s="52">
        <v>1.5335491692799399</v>
      </c>
      <c r="BJ400" s="52">
        <v>1.7518091938248499</v>
      </c>
      <c r="BK400" s="52">
        <v>1.97503116624557</v>
      </c>
      <c r="BL400" s="52">
        <v>2.16623237634801</v>
      </c>
      <c r="BM400" s="52">
        <v>2.3125138291348102</v>
      </c>
      <c r="BN400" s="52">
        <v>2.39971299826948</v>
      </c>
      <c r="BO400" s="52">
        <v>2.3664876953662</v>
      </c>
      <c r="BP400" s="52">
        <v>2.1936152057930598</v>
      </c>
      <c r="BQ400" s="52">
        <v>1.9945323375883399</v>
      </c>
      <c r="BR400" s="52">
        <v>1.82392502374087</v>
      </c>
      <c r="BS400" s="52">
        <v>1.5964909435349399</v>
      </c>
      <c r="BT400" s="52">
        <v>1.3548825224932299</v>
      </c>
      <c r="BU400" s="52">
        <v>80.056055321575002</v>
      </c>
      <c r="BV400" s="52">
        <v>76.364296248798198</v>
      </c>
      <c r="BW400" s="52">
        <v>74.931381064700702</v>
      </c>
      <c r="BX400" s="52">
        <v>73.313960021299707</v>
      </c>
      <c r="BY400" s="52">
        <v>71.778646483243406</v>
      </c>
      <c r="BZ400" s="52">
        <v>71.133284769757495</v>
      </c>
      <c r="CA400" s="52">
        <v>70.176976868647003</v>
      </c>
      <c r="CB400" s="52">
        <v>71.028064094525007</v>
      </c>
      <c r="CC400" s="52">
        <v>73.6669594370628</v>
      </c>
      <c r="CD400" s="52">
        <v>78.874736473000397</v>
      </c>
      <c r="CE400" s="52">
        <v>82.922515461644807</v>
      </c>
      <c r="CF400" s="52">
        <v>86.944772999540902</v>
      </c>
      <c r="CG400" s="52">
        <v>90.555660028482194</v>
      </c>
      <c r="CH400" s="52">
        <v>93.245521298132203</v>
      </c>
      <c r="CI400" s="52">
        <v>95.453346696650499</v>
      </c>
      <c r="CJ400" s="52">
        <v>97.365949198727094</v>
      </c>
      <c r="CK400" s="52">
        <v>98.390279885185194</v>
      </c>
      <c r="CL400" s="52">
        <v>98.598102016593501</v>
      </c>
      <c r="CM400" s="52">
        <v>97.353979845127398</v>
      </c>
      <c r="CN400" s="52">
        <v>95.541852278931003</v>
      </c>
      <c r="CO400" s="52">
        <v>91.862310225969196</v>
      </c>
      <c r="CP400" s="57">
        <v>87.435078486677796</v>
      </c>
      <c r="CQ400" s="57">
        <v>84.556228491725307</v>
      </c>
      <c r="CR400" s="57">
        <v>82.348085514394398</v>
      </c>
      <c r="CS400" s="57">
        <v>80.153255136796702</v>
      </c>
      <c r="CT400" s="57">
        <v>3.3501099675127002E-2</v>
      </c>
      <c r="CU400" s="57">
        <v>2.8951214929036202E-2</v>
      </c>
      <c r="CV400" s="57">
        <v>2.5410107442485501E-2</v>
      </c>
      <c r="CW400" s="57">
        <v>1.63712935804095E-2</v>
      </c>
      <c r="CX400" s="57">
        <v>1.87121821991065E-3</v>
      </c>
      <c r="CY400" s="57">
        <v>-1.3879381603864301E-3</v>
      </c>
      <c r="CZ400" s="57">
        <v>-2.0327686779127701E-3</v>
      </c>
      <c r="DA400" s="57">
        <v>9.4564290994176396E-3</v>
      </c>
      <c r="DB400" s="57">
        <v>1.5040319247807099E-2</v>
      </c>
      <c r="DC400" s="57">
        <v>1.3323040831427499E-2</v>
      </c>
      <c r="DD400" s="57">
        <v>4.8812887224340103E-3</v>
      </c>
      <c r="DE400" s="57">
        <v>5.1857597967673004E-3</v>
      </c>
      <c r="DF400" s="57">
        <v>-8.8942777616151398E-3</v>
      </c>
      <c r="DG400" s="52">
        <v>6.5096482596989297E-3</v>
      </c>
      <c r="DH400" s="57">
        <v>1.49521477538171E-2</v>
      </c>
      <c r="DI400" s="57">
        <v>1.41390453049714E-2</v>
      </c>
      <c r="DJ400" s="57">
        <v>8.0607327434341194E-2</v>
      </c>
      <c r="DK400" s="57">
        <v>0.107991775903305</v>
      </c>
      <c r="DL400" s="57">
        <v>0.106908490049796</v>
      </c>
      <c r="DM400" s="57">
        <v>9.7669739749041404E-2</v>
      </c>
      <c r="DN400" s="57">
        <v>7.4800895769770698E-2</v>
      </c>
      <c r="DO400" s="52">
        <v>6.9263880511562098E-3</v>
      </c>
      <c r="DP400" s="52">
        <v>-4.5320028721233E-3</v>
      </c>
      <c r="DQ400" s="52">
        <v>8.6465649567506295E-4</v>
      </c>
      <c r="DR400" s="58">
        <v>2.7085750642359401E-6</v>
      </c>
      <c r="DS400" s="58">
        <v>2.2734443133895499E-6</v>
      </c>
      <c r="DT400" s="58">
        <v>1.6417443272346E-6</v>
      </c>
      <c r="DU400" s="58">
        <v>7.9935528233214895E-7</v>
      </c>
      <c r="DV400" s="58">
        <v>2.9281358435044301E-7</v>
      </c>
      <c r="DW400" s="58">
        <v>1.3058164449351801E-7</v>
      </c>
      <c r="DX400" s="58">
        <v>3.8676746505695299E-7</v>
      </c>
      <c r="DY400" s="58">
        <v>2.19484887626504E-6</v>
      </c>
      <c r="DZ400" s="58">
        <v>9.8342481991054E-7</v>
      </c>
      <c r="EA400" s="58">
        <v>6.9843272587476605E-7</v>
      </c>
      <c r="EB400" s="58">
        <v>3.8707047415262698E-7</v>
      </c>
      <c r="EC400" s="58">
        <v>6.06042882982761E-7</v>
      </c>
      <c r="ED400" s="58">
        <v>1.62905340164262E-6</v>
      </c>
      <c r="EE400" s="58">
        <v>3.6190120513074702E-6</v>
      </c>
      <c r="EF400" s="58">
        <v>4.7261471610141597E-6</v>
      </c>
      <c r="EG400" s="58">
        <v>5.7141004164772098E-6</v>
      </c>
      <c r="EH400" s="58">
        <v>6.3318894423767297E-6</v>
      </c>
      <c r="EI400" s="58">
        <v>7.4391853112241296E-6</v>
      </c>
      <c r="EJ400" s="58">
        <v>6.8275293716539198E-6</v>
      </c>
      <c r="EK400" s="58">
        <v>7.0847735048891804E-6</v>
      </c>
      <c r="EL400" s="58">
        <v>7.5588314197868802E-6</v>
      </c>
      <c r="EM400" s="58">
        <v>4.4338693044098501E-6</v>
      </c>
      <c r="EN400" s="58">
        <v>6.7123315903957299E-7</v>
      </c>
      <c r="EO400" s="58">
        <v>4.8357703692375702E-7</v>
      </c>
    </row>
    <row r="401" spans="2:145" x14ac:dyDescent="0.25">
      <c r="B40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All_All_All_All_All_All_All_All_No_All_All_45877</v>
      </c>
      <c r="C401" s="52" t="s">
        <v>264</v>
      </c>
      <c r="D401" s="52" t="s">
        <v>221</v>
      </c>
      <c r="E401" s="52" t="s">
        <v>25</v>
      </c>
      <c r="F401" s="52" t="s">
        <v>25</v>
      </c>
      <c r="G401" s="52" t="s">
        <v>25</v>
      </c>
      <c r="H401" s="52" t="s">
        <v>25</v>
      </c>
      <c r="I401" s="52" t="s">
        <v>25</v>
      </c>
      <c r="J401" s="52" t="s">
        <v>25</v>
      </c>
      <c r="K401" s="52" t="s">
        <v>25</v>
      </c>
      <c r="L401" s="53" t="s">
        <v>25</v>
      </c>
      <c r="M401" s="53" t="s">
        <v>222</v>
      </c>
      <c r="N401" s="54" t="s">
        <v>25</v>
      </c>
      <c r="O401" s="52" t="s">
        <v>25</v>
      </c>
      <c r="P401" s="55">
        <v>45877</v>
      </c>
      <c r="Q401" s="52">
        <v>17</v>
      </c>
      <c r="R401" s="52">
        <v>21</v>
      </c>
      <c r="S401" s="56">
        <v>34031</v>
      </c>
      <c r="T401" s="52">
        <v>0</v>
      </c>
      <c r="U401" s="52">
        <v>0</v>
      </c>
      <c r="V401" s="52">
        <v>0</v>
      </c>
      <c r="W401" s="52">
        <v>0</v>
      </c>
      <c r="X401" s="52">
        <v>1.0232865076920901</v>
      </c>
      <c r="Y401" s="52">
        <v>0.88815019064559297</v>
      </c>
      <c r="Z401" s="52">
        <v>0.79022350915279205</v>
      </c>
      <c r="AA401" s="52">
        <v>0.72102549289997497</v>
      </c>
      <c r="AB401" s="52">
        <v>0.67002637609831095</v>
      </c>
      <c r="AC401" s="52">
        <v>0.66459549923547001</v>
      </c>
      <c r="AD401" s="52">
        <v>0.68555534486145198</v>
      </c>
      <c r="AE401" s="52">
        <v>0.76880441001106103</v>
      </c>
      <c r="AF401" s="52">
        <v>0.82427364896948596</v>
      </c>
      <c r="AG401" s="52">
        <v>0.91333039541625305</v>
      </c>
      <c r="AH401" s="52">
        <v>1.04018835578451</v>
      </c>
      <c r="AI401" s="52">
        <v>1.1915923273942</v>
      </c>
      <c r="AJ401" s="52">
        <v>1.42529418414498</v>
      </c>
      <c r="AK401" s="52">
        <v>1.64909320636154</v>
      </c>
      <c r="AL401" s="52">
        <v>1.8959996000270101</v>
      </c>
      <c r="AM401" s="52">
        <v>2.0853191170687801</v>
      </c>
      <c r="AN401" s="52">
        <v>2.13381432428845</v>
      </c>
      <c r="AO401" s="52">
        <v>2.2076450852720502</v>
      </c>
      <c r="AP401" s="52">
        <v>2.1723006867533101</v>
      </c>
      <c r="AQ401" s="52">
        <v>1.9994553645940301</v>
      </c>
      <c r="AR401" s="52">
        <v>1.82330191950078</v>
      </c>
      <c r="AS401" s="52">
        <v>1.7555690182420101</v>
      </c>
      <c r="AT401" s="52">
        <v>1.5496719437609201</v>
      </c>
      <c r="AU401" s="52">
        <v>1.2990091044310299</v>
      </c>
      <c r="AV401" s="52">
        <v>1.1799475580109799</v>
      </c>
      <c r="AW401" s="52">
        <v>1.0220332642275101</v>
      </c>
      <c r="AX401" s="52">
        <v>0.89832304389625395</v>
      </c>
      <c r="AY401" s="52">
        <v>0.79947053058844797</v>
      </c>
      <c r="AZ401" s="52">
        <v>0.72114327895030805</v>
      </c>
      <c r="BA401" s="52">
        <v>0.67020609552770605</v>
      </c>
      <c r="BB401" s="52">
        <v>0.65919130867168196</v>
      </c>
      <c r="BC401" s="52">
        <v>0.68710208703953901</v>
      </c>
      <c r="BD401" s="52">
        <v>0.74829189348077496</v>
      </c>
      <c r="BE401" s="52">
        <v>0.79835531796814097</v>
      </c>
      <c r="BF401" s="52">
        <v>0.90456704472127503</v>
      </c>
      <c r="BG401" s="52">
        <v>1.0374646972538799</v>
      </c>
      <c r="BH401" s="52">
        <v>1.2123930483299901</v>
      </c>
      <c r="BI401" s="52">
        <v>1.42225394599241</v>
      </c>
      <c r="BJ401" s="52">
        <v>1.65887564757575</v>
      </c>
      <c r="BK401" s="52">
        <v>1.89726834900578</v>
      </c>
      <c r="BL401" s="52">
        <v>2.1034966810893199</v>
      </c>
      <c r="BM401" s="52">
        <v>2.2417791561914502</v>
      </c>
      <c r="BN401" s="52">
        <v>2.3383244592802002</v>
      </c>
      <c r="BO401" s="52">
        <v>2.302840525293</v>
      </c>
      <c r="BP401" s="52">
        <v>2.13461229647949</v>
      </c>
      <c r="BQ401" s="52">
        <v>1.95585689526182</v>
      </c>
      <c r="BR401" s="52">
        <v>1.78571231285126</v>
      </c>
      <c r="BS401" s="57">
        <v>1.53747168685115</v>
      </c>
      <c r="BT401" s="52">
        <v>1.30586203228616</v>
      </c>
      <c r="BU401" s="52">
        <v>80.662263219630404</v>
      </c>
      <c r="BV401" s="52">
        <v>74.920401521258</v>
      </c>
      <c r="BW401" s="52">
        <v>73.714472375682703</v>
      </c>
      <c r="BX401" s="52">
        <v>72.321531154839903</v>
      </c>
      <c r="BY401" s="52">
        <v>70.796583006141404</v>
      </c>
      <c r="BZ401" s="52">
        <v>69.849701502487406</v>
      </c>
      <c r="CA401" s="52">
        <v>68.818349285661796</v>
      </c>
      <c r="CB401" s="52">
        <v>69.143252596816495</v>
      </c>
      <c r="CC401" s="52">
        <v>71.785029999110193</v>
      </c>
      <c r="CD401" s="52">
        <v>77.167161804749597</v>
      </c>
      <c r="CE401" s="52">
        <v>81.276899414972704</v>
      </c>
      <c r="CF401" s="52">
        <v>85.465766205898305</v>
      </c>
      <c r="CG401" s="52">
        <v>89.157800034231599</v>
      </c>
      <c r="CH401" s="52">
        <v>92.500650703672605</v>
      </c>
      <c r="CI401" s="52">
        <v>95.202278432030695</v>
      </c>
      <c r="CJ401" s="52">
        <v>97.2286480556795</v>
      </c>
      <c r="CK401" s="52">
        <v>98.305422169398199</v>
      </c>
      <c r="CL401" s="52">
        <v>98.692603645549397</v>
      </c>
      <c r="CM401" s="52">
        <v>98.012648198805493</v>
      </c>
      <c r="CN401" s="52">
        <v>96.016267521573596</v>
      </c>
      <c r="CO401" s="52">
        <v>92.543486122564005</v>
      </c>
      <c r="CP401" s="57">
        <v>87.667672420975407</v>
      </c>
      <c r="CQ401" s="57">
        <v>85.045179725499693</v>
      </c>
      <c r="CR401" s="57">
        <v>82.592319493287903</v>
      </c>
      <c r="CS401" s="57">
        <v>78.737536630700902</v>
      </c>
      <c r="CT401" s="57">
        <v>3.3927754303153299E-2</v>
      </c>
      <c r="CU401" s="57">
        <v>2.2744269145729801E-2</v>
      </c>
      <c r="CV401" s="57">
        <v>2.1999021419534401E-2</v>
      </c>
      <c r="CW401" s="57">
        <v>1.4476421543644299E-2</v>
      </c>
      <c r="CX401" s="57">
        <v>1.86872053349829E-3</v>
      </c>
      <c r="CY401" s="57">
        <v>-2.1227534989750299E-3</v>
      </c>
      <c r="CZ401" s="57">
        <v>-8.3646507897844097E-4</v>
      </c>
      <c r="DA401" s="57">
        <v>8.6980301370712092E-3</v>
      </c>
      <c r="DB401" s="57">
        <v>1.6938657550451101E-2</v>
      </c>
      <c r="DC401" s="57">
        <v>1.40097398444012E-2</v>
      </c>
      <c r="DD401" s="57">
        <v>5.9918434347238899E-3</v>
      </c>
      <c r="DE401" s="57">
        <v>5.0720843550692502E-3</v>
      </c>
      <c r="DF401" s="57">
        <v>-1.1522464672301801E-2</v>
      </c>
      <c r="DG401" s="57">
        <v>1.7813833997078401E-3</v>
      </c>
      <c r="DH401" s="57">
        <v>1.25431399490712E-2</v>
      </c>
      <c r="DI401" s="57">
        <v>1.3443275013865901E-2</v>
      </c>
      <c r="DJ401" s="57">
        <v>8.1955417367595096E-2</v>
      </c>
      <c r="DK401" s="57">
        <v>0.107247217795622</v>
      </c>
      <c r="DL401" s="57">
        <v>0.10982571881678101</v>
      </c>
      <c r="DM401" s="57">
        <v>0.10215453089154</v>
      </c>
      <c r="DN401" s="57">
        <v>7.5297889368682605E-2</v>
      </c>
      <c r="DO401" s="57">
        <v>5.6289958772967E-3</v>
      </c>
      <c r="DP401" s="52">
        <v>-4.6308529949155401E-3</v>
      </c>
      <c r="DQ401" s="52">
        <v>1.37252629912043E-3</v>
      </c>
      <c r="DR401" s="58">
        <v>2.6474893460751599E-6</v>
      </c>
      <c r="DS401" s="58">
        <v>1.90643900040933E-6</v>
      </c>
      <c r="DT401" s="58">
        <v>1.35143783365384E-6</v>
      </c>
      <c r="DU401" s="58">
        <v>6.9989838305215195E-7</v>
      </c>
      <c r="DV401" s="58">
        <v>2.53982744116533E-7</v>
      </c>
      <c r="DW401" s="58">
        <v>1.05349145330656E-7</v>
      </c>
      <c r="DX401" s="58">
        <v>2.9949825559454399E-7</v>
      </c>
      <c r="DY401" s="58">
        <v>1.79213797684374E-6</v>
      </c>
      <c r="DZ401" s="58">
        <v>7.28144996683831E-7</v>
      </c>
      <c r="EA401" s="58">
        <v>5.2035782696411401E-7</v>
      </c>
      <c r="EB401" s="58">
        <v>2.8452924695272899E-7</v>
      </c>
      <c r="EC401" s="58">
        <v>2.7097129949030401E-7</v>
      </c>
      <c r="ED401" s="58">
        <v>7.3178208122415397E-7</v>
      </c>
      <c r="EE401" s="58">
        <v>2.4193857429770798E-6</v>
      </c>
      <c r="EF401" s="58">
        <v>3.6284261781178301E-6</v>
      </c>
      <c r="EG401" s="58">
        <v>4.7454799677616999E-6</v>
      </c>
      <c r="EH401" s="58">
        <v>5.3738492597479803E-6</v>
      </c>
      <c r="EI401" s="58">
        <v>5.9880170128871497E-6</v>
      </c>
      <c r="EJ401" s="58">
        <v>6.20258042846344E-6</v>
      </c>
      <c r="EK401" s="58">
        <v>5.7602674043055304E-6</v>
      </c>
      <c r="EL401" s="58">
        <v>6.1765160141035802E-6</v>
      </c>
      <c r="EM401" s="58">
        <v>3.6601460104680498E-6</v>
      </c>
      <c r="EN401" s="58">
        <v>6.5191974344798302E-7</v>
      </c>
      <c r="EO401" s="58">
        <v>6.2436071272238104E-7</v>
      </c>
    </row>
    <row r="402" spans="2:145" x14ac:dyDescent="0.25">
      <c r="B40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All_All_All_All_All_All_All_All_No_All_All_45890</v>
      </c>
      <c r="C402" s="52" t="s">
        <v>264</v>
      </c>
      <c r="D402" s="52" t="s">
        <v>221</v>
      </c>
      <c r="E402" s="52" t="s">
        <v>25</v>
      </c>
      <c r="F402" s="52" t="s">
        <v>25</v>
      </c>
      <c r="G402" s="52" t="s">
        <v>25</v>
      </c>
      <c r="H402" s="52" t="s">
        <v>25</v>
      </c>
      <c r="I402" s="52" t="s">
        <v>25</v>
      </c>
      <c r="J402" s="52" t="s">
        <v>25</v>
      </c>
      <c r="K402" s="52" t="s">
        <v>25</v>
      </c>
      <c r="L402" s="53" t="s">
        <v>25</v>
      </c>
      <c r="M402" s="53" t="s">
        <v>222</v>
      </c>
      <c r="N402" s="54" t="s">
        <v>25</v>
      </c>
      <c r="O402" s="52" t="s">
        <v>25</v>
      </c>
      <c r="P402" s="55">
        <v>45890</v>
      </c>
      <c r="Q402" s="52">
        <v>17</v>
      </c>
      <c r="R402" s="52">
        <v>21</v>
      </c>
      <c r="S402" s="56">
        <v>33870</v>
      </c>
      <c r="T402" s="52">
        <v>0</v>
      </c>
      <c r="U402" s="52">
        <v>0</v>
      </c>
      <c r="V402" s="52">
        <v>0</v>
      </c>
      <c r="W402" s="52">
        <v>0</v>
      </c>
      <c r="X402" s="52">
        <v>0.92268245294010898</v>
      </c>
      <c r="Y402" s="52">
        <v>0.79658539129334804</v>
      </c>
      <c r="Z402" s="52">
        <v>0.72270162986002495</v>
      </c>
      <c r="AA402" s="52">
        <v>0.66482049232039098</v>
      </c>
      <c r="AB402" s="52">
        <v>0.64206025082471596</v>
      </c>
      <c r="AC402" s="52">
        <v>0.65363837751773701</v>
      </c>
      <c r="AD402" s="52">
        <v>0.69460103571644805</v>
      </c>
      <c r="AE402" s="52">
        <v>0.73664838324498805</v>
      </c>
      <c r="AF402" s="52">
        <v>0.74477391030900797</v>
      </c>
      <c r="AG402" s="52">
        <v>0.82527571964397695</v>
      </c>
      <c r="AH402" s="52">
        <v>0.95031266390579205</v>
      </c>
      <c r="AI402" s="52">
        <v>1.1032838744127</v>
      </c>
      <c r="AJ402" s="52">
        <v>1.3177311356236701</v>
      </c>
      <c r="AK402" s="52">
        <v>1.55508335485539</v>
      </c>
      <c r="AL402" s="52">
        <v>1.7823202351919001</v>
      </c>
      <c r="AM402" s="52">
        <v>1.9854088235595699</v>
      </c>
      <c r="AN402" s="52">
        <v>2.0303787796386699</v>
      </c>
      <c r="AO402" s="52">
        <v>2.0978062529605999</v>
      </c>
      <c r="AP402" s="52">
        <v>2.0650363492450401</v>
      </c>
      <c r="AQ402" s="52">
        <v>1.89557948426034</v>
      </c>
      <c r="AR402" s="52">
        <v>1.7841991090432201</v>
      </c>
      <c r="AS402" s="52">
        <v>1.6631428585526999</v>
      </c>
      <c r="AT402" s="52">
        <v>1.43350830237328</v>
      </c>
      <c r="AU402" s="52">
        <v>1.2026016484531401</v>
      </c>
      <c r="AV402" s="52">
        <v>1.05152724995205</v>
      </c>
      <c r="AW402" s="52">
        <v>1.01017978358073</v>
      </c>
      <c r="AX402" s="52">
        <v>0.87367374502322503</v>
      </c>
      <c r="AY402" s="52">
        <v>0.77459559163905201</v>
      </c>
      <c r="AZ402" s="52">
        <v>0.70332361192318404</v>
      </c>
      <c r="BA402" s="52">
        <v>0.65720655230959502</v>
      </c>
      <c r="BB402" s="52">
        <v>0.64929157630478496</v>
      </c>
      <c r="BC402" s="52">
        <v>0.676625704188213</v>
      </c>
      <c r="BD402" s="52">
        <v>0.72686181793020699</v>
      </c>
      <c r="BE402" s="52">
        <v>0.758610458895982</v>
      </c>
      <c r="BF402" s="52">
        <v>0.83538141076216199</v>
      </c>
      <c r="BG402" s="52">
        <v>0.94266514769009502</v>
      </c>
      <c r="BH402" s="52">
        <v>1.1086956781963</v>
      </c>
      <c r="BI402" s="52">
        <v>1.3277642762892801</v>
      </c>
      <c r="BJ402" s="52">
        <v>1.6080232136727599</v>
      </c>
      <c r="BK402" s="52">
        <v>1.8208516448940699</v>
      </c>
      <c r="BL402" s="52">
        <v>2.06436861141996</v>
      </c>
      <c r="BM402" s="52">
        <v>2.1695568365661</v>
      </c>
      <c r="BN402" s="52">
        <v>2.2308697523868699</v>
      </c>
      <c r="BO402" s="52">
        <v>2.1897734986317299</v>
      </c>
      <c r="BP402" s="52">
        <v>2.0196542737285599</v>
      </c>
      <c r="BQ402" s="52">
        <v>1.83041417301757</v>
      </c>
      <c r="BR402" s="52">
        <v>1.6487884920696401</v>
      </c>
      <c r="BS402" s="52">
        <v>1.4228265188709099</v>
      </c>
      <c r="BT402" s="52">
        <v>1.2006068927536799</v>
      </c>
      <c r="BU402" s="52">
        <v>75.877345040657104</v>
      </c>
      <c r="BV402" s="52">
        <v>74.490963251857906</v>
      </c>
      <c r="BW402" s="52">
        <v>73.450922337433994</v>
      </c>
      <c r="BX402" s="52">
        <v>71.781366181835907</v>
      </c>
      <c r="BY402" s="52">
        <v>70.577992953450405</v>
      </c>
      <c r="BZ402" s="52">
        <v>69.615763235464101</v>
      </c>
      <c r="CA402" s="52">
        <v>68.583255151334996</v>
      </c>
      <c r="CB402" s="52">
        <v>68.550311130159599</v>
      </c>
      <c r="CC402" s="52">
        <v>72.264564352230707</v>
      </c>
      <c r="CD402" s="52">
        <v>77.460013153014501</v>
      </c>
      <c r="CE402" s="52">
        <v>82.580450867013298</v>
      </c>
      <c r="CF402" s="52">
        <v>86.944731376544794</v>
      </c>
      <c r="CG402" s="52">
        <v>90.472423958272799</v>
      </c>
      <c r="CH402" s="52">
        <v>93.567172724743202</v>
      </c>
      <c r="CI402" s="52">
        <v>95.533593212761801</v>
      </c>
      <c r="CJ402" s="52">
        <v>97.705826870430101</v>
      </c>
      <c r="CK402" s="52">
        <v>98.262610169659794</v>
      </c>
      <c r="CL402" s="52">
        <v>97.761541295026603</v>
      </c>
      <c r="CM402" s="52">
        <v>96.8810705037411</v>
      </c>
      <c r="CN402" s="52">
        <v>94.483580441643795</v>
      </c>
      <c r="CO402" s="52">
        <v>89.971656789443998</v>
      </c>
      <c r="CP402" s="57">
        <v>85.900437299406306</v>
      </c>
      <c r="CQ402" s="57">
        <v>82.757100497662407</v>
      </c>
      <c r="CR402" s="57">
        <v>80.368448525516101</v>
      </c>
      <c r="CS402" s="57">
        <v>78.762319419976393</v>
      </c>
      <c r="CT402" s="57">
        <v>2.1044956149915101E-2</v>
      </c>
      <c r="CU402" s="57">
        <v>1.94893043871486E-2</v>
      </c>
      <c r="CV402" s="57">
        <v>2.04035825195059E-2</v>
      </c>
      <c r="CW402" s="57">
        <v>1.29370394385868E-2</v>
      </c>
      <c r="CX402" s="57">
        <v>1.85290570990566E-3</v>
      </c>
      <c r="CY402" s="57">
        <v>-2.4137075574641202E-3</v>
      </c>
      <c r="CZ402" s="57">
        <v>-5.5347892505955797E-4</v>
      </c>
      <c r="DA402" s="57">
        <v>8.38827707640857E-3</v>
      </c>
      <c r="DB402" s="57">
        <v>1.6863588752086999E-2</v>
      </c>
      <c r="DC402" s="57">
        <v>1.39613951281414E-2</v>
      </c>
      <c r="DD402" s="57">
        <v>5.0841883285145497E-3</v>
      </c>
      <c r="DE402" s="57">
        <v>5.4204880545341101E-3</v>
      </c>
      <c r="DF402" s="57">
        <v>-1.24563205097962E-2</v>
      </c>
      <c r="DG402" s="57">
        <v>2.5186120051623301E-3</v>
      </c>
      <c r="DH402" s="57">
        <v>1.1616352373859299E-2</v>
      </c>
      <c r="DI402" s="57">
        <v>1.3678032965906599E-2</v>
      </c>
      <c r="DJ402" s="57">
        <v>8.2866926924392806E-2</v>
      </c>
      <c r="DK402" s="57">
        <v>0.10508482660938701</v>
      </c>
      <c r="DL402" s="57">
        <v>0.109734929667784</v>
      </c>
      <c r="DM402" s="57">
        <v>0.10448007575984999</v>
      </c>
      <c r="DN402" s="57">
        <v>6.3300217117356394E-2</v>
      </c>
      <c r="DO402" s="57">
        <v>2.4902164143379398E-3</v>
      </c>
      <c r="DP402" s="52">
        <v>-3.9172190564957399E-3</v>
      </c>
      <c r="DQ402" s="52">
        <v>-1.7689833708091899E-4</v>
      </c>
      <c r="DR402" s="58">
        <v>2.1533003956200201E-6</v>
      </c>
      <c r="DS402" s="58">
        <v>1.7777628596141201E-6</v>
      </c>
      <c r="DT402" s="58">
        <v>1.32265947379576E-6</v>
      </c>
      <c r="DU402" s="58">
        <v>6.7092744808693496E-7</v>
      </c>
      <c r="DV402" s="58">
        <v>2.4321788667396398E-7</v>
      </c>
      <c r="DW402" s="58">
        <v>1.07299932505047E-7</v>
      </c>
      <c r="DX402" s="58">
        <v>3.0291584688892898E-7</v>
      </c>
      <c r="DY402" s="58">
        <v>1.8554402774590399E-6</v>
      </c>
      <c r="DZ402" s="58">
        <v>6.3388570220271001E-7</v>
      </c>
      <c r="EA402" s="58">
        <v>4.4617589924526298E-7</v>
      </c>
      <c r="EB402" s="58">
        <v>2.6671135938924699E-7</v>
      </c>
      <c r="EC402" s="58">
        <v>2.9381994835016399E-7</v>
      </c>
      <c r="ED402" s="58">
        <v>7.79440276489154E-7</v>
      </c>
      <c r="EE402" s="58">
        <v>2.15433895446125E-6</v>
      </c>
      <c r="EF402" s="58">
        <v>2.9307140656730598E-6</v>
      </c>
      <c r="EG402" s="58">
        <v>4.1613202648906197E-6</v>
      </c>
      <c r="EH402" s="58">
        <v>4.5840418827035199E-6</v>
      </c>
      <c r="EI402" s="58">
        <v>4.66386108055034E-6</v>
      </c>
      <c r="EJ402" s="58">
        <v>4.8378195431734901E-6</v>
      </c>
      <c r="EK402" s="58">
        <v>4.2379482356492299E-6</v>
      </c>
      <c r="EL402" s="58">
        <v>5.3404426520556804E-6</v>
      </c>
      <c r="EM402" s="58">
        <v>2.7507303801918998E-6</v>
      </c>
      <c r="EN402" s="58">
        <v>3.8099458056058701E-7</v>
      </c>
      <c r="EO402" s="58">
        <v>2.8473147073683599E-7</v>
      </c>
    </row>
    <row r="403" spans="2:145" x14ac:dyDescent="0.25">
      <c r="B40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All_All_All_All_All_All_All_All_No_All_All_45891</v>
      </c>
      <c r="C403" s="52" t="s">
        <v>264</v>
      </c>
      <c r="D403" s="52" t="s">
        <v>221</v>
      </c>
      <c r="E403" s="52" t="s">
        <v>25</v>
      </c>
      <c r="F403" s="52" t="s">
        <v>25</v>
      </c>
      <c r="G403" s="52" t="s">
        <v>25</v>
      </c>
      <c r="H403" s="52" t="s">
        <v>25</v>
      </c>
      <c r="I403" s="52" t="s">
        <v>25</v>
      </c>
      <c r="J403" s="52" t="s">
        <v>25</v>
      </c>
      <c r="K403" s="52" t="s">
        <v>25</v>
      </c>
      <c r="L403" s="52" t="s">
        <v>25</v>
      </c>
      <c r="M403" s="53" t="s">
        <v>222</v>
      </c>
      <c r="N403" s="54" t="s">
        <v>25</v>
      </c>
      <c r="O403" s="52" t="s">
        <v>25</v>
      </c>
      <c r="P403" s="55">
        <v>45891</v>
      </c>
      <c r="Q403" s="52">
        <v>17</v>
      </c>
      <c r="R403" s="52">
        <v>21</v>
      </c>
      <c r="S403" s="56">
        <v>33860</v>
      </c>
      <c r="T403" s="52">
        <v>0</v>
      </c>
      <c r="U403" s="52">
        <v>0</v>
      </c>
      <c r="V403" s="52">
        <v>0</v>
      </c>
      <c r="W403" s="52">
        <v>0</v>
      </c>
      <c r="X403" s="52">
        <v>1.07035465058122</v>
      </c>
      <c r="Y403" s="52">
        <v>0.940596594068833</v>
      </c>
      <c r="Z403" s="52">
        <v>0.83433534513803298</v>
      </c>
      <c r="AA403" s="52">
        <v>0.77419807203820201</v>
      </c>
      <c r="AB403" s="52">
        <v>0.71987219472813402</v>
      </c>
      <c r="AC403" s="52">
        <v>0.70872045621748303</v>
      </c>
      <c r="AD403" s="52">
        <v>0.74559345794117904</v>
      </c>
      <c r="AE403" s="52">
        <v>0.79874470486246596</v>
      </c>
      <c r="AF403" s="52">
        <v>0.82263160379655098</v>
      </c>
      <c r="AG403" s="52">
        <v>0.915085192134798</v>
      </c>
      <c r="AH403" s="52">
        <v>1.0467640452393701</v>
      </c>
      <c r="AI403" s="52">
        <v>1.22281209270908</v>
      </c>
      <c r="AJ403" s="52">
        <v>1.45915676597612</v>
      </c>
      <c r="AK403" s="52">
        <v>1.6951091254688999</v>
      </c>
      <c r="AL403" s="52">
        <v>1.92190619972412</v>
      </c>
      <c r="AM403" s="52">
        <v>2.14180493493462</v>
      </c>
      <c r="AN403" s="52">
        <v>2.1700528870378801</v>
      </c>
      <c r="AO403" s="52">
        <v>2.2046105830208602</v>
      </c>
      <c r="AP403" s="52">
        <v>2.1601036650851602</v>
      </c>
      <c r="AQ403" s="52">
        <v>1.99505906091782</v>
      </c>
      <c r="AR403" s="52">
        <v>1.8589804104980601</v>
      </c>
      <c r="AS403" s="52">
        <v>1.76592598048704</v>
      </c>
      <c r="AT403" s="52">
        <v>1.5304008829472999</v>
      </c>
      <c r="AU403" s="52">
        <v>1.3040619503769999</v>
      </c>
      <c r="AV403" s="52">
        <v>1.2000216659085401</v>
      </c>
      <c r="AW403" s="52">
        <v>1.08506155198168</v>
      </c>
      <c r="AX403" s="52">
        <v>0.96771379277303704</v>
      </c>
      <c r="AY403" s="52">
        <v>0.85519107517583304</v>
      </c>
      <c r="AZ403" s="52">
        <v>0.77127394660233495</v>
      </c>
      <c r="BA403" s="52">
        <v>0.72295117504824302</v>
      </c>
      <c r="BB403" s="52">
        <v>0.71063071976380598</v>
      </c>
      <c r="BC403" s="52">
        <v>0.73264014665631505</v>
      </c>
      <c r="BD403" s="52">
        <v>0.77919712431257904</v>
      </c>
      <c r="BE403" s="52">
        <v>0.81594659330942698</v>
      </c>
      <c r="BF403" s="52">
        <v>0.91976494138953901</v>
      </c>
      <c r="BG403" s="52">
        <v>1.05379711576383</v>
      </c>
      <c r="BH403" s="52">
        <v>1.22875019261521</v>
      </c>
      <c r="BI403" s="52">
        <v>1.4371089673942901</v>
      </c>
      <c r="BJ403" s="52">
        <v>1.6755595513741</v>
      </c>
      <c r="BK403" s="52">
        <v>1.9312409638557499</v>
      </c>
      <c r="BL403" s="52">
        <v>2.1232686267414498</v>
      </c>
      <c r="BM403" s="52">
        <v>2.28034959303878</v>
      </c>
      <c r="BN403" s="52">
        <v>2.3757901831369899</v>
      </c>
      <c r="BO403" s="52">
        <v>2.3256109356316799</v>
      </c>
      <c r="BP403" s="52">
        <v>2.1364762689806001</v>
      </c>
      <c r="BQ403" s="52">
        <v>1.9549115477311301</v>
      </c>
      <c r="BR403" s="52">
        <v>1.7680156630767001</v>
      </c>
      <c r="BS403" s="52">
        <v>1.5267761883605799</v>
      </c>
      <c r="BT403" s="52">
        <v>1.3021868094065501</v>
      </c>
      <c r="BU403" s="52">
        <v>78.347355841534394</v>
      </c>
      <c r="BV403" s="52">
        <v>77.420324257279006</v>
      </c>
      <c r="BW403" s="52">
        <v>75.183860443736094</v>
      </c>
      <c r="BX403" s="52">
        <v>73.465773618931294</v>
      </c>
      <c r="BY403" s="52">
        <v>72.131848583406494</v>
      </c>
      <c r="BZ403" s="52">
        <v>71.274066865592999</v>
      </c>
      <c r="CA403" s="52">
        <v>69.796509984629793</v>
      </c>
      <c r="CB403" s="52">
        <v>69.480952877098503</v>
      </c>
      <c r="CC403" s="52">
        <v>73.021039429563999</v>
      </c>
      <c r="CD403" s="52">
        <v>77.617484087233606</v>
      </c>
      <c r="CE403" s="52">
        <v>82.106810542620394</v>
      </c>
      <c r="CF403" s="52">
        <v>86.137701676980299</v>
      </c>
      <c r="CG403" s="52">
        <v>90.003179076748793</v>
      </c>
      <c r="CH403" s="52">
        <v>93.152858039689406</v>
      </c>
      <c r="CI403" s="52">
        <v>96.1017207828409</v>
      </c>
      <c r="CJ403" s="52">
        <v>97.827883532788206</v>
      </c>
      <c r="CK403" s="52">
        <v>98.849340564602798</v>
      </c>
      <c r="CL403" s="52">
        <v>98.861487930491904</v>
      </c>
      <c r="CM403" s="52">
        <v>97.615935891488206</v>
      </c>
      <c r="CN403" s="52">
        <v>95.531494898357593</v>
      </c>
      <c r="CO403" s="52">
        <v>91.4937688918166</v>
      </c>
      <c r="CP403" s="52">
        <v>87.907287285464704</v>
      </c>
      <c r="CQ403" s="57">
        <v>84.476113864033906</v>
      </c>
      <c r="CR403" s="57">
        <v>81.456034194491906</v>
      </c>
      <c r="CS403" s="57">
        <v>80.356147517141096</v>
      </c>
      <c r="CT403" s="57">
        <v>2.7980402597692099E-2</v>
      </c>
      <c r="CU403" s="57">
        <v>3.2764644059181502E-2</v>
      </c>
      <c r="CV403" s="57">
        <v>2.6114738602380901E-2</v>
      </c>
      <c r="CW403" s="57">
        <v>1.6602942542749102E-2</v>
      </c>
      <c r="CX403" s="57">
        <v>1.8796610567182099E-3</v>
      </c>
      <c r="CY403" s="57">
        <v>-1.2259639389682899E-3</v>
      </c>
      <c r="CZ403" s="57">
        <v>-1.88952533474393E-3</v>
      </c>
      <c r="DA403" s="57">
        <v>8.9869364310684093E-3</v>
      </c>
      <c r="DB403" s="57">
        <v>1.54605425260267E-2</v>
      </c>
      <c r="DC403" s="57">
        <v>1.37211113541601E-2</v>
      </c>
      <c r="DD403" s="57">
        <v>6.0330081249535504E-3</v>
      </c>
      <c r="DE403" s="57">
        <v>4.7276693012281903E-3</v>
      </c>
      <c r="DF403" s="57">
        <v>-7.0378123527671602E-3</v>
      </c>
      <c r="DG403" s="57">
        <v>8.7306228249798001E-3</v>
      </c>
      <c r="DH403" s="52">
        <v>1.7267092455624598E-2</v>
      </c>
      <c r="DI403" s="52">
        <v>1.4360056697052301E-2</v>
      </c>
      <c r="DJ403" s="52">
        <v>8.0561214163723305E-2</v>
      </c>
      <c r="DK403" s="57">
        <v>0.108487987654075</v>
      </c>
      <c r="DL403" s="57">
        <v>0.10736013875181701</v>
      </c>
      <c r="DM403" s="57">
        <v>9.7877826202579302E-2</v>
      </c>
      <c r="DN403" s="57">
        <v>7.3592712906862007E-2</v>
      </c>
      <c r="DO403" s="57">
        <v>1.01176595648269E-2</v>
      </c>
      <c r="DP403" s="52">
        <v>-4.4106575026058303E-3</v>
      </c>
      <c r="DQ403" s="52">
        <v>2.0927812971594999E-3</v>
      </c>
      <c r="DR403" s="58">
        <v>2.4864206459985899E-6</v>
      </c>
      <c r="DS403" s="58">
        <v>2.4286064216858E-6</v>
      </c>
      <c r="DT403" s="58">
        <v>1.6543151922897101E-6</v>
      </c>
      <c r="DU403" s="58">
        <v>8.2636673716844201E-7</v>
      </c>
      <c r="DV403" s="58">
        <v>3.27039900230526E-7</v>
      </c>
      <c r="DW403" s="58">
        <v>1.838070674035E-7</v>
      </c>
      <c r="DX403" s="58">
        <v>4.4388286511600301E-7</v>
      </c>
      <c r="DY403" s="58">
        <v>2.2632825326055402E-6</v>
      </c>
      <c r="DZ403" s="58">
        <v>1.0457203672497001E-6</v>
      </c>
      <c r="EA403" s="58">
        <v>7.3020832577258196E-7</v>
      </c>
      <c r="EB403" s="58">
        <v>5.25372901639144E-7</v>
      </c>
      <c r="EC403" s="58">
        <v>8.3154889806804801E-7</v>
      </c>
      <c r="ED403" s="58">
        <v>1.76806278459902E-6</v>
      </c>
      <c r="EE403" s="58">
        <v>4.0080657102523304E-6</v>
      </c>
      <c r="EF403" s="58">
        <v>6.3656657736286604E-6</v>
      </c>
      <c r="EG403" s="58">
        <v>6.40859576397072E-6</v>
      </c>
      <c r="EH403" s="58">
        <v>7.2248414391874703E-6</v>
      </c>
      <c r="EI403" s="58">
        <v>7.9541527850968795E-6</v>
      </c>
      <c r="EJ403" s="58">
        <v>7.6305881575735696E-6</v>
      </c>
      <c r="EK403" s="58">
        <v>6.9077531502646697E-6</v>
      </c>
      <c r="EL403" s="58">
        <v>8.27306298884445E-6</v>
      </c>
      <c r="EM403" s="58">
        <v>6.0098431862490601E-6</v>
      </c>
      <c r="EN403" s="58">
        <v>1.0342412057003301E-6</v>
      </c>
      <c r="EO403" s="58">
        <v>1.2305786549877899E-6</v>
      </c>
    </row>
    <row r="404" spans="2:145" x14ac:dyDescent="0.25">
      <c r="B40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All_All_All_All_All_All_All_All_No_All_All_45904</v>
      </c>
      <c r="C404" s="52" t="s">
        <v>264</v>
      </c>
      <c r="D404" s="52" t="s">
        <v>221</v>
      </c>
      <c r="E404" s="52" t="s">
        <v>25</v>
      </c>
      <c r="F404" s="52" t="s">
        <v>25</v>
      </c>
      <c r="G404" s="52" t="s">
        <v>25</v>
      </c>
      <c r="H404" s="52" t="s">
        <v>25</v>
      </c>
      <c r="I404" s="52" t="s">
        <v>25</v>
      </c>
      <c r="J404" s="52" t="s">
        <v>25</v>
      </c>
      <c r="K404" s="52" t="s">
        <v>25</v>
      </c>
      <c r="L404" s="52" t="s">
        <v>25</v>
      </c>
      <c r="M404" s="53" t="s">
        <v>222</v>
      </c>
      <c r="N404" s="54" t="s">
        <v>25</v>
      </c>
      <c r="O404" s="52" t="s">
        <v>25</v>
      </c>
      <c r="P404" s="55">
        <v>45904</v>
      </c>
      <c r="Q404" s="52">
        <v>17</v>
      </c>
      <c r="R404" s="52">
        <v>21</v>
      </c>
      <c r="S404" s="56">
        <v>33681</v>
      </c>
      <c r="T404" s="52">
        <v>0</v>
      </c>
      <c r="U404" s="52">
        <v>0</v>
      </c>
      <c r="V404" s="52">
        <v>0</v>
      </c>
      <c r="W404" s="52">
        <v>0</v>
      </c>
      <c r="X404" s="52">
        <v>1.0041055208068199</v>
      </c>
      <c r="Y404" s="52">
        <v>0.88065982535093801</v>
      </c>
      <c r="Z404" s="52">
        <v>0.780137044933636</v>
      </c>
      <c r="AA404" s="52">
        <v>0.70691374910645399</v>
      </c>
      <c r="AB404" s="52">
        <v>0.67708042602688201</v>
      </c>
      <c r="AC404" s="52">
        <v>0.67160048876856404</v>
      </c>
      <c r="AD404" s="52">
        <v>0.70363913729045902</v>
      </c>
      <c r="AE404" s="52">
        <v>0.73755271122890398</v>
      </c>
      <c r="AF404" s="52">
        <v>0.73152440409989605</v>
      </c>
      <c r="AG404" s="52">
        <v>0.796194637629972</v>
      </c>
      <c r="AH404" s="52">
        <v>0.87546604682310702</v>
      </c>
      <c r="AI404" s="52">
        <v>1.0082581982305301</v>
      </c>
      <c r="AJ404" s="52">
        <v>1.18519150925176</v>
      </c>
      <c r="AK404" s="52">
        <v>1.3535093039844801</v>
      </c>
      <c r="AL404" s="52">
        <v>1.5090212167364301</v>
      </c>
      <c r="AM404" s="52">
        <v>1.6750691823660599</v>
      </c>
      <c r="AN404" s="52">
        <v>1.7146595269047999</v>
      </c>
      <c r="AO404" s="52">
        <v>1.7511886374582399</v>
      </c>
      <c r="AP404" s="52">
        <v>1.67388357783429</v>
      </c>
      <c r="AQ404" s="52">
        <v>1.5379441064852</v>
      </c>
      <c r="AR404" s="52">
        <v>1.46013785817657</v>
      </c>
      <c r="AS404" s="52">
        <v>1.3633512715773899</v>
      </c>
      <c r="AT404" s="52">
        <v>1.1740461772747199</v>
      </c>
      <c r="AU404" s="52">
        <v>0.98840490039384199</v>
      </c>
      <c r="AV404" s="52">
        <v>1.1290334779093001</v>
      </c>
      <c r="AW404" s="52">
        <v>0.934859297238539</v>
      </c>
      <c r="AX404" s="52">
        <v>0.82496983990073602</v>
      </c>
      <c r="AY404" s="52">
        <v>0.74977388874013495</v>
      </c>
      <c r="AZ404" s="52">
        <v>0.69445959374183297</v>
      </c>
      <c r="BA404" s="52">
        <v>0.67040338611418304</v>
      </c>
      <c r="BB404" s="52">
        <v>0.67352319739565703</v>
      </c>
      <c r="BC404" s="52">
        <v>0.70819511286152703</v>
      </c>
      <c r="BD404" s="52">
        <v>0.73288166494576301</v>
      </c>
      <c r="BE404" s="52">
        <v>0.73876035854272104</v>
      </c>
      <c r="BF404" s="52">
        <v>0.80512096295032798</v>
      </c>
      <c r="BG404" s="52">
        <v>0.89338887360722297</v>
      </c>
      <c r="BH404" s="52">
        <v>1.0119783831382001</v>
      </c>
      <c r="BI404" s="52">
        <v>1.1466784738928599</v>
      </c>
      <c r="BJ404" s="52">
        <v>1.2744323082793401</v>
      </c>
      <c r="BK404" s="52">
        <v>1.46072624174276</v>
      </c>
      <c r="BL404" s="52">
        <v>1.58790947741306</v>
      </c>
      <c r="BM404" s="52">
        <v>1.6997381894427801</v>
      </c>
      <c r="BN404" s="52">
        <v>1.7242152999382701</v>
      </c>
      <c r="BO404" s="52">
        <v>1.6565555529464</v>
      </c>
      <c r="BP404" s="52">
        <v>1.51700689548832</v>
      </c>
      <c r="BQ404" s="52">
        <v>1.4166617752411601</v>
      </c>
      <c r="BR404" s="52">
        <v>1.3005301436610399</v>
      </c>
      <c r="BS404" s="52">
        <v>1.15942542426821</v>
      </c>
      <c r="BT404" s="52">
        <v>0.99783471152138803</v>
      </c>
      <c r="BU404" s="52">
        <v>74.5256730987483</v>
      </c>
      <c r="BV404" s="52">
        <v>72.940279099419897</v>
      </c>
      <c r="BW404" s="52">
        <v>71.954734553244606</v>
      </c>
      <c r="BX404" s="52">
        <v>70.832912688679301</v>
      </c>
      <c r="BY404" s="52">
        <v>69.583424803103398</v>
      </c>
      <c r="BZ404" s="52">
        <v>68.370142026152294</v>
      </c>
      <c r="CA404" s="52">
        <v>68.093788667993707</v>
      </c>
      <c r="CB404" s="52">
        <v>67.425409536858695</v>
      </c>
      <c r="CC404" s="52">
        <v>70.152818656119507</v>
      </c>
      <c r="CD404" s="52">
        <v>73.382251607560605</v>
      </c>
      <c r="CE404" s="52">
        <v>76.864739691608193</v>
      </c>
      <c r="CF404" s="52">
        <v>79.859091211492398</v>
      </c>
      <c r="CG404" s="52">
        <v>82.6210143203228</v>
      </c>
      <c r="CH404" s="52">
        <v>85.584529784799201</v>
      </c>
      <c r="CI404" s="52">
        <v>88.167673955976099</v>
      </c>
      <c r="CJ404" s="52">
        <v>89.487360095651198</v>
      </c>
      <c r="CK404" s="52">
        <v>89.807064483409604</v>
      </c>
      <c r="CL404" s="52">
        <v>89.338832549862303</v>
      </c>
      <c r="CM404" s="52">
        <v>87.5367671222279</v>
      </c>
      <c r="CN404" s="52">
        <v>83.587389742455301</v>
      </c>
      <c r="CO404" s="52">
        <v>80.025571245805693</v>
      </c>
      <c r="CP404" s="52">
        <v>77.165840674493893</v>
      </c>
      <c r="CQ404" s="57">
        <v>74.547478103799705</v>
      </c>
      <c r="CR404" s="57">
        <v>72.6885389999495</v>
      </c>
      <c r="CS404" s="57">
        <v>76.865001955491195</v>
      </c>
      <c r="CT404" s="57">
        <v>1.8562192736949298E-2</v>
      </c>
      <c r="CU404" s="57">
        <v>1.4974239964570601E-2</v>
      </c>
      <c r="CV404" s="57">
        <v>1.7749109509327999E-2</v>
      </c>
      <c r="CW404" s="57">
        <v>1.2142427203737999E-2</v>
      </c>
      <c r="CX404" s="57">
        <v>1.8090941983087501E-3</v>
      </c>
      <c r="CY404" s="57">
        <v>-2.7526770696646198E-3</v>
      </c>
      <c r="CZ404" s="57">
        <v>-6.4364465133312997E-4</v>
      </c>
      <c r="DA404" s="57">
        <v>8.2488299034945492E-3</v>
      </c>
      <c r="DB404" s="57">
        <v>1.7817912391596202E-2</v>
      </c>
      <c r="DC404" s="57">
        <v>1.5186269481059901E-2</v>
      </c>
      <c r="DD404" s="57">
        <v>8.9667123394831898E-3</v>
      </c>
      <c r="DE404" s="57">
        <v>3.9553735338994801E-3</v>
      </c>
      <c r="DF404" s="57">
        <v>-1.00341506706718E-2</v>
      </c>
      <c r="DG404" s="52">
        <v>-6.9522720173924597E-3</v>
      </c>
      <c r="DH404" s="52">
        <v>2.9439715078093801E-3</v>
      </c>
      <c r="DI404" s="52">
        <v>1.0318262431985E-2</v>
      </c>
      <c r="DJ404" s="57">
        <v>7.8865697743497595E-2</v>
      </c>
      <c r="DK404" s="57">
        <v>8.8133882173196496E-2</v>
      </c>
      <c r="DL404" s="57">
        <v>8.8363222071408704E-2</v>
      </c>
      <c r="DM404" s="57">
        <v>7.8206178098366094E-2</v>
      </c>
      <c r="DN404" s="57">
        <v>4.7134791954927903E-2</v>
      </c>
      <c r="DO404" s="57">
        <v>1.81407419768063E-3</v>
      </c>
      <c r="DP404" s="52">
        <v>-1.05967663570995E-3</v>
      </c>
      <c r="DQ404" s="52">
        <v>5.2315981722742E-4</v>
      </c>
      <c r="DR404" s="58">
        <v>2.1344591804514099E-6</v>
      </c>
      <c r="DS404" s="58">
        <v>1.79422457876898E-6</v>
      </c>
      <c r="DT404" s="58">
        <v>1.3141007593359099E-6</v>
      </c>
      <c r="DU404" s="58">
        <v>6.19715488475621E-7</v>
      </c>
      <c r="DV404" s="58">
        <v>2.3140341348628401E-7</v>
      </c>
      <c r="DW404" s="58">
        <v>1.13334430727913E-7</v>
      </c>
      <c r="DX404" s="58">
        <v>3.2981912592054601E-7</v>
      </c>
      <c r="DY404" s="58">
        <v>2.0010457642408102E-6</v>
      </c>
      <c r="DZ404" s="58">
        <v>7.04741170778113E-7</v>
      </c>
      <c r="EA404" s="58">
        <v>4.8079505077545904E-7</v>
      </c>
      <c r="EB404" s="58">
        <v>2.5803438879951098E-7</v>
      </c>
      <c r="EC404" s="58">
        <v>2.5436799794444698E-7</v>
      </c>
      <c r="ED404" s="58">
        <v>6.0843471347581504E-7</v>
      </c>
      <c r="EE404" s="58">
        <v>1.8189137069997901E-6</v>
      </c>
      <c r="EF404" s="58">
        <v>2.7519757388092002E-6</v>
      </c>
      <c r="EG404" s="58">
        <v>3.2525772298151899E-6</v>
      </c>
      <c r="EH404" s="58">
        <v>3.4055905203692102E-6</v>
      </c>
      <c r="EI404" s="58">
        <v>3.6062817142545699E-6</v>
      </c>
      <c r="EJ404" s="58">
        <v>3.27591181344441E-6</v>
      </c>
      <c r="EK404" s="58">
        <v>3.2326762805179398E-6</v>
      </c>
      <c r="EL404" s="58">
        <v>4.0381893533420602E-6</v>
      </c>
      <c r="EM404" s="58">
        <v>2.21183072277348E-6</v>
      </c>
      <c r="EN404" s="58">
        <v>2.7474723714391802E-7</v>
      </c>
      <c r="EO404" s="58">
        <v>2.38126658730127E-7</v>
      </c>
    </row>
    <row r="405" spans="2:145" x14ac:dyDescent="0.25">
      <c r="B40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All_All_All_All_All_All_All_All_No_All_All_45916</v>
      </c>
      <c r="C405" s="52" t="s">
        <v>264</v>
      </c>
      <c r="D405" s="52" t="s">
        <v>221</v>
      </c>
      <c r="E405" s="52" t="s">
        <v>25</v>
      </c>
      <c r="F405" s="52" t="s">
        <v>25</v>
      </c>
      <c r="G405" s="52" t="s">
        <v>25</v>
      </c>
      <c r="H405" s="52" t="s">
        <v>25</v>
      </c>
      <c r="I405" s="52" t="s">
        <v>25</v>
      </c>
      <c r="J405" s="52" t="s">
        <v>25</v>
      </c>
      <c r="K405" s="52" t="s">
        <v>25</v>
      </c>
      <c r="L405" s="52" t="s">
        <v>25</v>
      </c>
      <c r="M405" s="53" t="s">
        <v>222</v>
      </c>
      <c r="N405" s="54" t="s">
        <v>25</v>
      </c>
      <c r="O405" s="52" t="s">
        <v>25</v>
      </c>
      <c r="P405" s="55">
        <v>45916</v>
      </c>
      <c r="Q405" s="52">
        <v>17</v>
      </c>
      <c r="R405" s="52">
        <v>21</v>
      </c>
      <c r="S405" s="56">
        <v>33533</v>
      </c>
      <c r="T405" s="52">
        <v>0</v>
      </c>
      <c r="U405" s="52">
        <v>0</v>
      </c>
      <c r="V405" s="52">
        <v>0</v>
      </c>
      <c r="W405" s="52">
        <v>0</v>
      </c>
      <c r="X405" s="52">
        <v>0.81497838450025595</v>
      </c>
      <c r="Y405" s="52">
        <v>0.71869844414011996</v>
      </c>
      <c r="Z405" s="52">
        <v>0.65042941466133397</v>
      </c>
      <c r="AA405" s="52">
        <v>0.60680757702338595</v>
      </c>
      <c r="AB405" s="52">
        <v>0.58986278023605698</v>
      </c>
      <c r="AC405" s="52">
        <v>0.60171652782585905</v>
      </c>
      <c r="AD405" s="52">
        <v>0.64706571087251896</v>
      </c>
      <c r="AE405" s="52">
        <v>0.67715471712877795</v>
      </c>
      <c r="AF405" s="52">
        <v>0.67532175037504605</v>
      </c>
      <c r="AG405" s="52">
        <v>0.73814255043663202</v>
      </c>
      <c r="AH405" s="52">
        <v>0.79592369866650903</v>
      </c>
      <c r="AI405" s="52">
        <v>0.89843395632383305</v>
      </c>
      <c r="AJ405" s="52">
        <v>1.08932083185336</v>
      </c>
      <c r="AK405" s="52">
        <v>1.2552290425996899</v>
      </c>
      <c r="AL405" s="52">
        <v>1.45221190177076</v>
      </c>
      <c r="AM405" s="52">
        <v>1.66281146860221</v>
      </c>
      <c r="AN405" s="52">
        <v>1.7252538328628799</v>
      </c>
      <c r="AO405" s="52">
        <v>1.7712996466011599</v>
      </c>
      <c r="AP405" s="52">
        <v>1.72098363859652</v>
      </c>
      <c r="AQ405" s="52">
        <v>1.57673367248313</v>
      </c>
      <c r="AR405" s="52">
        <v>1.46248161287477</v>
      </c>
      <c r="AS405" s="52">
        <v>1.3433932583597501</v>
      </c>
      <c r="AT405" s="52">
        <v>1.16610369961812</v>
      </c>
      <c r="AU405" s="52">
        <v>0.97511992012273496</v>
      </c>
      <c r="AV405" s="52">
        <v>0.90591213767349599</v>
      </c>
      <c r="AW405" s="52">
        <v>0.86385657082467304</v>
      </c>
      <c r="AX405" s="52">
        <v>0.7619821939975</v>
      </c>
      <c r="AY405" s="52">
        <v>0.68411416118371304</v>
      </c>
      <c r="AZ405" s="52">
        <v>0.62080112708316304</v>
      </c>
      <c r="BA405" s="52">
        <v>0.59453011237228603</v>
      </c>
      <c r="BB405" s="52">
        <v>0.599891554528177</v>
      </c>
      <c r="BC405" s="52">
        <v>0.63980206907114501</v>
      </c>
      <c r="BD405" s="52">
        <v>0.67912178587569305</v>
      </c>
      <c r="BE405" s="52">
        <v>0.68873596463718001</v>
      </c>
      <c r="BF405" s="52">
        <v>0.73785906889439301</v>
      </c>
      <c r="BG405" s="52">
        <v>0.80175700802725802</v>
      </c>
      <c r="BH405" s="52">
        <v>0.922893321387946</v>
      </c>
      <c r="BI405" s="52">
        <v>1.0893356643357199</v>
      </c>
      <c r="BJ405" s="52">
        <v>1.3166791455622899</v>
      </c>
      <c r="BK405" s="52">
        <v>1.5265855227079299</v>
      </c>
      <c r="BL405" s="52">
        <v>1.7209019857069301</v>
      </c>
      <c r="BM405" s="52">
        <v>1.8188944044525801</v>
      </c>
      <c r="BN405" s="52">
        <v>1.8759137758642901</v>
      </c>
      <c r="BO405" s="52">
        <v>1.8221128254393799</v>
      </c>
      <c r="BP405" s="52">
        <v>1.68085359807954</v>
      </c>
      <c r="BQ405" s="52">
        <v>1.51839123042786</v>
      </c>
      <c r="BR405" s="52">
        <v>1.35906609524726</v>
      </c>
      <c r="BS405" s="52">
        <v>1.15474451381429</v>
      </c>
      <c r="BT405" s="52">
        <v>0.98123693646882804</v>
      </c>
      <c r="BU405" s="52">
        <v>74.000433114691106</v>
      </c>
      <c r="BV405" s="52">
        <v>72.716023814260396</v>
      </c>
      <c r="BW405" s="52">
        <v>70.626231819729398</v>
      </c>
      <c r="BX405" s="52">
        <v>69.887509024956401</v>
      </c>
      <c r="BY405" s="52">
        <v>68.232130267953906</v>
      </c>
      <c r="BZ405" s="52">
        <v>67.020928315228502</v>
      </c>
      <c r="CA405" s="52">
        <v>66.2692099873464</v>
      </c>
      <c r="CB405" s="52">
        <v>65.499497437160301</v>
      </c>
      <c r="CC405" s="52">
        <v>68.4071932298326</v>
      </c>
      <c r="CD405" s="52">
        <v>73.319779849815703</v>
      </c>
      <c r="CE405" s="52">
        <v>79.333580984155205</v>
      </c>
      <c r="CF405" s="52">
        <v>84.068663390907403</v>
      </c>
      <c r="CG405" s="52">
        <v>87.375540656251403</v>
      </c>
      <c r="CH405" s="52">
        <v>90.665121546158602</v>
      </c>
      <c r="CI405" s="52">
        <v>92.528092774454507</v>
      </c>
      <c r="CJ405" s="52">
        <v>94.241287015619406</v>
      </c>
      <c r="CK405" s="52">
        <v>94.856972333331299</v>
      </c>
      <c r="CL405" s="52">
        <v>94.762232764110905</v>
      </c>
      <c r="CM405" s="52">
        <v>93.247676283039596</v>
      </c>
      <c r="CN405" s="52">
        <v>90.006230483020801</v>
      </c>
      <c r="CO405" s="52">
        <v>85.762043767489004</v>
      </c>
      <c r="CP405" s="52">
        <v>82.443541097244207</v>
      </c>
      <c r="CQ405" s="57">
        <v>79.819817913473699</v>
      </c>
      <c r="CR405" s="57">
        <v>77.754042913069597</v>
      </c>
      <c r="CS405" s="57">
        <v>75.892469377799898</v>
      </c>
      <c r="CT405" s="57">
        <v>1.62318647711635E-2</v>
      </c>
      <c r="CU405" s="57">
        <v>1.19699496774606E-2</v>
      </c>
      <c r="CV405" s="57">
        <v>1.2215585508600199E-2</v>
      </c>
      <c r="CW405" s="57">
        <v>9.4653236574902405E-3</v>
      </c>
      <c r="CX405" s="57">
        <v>1.8359845721504699E-3</v>
      </c>
      <c r="CY405" s="57">
        <v>-3.6313514910956599E-3</v>
      </c>
      <c r="CZ405" s="57">
        <v>1.2581793836889199E-3</v>
      </c>
      <c r="DA405" s="57">
        <v>7.35885081901058E-3</v>
      </c>
      <c r="DB405" s="57">
        <v>2.0333650206595801E-2</v>
      </c>
      <c r="DC405" s="57">
        <v>1.5534739092661599E-2</v>
      </c>
      <c r="DD405" s="57">
        <v>7.4933782396858304E-3</v>
      </c>
      <c r="DE405" s="57">
        <v>4.7948822759447899E-3</v>
      </c>
      <c r="DF405" s="57">
        <v>-1.36798722888335E-2</v>
      </c>
      <c r="DG405" s="57">
        <v>-6.2120116442973402E-3</v>
      </c>
      <c r="DH405" s="57">
        <v>4.5594644805442104E-3</v>
      </c>
      <c r="DI405" s="57">
        <v>1.10667880425509E-2</v>
      </c>
      <c r="DJ405" s="57">
        <v>8.4346680973183194E-2</v>
      </c>
      <c r="DK405" s="57">
        <v>9.8031173637740304E-2</v>
      </c>
      <c r="DL405" s="57">
        <v>0.10771488090829499</v>
      </c>
      <c r="DM405" s="57">
        <v>0.108845974905061</v>
      </c>
      <c r="DN405" s="57">
        <v>5.1744098028014301E-2</v>
      </c>
      <c r="DO405" s="52">
        <v>-9.6206951058798397E-4</v>
      </c>
      <c r="DP405" s="52">
        <v>-2.8281930021818798E-3</v>
      </c>
      <c r="DQ405" s="52">
        <v>7.65486560241685E-5</v>
      </c>
      <c r="DR405" s="58">
        <v>2.1064906951607202E-6</v>
      </c>
      <c r="DS405" s="58">
        <v>1.8116468614773399E-6</v>
      </c>
      <c r="DT405" s="58">
        <v>1.29122730393463E-6</v>
      </c>
      <c r="DU405" s="58">
        <v>6.0029271415346705E-7</v>
      </c>
      <c r="DV405" s="58">
        <v>2.1163469976396101E-7</v>
      </c>
      <c r="DW405" s="58">
        <v>8.7075936088415004E-8</v>
      </c>
      <c r="DX405" s="58">
        <v>2.5226317225830299E-7</v>
      </c>
      <c r="DY405" s="58">
        <v>1.54950903127567E-6</v>
      </c>
      <c r="DZ405" s="58">
        <v>4.8996230256752702E-7</v>
      </c>
      <c r="EA405" s="58">
        <v>3.1231202619216098E-7</v>
      </c>
      <c r="EB405" s="58">
        <v>2.03020072003239E-7</v>
      </c>
      <c r="EC405" s="58">
        <v>2.3464900381164299E-7</v>
      </c>
      <c r="ED405" s="58">
        <v>5.7268647203727801E-7</v>
      </c>
      <c r="EE405" s="58">
        <v>2.0686207707768899E-6</v>
      </c>
      <c r="EF405" s="58">
        <v>2.69653301280603E-6</v>
      </c>
      <c r="EG405" s="58">
        <v>3.1263521525392901E-6</v>
      </c>
      <c r="EH405" s="58">
        <v>3.6754593001957099E-6</v>
      </c>
      <c r="EI405" s="58">
        <v>3.6559451384645299E-6</v>
      </c>
      <c r="EJ405" s="58">
        <v>3.5112863235005899E-6</v>
      </c>
      <c r="EK405" s="58">
        <v>3.15127106575613E-6</v>
      </c>
      <c r="EL405" s="59">
        <v>3.8246867921472096E-6</v>
      </c>
      <c r="EM405" s="58">
        <v>2.1997275343367901E-6</v>
      </c>
      <c r="EN405" s="58">
        <v>2.4939314032399502E-7</v>
      </c>
      <c r="EO405" s="58">
        <v>2.24388213957507E-7</v>
      </c>
    </row>
    <row r="406" spans="2:145" x14ac:dyDescent="0.25">
      <c r="B40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All_All_All_All_All_All_All_All_No_All_All_45917</v>
      </c>
      <c r="C406" s="52" t="s">
        <v>264</v>
      </c>
      <c r="D406" s="52" t="s">
        <v>221</v>
      </c>
      <c r="E406" s="52" t="s">
        <v>25</v>
      </c>
      <c r="F406" s="52" t="s">
        <v>25</v>
      </c>
      <c r="G406" s="52" t="s">
        <v>25</v>
      </c>
      <c r="H406" s="52" t="s">
        <v>25</v>
      </c>
      <c r="I406" s="52" t="s">
        <v>25</v>
      </c>
      <c r="J406" s="52" t="s">
        <v>25</v>
      </c>
      <c r="K406" s="52" t="s">
        <v>25</v>
      </c>
      <c r="L406" s="52" t="s">
        <v>25</v>
      </c>
      <c r="M406" s="53" t="s">
        <v>222</v>
      </c>
      <c r="N406" s="54" t="s">
        <v>25</v>
      </c>
      <c r="O406" s="52" t="s">
        <v>25</v>
      </c>
      <c r="P406" s="55">
        <v>45917</v>
      </c>
      <c r="Q406" s="52">
        <v>17</v>
      </c>
      <c r="R406" s="52">
        <v>21</v>
      </c>
      <c r="S406" s="56">
        <v>33525</v>
      </c>
      <c r="T406" s="52">
        <v>0</v>
      </c>
      <c r="U406" s="52">
        <v>0</v>
      </c>
      <c r="V406" s="52">
        <v>0</v>
      </c>
      <c r="W406" s="52">
        <v>0</v>
      </c>
      <c r="X406" s="52">
        <v>0.86808075583966904</v>
      </c>
      <c r="Y406" s="52">
        <v>0.77233291729841802</v>
      </c>
      <c r="Z406" s="52">
        <v>0.68811565997665303</v>
      </c>
      <c r="AA406" s="52">
        <v>0.63591573258190703</v>
      </c>
      <c r="AB406" s="52">
        <v>0.61823626041373203</v>
      </c>
      <c r="AC406" s="52">
        <v>0.63433895026793197</v>
      </c>
      <c r="AD406" s="52">
        <v>0.66655965355594904</v>
      </c>
      <c r="AE406" s="52">
        <v>0.69675005744267005</v>
      </c>
      <c r="AF406" s="52">
        <v>0.69856855072345203</v>
      </c>
      <c r="AG406" s="52">
        <v>0.74975827926789096</v>
      </c>
      <c r="AH406" s="52">
        <v>0.83065394922077895</v>
      </c>
      <c r="AI406" s="52">
        <v>0.95041716905703399</v>
      </c>
      <c r="AJ406" s="52">
        <v>1.0835774534809799</v>
      </c>
      <c r="AK406" s="52">
        <v>1.2510834640955499</v>
      </c>
      <c r="AL406" s="52">
        <v>1.50574396417325</v>
      </c>
      <c r="AM406" s="52">
        <v>1.6607588105082201</v>
      </c>
      <c r="AN406" s="52">
        <v>1.7212231548466399</v>
      </c>
      <c r="AO406" s="52">
        <v>1.783833083182</v>
      </c>
      <c r="AP406" s="52">
        <v>1.7118339671076901</v>
      </c>
      <c r="AQ406" s="52">
        <v>1.57848765776273</v>
      </c>
      <c r="AR406" s="52">
        <v>1.50314052326763</v>
      </c>
      <c r="AS406" s="52">
        <v>1.39841326215284</v>
      </c>
      <c r="AT406" s="52">
        <v>1.21516247050212</v>
      </c>
      <c r="AU406" s="52">
        <v>1.0227079079407799</v>
      </c>
      <c r="AV406" s="52">
        <v>0.97529891917815703</v>
      </c>
      <c r="AW406" s="52">
        <v>0.91611450512714998</v>
      </c>
      <c r="AX406" s="52">
        <v>0.79680566683267096</v>
      </c>
      <c r="AY406" s="52">
        <v>0.71695419809984495</v>
      </c>
      <c r="AZ406" s="52">
        <v>0.65430834815206096</v>
      </c>
      <c r="BA406" s="52">
        <v>0.62341447205238998</v>
      </c>
      <c r="BB406" s="52">
        <v>0.62687933560724696</v>
      </c>
      <c r="BC406" s="52">
        <v>0.663782638622743</v>
      </c>
      <c r="BD406" s="52">
        <v>0.69892037884367597</v>
      </c>
      <c r="BE406" s="52">
        <v>0.70499402838531999</v>
      </c>
      <c r="BF406" s="52">
        <v>0.750064360155966</v>
      </c>
      <c r="BG406" s="52">
        <v>0.82369066093993404</v>
      </c>
      <c r="BH406" s="52">
        <v>0.94641659624871799</v>
      </c>
      <c r="BI406" s="52">
        <v>1.1106371975197999</v>
      </c>
      <c r="BJ406" s="52">
        <v>1.322374820674</v>
      </c>
      <c r="BK406" s="52">
        <v>1.5644380254935699</v>
      </c>
      <c r="BL406" s="52">
        <v>1.76503716121917</v>
      </c>
      <c r="BM406" s="52">
        <v>1.8587832643168301</v>
      </c>
      <c r="BN406" s="52">
        <v>1.91969534129104</v>
      </c>
      <c r="BO406" s="52">
        <v>1.8635514859300599</v>
      </c>
      <c r="BP406" s="52">
        <v>1.7140276821809901</v>
      </c>
      <c r="BQ406" s="52">
        <v>1.5567374520031501</v>
      </c>
      <c r="BR406" s="52">
        <v>1.4017378603158599</v>
      </c>
      <c r="BS406" s="52">
        <v>1.20484392681133</v>
      </c>
      <c r="BT406" s="52">
        <v>1.02313841547814</v>
      </c>
      <c r="BU406" s="52">
        <v>75.035059576009203</v>
      </c>
      <c r="BV406" s="52">
        <v>73.483533878540996</v>
      </c>
      <c r="BW406" s="52">
        <v>72.058295884752098</v>
      </c>
      <c r="BX406" s="52">
        <v>70.610078351486806</v>
      </c>
      <c r="BY406" s="52">
        <v>69.148944109132401</v>
      </c>
      <c r="BZ406" s="52">
        <v>68.073992243140694</v>
      </c>
      <c r="CA406" s="52">
        <v>67.003831216230594</v>
      </c>
      <c r="CB406" s="52">
        <v>66.550315261067198</v>
      </c>
      <c r="CC406" s="52">
        <v>69.417718533970501</v>
      </c>
      <c r="CD406" s="52">
        <v>74.508277301210697</v>
      </c>
      <c r="CE406" s="52">
        <v>79.358255678789703</v>
      </c>
      <c r="CF406" s="52">
        <v>83.3043933776475</v>
      </c>
      <c r="CG406" s="52">
        <v>87.218411163957498</v>
      </c>
      <c r="CH406" s="52">
        <v>90.324239394289194</v>
      </c>
      <c r="CI406" s="52">
        <v>92.876375947778499</v>
      </c>
      <c r="CJ406" s="52">
        <v>94.776072510470001</v>
      </c>
      <c r="CK406" s="52">
        <v>95.336175261486403</v>
      </c>
      <c r="CL406" s="52">
        <v>95.386315218798003</v>
      </c>
      <c r="CM406" s="52">
        <v>93.611501736071801</v>
      </c>
      <c r="CN406" s="52">
        <v>90.596243627635602</v>
      </c>
      <c r="CO406" s="52">
        <v>86.323579799088293</v>
      </c>
      <c r="CP406" s="52">
        <v>83.603396252596497</v>
      </c>
      <c r="CQ406" s="57">
        <v>81.863059932291605</v>
      </c>
      <c r="CR406" s="57">
        <v>79.699465741198594</v>
      </c>
      <c r="CS406" s="57">
        <v>77.7526230015186</v>
      </c>
      <c r="CT406" s="57">
        <v>1.9259104408937699E-2</v>
      </c>
      <c r="CU406" s="57">
        <v>1.61554588130755E-2</v>
      </c>
      <c r="CV406" s="57">
        <v>1.6883550351419599E-2</v>
      </c>
      <c r="CW406" s="57">
        <v>1.11299818711102E-2</v>
      </c>
      <c r="CX406" s="57">
        <v>1.8449907791630599E-3</v>
      </c>
      <c r="CY406" s="57">
        <v>-3.0572763696176701E-3</v>
      </c>
      <c r="CZ406" s="57">
        <v>5.9333268891065705E-4</v>
      </c>
      <c r="DA406" s="57">
        <v>7.8118686896792499E-3</v>
      </c>
      <c r="DB406" s="57">
        <v>1.9102531423615801E-2</v>
      </c>
      <c r="DC406" s="57">
        <v>1.49944703753462E-2</v>
      </c>
      <c r="DD406" s="57">
        <v>7.4519158920271699E-3</v>
      </c>
      <c r="DE406" s="57">
        <v>4.6255097765950199E-3</v>
      </c>
      <c r="DF406" s="57">
        <v>-1.33600661824169E-2</v>
      </c>
      <c r="DG406" s="57">
        <v>-7.5077995845938897E-3</v>
      </c>
      <c r="DH406" s="57">
        <v>4.9376223011270096E-3</v>
      </c>
      <c r="DI406" s="57">
        <v>1.1313405716562501E-2</v>
      </c>
      <c r="DJ406" s="57">
        <v>8.45901247634539E-2</v>
      </c>
      <c r="DK406" s="57">
        <v>9.9291823886607095E-2</v>
      </c>
      <c r="DL406" s="57">
        <v>0.10979333044765199</v>
      </c>
      <c r="DM406" s="57">
        <v>0.113260371179877</v>
      </c>
      <c r="DN406" s="57">
        <v>4.9914940427391502E-2</v>
      </c>
      <c r="DO406" s="52">
        <v>-2.0890333930132501E-3</v>
      </c>
      <c r="DP406" s="52">
        <v>-3.5458345547849301E-3</v>
      </c>
      <c r="DQ406" s="52">
        <v>-9.3640050234701494E-5</v>
      </c>
      <c r="DR406" s="58">
        <v>2.02013918904044E-6</v>
      </c>
      <c r="DS406" s="58">
        <v>1.6061509903081801E-6</v>
      </c>
      <c r="DT406" s="58">
        <v>1.15510714552327E-6</v>
      </c>
      <c r="DU406" s="58">
        <v>5.4564414756035503E-7</v>
      </c>
      <c r="DV406" s="58">
        <v>1.95844349750024E-7</v>
      </c>
      <c r="DW406" s="58">
        <v>9.4658762455695902E-8</v>
      </c>
      <c r="DX406" s="58">
        <v>2.5417325018075798E-7</v>
      </c>
      <c r="DY406" s="58">
        <v>1.43195315475316E-6</v>
      </c>
      <c r="DZ406" s="58">
        <v>5.1119425027406098E-7</v>
      </c>
      <c r="EA406" s="58">
        <v>3.6623039518547303E-7</v>
      </c>
      <c r="EB406" s="58">
        <v>2.0970193262286599E-7</v>
      </c>
      <c r="EC406" s="58">
        <v>2.14676366712285E-7</v>
      </c>
      <c r="ED406" s="58">
        <v>5.5062915406592897E-7</v>
      </c>
      <c r="EE406" s="58">
        <v>1.5710676785575001E-6</v>
      </c>
      <c r="EF406" s="59">
        <v>2.25452487696328E-6</v>
      </c>
      <c r="EG406" s="59">
        <v>3.1772830596173499E-6</v>
      </c>
      <c r="EH406" s="59">
        <v>2.95375207692948E-6</v>
      </c>
      <c r="EI406" s="59">
        <v>3.1661758221371601E-6</v>
      </c>
      <c r="EJ406" s="59">
        <v>3.1550447870784901E-6</v>
      </c>
      <c r="EK406" s="59">
        <v>2.9248512211414102E-6</v>
      </c>
      <c r="EL406" s="59">
        <v>3.5312155325559498E-6</v>
      </c>
      <c r="EM406" s="59">
        <v>2.1429575334749302E-6</v>
      </c>
      <c r="EN406" s="58">
        <v>2.8333267896575198E-7</v>
      </c>
      <c r="EO406" s="58">
        <v>2.3573310255861101E-7</v>
      </c>
    </row>
    <row r="407" spans="2:145" x14ac:dyDescent="0.25">
      <c r="B40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All_All_All_All_All_All_All_All_No_All_All_45923</v>
      </c>
      <c r="C407" s="52" t="s">
        <v>264</v>
      </c>
      <c r="D407" s="52" t="s">
        <v>221</v>
      </c>
      <c r="E407" s="52" t="s">
        <v>25</v>
      </c>
      <c r="F407" s="52" t="s">
        <v>25</v>
      </c>
      <c r="G407" s="52" t="s">
        <v>25</v>
      </c>
      <c r="H407" s="52" t="s">
        <v>25</v>
      </c>
      <c r="I407" s="52" t="s">
        <v>25</v>
      </c>
      <c r="J407" s="52" t="s">
        <v>25</v>
      </c>
      <c r="K407" s="52" t="s">
        <v>25</v>
      </c>
      <c r="L407" s="52" t="s">
        <v>25</v>
      </c>
      <c r="M407" s="53" t="s">
        <v>222</v>
      </c>
      <c r="N407" s="54" t="s">
        <v>25</v>
      </c>
      <c r="O407" s="52" t="s">
        <v>25</v>
      </c>
      <c r="P407" s="55">
        <v>45923</v>
      </c>
      <c r="Q407" s="52">
        <v>17</v>
      </c>
      <c r="R407" s="52">
        <v>21</v>
      </c>
      <c r="S407" s="56">
        <v>33466</v>
      </c>
      <c r="T407" s="52">
        <v>0</v>
      </c>
      <c r="U407" s="52">
        <v>0</v>
      </c>
      <c r="V407" s="52">
        <v>0</v>
      </c>
      <c r="W407" s="52">
        <v>0</v>
      </c>
      <c r="X407" s="52">
        <v>0.86060493549675199</v>
      </c>
      <c r="Y407" s="52">
        <v>0.76337257602848196</v>
      </c>
      <c r="Z407" s="52">
        <v>0.69706508196472905</v>
      </c>
      <c r="AA407" s="52">
        <v>0.64126439236060195</v>
      </c>
      <c r="AB407" s="52">
        <v>0.62249259526959799</v>
      </c>
      <c r="AC407" s="52">
        <v>0.64012942544950402</v>
      </c>
      <c r="AD407" s="52">
        <v>0.68832203864647401</v>
      </c>
      <c r="AE407" s="52">
        <v>0.73079219994453504</v>
      </c>
      <c r="AF407" s="52">
        <v>0.70117550810752605</v>
      </c>
      <c r="AG407" s="52">
        <v>0.75788355057979195</v>
      </c>
      <c r="AH407" s="52">
        <v>0.84791738591525101</v>
      </c>
      <c r="AI407" s="52">
        <v>0.98653846198237904</v>
      </c>
      <c r="AJ407" s="52">
        <v>1.1597241647694501</v>
      </c>
      <c r="AK407" s="52">
        <v>1.33632178889869</v>
      </c>
      <c r="AL407" s="52">
        <v>1.5231885286295299</v>
      </c>
      <c r="AM407" s="52">
        <v>1.72347851123941</v>
      </c>
      <c r="AN407" s="52">
        <v>1.7947518624524399</v>
      </c>
      <c r="AO407" s="52">
        <v>1.84669616349905</v>
      </c>
      <c r="AP407" s="52">
        <v>1.79122198876177</v>
      </c>
      <c r="AQ407" s="52">
        <v>1.65051239493696</v>
      </c>
      <c r="AR407" s="52">
        <v>1.56602233143345</v>
      </c>
      <c r="AS407" s="52">
        <v>1.4370970216602501</v>
      </c>
      <c r="AT407" s="52">
        <v>1.23999756098339</v>
      </c>
      <c r="AU407" s="52">
        <v>1.07127518169462</v>
      </c>
      <c r="AV407" s="52">
        <v>0.94525746813373102</v>
      </c>
      <c r="AW407" s="52">
        <v>0.91141351722396702</v>
      </c>
      <c r="AX407" s="52">
        <v>0.79557174365342498</v>
      </c>
      <c r="AY407" s="52">
        <v>0.72057317514817398</v>
      </c>
      <c r="AZ407" s="52">
        <v>0.66332326716036105</v>
      </c>
      <c r="BA407" s="52">
        <v>0.63451945857696002</v>
      </c>
      <c r="BB407" s="52">
        <v>0.63840819967914797</v>
      </c>
      <c r="BC407" s="52">
        <v>0.67550247752464498</v>
      </c>
      <c r="BD407" s="52">
        <v>0.71069585151383896</v>
      </c>
      <c r="BE407" s="52">
        <v>0.71904861877029402</v>
      </c>
      <c r="BF407" s="52">
        <v>0.77068215526669104</v>
      </c>
      <c r="BG407" s="52">
        <v>0.85194881710589299</v>
      </c>
      <c r="BH407" s="52">
        <v>0.98492641371105605</v>
      </c>
      <c r="BI407" s="52">
        <v>1.15967428804994</v>
      </c>
      <c r="BJ407" s="52">
        <v>1.3878587270402101</v>
      </c>
      <c r="BK407" s="52">
        <v>1.6048714686874099</v>
      </c>
      <c r="BL407" s="52">
        <v>1.8081644392498699</v>
      </c>
      <c r="BM407" s="52">
        <v>1.9369076929529101</v>
      </c>
      <c r="BN407" s="52">
        <v>1.9780944309416699</v>
      </c>
      <c r="BO407" s="52">
        <v>1.93455278972648</v>
      </c>
      <c r="BP407" s="52">
        <v>1.7938981714525299</v>
      </c>
      <c r="BQ407" s="52">
        <v>1.61229571812302</v>
      </c>
      <c r="BR407" s="52">
        <v>1.4497268050276699</v>
      </c>
      <c r="BS407" s="52">
        <v>1.24822993864327</v>
      </c>
      <c r="BT407" s="52">
        <v>1.05860902372538</v>
      </c>
      <c r="BU407" s="52">
        <v>74.707446194857496</v>
      </c>
      <c r="BV407" s="52">
        <v>72.554031476927406</v>
      </c>
      <c r="BW407" s="52">
        <v>71.712312299773501</v>
      </c>
      <c r="BX407" s="52">
        <v>70.449192085152603</v>
      </c>
      <c r="BY407" s="52">
        <v>69.2105918320065</v>
      </c>
      <c r="BZ407" s="52">
        <v>68.354749861530607</v>
      </c>
      <c r="CA407" s="52">
        <v>67.465930981939195</v>
      </c>
      <c r="CB407" s="52">
        <v>67.394548716884799</v>
      </c>
      <c r="CC407" s="52">
        <v>70.549321784291806</v>
      </c>
      <c r="CD407" s="52">
        <v>75.814340284191999</v>
      </c>
      <c r="CE407" s="52">
        <v>80.689368494090701</v>
      </c>
      <c r="CF407" s="52">
        <v>84.595672064840798</v>
      </c>
      <c r="CG407" s="52">
        <v>88.4285365297754</v>
      </c>
      <c r="CH407" s="52">
        <v>91.481970222027201</v>
      </c>
      <c r="CI407" s="52">
        <v>93.483831995514606</v>
      </c>
      <c r="CJ407" s="52">
        <v>95.470333015404293</v>
      </c>
      <c r="CK407" s="52">
        <v>96.590081995834794</v>
      </c>
      <c r="CL407" s="52">
        <v>96.348613860641905</v>
      </c>
      <c r="CM407" s="52">
        <v>95.305533899298496</v>
      </c>
      <c r="CN407" s="52">
        <v>91.604356339508897</v>
      </c>
      <c r="CO407" s="52">
        <v>87.536510059273994</v>
      </c>
      <c r="CP407" s="52">
        <v>84.727084360587</v>
      </c>
      <c r="CQ407" s="57">
        <v>81.684575800268703</v>
      </c>
      <c r="CR407" s="57">
        <v>78.785612633630194</v>
      </c>
      <c r="CS407" s="57">
        <v>76.544319176973502</v>
      </c>
      <c r="CT407" s="57">
        <v>1.7943215810381601E-2</v>
      </c>
      <c r="CU407" s="57">
        <v>1.1092410449452099E-2</v>
      </c>
      <c r="CV407" s="57">
        <v>1.5215412982957199E-2</v>
      </c>
      <c r="CW407" s="57">
        <v>1.02428985221394E-2</v>
      </c>
      <c r="CX407" s="57">
        <v>1.8564794695383601E-3</v>
      </c>
      <c r="CY407" s="57">
        <v>-3.24601849913554E-3</v>
      </c>
      <c r="CZ407" s="57">
        <v>6.8964402255483495E-4</v>
      </c>
      <c r="DA407" s="57">
        <v>7.8714082473183792E-3</v>
      </c>
      <c r="DB407" s="57">
        <v>1.84058849253141E-2</v>
      </c>
      <c r="DC407" s="57">
        <v>1.4580933107595799E-2</v>
      </c>
      <c r="DD407" s="57">
        <v>6.4851078641724597E-3</v>
      </c>
      <c r="DE407" s="57">
        <v>4.91876631602489E-3</v>
      </c>
      <c r="DF407" s="57">
        <v>-1.40807572635912E-2</v>
      </c>
      <c r="DG407" s="52">
        <v>-6.10017823097651E-3</v>
      </c>
      <c r="DH407" s="57">
        <v>5.1383194434863099E-3</v>
      </c>
      <c r="DI407" s="57">
        <v>1.11339453597556E-2</v>
      </c>
      <c r="DJ407" s="57">
        <v>8.4662965678583793E-2</v>
      </c>
      <c r="DK407" s="57">
        <v>0.100610932292846</v>
      </c>
      <c r="DL407" s="57">
        <v>0.11198682323439201</v>
      </c>
      <c r="DM407" s="57">
        <v>0.11520753927991401</v>
      </c>
      <c r="DN407" s="57">
        <v>5.0684239655227198E-2</v>
      </c>
      <c r="DO407" s="57">
        <v>-2.6491891964644898E-3</v>
      </c>
      <c r="DP407" s="52">
        <v>-3.4811528734326799E-3</v>
      </c>
      <c r="DQ407" s="52">
        <v>-2.1261665964234199E-6</v>
      </c>
      <c r="DR407" s="58">
        <v>2.0073345805805698E-6</v>
      </c>
      <c r="DS407" s="58">
        <v>1.61388897637487E-6</v>
      </c>
      <c r="DT407" s="58">
        <v>1.19729540259398E-6</v>
      </c>
      <c r="DU407" s="58">
        <v>5.8939663481419103E-7</v>
      </c>
      <c r="DV407" s="58">
        <v>2.1128695102109799E-7</v>
      </c>
      <c r="DW407" s="58">
        <v>9.30153431690202E-8</v>
      </c>
      <c r="DX407" s="58">
        <v>2.7025554694533798E-7</v>
      </c>
      <c r="DY407" s="58">
        <v>1.5787681081289999E-6</v>
      </c>
      <c r="DZ407" s="58">
        <v>5.8499633183829997E-7</v>
      </c>
      <c r="EA407" s="58">
        <v>3.8373744153426497E-7</v>
      </c>
      <c r="EB407" s="58">
        <v>2.0473897182296E-7</v>
      </c>
      <c r="EC407" s="58">
        <v>2.10125011792294E-7</v>
      </c>
      <c r="ED407" s="58">
        <v>5.8411581137117303E-7</v>
      </c>
      <c r="EE407" s="58">
        <v>1.73961162942862E-6</v>
      </c>
      <c r="EF407" s="58">
        <v>2.6500879133893001E-6</v>
      </c>
      <c r="EG407" s="59">
        <v>3.0181426260937202E-6</v>
      </c>
      <c r="EH407" s="59">
        <v>3.2024047636228598E-6</v>
      </c>
      <c r="EI407" s="59">
        <v>3.17333060719992E-6</v>
      </c>
      <c r="EJ407" s="59">
        <v>3.1912386487579001E-6</v>
      </c>
      <c r="EK407" s="59">
        <v>3.1538025622564299E-6</v>
      </c>
      <c r="EL407" s="59">
        <v>3.9103729735186603E-6</v>
      </c>
      <c r="EM407" s="58">
        <v>2.3543219195488401E-6</v>
      </c>
      <c r="EN407" s="58">
        <v>2.7296460333413099E-7</v>
      </c>
      <c r="EO407" s="58">
        <v>2.12905348545171E-7</v>
      </c>
    </row>
    <row r="408" spans="2:145" x14ac:dyDescent="0.25">
      <c r="B40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All_All_All_All_All_All_All_All_Yes_All_All_45848</v>
      </c>
      <c r="C408" s="52" t="s">
        <v>264</v>
      </c>
      <c r="D408" s="52" t="s">
        <v>223</v>
      </c>
      <c r="E408" s="52" t="s">
        <v>25</v>
      </c>
      <c r="F408" s="52" t="s">
        <v>25</v>
      </c>
      <c r="G408" s="52" t="s">
        <v>25</v>
      </c>
      <c r="H408" s="52" t="s">
        <v>25</v>
      </c>
      <c r="I408" s="52" t="s">
        <v>25</v>
      </c>
      <c r="J408" s="52" t="s">
        <v>25</v>
      </c>
      <c r="K408" s="52" t="s">
        <v>25</v>
      </c>
      <c r="L408" s="52" t="s">
        <v>25</v>
      </c>
      <c r="M408" s="53" t="s">
        <v>224</v>
      </c>
      <c r="N408" s="54" t="s">
        <v>25</v>
      </c>
      <c r="O408" s="52" t="s">
        <v>25</v>
      </c>
      <c r="P408" s="55">
        <v>45848</v>
      </c>
      <c r="Q408" s="52">
        <v>17</v>
      </c>
      <c r="R408" s="52">
        <v>21</v>
      </c>
      <c r="S408" s="56">
        <v>8583</v>
      </c>
      <c r="T408" s="52">
        <v>0</v>
      </c>
      <c r="U408" s="52">
        <v>0</v>
      </c>
      <c r="V408" s="52">
        <v>0</v>
      </c>
      <c r="W408" s="52">
        <v>0</v>
      </c>
      <c r="X408" s="52">
        <v>1.1938086613775201</v>
      </c>
      <c r="Y408" s="52">
        <v>1.03073169275461</v>
      </c>
      <c r="Z408" s="52">
        <v>0.89416674931177098</v>
      </c>
      <c r="AA408" s="52">
        <v>0.80169247771705798</v>
      </c>
      <c r="AB408" s="52">
        <v>0.75137259710287696</v>
      </c>
      <c r="AC408" s="52">
        <v>0.715400752379449</v>
      </c>
      <c r="AD408" s="52">
        <v>0.70641440911217901</v>
      </c>
      <c r="AE408" s="52">
        <v>0.73364493225819705</v>
      </c>
      <c r="AF408" s="52">
        <v>0.76854124488567699</v>
      </c>
      <c r="AG408" s="52">
        <v>0.81910639485169101</v>
      </c>
      <c r="AH408" s="52">
        <v>0.95485101834623298</v>
      </c>
      <c r="AI408" s="52">
        <v>1.1217612576132401</v>
      </c>
      <c r="AJ408" s="52">
        <v>1.33072172566762</v>
      </c>
      <c r="AK408" s="52">
        <v>1.5781793896021801</v>
      </c>
      <c r="AL408" s="52">
        <v>1.8325562051025499</v>
      </c>
      <c r="AM408" s="52">
        <v>1.98409318559375</v>
      </c>
      <c r="AN408" s="52">
        <v>1.9548559460891299</v>
      </c>
      <c r="AO408" s="52">
        <v>2.0174110691288401</v>
      </c>
      <c r="AP408" s="52">
        <v>2.05620160629966</v>
      </c>
      <c r="AQ408" s="52">
        <v>1.9581424983829301</v>
      </c>
      <c r="AR408" s="52">
        <v>1.8448252796570199</v>
      </c>
      <c r="AS408" s="52">
        <v>1.9047350597003401</v>
      </c>
      <c r="AT408" s="52">
        <v>1.69907578326093</v>
      </c>
      <c r="AU408" s="52">
        <v>1.4599010750143</v>
      </c>
      <c r="AV408" s="52">
        <v>1.2057557411677799</v>
      </c>
      <c r="AW408" s="52">
        <v>1.1492522223372399</v>
      </c>
      <c r="AX408" s="52">
        <v>1.00038035900584</v>
      </c>
      <c r="AY408" s="52">
        <v>0.88610333242637696</v>
      </c>
      <c r="AZ408" s="52">
        <v>0.79882467803224599</v>
      </c>
      <c r="BA408" s="52">
        <v>0.74081071938627396</v>
      </c>
      <c r="BB408" s="52">
        <v>0.706167026909575</v>
      </c>
      <c r="BC408" s="52">
        <v>0.71262818219867796</v>
      </c>
      <c r="BD408" s="52">
        <v>0.75400181995236204</v>
      </c>
      <c r="BE408" s="52">
        <v>0.78613585211661197</v>
      </c>
      <c r="BF408" s="52">
        <v>0.85183264097665101</v>
      </c>
      <c r="BG408" s="52">
        <v>0.95209117976185298</v>
      </c>
      <c r="BH408" s="52">
        <v>1.1143297011601101</v>
      </c>
      <c r="BI408" s="52">
        <v>1.3249213908584401</v>
      </c>
      <c r="BJ408" s="52">
        <v>1.57822071808988</v>
      </c>
      <c r="BK408" s="52">
        <v>1.8419043170596601</v>
      </c>
      <c r="BL408" s="52">
        <v>2.0390255390780898</v>
      </c>
      <c r="BM408" s="52">
        <v>2.13158347893761</v>
      </c>
      <c r="BN408" s="52">
        <v>2.2172642104248599</v>
      </c>
      <c r="BO408" s="52">
        <v>2.2256735150844298</v>
      </c>
      <c r="BP408" s="52">
        <v>2.1195890966094901</v>
      </c>
      <c r="BQ408" s="52">
        <v>1.98706939821336</v>
      </c>
      <c r="BR408" s="52">
        <v>1.90477348120148</v>
      </c>
      <c r="BS408" s="52">
        <v>1.68921558746453</v>
      </c>
      <c r="BT408" s="52">
        <v>1.4477001687466799</v>
      </c>
      <c r="BU408" s="52">
        <v>77.935366488812207</v>
      </c>
      <c r="BV408" s="52">
        <v>70.772355801396998</v>
      </c>
      <c r="BW408" s="52">
        <v>69.651562463640104</v>
      </c>
      <c r="BX408" s="52">
        <v>68.848716108370297</v>
      </c>
      <c r="BY408" s="52">
        <v>67.372262505850799</v>
      </c>
      <c r="BZ408" s="52">
        <v>65.762047754961202</v>
      </c>
      <c r="CA408" s="52">
        <v>65.242384860693605</v>
      </c>
      <c r="CB408" s="52">
        <v>66.958946596467996</v>
      </c>
      <c r="CC408" s="52">
        <v>70.777790814120607</v>
      </c>
      <c r="CD408" s="52">
        <v>75.093858440307997</v>
      </c>
      <c r="CE408" s="52">
        <v>79.229164709978505</v>
      </c>
      <c r="CF408" s="52">
        <v>83.298412519634994</v>
      </c>
      <c r="CG408" s="52">
        <v>86.834395719658104</v>
      </c>
      <c r="CH408" s="52">
        <v>89.692006939039203</v>
      </c>
      <c r="CI408" s="52">
        <v>92.475021227556596</v>
      </c>
      <c r="CJ408" s="52">
        <v>94.7151632834222</v>
      </c>
      <c r="CK408" s="52">
        <v>95.678871769174094</v>
      </c>
      <c r="CL408" s="52">
        <v>95.8005125460447</v>
      </c>
      <c r="CM408" s="52">
        <v>95.534331321093603</v>
      </c>
      <c r="CN408" s="52">
        <v>93.972205722942803</v>
      </c>
      <c r="CO408" s="52">
        <v>91.324325955602305</v>
      </c>
      <c r="CP408" s="52">
        <v>86.380414860258696</v>
      </c>
      <c r="CQ408" s="57">
        <v>82.486836974875999</v>
      </c>
      <c r="CR408" s="57">
        <v>80.334312569153099</v>
      </c>
      <c r="CS408" s="57">
        <v>75.097753487719203</v>
      </c>
      <c r="CT408" s="57">
        <v>1.4963933135296301E-2</v>
      </c>
      <c r="CU408" s="57">
        <v>-7.00910116434365E-3</v>
      </c>
      <c r="CV408" s="57">
        <v>3.32292356589187E-3</v>
      </c>
      <c r="CW408" s="57">
        <v>2.92637498928228E-3</v>
      </c>
      <c r="CX408" s="57">
        <v>-4.1526853493258E-4</v>
      </c>
      <c r="CY408" s="57">
        <v>2.1888679874086298E-3</v>
      </c>
      <c r="CZ408" s="57">
        <v>-2.0481386207581499E-3</v>
      </c>
      <c r="DA408" s="57">
        <v>1.04562066168321E-2</v>
      </c>
      <c r="DB408" s="57">
        <v>2.2886760044787801E-2</v>
      </c>
      <c r="DC408" s="57">
        <v>1.9003512299392001E-2</v>
      </c>
      <c r="DD408" s="57">
        <v>-1.6811347692915899E-4</v>
      </c>
      <c r="DE408" s="57">
        <v>9.4811922668270297E-4</v>
      </c>
      <c r="DF408" s="57">
        <v>1.9815250347159099E-3</v>
      </c>
      <c r="DG408" s="57">
        <v>-1.73694026258713E-3</v>
      </c>
      <c r="DH408" s="57">
        <v>1.16224394743053E-2</v>
      </c>
      <c r="DI408" s="52">
        <v>2.0967004980116E-2</v>
      </c>
      <c r="DJ408" s="52">
        <v>7.7002500711336797E-2</v>
      </c>
      <c r="DK408" s="57">
        <v>0.108255801147532</v>
      </c>
      <c r="DL408" s="57">
        <v>0.109021289766287</v>
      </c>
      <c r="DM408" s="57">
        <v>9.7574740318731396E-2</v>
      </c>
      <c r="DN408" s="57">
        <v>7.2214446321683598E-2</v>
      </c>
      <c r="DO408" s="57">
        <v>4.7587227905101798E-4</v>
      </c>
      <c r="DP408" s="52">
        <v>-7.7777150884509602E-3</v>
      </c>
      <c r="DQ408" s="57">
        <v>-6.7470926664351099E-4</v>
      </c>
      <c r="DR408" s="58">
        <v>1.9431000372095201E-6</v>
      </c>
      <c r="DS408" s="58">
        <v>1.6335172066990301E-6</v>
      </c>
      <c r="DT408" s="58">
        <v>1.3229530075826199E-6</v>
      </c>
      <c r="DU408" s="58">
        <v>9.9718865013675905E-7</v>
      </c>
      <c r="DV408" s="58">
        <v>7.2772520557382701E-7</v>
      </c>
      <c r="DW408" s="58">
        <v>1.5008635556666099E-7</v>
      </c>
      <c r="DX408" s="58">
        <v>5.1628978262838296E-7</v>
      </c>
      <c r="DY408" s="58">
        <v>1.0802788732026001E-6</v>
      </c>
      <c r="DZ408" s="58">
        <v>6.6984670824951902E-7</v>
      </c>
      <c r="EA408" s="58">
        <v>3.5616079259924298E-7</v>
      </c>
      <c r="EB408" s="58">
        <v>2.0406065009474801E-7</v>
      </c>
      <c r="EC408" s="58">
        <v>2.2953863970444799E-7</v>
      </c>
      <c r="ED408" s="58">
        <v>4.9501323208131597E-7</v>
      </c>
      <c r="EE408" s="58">
        <v>1.2518933136352701E-6</v>
      </c>
      <c r="EF408" s="58">
        <v>1.81488204499338E-6</v>
      </c>
      <c r="EG408" s="58">
        <v>2.0684590825195198E-6</v>
      </c>
      <c r="EH408" s="58">
        <v>2.90755192149487E-6</v>
      </c>
      <c r="EI408" s="58">
        <v>3.1605394930245801E-6</v>
      </c>
      <c r="EJ408" s="59">
        <v>3.1585428415637701E-6</v>
      </c>
      <c r="EK408" s="58">
        <v>2.39217123772366E-6</v>
      </c>
      <c r="EL408" s="58">
        <v>2.19769260642841E-6</v>
      </c>
      <c r="EM408" s="58">
        <v>1.5298296575537999E-6</v>
      </c>
      <c r="EN408" s="58">
        <v>2.8949997783281901E-7</v>
      </c>
      <c r="EO408" s="58">
        <v>2.6857133935597001E-7</v>
      </c>
    </row>
    <row r="409" spans="2:145" x14ac:dyDescent="0.25">
      <c r="B40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All_All_All_All_All_All_All_All_Yes_All_All_45849</v>
      </c>
      <c r="C409" s="52" t="s">
        <v>264</v>
      </c>
      <c r="D409" s="52" t="s">
        <v>223</v>
      </c>
      <c r="E409" s="52" t="s">
        <v>25</v>
      </c>
      <c r="F409" s="52" t="s">
        <v>25</v>
      </c>
      <c r="G409" s="52" t="s">
        <v>25</v>
      </c>
      <c r="H409" s="52" t="s">
        <v>25</v>
      </c>
      <c r="I409" s="52" t="s">
        <v>25</v>
      </c>
      <c r="J409" s="52" t="s">
        <v>25</v>
      </c>
      <c r="K409" s="52" t="s">
        <v>25</v>
      </c>
      <c r="L409" s="52" t="s">
        <v>25</v>
      </c>
      <c r="M409" s="53" t="s">
        <v>224</v>
      </c>
      <c r="N409" s="54" t="s">
        <v>25</v>
      </c>
      <c r="O409" s="52" t="s">
        <v>25</v>
      </c>
      <c r="P409" s="55">
        <v>45849</v>
      </c>
      <c r="Q409" s="52">
        <v>17</v>
      </c>
      <c r="R409" s="52">
        <v>21</v>
      </c>
      <c r="S409" s="56">
        <v>8635</v>
      </c>
      <c r="T409" s="52">
        <v>0</v>
      </c>
      <c r="U409" s="52">
        <v>0</v>
      </c>
      <c r="V409" s="52">
        <v>0</v>
      </c>
      <c r="W409" s="52">
        <v>0</v>
      </c>
      <c r="X409" s="52">
        <v>1.36477628833536</v>
      </c>
      <c r="Y409" s="52">
        <v>1.19203551375613</v>
      </c>
      <c r="Z409" s="52">
        <v>1.0232964700455001</v>
      </c>
      <c r="AA409" s="52">
        <v>0.91172604869801299</v>
      </c>
      <c r="AB409" s="52">
        <v>0.80153805433137404</v>
      </c>
      <c r="AC409" s="52">
        <v>0.78002386624159503</v>
      </c>
      <c r="AD409" s="52">
        <v>0.77971214353252705</v>
      </c>
      <c r="AE409" s="52">
        <v>0.79835571903645997</v>
      </c>
      <c r="AF409" s="52">
        <v>0.89169503504707803</v>
      </c>
      <c r="AG409" s="52">
        <v>1.02223215185682</v>
      </c>
      <c r="AH409" s="52">
        <v>1.21652511469916</v>
      </c>
      <c r="AI409" s="52">
        <v>1.43268570915253</v>
      </c>
      <c r="AJ409" s="52">
        <v>1.6410005576056199</v>
      </c>
      <c r="AK409" s="52">
        <v>1.88219756754479</v>
      </c>
      <c r="AL409" s="52">
        <v>2.1060645395139002</v>
      </c>
      <c r="AM409" s="52">
        <v>2.2527264724851701</v>
      </c>
      <c r="AN409" s="52">
        <v>2.22650581784547</v>
      </c>
      <c r="AO409" s="52">
        <v>2.2449380026627201</v>
      </c>
      <c r="AP409" s="52">
        <v>2.2711978279374501</v>
      </c>
      <c r="AQ409" s="52">
        <v>2.17502503880123</v>
      </c>
      <c r="AR409" s="52">
        <v>2.0151134816513601</v>
      </c>
      <c r="AS409" s="52">
        <v>1.9974070659955101</v>
      </c>
      <c r="AT409" s="52">
        <v>1.86094568213953</v>
      </c>
      <c r="AU409" s="52">
        <v>1.66357829236893</v>
      </c>
      <c r="AV409" s="52">
        <v>1.4618898526459001</v>
      </c>
      <c r="AW409" s="52">
        <v>1.3208528161980699</v>
      </c>
      <c r="AX409" s="52">
        <v>1.15714414202552</v>
      </c>
      <c r="AY409" s="52">
        <v>1.01003477426022</v>
      </c>
      <c r="AZ409" s="52">
        <v>0.89290343564786701</v>
      </c>
      <c r="BA409" s="52">
        <v>0.80984543037032097</v>
      </c>
      <c r="BB409" s="52">
        <v>0.76282375337233499</v>
      </c>
      <c r="BC409" s="52">
        <v>0.76493832800056305</v>
      </c>
      <c r="BD409" s="52">
        <v>0.83426513948154701</v>
      </c>
      <c r="BE409" s="52">
        <v>0.90938947132061099</v>
      </c>
      <c r="BF409" s="52">
        <v>1.03641877168522</v>
      </c>
      <c r="BG409" s="52">
        <v>1.19820928405417</v>
      </c>
      <c r="BH409" s="52">
        <v>1.41521720602427</v>
      </c>
      <c r="BI409" s="52">
        <v>1.65876400125249</v>
      </c>
      <c r="BJ409" s="52">
        <v>1.9018149428721001</v>
      </c>
      <c r="BK409" s="52">
        <v>2.1245337749403701</v>
      </c>
      <c r="BL409" s="52">
        <v>2.30563933401766</v>
      </c>
      <c r="BM409" s="52">
        <v>2.4122568778995599</v>
      </c>
      <c r="BN409" s="52">
        <v>2.5012463527275899</v>
      </c>
      <c r="BO409" s="52">
        <v>2.4777737659650798</v>
      </c>
      <c r="BP409" s="52">
        <v>2.3343015829537999</v>
      </c>
      <c r="BQ409" s="52">
        <v>2.16780484786389</v>
      </c>
      <c r="BR409" s="52">
        <v>2.0762026773119602</v>
      </c>
      <c r="BS409" s="52">
        <v>1.8746491746356799</v>
      </c>
      <c r="BT409" s="52">
        <v>1.6249041164378999</v>
      </c>
      <c r="BU409" s="52">
        <v>80.362576343944497</v>
      </c>
      <c r="BV409" s="52">
        <v>76.609861441752599</v>
      </c>
      <c r="BW409" s="52">
        <v>75.127620578602205</v>
      </c>
      <c r="BX409" s="52">
        <v>73.516804877480695</v>
      </c>
      <c r="BY409" s="52">
        <v>71.861681091207501</v>
      </c>
      <c r="BZ409" s="52">
        <v>71.278611119686403</v>
      </c>
      <c r="CA409" s="52">
        <v>70.278696882407303</v>
      </c>
      <c r="CB409" s="52">
        <v>71.075300486957005</v>
      </c>
      <c r="CC409" s="52">
        <v>73.764804819856806</v>
      </c>
      <c r="CD409" s="52">
        <v>78.822461521418205</v>
      </c>
      <c r="CE409" s="52">
        <v>82.841324937748396</v>
      </c>
      <c r="CF409" s="52">
        <v>86.880325189808403</v>
      </c>
      <c r="CG409" s="52">
        <v>90.575617973753893</v>
      </c>
      <c r="CH409" s="52">
        <v>93.2620049649762</v>
      </c>
      <c r="CI409" s="52">
        <v>95.511551298936993</v>
      </c>
      <c r="CJ409" s="52">
        <v>97.410533489632499</v>
      </c>
      <c r="CK409" s="52">
        <v>98.434439557806499</v>
      </c>
      <c r="CL409" s="52">
        <v>98.720080797274207</v>
      </c>
      <c r="CM409" s="52">
        <v>97.564637390620206</v>
      </c>
      <c r="CN409" s="52">
        <v>95.780829471951506</v>
      </c>
      <c r="CO409" s="52">
        <v>92.1166962553296</v>
      </c>
      <c r="CP409" s="52">
        <v>87.695510698957506</v>
      </c>
      <c r="CQ409" s="57">
        <v>84.838801089717194</v>
      </c>
      <c r="CR409" s="57">
        <v>82.597972519053599</v>
      </c>
      <c r="CS409" s="57">
        <v>80.347676290067596</v>
      </c>
      <c r="CT409" s="57">
        <v>1.67437345216069E-2</v>
      </c>
      <c r="CU409" s="57">
        <v>1.7570736172493599E-2</v>
      </c>
      <c r="CV409" s="57">
        <v>1.8789294602583401E-2</v>
      </c>
      <c r="CW409" s="57">
        <v>9.6397143425436104E-3</v>
      </c>
      <c r="CX409" s="57">
        <v>3.6842395770851498E-3</v>
      </c>
      <c r="CY409" s="57">
        <v>-1.0576569579953401E-3</v>
      </c>
      <c r="CZ409" s="57">
        <v>-6.8270554935600898E-3</v>
      </c>
      <c r="DA409" s="57">
        <v>1.7208208037851998E-2</v>
      </c>
      <c r="DB409" s="57">
        <v>2.5367459722756301E-2</v>
      </c>
      <c r="DC409" s="57">
        <v>1.5399342621598399E-2</v>
      </c>
      <c r="DD409" s="57">
        <v>1.1047576174371E-3</v>
      </c>
      <c r="DE409" s="57">
        <v>1.6441282483702701E-4</v>
      </c>
      <c r="DF409" s="57">
        <v>1.0825538194088999E-2</v>
      </c>
      <c r="DG409" s="57">
        <v>3.76894484274089E-2</v>
      </c>
      <c r="DH409" s="57">
        <v>4.0676386684009899E-2</v>
      </c>
      <c r="DI409" s="57">
        <v>5.0038321930526798E-2</v>
      </c>
      <c r="DJ409" s="57">
        <v>0.100492378901506</v>
      </c>
      <c r="DK409" s="57">
        <v>0.127158906815555</v>
      </c>
      <c r="DL409" s="57">
        <v>0.12153384657970299</v>
      </c>
      <c r="DM409" s="57">
        <v>0.105929331019732</v>
      </c>
      <c r="DN409" s="57">
        <v>8.4332682347204396E-2</v>
      </c>
      <c r="DO409" s="57">
        <v>2.07428276699619E-2</v>
      </c>
      <c r="DP409" s="52">
        <v>2.7992586636528598E-4</v>
      </c>
      <c r="DQ409" s="52">
        <v>-3.6387065411885898E-3</v>
      </c>
      <c r="DR409" s="58">
        <v>2.27921101323976E-6</v>
      </c>
      <c r="DS409" s="58">
        <v>1.76452670702974E-6</v>
      </c>
      <c r="DT409" s="58">
        <v>1.46760989988672E-6</v>
      </c>
      <c r="DU409" s="58">
        <v>1.10861590044511E-6</v>
      </c>
      <c r="DV409" s="58">
        <v>7.9379185967596303E-7</v>
      </c>
      <c r="DW409" s="58">
        <v>1.90425791970705E-7</v>
      </c>
      <c r="DX409" s="58">
        <v>6.2081998835290996E-7</v>
      </c>
      <c r="DY409" s="58">
        <v>1.4363667535534E-6</v>
      </c>
      <c r="DZ409" s="58">
        <v>8.7584463969961203E-7</v>
      </c>
      <c r="EA409" s="58">
        <v>5.4838863136169605E-7</v>
      </c>
      <c r="EB409" s="58">
        <v>3.8750822389619201E-7</v>
      </c>
      <c r="EC409" s="58">
        <v>5.6165511211220695E-7</v>
      </c>
      <c r="ED409" s="58">
        <v>1.23620907066439E-6</v>
      </c>
      <c r="EE409" s="58">
        <v>2.2466559004501499E-6</v>
      </c>
      <c r="EF409" s="59">
        <v>2.7078145129916802E-6</v>
      </c>
      <c r="EG409" s="59">
        <v>3.3889609675098601E-6</v>
      </c>
      <c r="EH409" s="59">
        <v>4.33150958311595E-6</v>
      </c>
      <c r="EI409" s="59">
        <v>5.1423294058513703E-6</v>
      </c>
      <c r="EJ409" s="59">
        <v>4.6231056817434404E-6</v>
      </c>
      <c r="EK409" s="59">
        <v>3.9114647324997902E-6</v>
      </c>
      <c r="EL409" s="59">
        <v>3.3958397674412399E-6</v>
      </c>
      <c r="EM409" s="59">
        <v>2.2386991849924599E-6</v>
      </c>
      <c r="EN409" s="58">
        <v>5.3262211569012397E-7</v>
      </c>
      <c r="EO409" s="58">
        <v>3.85269463208078E-7</v>
      </c>
    </row>
    <row r="410" spans="2:145" x14ac:dyDescent="0.25">
      <c r="B4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All_All_All_All_All_All_All_All_Yes_All_All_45877</v>
      </c>
      <c r="C410" s="52" t="s">
        <v>264</v>
      </c>
      <c r="D410" s="52" t="s">
        <v>223</v>
      </c>
      <c r="E410" s="52" t="s">
        <v>25</v>
      </c>
      <c r="F410" s="52" t="s">
        <v>25</v>
      </c>
      <c r="G410" s="52" t="s">
        <v>25</v>
      </c>
      <c r="H410" s="52" t="s">
        <v>25</v>
      </c>
      <c r="I410" s="52" t="s">
        <v>25</v>
      </c>
      <c r="J410" s="52" t="s">
        <v>25</v>
      </c>
      <c r="K410" s="52" t="s">
        <v>25</v>
      </c>
      <c r="L410" s="52" t="s">
        <v>25</v>
      </c>
      <c r="M410" s="53" t="s">
        <v>224</v>
      </c>
      <c r="N410" s="54" t="s">
        <v>25</v>
      </c>
      <c r="O410" s="52" t="s">
        <v>25</v>
      </c>
      <c r="P410" s="55">
        <v>45877</v>
      </c>
      <c r="Q410" s="52">
        <v>17</v>
      </c>
      <c r="R410" s="52">
        <v>21</v>
      </c>
      <c r="S410" s="56">
        <v>10646</v>
      </c>
      <c r="T410" s="52">
        <v>0</v>
      </c>
      <c r="U410" s="52">
        <v>0</v>
      </c>
      <c r="V410" s="52">
        <v>0</v>
      </c>
      <c r="W410" s="52">
        <v>0</v>
      </c>
      <c r="X410" s="52">
        <v>1.3611605003545899</v>
      </c>
      <c r="Y410" s="52">
        <v>1.1952752968414599</v>
      </c>
      <c r="Z410" s="52">
        <v>1.0226557756544501</v>
      </c>
      <c r="AA410" s="52">
        <v>0.88761185633181305</v>
      </c>
      <c r="AB410" s="52">
        <v>0.822213578529714</v>
      </c>
      <c r="AC410" s="52">
        <v>0.78089289161081199</v>
      </c>
      <c r="AD410" s="52">
        <v>0.78885033919591696</v>
      </c>
      <c r="AE410" s="52">
        <v>0.82407251506560697</v>
      </c>
      <c r="AF410" s="52">
        <v>0.88999412308393</v>
      </c>
      <c r="AG410" s="52">
        <v>0.996153681340047</v>
      </c>
      <c r="AH410" s="52">
        <v>1.1581696412225899</v>
      </c>
      <c r="AI410" s="52">
        <v>1.3391313951732899</v>
      </c>
      <c r="AJ410" s="52">
        <v>1.5313886102496299</v>
      </c>
      <c r="AK410" s="52">
        <v>1.7787448535907899</v>
      </c>
      <c r="AL410" s="52">
        <v>2.0110388196176698</v>
      </c>
      <c r="AM410" s="52">
        <v>2.1500955892327802</v>
      </c>
      <c r="AN410" s="52">
        <v>2.15949836982979</v>
      </c>
      <c r="AO410" s="52">
        <v>2.2452481434135398</v>
      </c>
      <c r="AP410" s="52">
        <v>2.2300115485926502</v>
      </c>
      <c r="AQ410" s="52">
        <v>2.0865548089148001</v>
      </c>
      <c r="AR410" s="52">
        <v>1.9788267650813001</v>
      </c>
      <c r="AS410" s="52">
        <v>1.9809591019714099</v>
      </c>
      <c r="AT410" s="52">
        <v>1.8496468673666999</v>
      </c>
      <c r="AU410" s="52">
        <v>1.6132128683626701</v>
      </c>
      <c r="AV410" s="52">
        <v>1.4690240673258499</v>
      </c>
      <c r="AW410" s="52">
        <v>1.2767394250068</v>
      </c>
      <c r="AX410" s="52">
        <v>1.12201946796739</v>
      </c>
      <c r="AY410" s="52">
        <v>0.98999258645876798</v>
      </c>
      <c r="AZ410" s="52">
        <v>0.88227386908507999</v>
      </c>
      <c r="BA410" s="52">
        <v>0.80907082404358999</v>
      </c>
      <c r="BB410" s="52">
        <v>0.77438261109918105</v>
      </c>
      <c r="BC410" s="52">
        <v>0.78456073500693302</v>
      </c>
      <c r="BD410" s="52">
        <v>0.83104035387065101</v>
      </c>
      <c r="BE410" s="52">
        <v>0.87316870047491602</v>
      </c>
      <c r="BF410" s="52">
        <v>0.98697757915374296</v>
      </c>
      <c r="BG410" s="52">
        <v>1.1415505058309601</v>
      </c>
      <c r="BH410" s="52">
        <v>1.3390770452167</v>
      </c>
      <c r="BI410" s="52">
        <v>1.5726730102575499</v>
      </c>
      <c r="BJ410" s="52">
        <v>1.8260040374477</v>
      </c>
      <c r="BK410" s="52">
        <v>2.0661221607622302</v>
      </c>
      <c r="BL410" s="52">
        <v>2.2606114770271599</v>
      </c>
      <c r="BM410" s="52">
        <v>2.3660535979515598</v>
      </c>
      <c r="BN410" s="52">
        <v>2.4630554204408801</v>
      </c>
      <c r="BO410" s="52">
        <v>2.4451843774309698</v>
      </c>
      <c r="BP410" s="52">
        <v>2.2853254496984001</v>
      </c>
      <c r="BQ410" s="52">
        <v>2.1704523961010498</v>
      </c>
      <c r="BR410" s="52">
        <v>2.0762795613920799</v>
      </c>
      <c r="BS410" s="52">
        <v>1.8435423034770699</v>
      </c>
      <c r="BT410" s="52">
        <v>1.5877736288947899</v>
      </c>
      <c r="BU410" s="52">
        <v>81.109146785894694</v>
      </c>
      <c r="BV410" s="52">
        <v>75.403668183149904</v>
      </c>
      <c r="BW410" s="52">
        <v>74.157467280660995</v>
      </c>
      <c r="BX410" s="52">
        <v>72.600616994571595</v>
      </c>
      <c r="BY410" s="52">
        <v>71.042716775981802</v>
      </c>
      <c r="BZ410" s="52">
        <v>70.053016534014205</v>
      </c>
      <c r="CA410" s="52">
        <v>68.9635030347183</v>
      </c>
      <c r="CB410" s="52">
        <v>69.357799645007702</v>
      </c>
      <c r="CC410" s="52">
        <v>72.039740421794306</v>
      </c>
      <c r="CD410" s="52">
        <v>77.236810859622906</v>
      </c>
      <c r="CE410" s="52">
        <v>81.432973995034203</v>
      </c>
      <c r="CF410" s="52">
        <v>85.635670337911606</v>
      </c>
      <c r="CG410" s="52">
        <v>89.302890794304304</v>
      </c>
      <c r="CH410" s="52">
        <v>92.697881857836506</v>
      </c>
      <c r="CI410" s="52">
        <v>95.480409697614107</v>
      </c>
      <c r="CJ410" s="52">
        <v>97.534536047823394</v>
      </c>
      <c r="CK410" s="52">
        <v>98.619155562281406</v>
      </c>
      <c r="CL410" s="52">
        <v>99.036406710719803</v>
      </c>
      <c r="CM410" s="52">
        <v>98.398490447361397</v>
      </c>
      <c r="CN410" s="52">
        <v>96.450943310494495</v>
      </c>
      <c r="CO410" s="52">
        <v>92.961858710823506</v>
      </c>
      <c r="CP410" s="52">
        <v>88.180616377608104</v>
      </c>
      <c r="CQ410" s="57">
        <v>85.615783396554704</v>
      </c>
      <c r="CR410" s="57">
        <v>83.094071343587203</v>
      </c>
      <c r="CS410" s="57">
        <v>79.361182875515496</v>
      </c>
      <c r="CT410" s="57">
        <v>1.7200629082738401E-2</v>
      </c>
      <c r="CU410" s="57">
        <v>1.1915179968557101E-2</v>
      </c>
      <c r="CV410" s="57">
        <v>1.5419944643515201E-2</v>
      </c>
      <c r="CW410" s="57">
        <v>7.9590946976735803E-3</v>
      </c>
      <c r="CX410" s="57">
        <v>2.6564145095961901E-3</v>
      </c>
      <c r="CY410" s="57">
        <v>-1.6556232031653001E-4</v>
      </c>
      <c r="CZ410" s="57">
        <v>-5.0792704304969596E-3</v>
      </c>
      <c r="DA410" s="57">
        <v>1.3787700875032199E-2</v>
      </c>
      <c r="DB410" s="57">
        <v>2.4027856925886201E-2</v>
      </c>
      <c r="DC410" s="57">
        <v>1.7352894057906201E-2</v>
      </c>
      <c r="DD410" s="57">
        <v>-3.6533051713939003E-5</v>
      </c>
      <c r="DE410" s="57">
        <v>9.9365249522329903E-5</v>
      </c>
      <c r="DF410" s="57">
        <v>5.5187879950787198E-3</v>
      </c>
      <c r="DG410" s="57">
        <v>2.61699996338699E-2</v>
      </c>
      <c r="DH410" s="57">
        <v>3.45546978401714E-2</v>
      </c>
      <c r="DI410" s="57">
        <v>4.3723268597469798E-2</v>
      </c>
      <c r="DJ410" s="57">
        <v>9.6574379798852805E-2</v>
      </c>
      <c r="DK410" s="57">
        <v>0.124682626497156</v>
      </c>
      <c r="DL410" s="57">
        <v>0.12332384239654</v>
      </c>
      <c r="DM410" s="57">
        <v>0.107371116309945</v>
      </c>
      <c r="DN410" s="57">
        <v>8.6669071304373693E-2</v>
      </c>
      <c r="DO410" s="57">
        <v>1.83156188098632E-2</v>
      </c>
      <c r="DP410" s="52">
        <v>-9.0107045188836897E-4</v>
      </c>
      <c r="DQ410" s="52">
        <v>-4.6759602339680097E-3</v>
      </c>
      <c r="DR410" s="58">
        <v>2.2184655474144999E-6</v>
      </c>
      <c r="DS410" s="58">
        <v>1.49333927349154E-6</v>
      </c>
      <c r="DT410" s="58">
        <v>1.16418751267553E-6</v>
      </c>
      <c r="DU410" s="58">
        <v>8.5977157771901898E-7</v>
      </c>
      <c r="DV410" s="58">
        <v>5.6654070220135397E-7</v>
      </c>
      <c r="DW410" s="58">
        <v>1.4264724119573801E-7</v>
      </c>
      <c r="DX410" s="58">
        <v>4.4373202257992698E-7</v>
      </c>
      <c r="DY410" s="58">
        <v>1.0316251282719599E-6</v>
      </c>
      <c r="DZ410" s="58">
        <v>7.3152472300065604E-7</v>
      </c>
      <c r="EA410" s="58">
        <v>4.35132323408026E-7</v>
      </c>
      <c r="EB410" s="58">
        <v>2.5139674498542901E-7</v>
      </c>
      <c r="EC410" s="58">
        <v>2.6911875143828099E-7</v>
      </c>
      <c r="ED410" s="58">
        <v>5.9795740948063404E-7</v>
      </c>
      <c r="EE410" s="58">
        <v>1.5656983089127399E-6</v>
      </c>
      <c r="EF410" s="58">
        <v>2.3261660525984101E-6</v>
      </c>
      <c r="EG410" s="58">
        <v>3.0452343152092101E-6</v>
      </c>
      <c r="EH410" s="58">
        <v>3.7713179472309302E-6</v>
      </c>
      <c r="EI410" s="58">
        <v>4.2183900120303101E-6</v>
      </c>
      <c r="EJ410" s="58">
        <v>4.2418454557395403E-6</v>
      </c>
      <c r="EK410" s="58">
        <v>3.49582258500986E-6</v>
      </c>
      <c r="EL410" s="58">
        <v>3.0374956287861901E-6</v>
      </c>
      <c r="EM410" s="58">
        <v>2.08515033975919E-6</v>
      </c>
      <c r="EN410" s="58">
        <v>5.9484412985206103E-7</v>
      </c>
      <c r="EO410" s="58">
        <v>5.8658396679766796E-7</v>
      </c>
    </row>
    <row r="411" spans="2:145" x14ac:dyDescent="0.25">
      <c r="B4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All_All_All_All_All_All_All_All_Yes_All_All_45890</v>
      </c>
      <c r="C411" s="52" t="s">
        <v>264</v>
      </c>
      <c r="D411" s="52" t="s">
        <v>223</v>
      </c>
      <c r="E411" s="52" t="s">
        <v>25</v>
      </c>
      <c r="F411" s="52" t="s">
        <v>25</v>
      </c>
      <c r="G411" s="52" t="s">
        <v>25</v>
      </c>
      <c r="H411" s="52" t="s">
        <v>25</v>
      </c>
      <c r="I411" s="52" t="s">
        <v>25</v>
      </c>
      <c r="J411" s="52" t="s">
        <v>25</v>
      </c>
      <c r="K411" s="52" t="s">
        <v>25</v>
      </c>
      <c r="L411" s="52" t="s">
        <v>25</v>
      </c>
      <c r="M411" s="53" t="s">
        <v>224</v>
      </c>
      <c r="N411" s="54" t="s">
        <v>25</v>
      </c>
      <c r="O411" s="52" t="s">
        <v>25</v>
      </c>
      <c r="P411" s="55">
        <v>45890</v>
      </c>
      <c r="Q411" s="52">
        <v>17</v>
      </c>
      <c r="R411" s="52">
        <v>21</v>
      </c>
      <c r="S411" s="56">
        <v>11438</v>
      </c>
      <c r="T411" s="52">
        <v>0</v>
      </c>
      <c r="U411" s="52">
        <v>0</v>
      </c>
      <c r="V411" s="52">
        <v>0</v>
      </c>
      <c r="W411" s="52">
        <v>0</v>
      </c>
      <c r="X411" s="52">
        <v>1.2467566522559399</v>
      </c>
      <c r="Y411" s="52">
        <v>1.09681665383127</v>
      </c>
      <c r="Z411" s="52">
        <v>0.96752099631293298</v>
      </c>
      <c r="AA411" s="52">
        <v>0.85958601337852503</v>
      </c>
      <c r="AB411" s="52">
        <v>0.81098087032737098</v>
      </c>
      <c r="AC411" s="52">
        <v>0.75662977059152003</v>
      </c>
      <c r="AD411" s="52">
        <v>0.76465448083858101</v>
      </c>
      <c r="AE411" s="52">
        <v>0.77727250360877498</v>
      </c>
      <c r="AF411" s="52">
        <v>0.77384762366058402</v>
      </c>
      <c r="AG411" s="52">
        <v>0.85901230293077802</v>
      </c>
      <c r="AH411" s="52">
        <v>1.0053961790886199</v>
      </c>
      <c r="AI411" s="52">
        <v>1.1784062275136999</v>
      </c>
      <c r="AJ411" s="52">
        <v>1.3861085362640999</v>
      </c>
      <c r="AK411" s="52">
        <v>1.6518184675301499</v>
      </c>
      <c r="AL411" s="52">
        <v>1.8738594206491701</v>
      </c>
      <c r="AM411" s="52">
        <v>2.0595027286616401</v>
      </c>
      <c r="AN411" s="52">
        <v>2.0859236568069899</v>
      </c>
      <c r="AO411" s="52">
        <v>2.1867006100830801</v>
      </c>
      <c r="AP411" s="52">
        <v>2.1959530448273199</v>
      </c>
      <c r="AQ411" s="52">
        <v>2.0271116898536898</v>
      </c>
      <c r="AR411" s="52">
        <v>1.93660481621119</v>
      </c>
      <c r="AS411" s="52">
        <v>1.9635116254907199</v>
      </c>
      <c r="AT411" s="52">
        <v>1.7785983067673199</v>
      </c>
      <c r="AU411" s="52">
        <v>1.4826199071094901</v>
      </c>
      <c r="AV411" s="52">
        <v>1.3415824578970701</v>
      </c>
      <c r="AW411" s="52">
        <v>1.2541928640764599</v>
      </c>
      <c r="AX411" s="52">
        <v>1.0821386201997301</v>
      </c>
      <c r="AY411" s="52">
        <v>0.95323667711408699</v>
      </c>
      <c r="AZ411" s="52">
        <v>0.85437088623130897</v>
      </c>
      <c r="BA411" s="52">
        <v>0.78552534305497002</v>
      </c>
      <c r="BB411" s="52">
        <v>0.75476369336248195</v>
      </c>
      <c r="BC411" s="52">
        <v>0.76527255837705999</v>
      </c>
      <c r="BD411" s="52">
        <v>0.79543517749612602</v>
      </c>
      <c r="BE411" s="52">
        <v>0.80730364518443598</v>
      </c>
      <c r="BF411" s="52">
        <v>0.87721231411147305</v>
      </c>
      <c r="BG411" s="52">
        <v>0.99118459903752199</v>
      </c>
      <c r="BH411" s="52">
        <v>1.1732646670370099</v>
      </c>
      <c r="BI411" s="52">
        <v>1.4145613811322399</v>
      </c>
      <c r="BJ411" s="52">
        <v>1.7184867999384601</v>
      </c>
      <c r="BK411" s="52">
        <v>1.9512026615585401</v>
      </c>
      <c r="BL411" s="52">
        <v>2.1804190426433001</v>
      </c>
      <c r="BM411" s="52">
        <v>2.2690140116092801</v>
      </c>
      <c r="BN411" s="52">
        <v>2.3325800880005398</v>
      </c>
      <c r="BO411" s="52">
        <v>2.31595400046126</v>
      </c>
      <c r="BP411" s="52">
        <v>2.15462729498981</v>
      </c>
      <c r="BQ411" s="52">
        <v>2.0313754858415498</v>
      </c>
      <c r="BR411" s="52">
        <v>1.93506413479329</v>
      </c>
      <c r="BS411" s="52">
        <v>1.73873959758491</v>
      </c>
      <c r="BT411" s="52">
        <v>1.4881384276679499</v>
      </c>
      <c r="BU411" s="52">
        <v>76.076250046771804</v>
      </c>
      <c r="BV411" s="52">
        <v>74.754028529385593</v>
      </c>
      <c r="BW411" s="52">
        <v>73.805913138897594</v>
      </c>
      <c r="BX411" s="52">
        <v>71.961736275328093</v>
      </c>
      <c r="BY411" s="52">
        <v>70.757314856055004</v>
      </c>
      <c r="BZ411" s="52">
        <v>69.739581479523295</v>
      </c>
      <c r="CA411" s="52">
        <v>68.616409143762496</v>
      </c>
      <c r="CB411" s="52">
        <v>68.634339286442994</v>
      </c>
      <c r="CC411" s="52">
        <v>72.371339528682697</v>
      </c>
      <c r="CD411" s="52">
        <v>77.487295944247506</v>
      </c>
      <c r="CE411" s="52">
        <v>82.561495705600805</v>
      </c>
      <c r="CF411" s="52">
        <v>86.980773593928802</v>
      </c>
      <c r="CG411" s="52">
        <v>90.4976019784567</v>
      </c>
      <c r="CH411" s="52">
        <v>93.571661900687602</v>
      </c>
      <c r="CI411" s="52">
        <v>95.578980077280903</v>
      </c>
      <c r="CJ411" s="52">
        <v>97.813819221198699</v>
      </c>
      <c r="CK411" s="52">
        <v>98.462419341824699</v>
      </c>
      <c r="CL411" s="52">
        <v>97.987649619047005</v>
      </c>
      <c r="CM411" s="52">
        <v>97.212876802106706</v>
      </c>
      <c r="CN411" s="52">
        <v>94.771242944399404</v>
      </c>
      <c r="CO411" s="52">
        <v>90.349014024100697</v>
      </c>
      <c r="CP411" s="52">
        <v>86.373009617086694</v>
      </c>
      <c r="CQ411" s="57">
        <v>83.254094054125702</v>
      </c>
      <c r="CR411" s="57">
        <v>80.7930342282867</v>
      </c>
      <c r="CS411" s="57">
        <v>79.153376771339495</v>
      </c>
      <c r="CT411" s="57">
        <v>1.3645947398935401E-2</v>
      </c>
      <c r="CU411" s="57">
        <v>8.1102515074217094E-3</v>
      </c>
      <c r="CV411" s="57">
        <v>1.3724503852065299E-2</v>
      </c>
      <c r="CW411" s="57">
        <v>6.6916301729630801E-3</v>
      </c>
      <c r="CX411" s="57">
        <v>1.9525582031766501E-3</v>
      </c>
      <c r="CY411" s="57">
        <v>1.70850742356638E-4</v>
      </c>
      <c r="CZ411" s="57">
        <v>-4.5866409579473797E-3</v>
      </c>
      <c r="DA411" s="57">
        <v>1.21335360998508E-2</v>
      </c>
      <c r="DB411" s="57">
        <v>2.4012138908114999E-2</v>
      </c>
      <c r="DC411" s="57">
        <v>1.7272520355452299E-2</v>
      </c>
      <c r="DD411" s="57">
        <v>5.0190262951567901E-5</v>
      </c>
      <c r="DE411" s="57">
        <v>-3.8866185086531202E-4</v>
      </c>
      <c r="DF411" s="57">
        <v>3.4687376852089598E-3</v>
      </c>
      <c r="DG411" s="57">
        <v>2.6315852252646401E-2</v>
      </c>
      <c r="DH411" s="57">
        <v>2.9416980691437101E-2</v>
      </c>
      <c r="DI411" s="57">
        <v>4.0829748929316803E-2</v>
      </c>
      <c r="DJ411" s="57">
        <v>9.3209825909183003E-2</v>
      </c>
      <c r="DK411" s="57">
        <v>0.117596496301741</v>
      </c>
      <c r="DL411" s="57">
        <v>0.116952945299291</v>
      </c>
      <c r="DM411" s="57">
        <v>0.100535154316921</v>
      </c>
      <c r="DN411" s="57">
        <v>6.4379847759791595E-2</v>
      </c>
      <c r="DO411" s="57">
        <v>7.5012082915158398E-3</v>
      </c>
      <c r="DP411" s="52">
        <v>-7.0311432170557398E-3</v>
      </c>
      <c r="DQ411" s="52">
        <v>-8.1890235337684302E-4</v>
      </c>
      <c r="DR411" s="58">
        <v>1.5018757594810999E-6</v>
      </c>
      <c r="DS411" s="58">
        <v>1.25138625838399E-6</v>
      </c>
      <c r="DT411" s="58">
        <v>1.0476432633417499E-6</v>
      </c>
      <c r="DU411" s="58">
        <v>8.0235736379600902E-7</v>
      </c>
      <c r="DV411" s="58">
        <v>5.4101706257608102E-7</v>
      </c>
      <c r="DW411" s="58">
        <v>1.3757360154168201E-7</v>
      </c>
      <c r="DX411" s="58">
        <v>4.32228495306675E-7</v>
      </c>
      <c r="DY411" s="58">
        <v>9.4292927990841903E-7</v>
      </c>
      <c r="DZ411" s="58">
        <v>6.1516212493077696E-7</v>
      </c>
      <c r="EA411" s="58">
        <v>3.6507335964259401E-7</v>
      </c>
      <c r="EB411" s="58">
        <v>2.21166633479833E-7</v>
      </c>
      <c r="EC411" s="58">
        <v>2.8041315390383001E-7</v>
      </c>
      <c r="ED411" s="58">
        <v>5.9972331181933997E-7</v>
      </c>
      <c r="EE411" s="58">
        <v>1.29599861203134E-6</v>
      </c>
      <c r="EF411" s="58">
        <v>1.7983666575309E-6</v>
      </c>
      <c r="EG411" s="58">
        <v>2.4591100877837301E-6</v>
      </c>
      <c r="EH411" s="58">
        <v>3.2079483126997798E-6</v>
      </c>
      <c r="EI411" s="58">
        <v>3.3098121867532101E-6</v>
      </c>
      <c r="EJ411" s="58">
        <v>3.2749423407621899E-6</v>
      </c>
      <c r="EK411" s="58">
        <v>2.35297812008262E-6</v>
      </c>
      <c r="EL411" s="58">
        <v>2.3328980071939301E-6</v>
      </c>
      <c r="EM411" s="58">
        <v>1.3506947603882099E-6</v>
      </c>
      <c r="EN411" s="58">
        <v>3.3206163743348698E-7</v>
      </c>
      <c r="EO411" s="58">
        <v>2.7892902454090098E-7</v>
      </c>
    </row>
    <row r="412" spans="2:145" x14ac:dyDescent="0.25">
      <c r="B4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All_All_All_All_All_All_All_All_Yes_All_All_45891</v>
      </c>
      <c r="C412" s="52" t="s">
        <v>264</v>
      </c>
      <c r="D412" s="52" t="s">
        <v>223</v>
      </c>
      <c r="E412" s="52" t="s">
        <v>25</v>
      </c>
      <c r="F412" s="52" t="s">
        <v>25</v>
      </c>
      <c r="G412" s="52" t="s">
        <v>25</v>
      </c>
      <c r="H412" s="52" t="s">
        <v>25</v>
      </c>
      <c r="I412" s="52" t="s">
        <v>25</v>
      </c>
      <c r="J412" s="52" t="s">
        <v>25</v>
      </c>
      <c r="K412" s="52" t="s">
        <v>25</v>
      </c>
      <c r="L412" s="52" t="s">
        <v>25</v>
      </c>
      <c r="M412" s="53" t="s">
        <v>224</v>
      </c>
      <c r="N412" s="54" t="s">
        <v>25</v>
      </c>
      <c r="O412" s="52" t="s">
        <v>25</v>
      </c>
      <c r="P412" s="55">
        <v>45891</v>
      </c>
      <c r="Q412" s="52">
        <v>17</v>
      </c>
      <c r="R412" s="52">
        <v>21</v>
      </c>
      <c r="S412" s="56">
        <v>11531</v>
      </c>
      <c r="T412" s="52">
        <v>0</v>
      </c>
      <c r="U412" s="52">
        <v>0</v>
      </c>
      <c r="V412" s="52">
        <v>0</v>
      </c>
      <c r="W412" s="52">
        <v>0</v>
      </c>
      <c r="X412" s="52">
        <v>1.44186559271742</v>
      </c>
      <c r="Y412" s="52">
        <v>1.2647143037909601</v>
      </c>
      <c r="Z412" s="52">
        <v>1.11106669710255</v>
      </c>
      <c r="AA412" s="52">
        <v>0.99897699783237703</v>
      </c>
      <c r="AB412" s="52">
        <v>0.873975923077983</v>
      </c>
      <c r="AC412" s="52">
        <v>0.82527192762610102</v>
      </c>
      <c r="AD412" s="52">
        <v>0.84808418940248798</v>
      </c>
      <c r="AE412" s="52">
        <v>0.88710396155742899</v>
      </c>
      <c r="AF412" s="52">
        <v>0.87103798272948296</v>
      </c>
      <c r="AG412" s="52">
        <v>0.99613018226389705</v>
      </c>
      <c r="AH412" s="52">
        <v>1.11455924861274</v>
      </c>
      <c r="AI412" s="52">
        <v>1.33707760287137</v>
      </c>
      <c r="AJ412" s="52">
        <v>1.5647061987886</v>
      </c>
      <c r="AK412" s="52">
        <v>1.7999350791673201</v>
      </c>
      <c r="AL412" s="52">
        <v>2.0513593179205798</v>
      </c>
      <c r="AM412" s="52">
        <v>2.2188459640568001</v>
      </c>
      <c r="AN412" s="52">
        <v>2.2302379943598298</v>
      </c>
      <c r="AO412" s="52">
        <v>2.2774796311402001</v>
      </c>
      <c r="AP412" s="52">
        <v>2.2463549301359</v>
      </c>
      <c r="AQ412" s="52">
        <v>2.1047285903966899</v>
      </c>
      <c r="AR412" s="52">
        <v>2.0162732060771398</v>
      </c>
      <c r="AS412" s="52">
        <v>2.0352761030991098</v>
      </c>
      <c r="AT412" s="52">
        <v>1.86072201139928</v>
      </c>
      <c r="AU412" s="52">
        <v>1.65491191099238</v>
      </c>
      <c r="AV412" s="52">
        <v>1.48653798765418</v>
      </c>
      <c r="AW412" s="52">
        <v>1.34485033539842</v>
      </c>
      <c r="AX412" s="52">
        <v>1.2014272093317999</v>
      </c>
      <c r="AY412" s="52">
        <v>1.0551555724363</v>
      </c>
      <c r="AZ412" s="52">
        <v>0.93809972490878502</v>
      </c>
      <c r="BA412" s="52">
        <v>0.86416658701643401</v>
      </c>
      <c r="BB412" s="52">
        <v>0.82598638737791596</v>
      </c>
      <c r="BC412" s="52">
        <v>0.828285049115</v>
      </c>
      <c r="BD412" s="52">
        <v>0.85867586960900799</v>
      </c>
      <c r="BE412" s="52">
        <v>0.88390186049225605</v>
      </c>
      <c r="BF412" s="52">
        <v>0.98989600960754698</v>
      </c>
      <c r="BG412" s="52">
        <v>1.1354624609533499</v>
      </c>
      <c r="BH412" s="52">
        <v>1.3353982245545299</v>
      </c>
      <c r="BI412" s="52">
        <v>1.56526673078348</v>
      </c>
      <c r="BJ412" s="52">
        <v>1.8318113671821501</v>
      </c>
      <c r="BK412" s="52">
        <v>2.0921010251249301</v>
      </c>
      <c r="BL412" s="52">
        <v>2.27738496264524</v>
      </c>
      <c r="BM412" s="52">
        <v>2.3998247014828502</v>
      </c>
      <c r="BN412" s="52">
        <v>2.4982579447805202</v>
      </c>
      <c r="BO412" s="52">
        <v>2.46693539206436</v>
      </c>
      <c r="BP412" s="52">
        <v>2.29553712671715</v>
      </c>
      <c r="BQ412" s="52">
        <v>2.1767003556978199</v>
      </c>
      <c r="BR412" s="52">
        <v>2.0842869420093302</v>
      </c>
      <c r="BS412" s="52">
        <v>1.86883198689983</v>
      </c>
      <c r="BT412" s="52">
        <v>1.61585067232454</v>
      </c>
      <c r="BU412" s="52">
        <v>78.827683521598999</v>
      </c>
      <c r="BV412" s="52">
        <v>77.953502751004393</v>
      </c>
      <c r="BW412" s="52">
        <v>75.670701870776398</v>
      </c>
      <c r="BX412" s="52">
        <v>73.816578771649304</v>
      </c>
      <c r="BY412" s="52">
        <v>72.3994072765487</v>
      </c>
      <c r="BZ412" s="52">
        <v>71.544245862704997</v>
      </c>
      <c r="CA412" s="52">
        <v>70.006847793531705</v>
      </c>
      <c r="CB412" s="52">
        <v>69.693132222411094</v>
      </c>
      <c r="CC412" s="52">
        <v>73.258161927373195</v>
      </c>
      <c r="CD412" s="52">
        <v>77.756180689328104</v>
      </c>
      <c r="CE412" s="52">
        <v>82.3248806824854</v>
      </c>
      <c r="CF412" s="52">
        <v>86.392864289510698</v>
      </c>
      <c r="CG412" s="52">
        <v>90.344211232953498</v>
      </c>
      <c r="CH412" s="52">
        <v>93.538477045608801</v>
      </c>
      <c r="CI412" s="52">
        <v>96.552680625185701</v>
      </c>
      <c r="CJ412" s="52">
        <v>98.313539015649297</v>
      </c>
      <c r="CK412" s="52">
        <v>99.302631595295907</v>
      </c>
      <c r="CL412" s="52">
        <v>99.455725995812699</v>
      </c>
      <c r="CM412" s="52">
        <v>98.231599101482303</v>
      </c>
      <c r="CN412" s="52">
        <v>96.181213899967105</v>
      </c>
      <c r="CO412" s="52">
        <v>92.154224686875295</v>
      </c>
      <c r="CP412" s="52">
        <v>88.631783071421196</v>
      </c>
      <c r="CQ412" s="57">
        <v>85.147814661041295</v>
      </c>
      <c r="CR412" s="57">
        <v>82.019596724074205</v>
      </c>
      <c r="CS412" s="57">
        <v>80.812379415547497</v>
      </c>
      <c r="CT412" s="57">
        <v>1.5821628209090999E-2</v>
      </c>
      <c r="CU412" s="57">
        <v>2.3273668887566702E-2</v>
      </c>
      <c r="CV412" s="57">
        <v>2.0520114171176201E-2</v>
      </c>
      <c r="CW412" s="57">
        <v>1.01197264088836E-2</v>
      </c>
      <c r="CX412" s="57">
        <v>4.0670297124319899E-3</v>
      </c>
      <c r="CY412" s="57">
        <v>-1.3102750685978E-3</v>
      </c>
      <c r="CZ412" s="57">
        <v>-6.5165676166101302E-3</v>
      </c>
      <c r="DA412" s="57">
        <v>1.5086038279748601E-2</v>
      </c>
      <c r="DB412" s="57">
        <v>2.5047564637082301E-2</v>
      </c>
      <c r="DC412" s="57">
        <v>1.6711618453621201E-2</v>
      </c>
      <c r="DD412" s="57">
        <v>3.5629677806498501E-3</v>
      </c>
      <c r="DE412" s="57">
        <v>1.9815553130576699E-3</v>
      </c>
      <c r="DF412" s="57">
        <v>1.4737071241205499E-2</v>
      </c>
      <c r="DG412" s="57">
        <v>4.5137273144091002E-2</v>
      </c>
      <c r="DH412" s="52">
        <v>4.9348998651026002E-2</v>
      </c>
      <c r="DI412" s="52">
        <v>5.4492064393685501E-2</v>
      </c>
      <c r="DJ412" s="52">
        <v>0.103190987972217</v>
      </c>
      <c r="DK412" s="57">
        <v>0.12911532234842099</v>
      </c>
      <c r="DL412" s="57">
        <v>0.12389085700265499</v>
      </c>
      <c r="DM412" s="57">
        <v>0.107015957399461</v>
      </c>
      <c r="DN412" s="57">
        <v>8.4425196567859295E-2</v>
      </c>
      <c r="DO412" s="57">
        <v>3.2228360007293601E-2</v>
      </c>
      <c r="DP412" s="52">
        <v>3.1457251661864E-3</v>
      </c>
      <c r="DQ412" s="52">
        <v>-5.0739403464268498E-3</v>
      </c>
      <c r="DR412" s="58">
        <v>1.79545609931048E-6</v>
      </c>
      <c r="DS412" s="58">
        <v>1.9407721424532101E-6</v>
      </c>
      <c r="DT412" s="58">
        <v>1.3492524770825599E-6</v>
      </c>
      <c r="DU412" s="58">
        <v>9.3442670574015803E-7</v>
      </c>
      <c r="DV412" s="58">
        <v>6.0352209695206898E-7</v>
      </c>
      <c r="DW412" s="58">
        <v>2.0233885560565E-7</v>
      </c>
      <c r="DX412" s="58">
        <v>5.3791213042139595E-7</v>
      </c>
      <c r="DY412" s="58">
        <v>1.2332764127493699E-6</v>
      </c>
      <c r="DZ412" s="58">
        <v>8.77487992236945E-7</v>
      </c>
      <c r="EA412" s="58">
        <v>5.50415827595168E-7</v>
      </c>
      <c r="EB412" s="58">
        <v>4.9672736128984301E-7</v>
      </c>
      <c r="EC412" s="58">
        <v>8.3298665549802201E-7</v>
      </c>
      <c r="ED412" s="58">
        <v>1.53362874669906E-6</v>
      </c>
      <c r="EE412" s="58">
        <v>2.7734871406592599E-6</v>
      </c>
      <c r="EF412" s="58">
        <v>4.0240236297307302E-6</v>
      </c>
      <c r="EG412" s="58">
        <v>4.1682244655887204E-6</v>
      </c>
      <c r="EH412" s="58">
        <v>4.7859601101169303E-6</v>
      </c>
      <c r="EI412" s="58">
        <v>5.3339816662203398E-6</v>
      </c>
      <c r="EJ412" s="58">
        <v>4.9472129277153903E-6</v>
      </c>
      <c r="EK412" s="58">
        <v>4.0295961205658E-6</v>
      </c>
      <c r="EL412" s="58">
        <v>4.2279988468004896E-6</v>
      </c>
      <c r="EM412" s="58">
        <v>3.5132749750362999E-6</v>
      </c>
      <c r="EN412" s="58">
        <v>8.6953026834558605E-7</v>
      </c>
      <c r="EO412" s="58">
        <v>9.968848147371299E-7</v>
      </c>
    </row>
    <row r="413" spans="2:145" x14ac:dyDescent="0.25">
      <c r="B4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All_All_All_All_All_All_All_All_Yes_All_All_45904</v>
      </c>
      <c r="C413" s="52" t="s">
        <v>264</v>
      </c>
      <c r="D413" s="52" t="s">
        <v>223</v>
      </c>
      <c r="E413" s="52" t="s">
        <v>25</v>
      </c>
      <c r="F413" s="52" t="s">
        <v>25</v>
      </c>
      <c r="G413" s="52" t="s">
        <v>25</v>
      </c>
      <c r="H413" s="52" t="s">
        <v>25</v>
      </c>
      <c r="I413" s="52" t="s">
        <v>25</v>
      </c>
      <c r="J413" s="52" t="s">
        <v>25</v>
      </c>
      <c r="K413" s="52" t="s">
        <v>25</v>
      </c>
      <c r="L413" s="52" t="s">
        <v>25</v>
      </c>
      <c r="M413" s="53" t="s">
        <v>224</v>
      </c>
      <c r="N413" s="54" t="s">
        <v>25</v>
      </c>
      <c r="O413" s="52" t="s">
        <v>25</v>
      </c>
      <c r="P413" s="55">
        <v>45904</v>
      </c>
      <c r="Q413" s="52">
        <v>17</v>
      </c>
      <c r="R413" s="52">
        <v>21</v>
      </c>
      <c r="S413" s="56">
        <v>12305</v>
      </c>
      <c r="T413" s="52">
        <v>0</v>
      </c>
      <c r="U413" s="52">
        <v>0</v>
      </c>
      <c r="V413" s="52">
        <v>0</v>
      </c>
      <c r="W413" s="52">
        <v>0</v>
      </c>
      <c r="X413" s="52">
        <v>1.31261705325735</v>
      </c>
      <c r="Y413" s="52">
        <v>1.163151587889</v>
      </c>
      <c r="Z413" s="52">
        <v>1.0214141185176</v>
      </c>
      <c r="AA413" s="52">
        <v>0.91683077866380402</v>
      </c>
      <c r="AB413" s="52">
        <v>0.85233331205829699</v>
      </c>
      <c r="AC413" s="52">
        <v>0.82657024613074104</v>
      </c>
      <c r="AD413" s="52">
        <v>0.83747703069852397</v>
      </c>
      <c r="AE413" s="52">
        <v>0.83296192524860302</v>
      </c>
      <c r="AF413" s="52">
        <v>0.78769568904579601</v>
      </c>
      <c r="AG413" s="52">
        <v>0.84491613980912805</v>
      </c>
      <c r="AH413" s="52">
        <v>0.94576638306056704</v>
      </c>
      <c r="AI413" s="52">
        <v>1.08925580571659</v>
      </c>
      <c r="AJ413" s="52">
        <v>1.2727447801889</v>
      </c>
      <c r="AK413" s="52">
        <v>1.4799749305222301</v>
      </c>
      <c r="AL413" s="52">
        <v>1.65708254814225</v>
      </c>
      <c r="AM413" s="52">
        <v>1.8417338635912801</v>
      </c>
      <c r="AN413" s="52">
        <v>1.8634099117898399</v>
      </c>
      <c r="AO413" s="52">
        <v>1.88600487166074</v>
      </c>
      <c r="AP413" s="52">
        <v>1.8248159161672</v>
      </c>
      <c r="AQ413" s="52">
        <v>1.6910490872207</v>
      </c>
      <c r="AR413" s="52">
        <v>1.6566447898105401</v>
      </c>
      <c r="AS413" s="52">
        <v>1.6217544494302001</v>
      </c>
      <c r="AT413" s="52">
        <v>1.4157203511997301</v>
      </c>
      <c r="AU413" s="52">
        <v>1.20432065266871</v>
      </c>
      <c r="AV413" s="52">
        <v>1.4334357986239901</v>
      </c>
      <c r="AW413" s="52">
        <v>1.1857459345323</v>
      </c>
      <c r="AX413" s="52">
        <v>1.0485359089820601</v>
      </c>
      <c r="AY413" s="52">
        <v>0.95180924598979799</v>
      </c>
      <c r="AZ413" s="52">
        <v>0.87923365324608405</v>
      </c>
      <c r="BA413" s="52">
        <v>0.839498226954278</v>
      </c>
      <c r="BB413" s="52">
        <v>0.81812564020068901</v>
      </c>
      <c r="BC413" s="52">
        <v>0.83441481030796205</v>
      </c>
      <c r="BD413" s="52">
        <v>0.83188726594296902</v>
      </c>
      <c r="BE413" s="52">
        <v>0.80836413003767604</v>
      </c>
      <c r="BF413" s="52">
        <v>0.86910366119929605</v>
      </c>
      <c r="BG413" s="52">
        <v>0.955537287724055</v>
      </c>
      <c r="BH413" s="52">
        <v>1.0879928520611599</v>
      </c>
      <c r="BI413" s="52">
        <v>1.24941105712121</v>
      </c>
      <c r="BJ413" s="52">
        <v>1.4111652334345199</v>
      </c>
      <c r="BK413" s="52">
        <v>1.6117479210228201</v>
      </c>
      <c r="BL413" s="52">
        <v>1.7489460407455399</v>
      </c>
      <c r="BM413" s="52">
        <v>1.83872923771156</v>
      </c>
      <c r="BN413" s="52">
        <v>1.8720212995551799</v>
      </c>
      <c r="BO413" s="52">
        <v>1.8069912700458499</v>
      </c>
      <c r="BP413" s="52">
        <v>1.6796304715849499</v>
      </c>
      <c r="BQ413" s="52">
        <v>1.6116608352352999</v>
      </c>
      <c r="BR413" s="52">
        <v>1.53407456515427</v>
      </c>
      <c r="BS413" s="52">
        <v>1.3889018711769401</v>
      </c>
      <c r="BT413" s="52">
        <v>1.20767385337311</v>
      </c>
      <c r="BU413" s="52">
        <v>75.439190757063997</v>
      </c>
      <c r="BV413" s="52">
        <v>73.738953890669293</v>
      </c>
      <c r="BW413" s="52">
        <v>72.692341453066803</v>
      </c>
      <c r="BX413" s="52">
        <v>71.508647031492103</v>
      </c>
      <c r="BY413" s="52">
        <v>70.187886229986503</v>
      </c>
      <c r="BZ413" s="52">
        <v>68.944156794601994</v>
      </c>
      <c r="CA413" s="52">
        <v>68.481150778325699</v>
      </c>
      <c r="CB413" s="52">
        <v>67.710727284510995</v>
      </c>
      <c r="CC413" s="52">
        <v>70.440252467760999</v>
      </c>
      <c r="CD413" s="52">
        <v>73.632855587143794</v>
      </c>
      <c r="CE413" s="52">
        <v>77.199488777247694</v>
      </c>
      <c r="CF413" s="52">
        <v>80.319007022697406</v>
      </c>
      <c r="CG413" s="52">
        <v>83.176894138232996</v>
      </c>
      <c r="CH413" s="52">
        <v>86.208863269083395</v>
      </c>
      <c r="CI413" s="52">
        <v>88.821343009853194</v>
      </c>
      <c r="CJ413" s="52">
        <v>90.218726267075297</v>
      </c>
      <c r="CK413" s="52">
        <v>90.621566326584002</v>
      </c>
      <c r="CL413" s="52">
        <v>90.196485578116295</v>
      </c>
      <c r="CM413" s="52">
        <v>88.432356917508201</v>
      </c>
      <c r="CN413" s="52">
        <v>84.596698471162199</v>
      </c>
      <c r="CO413" s="52">
        <v>81.083277304895205</v>
      </c>
      <c r="CP413" s="52">
        <v>78.1541875635683</v>
      </c>
      <c r="CQ413" s="57">
        <v>75.416912872934503</v>
      </c>
      <c r="CR413" s="57">
        <v>73.501271800025904</v>
      </c>
      <c r="CS413" s="57">
        <v>77.769875369394597</v>
      </c>
      <c r="CT413" s="57">
        <v>1.34365042753113E-2</v>
      </c>
      <c r="CU413" s="57">
        <v>5.0348134144303502E-3</v>
      </c>
      <c r="CV413" s="57">
        <v>1.14974481136337E-2</v>
      </c>
      <c r="CW413" s="57">
        <v>6.7104598278830098E-3</v>
      </c>
      <c r="CX413" s="57">
        <v>1.7126337506506799E-3</v>
      </c>
      <c r="CY413" s="57">
        <v>4.2660851339609498E-4</v>
      </c>
      <c r="CZ413" s="57">
        <v>-4.83916877715811E-3</v>
      </c>
      <c r="DA413" s="57">
        <v>1.17335648768631E-2</v>
      </c>
      <c r="DB413" s="57">
        <v>2.31010784892677E-2</v>
      </c>
      <c r="DC413" s="57">
        <v>2.0303284525697199E-2</v>
      </c>
      <c r="DD413" s="57">
        <v>5.4749425183563897E-4</v>
      </c>
      <c r="DE413" s="57">
        <v>2.6717149638846101E-3</v>
      </c>
      <c r="DF413" s="57">
        <v>6.9230774393489103E-3</v>
      </c>
      <c r="DG413" s="57">
        <v>3.1712967553128601E-3</v>
      </c>
      <c r="DH413" s="52">
        <v>1.1400248893597699E-2</v>
      </c>
      <c r="DI413" s="52">
        <v>1.1626899566973201E-2</v>
      </c>
      <c r="DJ413" s="57">
        <v>6.2805163243627296E-2</v>
      </c>
      <c r="DK413" s="52">
        <v>9.1873489507980702E-2</v>
      </c>
      <c r="DL413" s="57">
        <v>8.3497334796933803E-2</v>
      </c>
      <c r="DM413" s="57">
        <v>6.5945269941090803E-2</v>
      </c>
      <c r="DN413" s="57">
        <v>4.2594362937946301E-2</v>
      </c>
      <c r="DO413" s="57">
        <v>1.66628001541388E-3</v>
      </c>
      <c r="DP413" s="52">
        <v>-4.9665415888096396E-3</v>
      </c>
      <c r="DQ413" s="52">
        <v>1.9052173595916801E-3</v>
      </c>
      <c r="DR413" s="58">
        <v>1.71488179961378E-6</v>
      </c>
      <c r="DS413" s="58">
        <v>1.4421460745614799E-6</v>
      </c>
      <c r="DT413" s="58">
        <v>1.13692294953629E-6</v>
      </c>
      <c r="DU413" s="58">
        <v>8.1871590728360303E-7</v>
      </c>
      <c r="DV413" s="58">
        <v>5.73013788128947E-7</v>
      </c>
      <c r="DW413" s="58">
        <v>1.43924329904941E-7</v>
      </c>
      <c r="DX413" s="58">
        <v>4.8220542140082604E-7</v>
      </c>
      <c r="DY413" s="58">
        <v>1.0593426043451099E-6</v>
      </c>
      <c r="DZ413" s="58">
        <v>6.5957505568072305E-7</v>
      </c>
      <c r="EA413" s="58">
        <v>3.86956635695452E-7</v>
      </c>
      <c r="EB413" s="58">
        <v>2.3490990780437699E-7</v>
      </c>
      <c r="EC413" s="58">
        <v>2.5289184393768199E-7</v>
      </c>
      <c r="ED413" s="58">
        <v>5.0749842561134001E-7</v>
      </c>
      <c r="EE413" s="58">
        <v>1.2316296395713E-6</v>
      </c>
      <c r="EF413" s="58">
        <v>1.85081427536432E-6</v>
      </c>
      <c r="EG413" s="58">
        <v>2.3064876570785698E-6</v>
      </c>
      <c r="EH413" s="58">
        <v>3.0065448903101499E-6</v>
      </c>
      <c r="EI413" s="58">
        <v>3.12267890711593E-6</v>
      </c>
      <c r="EJ413" s="58">
        <v>2.8541754897996398E-6</v>
      </c>
      <c r="EK413" s="58">
        <v>2.08009302892507E-6</v>
      </c>
      <c r="EL413" s="58">
        <v>1.8359087661978799E-6</v>
      </c>
      <c r="EM413" s="58">
        <v>1.1776189547183101E-6</v>
      </c>
      <c r="EN413" s="58">
        <v>2.5857942002482499E-7</v>
      </c>
      <c r="EO413" s="58">
        <v>2.43940423987116E-7</v>
      </c>
    </row>
    <row r="414" spans="2:145" x14ac:dyDescent="0.25">
      <c r="B41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All_All_All_All_All_All_All_All_Yes_All_All_45916</v>
      </c>
      <c r="C414" s="52" t="s">
        <v>264</v>
      </c>
      <c r="D414" s="52" t="s">
        <v>223</v>
      </c>
      <c r="E414" s="52" t="s">
        <v>25</v>
      </c>
      <c r="F414" s="52" t="s">
        <v>25</v>
      </c>
      <c r="G414" s="52" t="s">
        <v>25</v>
      </c>
      <c r="H414" s="52" t="s">
        <v>25</v>
      </c>
      <c r="I414" s="52" t="s">
        <v>25</v>
      </c>
      <c r="J414" s="52" t="s">
        <v>25</v>
      </c>
      <c r="K414" s="52" t="s">
        <v>25</v>
      </c>
      <c r="L414" s="52" t="s">
        <v>25</v>
      </c>
      <c r="M414" s="53" t="s">
        <v>224</v>
      </c>
      <c r="N414" s="54" t="s">
        <v>25</v>
      </c>
      <c r="O414" s="52" t="s">
        <v>25</v>
      </c>
      <c r="P414" s="55">
        <v>45916</v>
      </c>
      <c r="Q414" s="52">
        <v>17</v>
      </c>
      <c r="R414" s="52">
        <v>21</v>
      </c>
      <c r="S414" s="56">
        <v>12917</v>
      </c>
      <c r="T414" s="52">
        <v>0</v>
      </c>
      <c r="U414" s="52">
        <v>0</v>
      </c>
      <c r="V414" s="52">
        <v>0</v>
      </c>
      <c r="W414" s="52">
        <v>0</v>
      </c>
      <c r="X414" s="52">
        <v>1.05514427228185</v>
      </c>
      <c r="Y414" s="52">
        <v>0.92784823197626198</v>
      </c>
      <c r="Z414" s="52">
        <v>0.81701904751531096</v>
      </c>
      <c r="AA414" s="52">
        <v>0.73468698714848901</v>
      </c>
      <c r="AB414" s="52">
        <v>0.68969330312426202</v>
      </c>
      <c r="AC414" s="52">
        <v>0.67620787355631395</v>
      </c>
      <c r="AD414" s="52">
        <v>0.72108865701432701</v>
      </c>
      <c r="AE414" s="52">
        <v>0.72627920348095398</v>
      </c>
      <c r="AF414" s="52">
        <v>0.69173896893637898</v>
      </c>
      <c r="AG414" s="52">
        <v>0.73952118757099405</v>
      </c>
      <c r="AH414" s="52">
        <v>0.839849681407698</v>
      </c>
      <c r="AI414" s="52">
        <v>0.976996302416406</v>
      </c>
      <c r="AJ414" s="52">
        <v>1.17223394391839</v>
      </c>
      <c r="AK414" s="52">
        <v>1.40002362210583</v>
      </c>
      <c r="AL414" s="52">
        <v>1.6484519723423701</v>
      </c>
      <c r="AM414" s="52">
        <v>1.8168298911431</v>
      </c>
      <c r="AN414" s="52">
        <v>1.8914259629989301</v>
      </c>
      <c r="AO414" s="52">
        <v>1.9076309547483501</v>
      </c>
      <c r="AP414" s="52">
        <v>1.8568276473807599</v>
      </c>
      <c r="AQ414" s="52">
        <v>1.7357501205622301</v>
      </c>
      <c r="AR414" s="52">
        <v>1.7011336667855499</v>
      </c>
      <c r="AS414" s="52">
        <v>1.64690043660137</v>
      </c>
      <c r="AT414" s="52">
        <v>1.4678673977984</v>
      </c>
      <c r="AU414" s="52">
        <v>1.2662422411999601</v>
      </c>
      <c r="AV414" s="52">
        <v>1.11770296613272</v>
      </c>
      <c r="AW414" s="52">
        <v>1.06864144640449</v>
      </c>
      <c r="AX414" s="52">
        <v>0.93111778947072499</v>
      </c>
      <c r="AY414" s="52">
        <v>0.82135302797646204</v>
      </c>
      <c r="AZ414" s="52">
        <v>0.73350725747835799</v>
      </c>
      <c r="BA414" s="52">
        <v>0.68733186754195796</v>
      </c>
      <c r="BB414" s="52">
        <v>0.67231913804710797</v>
      </c>
      <c r="BC414" s="52">
        <v>0.70619395700915399</v>
      </c>
      <c r="BD414" s="52">
        <v>0.73897040364537703</v>
      </c>
      <c r="BE414" s="52">
        <v>0.73122986686818503</v>
      </c>
      <c r="BF414" s="52">
        <v>0.77664096584259301</v>
      </c>
      <c r="BG414" s="52">
        <v>0.84192928751352902</v>
      </c>
      <c r="BH414" s="52">
        <v>0.98264574562080398</v>
      </c>
      <c r="BI414" s="52">
        <v>1.1773151172056899</v>
      </c>
      <c r="BJ414" s="52">
        <v>1.4346139182411499</v>
      </c>
      <c r="BK414" s="52">
        <v>1.66673807491254</v>
      </c>
      <c r="BL414" s="52">
        <v>1.8568883301519901</v>
      </c>
      <c r="BM414" s="52">
        <v>1.9437785855574901</v>
      </c>
      <c r="BN414" s="52">
        <v>2.01074112057016</v>
      </c>
      <c r="BO414" s="52">
        <v>1.9637135759294699</v>
      </c>
      <c r="BP414" s="52">
        <v>1.8374547195636901</v>
      </c>
      <c r="BQ414" s="52">
        <v>1.73091551136368</v>
      </c>
      <c r="BR414" s="52">
        <v>1.6326595253771099</v>
      </c>
      <c r="BS414" s="52">
        <v>1.4538487865804199</v>
      </c>
      <c r="BT414" s="52">
        <v>1.2538118572452699</v>
      </c>
      <c r="BU414" s="52">
        <v>74.377413822882104</v>
      </c>
      <c r="BV414" s="52">
        <v>72.983612232953107</v>
      </c>
      <c r="BW414" s="52">
        <v>70.710516129512797</v>
      </c>
      <c r="BX414" s="52">
        <v>69.947880160044505</v>
      </c>
      <c r="BY414" s="52">
        <v>68.224694958113304</v>
      </c>
      <c r="BZ414" s="52">
        <v>67.090266307102098</v>
      </c>
      <c r="CA414" s="52">
        <v>66.240485445016404</v>
      </c>
      <c r="CB414" s="52">
        <v>65.371893127247105</v>
      </c>
      <c r="CC414" s="52">
        <v>68.307015945376804</v>
      </c>
      <c r="CD414" s="52">
        <v>73.222966886811605</v>
      </c>
      <c r="CE414" s="52">
        <v>79.271467146838901</v>
      </c>
      <c r="CF414" s="52">
        <v>84.133237685079607</v>
      </c>
      <c r="CG414" s="52">
        <v>87.496270366175594</v>
      </c>
      <c r="CH414" s="52">
        <v>90.886687817029298</v>
      </c>
      <c r="CI414" s="52">
        <v>92.891424016398901</v>
      </c>
      <c r="CJ414" s="52">
        <v>94.632576597520298</v>
      </c>
      <c r="CK414" s="52">
        <v>95.272983791147198</v>
      </c>
      <c r="CL414" s="52">
        <v>95.247903957235195</v>
      </c>
      <c r="CM414" s="52">
        <v>93.785033892122797</v>
      </c>
      <c r="CN414" s="52">
        <v>90.535121399180994</v>
      </c>
      <c r="CO414" s="52">
        <v>86.291596011395399</v>
      </c>
      <c r="CP414" s="52">
        <v>82.998254838165295</v>
      </c>
      <c r="CQ414" s="57">
        <v>80.313819811493701</v>
      </c>
      <c r="CR414" s="57">
        <v>78.351814294317094</v>
      </c>
      <c r="CS414" s="57">
        <v>76.314335857283595</v>
      </c>
      <c r="CT414" s="57">
        <v>1.26119902072085E-2</v>
      </c>
      <c r="CU414" s="57">
        <v>5.3035799224060703E-4</v>
      </c>
      <c r="CV414" s="57">
        <v>3.8394235736878401E-3</v>
      </c>
      <c r="CW414" s="57">
        <v>3.6251093597031402E-3</v>
      </c>
      <c r="CX414" s="57">
        <v>-6.5138178726283503E-4</v>
      </c>
      <c r="CY414" s="57">
        <v>1.4757901254758899E-3</v>
      </c>
      <c r="CZ414" s="57">
        <v>-2.0138319711090901E-3</v>
      </c>
      <c r="DA414" s="57">
        <v>7.1144520509393901E-3</v>
      </c>
      <c r="DB414" s="57">
        <v>2.1177461093094499E-2</v>
      </c>
      <c r="DC414" s="57">
        <v>2.1607772003317899E-2</v>
      </c>
      <c r="DD414" s="57">
        <v>5.9087239790842896E-4</v>
      </c>
      <c r="DE414" s="57">
        <v>1.05413943040107E-3</v>
      </c>
      <c r="DF414" s="57">
        <v>7.5723327088930397E-5</v>
      </c>
      <c r="DG414" s="57">
        <v>2.2753556156650001E-3</v>
      </c>
      <c r="DH414" s="57">
        <v>9.1752163720872793E-3</v>
      </c>
      <c r="DI414" s="57">
        <v>1.5627152410293499E-2</v>
      </c>
      <c r="DJ414" s="57">
        <v>7.2829659226172905E-2</v>
      </c>
      <c r="DK414" s="57">
        <v>0.10309799694074499</v>
      </c>
      <c r="DL414" s="57">
        <v>9.9518134741833103E-2</v>
      </c>
      <c r="DM414" s="57">
        <v>8.4505273189055E-2</v>
      </c>
      <c r="DN414" s="57">
        <v>4.5631739284747702E-2</v>
      </c>
      <c r="DO414" s="57">
        <v>-4.63937972701867E-3</v>
      </c>
      <c r="DP414" s="52">
        <v>-6.88526458008427E-3</v>
      </c>
      <c r="DQ414" s="52">
        <v>1.3627386867265899E-4</v>
      </c>
      <c r="DR414" s="58">
        <v>1.4182056625086101E-6</v>
      </c>
      <c r="DS414" s="58">
        <v>1.1531872375023699E-6</v>
      </c>
      <c r="DT414" s="58">
        <v>9.26916288081563E-7</v>
      </c>
      <c r="DU414" s="58">
        <v>6.0753137938174103E-7</v>
      </c>
      <c r="DV414" s="58">
        <v>3.5112594706210499E-7</v>
      </c>
      <c r="DW414" s="58">
        <v>9.8674132188261996E-8</v>
      </c>
      <c r="DX414" s="58">
        <v>2.9481150447926599E-7</v>
      </c>
      <c r="DY414" s="58">
        <v>7.1793963784482795E-7</v>
      </c>
      <c r="DZ414" s="58">
        <v>5.39861938491585E-7</v>
      </c>
      <c r="EA414" s="58">
        <v>2.7452753775830198E-7</v>
      </c>
      <c r="EB414" s="58">
        <v>1.75807052580538E-7</v>
      </c>
      <c r="EC414" s="58">
        <v>2.1035689968106199E-7</v>
      </c>
      <c r="ED414" s="58">
        <v>4.6988506030751198E-7</v>
      </c>
      <c r="EE414" s="58">
        <v>1.25263091121897E-6</v>
      </c>
      <c r="EF414" s="58">
        <v>1.7515237883788001E-6</v>
      </c>
      <c r="EG414" s="58">
        <v>2.03979314038223E-6</v>
      </c>
      <c r="EH414" s="58">
        <v>2.5544760295783499E-6</v>
      </c>
      <c r="EI414" s="58">
        <v>2.5973377863222602E-6</v>
      </c>
      <c r="EJ414" s="58">
        <v>2.3388413465040098E-6</v>
      </c>
      <c r="EK414" s="58">
        <v>1.8604715348587799E-6</v>
      </c>
      <c r="EL414" s="58">
        <v>1.5979705788652399E-6</v>
      </c>
      <c r="EM414" s="58">
        <v>1.1664569289678601E-6</v>
      </c>
      <c r="EN414" s="58">
        <v>2.36696608724886E-7</v>
      </c>
      <c r="EO414" s="58">
        <v>2.29726229759076E-7</v>
      </c>
    </row>
    <row r="415" spans="2:145" x14ac:dyDescent="0.25">
      <c r="B41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All_All_All_All_All_All_All_All_Yes_All_All_45917</v>
      </c>
      <c r="C415" s="52" t="s">
        <v>264</v>
      </c>
      <c r="D415" s="52" t="s">
        <v>223</v>
      </c>
      <c r="E415" s="52" t="s">
        <v>25</v>
      </c>
      <c r="F415" s="52" t="s">
        <v>25</v>
      </c>
      <c r="G415" s="52" t="s">
        <v>25</v>
      </c>
      <c r="H415" s="52" t="s">
        <v>25</v>
      </c>
      <c r="I415" s="52" t="s">
        <v>25</v>
      </c>
      <c r="J415" s="52" t="s">
        <v>25</v>
      </c>
      <c r="K415" s="52" t="s">
        <v>25</v>
      </c>
      <c r="L415" s="52" t="s">
        <v>25</v>
      </c>
      <c r="M415" s="53" t="s">
        <v>224</v>
      </c>
      <c r="N415" s="54" t="s">
        <v>25</v>
      </c>
      <c r="O415" s="52" t="s">
        <v>25</v>
      </c>
      <c r="P415" s="55">
        <v>45917</v>
      </c>
      <c r="Q415" s="52">
        <v>17</v>
      </c>
      <c r="R415" s="52">
        <v>21</v>
      </c>
      <c r="S415" s="56">
        <v>13006</v>
      </c>
      <c r="T415" s="52">
        <v>0</v>
      </c>
      <c r="U415" s="52">
        <v>0</v>
      </c>
      <c r="V415" s="52">
        <v>0</v>
      </c>
      <c r="W415" s="52">
        <v>0</v>
      </c>
      <c r="X415" s="52">
        <v>1.18966574652333</v>
      </c>
      <c r="Y415" s="52">
        <v>1.0380382046541401</v>
      </c>
      <c r="Z415" s="52">
        <v>0.90496609006155204</v>
      </c>
      <c r="AA415" s="52">
        <v>0.79388525168521595</v>
      </c>
      <c r="AB415" s="52">
        <v>0.75155441223648001</v>
      </c>
      <c r="AC415" s="52">
        <v>0.72610905420068905</v>
      </c>
      <c r="AD415" s="52">
        <v>0.74196562149843404</v>
      </c>
      <c r="AE415" s="52">
        <v>0.75818224364302</v>
      </c>
      <c r="AF415" s="52">
        <v>0.72809076339145695</v>
      </c>
      <c r="AG415" s="52">
        <v>0.77986089869159203</v>
      </c>
      <c r="AH415" s="52">
        <v>0.86394394825875598</v>
      </c>
      <c r="AI415" s="52">
        <v>1.01510321524458</v>
      </c>
      <c r="AJ415" s="52">
        <v>1.21659156779379</v>
      </c>
      <c r="AK415" s="52">
        <v>1.4310689946645101</v>
      </c>
      <c r="AL415" s="52">
        <v>1.6757202644637901</v>
      </c>
      <c r="AM415" s="52">
        <v>1.85357104489552</v>
      </c>
      <c r="AN415" s="52">
        <v>1.8743722825067</v>
      </c>
      <c r="AO415" s="52">
        <v>1.91117171531508</v>
      </c>
      <c r="AP415" s="52">
        <v>1.9045110511958601</v>
      </c>
      <c r="AQ415" s="52">
        <v>1.8138081837323901</v>
      </c>
      <c r="AR415" s="52">
        <v>1.7552254418364699</v>
      </c>
      <c r="AS415" s="52">
        <v>1.69174907849643</v>
      </c>
      <c r="AT415" s="52">
        <v>1.5185427231812501</v>
      </c>
      <c r="AU415" s="52">
        <v>1.2947711273764</v>
      </c>
      <c r="AV415" s="52">
        <v>1.2665409436021999</v>
      </c>
      <c r="AW415" s="52">
        <v>1.1399645615101499</v>
      </c>
      <c r="AX415" s="52">
        <v>0.98396313143027603</v>
      </c>
      <c r="AY415" s="52">
        <v>0.87407354883621602</v>
      </c>
      <c r="AZ415" s="52">
        <v>0.78816720431545295</v>
      </c>
      <c r="BA415" s="52">
        <v>0.73597332647904401</v>
      </c>
      <c r="BB415" s="52">
        <v>0.717256620371159</v>
      </c>
      <c r="BC415" s="52">
        <v>0.74509798737671595</v>
      </c>
      <c r="BD415" s="52">
        <v>0.77002504729874399</v>
      </c>
      <c r="BE415" s="52">
        <v>0.75735426911840398</v>
      </c>
      <c r="BF415" s="52">
        <v>0.79893471778465097</v>
      </c>
      <c r="BG415" s="52">
        <v>0.87635084344490599</v>
      </c>
      <c r="BH415" s="52">
        <v>1.0161510112734899</v>
      </c>
      <c r="BI415" s="52">
        <v>1.20718937349238</v>
      </c>
      <c r="BJ415" s="52">
        <v>1.4476838791339699</v>
      </c>
      <c r="BK415" s="52">
        <v>1.6992435583327199</v>
      </c>
      <c r="BL415" s="52">
        <v>1.90192330066538</v>
      </c>
      <c r="BM415" s="52">
        <v>1.9789449791812801</v>
      </c>
      <c r="BN415" s="52">
        <v>2.0504379915624802</v>
      </c>
      <c r="BO415" s="52">
        <v>1.9983682462233201</v>
      </c>
      <c r="BP415" s="52">
        <v>1.8717602342012001</v>
      </c>
      <c r="BQ415" s="52">
        <v>1.7670915959929601</v>
      </c>
      <c r="BR415" s="52">
        <v>1.67318928264873</v>
      </c>
      <c r="BS415" s="52">
        <v>1.4968538783647001</v>
      </c>
      <c r="BT415" s="52">
        <v>1.29094925759938</v>
      </c>
      <c r="BU415" s="52">
        <v>75.6220862473686</v>
      </c>
      <c r="BV415" s="52">
        <v>73.991787601546093</v>
      </c>
      <c r="BW415" s="52">
        <v>72.511659529017194</v>
      </c>
      <c r="BX415" s="52">
        <v>70.982397352083396</v>
      </c>
      <c r="BY415" s="52">
        <v>69.407991782887194</v>
      </c>
      <c r="BZ415" s="52">
        <v>68.285714838922701</v>
      </c>
      <c r="CA415" s="52">
        <v>67.142477052330307</v>
      </c>
      <c r="CB415" s="52">
        <v>66.7600917839586</v>
      </c>
      <c r="CC415" s="52">
        <v>69.541253824856</v>
      </c>
      <c r="CD415" s="52">
        <v>74.576905038419596</v>
      </c>
      <c r="CE415" s="52">
        <v>79.422035719523706</v>
      </c>
      <c r="CF415" s="52">
        <v>83.361483553640596</v>
      </c>
      <c r="CG415" s="52">
        <v>87.243893547662296</v>
      </c>
      <c r="CH415" s="52">
        <v>90.440928547546207</v>
      </c>
      <c r="CI415" s="52">
        <v>92.976116549542596</v>
      </c>
      <c r="CJ415" s="52">
        <v>95.012535319285902</v>
      </c>
      <c r="CK415" s="52">
        <v>95.620728341340296</v>
      </c>
      <c r="CL415" s="52">
        <v>95.690912367625103</v>
      </c>
      <c r="CM415" s="52">
        <v>93.999558029967801</v>
      </c>
      <c r="CN415" s="52">
        <v>91.003880821610295</v>
      </c>
      <c r="CO415" s="52">
        <v>86.815528167193804</v>
      </c>
      <c r="CP415" s="52">
        <v>84.079969522042703</v>
      </c>
      <c r="CQ415" s="57">
        <v>82.4293714033101</v>
      </c>
      <c r="CR415" s="57">
        <v>80.145118063476502</v>
      </c>
      <c r="CS415" s="57">
        <v>78.330249658287897</v>
      </c>
      <c r="CT415" s="57">
        <v>1.3689079411823599E-2</v>
      </c>
      <c r="CU415" s="57">
        <v>5.6652113226214997E-3</v>
      </c>
      <c r="CV415" s="57">
        <v>1.0065186518250301E-2</v>
      </c>
      <c r="CW415" s="57">
        <v>5.5137389853412103E-3</v>
      </c>
      <c r="CX415" s="57">
        <v>5.67347846024566E-4</v>
      </c>
      <c r="CY415" s="57">
        <v>8.19733633364167E-4</v>
      </c>
      <c r="CZ415" s="57">
        <v>-2.9396550563245399E-3</v>
      </c>
      <c r="DA415" s="57">
        <v>9.4605002165556399E-3</v>
      </c>
      <c r="DB415" s="57">
        <v>2.20717365973645E-2</v>
      </c>
      <c r="DC415" s="57">
        <v>2.0018240659466599E-2</v>
      </c>
      <c r="DD415" s="57">
        <v>5.4423743011731301E-4</v>
      </c>
      <c r="DE415" s="57">
        <v>1.4279763651612899E-3</v>
      </c>
      <c r="DF415" s="57">
        <v>5.6238900012096796E-4</v>
      </c>
      <c r="DG415" s="57">
        <v>-1.9717684517752401E-3</v>
      </c>
      <c r="DH415" s="57">
        <v>9.1212114288181396E-3</v>
      </c>
      <c r="DI415" s="57">
        <v>1.7323650844324499E-2</v>
      </c>
      <c r="DJ415" s="57">
        <v>7.4294417175960803E-2</v>
      </c>
      <c r="DK415" s="57">
        <v>0.10459762765202001</v>
      </c>
      <c r="DL415" s="57">
        <v>9.97610482250188E-2</v>
      </c>
      <c r="DM415" s="57">
        <v>8.5837377615598898E-2</v>
      </c>
      <c r="DN415" s="57">
        <v>4.1500983078060799E-2</v>
      </c>
      <c r="DO415" s="57">
        <v>-7.5188124907291298E-3</v>
      </c>
      <c r="DP415" s="52">
        <v>-7.5105967128625802E-3</v>
      </c>
      <c r="DQ415" s="52">
        <v>-4.96287587081126E-4</v>
      </c>
      <c r="DR415" s="58">
        <v>1.5298590424197E-6</v>
      </c>
      <c r="DS415" s="58">
        <v>1.2103075095545799E-6</v>
      </c>
      <c r="DT415" s="58">
        <v>9.9162806070811202E-7</v>
      </c>
      <c r="DU415" s="58">
        <v>6.9614051920560604E-7</v>
      </c>
      <c r="DV415" s="58">
        <v>4.5342136719624502E-7</v>
      </c>
      <c r="DW415" s="58">
        <v>1.2158302922721901E-7</v>
      </c>
      <c r="DX415" s="58">
        <v>3.7182733621659198E-7</v>
      </c>
      <c r="DY415" s="58">
        <v>8.1828794176125895E-7</v>
      </c>
      <c r="DZ415" s="58">
        <v>5.4705289158020002E-7</v>
      </c>
      <c r="EA415" s="58">
        <v>3.09458523167549E-7</v>
      </c>
      <c r="EB415" s="58">
        <v>1.82469914061276E-7</v>
      </c>
      <c r="EC415" s="58">
        <v>1.98010234221197E-7</v>
      </c>
      <c r="ED415" s="58">
        <v>4.5057073983409899E-7</v>
      </c>
      <c r="EE415" s="58">
        <v>1.01905467504492E-6</v>
      </c>
      <c r="EF415" s="58">
        <v>1.5132413298314E-6</v>
      </c>
      <c r="EG415" s="58">
        <v>1.9975838987645298E-6</v>
      </c>
      <c r="EH415" s="58">
        <v>2.3209335870405801E-6</v>
      </c>
      <c r="EI415" s="58">
        <v>2.5145980055590399E-6</v>
      </c>
      <c r="EJ415" s="58">
        <v>2.37421876731911E-6</v>
      </c>
      <c r="EK415" s="59">
        <v>1.8193977270733601E-6</v>
      </c>
      <c r="EL415" s="59">
        <v>1.6867017362505901E-6</v>
      </c>
      <c r="EM415" s="58">
        <v>1.20005974555471E-6</v>
      </c>
      <c r="EN415" s="58">
        <v>2.5629886190561399E-7</v>
      </c>
      <c r="EO415" s="58">
        <v>2.3195873111570401E-7</v>
      </c>
    </row>
    <row r="416" spans="2:145" x14ac:dyDescent="0.25">
      <c r="B41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All_All_All_All_All_All_All_All_Yes_All_All_45923</v>
      </c>
      <c r="C416" s="52" t="s">
        <v>264</v>
      </c>
      <c r="D416" s="52" t="s">
        <v>223</v>
      </c>
      <c r="E416" s="52" t="s">
        <v>25</v>
      </c>
      <c r="F416" s="52" t="s">
        <v>25</v>
      </c>
      <c r="G416" s="52" t="s">
        <v>25</v>
      </c>
      <c r="H416" s="52" t="s">
        <v>25</v>
      </c>
      <c r="I416" s="52" t="s">
        <v>25</v>
      </c>
      <c r="J416" s="52" t="s">
        <v>25</v>
      </c>
      <c r="K416" s="52" t="s">
        <v>25</v>
      </c>
      <c r="L416" s="52" t="s">
        <v>25</v>
      </c>
      <c r="M416" s="53" t="s">
        <v>224</v>
      </c>
      <c r="N416" s="54" t="s">
        <v>25</v>
      </c>
      <c r="O416" s="52" t="s">
        <v>25</v>
      </c>
      <c r="P416" s="55">
        <v>45923</v>
      </c>
      <c r="Q416" s="52">
        <v>17</v>
      </c>
      <c r="R416" s="52">
        <v>21</v>
      </c>
      <c r="S416" s="56">
        <v>13269</v>
      </c>
      <c r="T416" s="52">
        <v>0</v>
      </c>
      <c r="U416" s="52">
        <v>0</v>
      </c>
      <c r="V416" s="52">
        <v>0</v>
      </c>
      <c r="W416" s="52">
        <v>0</v>
      </c>
      <c r="X416" s="52">
        <v>1.1260932176060301</v>
      </c>
      <c r="Y416" s="52">
        <v>0.98407320087008898</v>
      </c>
      <c r="Z416" s="52">
        <v>0.85654486312950795</v>
      </c>
      <c r="AA416" s="52">
        <v>0.76471885647717497</v>
      </c>
      <c r="AB416" s="52">
        <v>0.72737061487391497</v>
      </c>
      <c r="AC416" s="52">
        <v>0.70006907086470005</v>
      </c>
      <c r="AD416" s="52">
        <v>0.731510268424577</v>
      </c>
      <c r="AE416" s="52">
        <v>0.75884158548515701</v>
      </c>
      <c r="AF416" s="52">
        <v>0.735514110897866</v>
      </c>
      <c r="AG416" s="52">
        <v>0.77901307361104499</v>
      </c>
      <c r="AH416" s="52">
        <v>0.90471605126178201</v>
      </c>
      <c r="AI416" s="52">
        <v>1.0615583850506101</v>
      </c>
      <c r="AJ416" s="52">
        <v>1.2604671577781399</v>
      </c>
      <c r="AK416" s="52">
        <v>1.4775201286400399</v>
      </c>
      <c r="AL416" s="52">
        <v>1.6970477554035901</v>
      </c>
      <c r="AM416" s="52">
        <v>1.8894909786974301</v>
      </c>
      <c r="AN416" s="52">
        <v>1.97967506810525</v>
      </c>
      <c r="AO416" s="52">
        <v>1.9922849714297299</v>
      </c>
      <c r="AP416" s="52">
        <v>1.92064483580759</v>
      </c>
      <c r="AQ416" s="52">
        <v>1.8093881283545199</v>
      </c>
      <c r="AR416" s="52">
        <v>1.77244875404972</v>
      </c>
      <c r="AS416" s="52">
        <v>1.7514690848247501</v>
      </c>
      <c r="AT416" s="52">
        <v>1.5345752851037</v>
      </c>
      <c r="AU416" s="52">
        <v>1.3418367639020301</v>
      </c>
      <c r="AV416" s="52">
        <v>1.16761966221633</v>
      </c>
      <c r="AW416" s="52">
        <v>1.1082550626383101</v>
      </c>
      <c r="AX416" s="52">
        <v>0.95475656731067204</v>
      </c>
      <c r="AY416" s="52">
        <v>0.84875580862673194</v>
      </c>
      <c r="AZ416" s="52">
        <v>0.76712048961003598</v>
      </c>
      <c r="BA416" s="52">
        <v>0.71402940627196099</v>
      </c>
      <c r="BB416" s="52">
        <v>0.69658541890942505</v>
      </c>
      <c r="BC416" s="52">
        <v>0.72800197860743798</v>
      </c>
      <c r="BD416" s="52">
        <v>0.76593819519225403</v>
      </c>
      <c r="BE416" s="52">
        <v>0.76343301515157302</v>
      </c>
      <c r="BF416" s="52">
        <v>0.81915494923200705</v>
      </c>
      <c r="BG416" s="52">
        <v>0.90714416387680097</v>
      </c>
      <c r="BH416" s="52">
        <v>1.05869523851266</v>
      </c>
      <c r="BI416" s="52">
        <v>1.25849895271098</v>
      </c>
      <c r="BJ416" s="52">
        <v>1.5049242670959699</v>
      </c>
      <c r="BK416" s="52">
        <v>1.7350333271384799</v>
      </c>
      <c r="BL416" s="52">
        <v>1.9342177436993799</v>
      </c>
      <c r="BM416" s="52">
        <v>2.04467508895508</v>
      </c>
      <c r="BN416" s="52">
        <v>2.0989898505043501</v>
      </c>
      <c r="BO416" s="52">
        <v>2.0620274854318099</v>
      </c>
      <c r="BP416" s="52">
        <v>1.9327167621777499</v>
      </c>
      <c r="BQ416" s="52">
        <v>1.8089051070555699</v>
      </c>
      <c r="BR416" s="52">
        <v>1.7088387871356301</v>
      </c>
      <c r="BS416" s="52">
        <v>1.52843966723779</v>
      </c>
      <c r="BT416" s="52">
        <v>1.3153036573775201</v>
      </c>
      <c r="BU416" s="52">
        <v>75.075779168968296</v>
      </c>
      <c r="BV416" s="52">
        <v>72.914369454088103</v>
      </c>
      <c r="BW416" s="52">
        <v>72.007285930442706</v>
      </c>
      <c r="BX416" s="52">
        <v>70.784890739519795</v>
      </c>
      <c r="BY416" s="52">
        <v>69.515760947000402</v>
      </c>
      <c r="BZ416" s="52">
        <v>68.705392940172104</v>
      </c>
      <c r="CA416" s="52">
        <v>67.586927776863504</v>
      </c>
      <c r="CB416" s="52">
        <v>67.4821320929601</v>
      </c>
      <c r="CC416" s="52">
        <v>70.742587405588495</v>
      </c>
      <c r="CD416" s="52">
        <v>75.840441482708599</v>
      </c>
      <c r="CE416" s="52">
        <v>80.582591598656904</v>
      </c>
      <c r="CF416" s="52">
        <v>84.463277488948904</v>
      </c>
      <c r="CG416" s="52">
        <v>88.318239737501202</v>
      </c>
      <c r="CH416" s="52">
        <v>91.387911041351003</v>
      </c>
      <c r="CI416" s="52">
        <v>93.423637284199401</v>
      </c>
      <c r="CJ416" s="52">
        <v>95.497491439693206</v>
      </c>
      <c r="CK416" s="52">
        <v>96.714931627221503</v>
      </c>
      <c r="CL416" s="52">
        <v>96.576147812873401</v>
      </c>
      <c r="CM416" s="52">
        <v>95.565289632136796</v>
      </c>
      <c r="CN416" s="52">
        <v>91.8781363148141</v>
      </c>
      <c r="CO416" s="52">
        <v>87.829332233476606</v>
      </c>
      <c r="CP416" s="52">
        <v>84.966419046958094</v>
      </c>
      <c r="CQ416" s="57">
        <v>81.991499520727501</v>
      </c>
      <c r="CR416" s="57">
        <v>79.030475610660304</v>
      </c>
      <c r="CS416" s="57">
        <v>77.004686813489002</v>
      </c>
      <c r="CT416" s="57">
        <v>1.3154545008196499E-2</v>
      </c>
      <c r="CU416" s="57">
        <v>3.1940098019842198E-5</v>
      </c>
      <c r="CV416" s="57">
        <v>7.9170307984867197E-3</v>
      </c>
      <c r="CW416" s="57">
        <v>4.8234759947663099E-3</v>
      </c>
      <c r="CX416" s="57">
        <v>4.9313355441895702E-4</v>
      </c>
      <c r="CY416" s="57">
        <v>8.8065038333344796E-4</v>
      </c>
      <c r="CZ416" s="57">
        <v>-2.8970823797525198E-3</v>
      </c>
      <c r="DA416" s="57">
        <v>9.6733988798176004E-3</v>
      </c>
      <c r="DB416" s="57">
        <v>2.2669653673048101E-2</v>
      </c>
      <c r="DC416" s="57">
        <v>1.8870826424635299E-2</v>
      </c>
      <c r="DD416" s="57">
        <v>4.8665421729332802E-4</v>
      </c>
      <c r="DE416" s="57">
        <v>9.2395702757533296E-4</v>
      </c>
      <c r="DF416" s="57">
        <v>-6.1318590530229497E-4</v>
      </c>
      <c r="DG416" s="57">
        <v>8.4520994164848995E-4</v>
      </c>
      <c r="DH416" s="57">
        <v>8.5047294832847498E-3</v>
      </c>
      <c r="DI416" s="57">
        <v>1.58734334371936E-2</v>
      </c>
      <c r="DJ416" s="57">
        <v>7.8195774975041904E-2</v>
      </c>
      <c r="DK416" s="57">
        <v>0.10675379964460199</v>
      </c>
      <c r="DL416" s="57">
        <v>0.10625692965092599</v>
      </c>
      <c r="DM416" s="57">
        <v>8.87730063560178E-2</v>
      </c>
      <c r="DN416" s="57">
        <v>4.2115519378451899E-2</v>
      </c>
      <c r="DO416" s="57">
        <v>-8.3250158454738696E-3</v>
      </c>
      <c r="DP416" s="52">
        <v>-7.4641238749152796E-3</v>
      </c>
      <c r="DQ416" s="52">
        <v>-1.00468402266497E-4</v>
      </c>
      <c r="DR416" s="58">
        <v>1.38519856028453E-6</v>
      </c>
      <c r="DS416" s="58">
        <v>1.12159022661407E-6</v>
      </c>
      <c r="DT416" s="58">
        <v>8.9685808145725403E-7</v>
      </c>
      <c r="DU416" s="58">
        <v>6.5711996014648398E-7</v>
      </c>
      <c r="DV416" s="58">
        <v>4.3003285133501102E-7</v>
      </c>
      <c r="DW416" s="58">
        <v>1.10956316420761E-7</v>
      </c>
      <c r="DX416" s="58">
        <v>3.5521923228185301E-7</v>
      </c>
      <c r="DY416" s="58">
        <v>7.8843513243981403E-7</v>
      </c>
      <c r="DZ416" s="58">
        <v>5.6292850405366197E-7</v>
      </c>
      <c r="EA416" s="58">
        <v>3.1674279725600501E-7</v>
      </c>
      <c r="EB416" s="58">
        <v>1.76157395428897E-7</v>
      </c>
      <c r="EC416" s="58">
        <v>1.9415636364936E-7</v>
      </c>
      <c r="ED416" s="58">
        <v>4.60090659905785E-7</v>
      </c>
      <c r="EE416" s="58">
        <v>1.0874520264727901E-6</v>
      </c>
      <c r="EF416" s="58">
        <v>1.79631937243606E-6</v>
      </c>
      <c r="EG416" s="58">
        <v>1.9826037866854998E-6</v>
      </c>
      <c r="EH416" s="58">
        <v>2.3860974148710502E-6</v>
      </c>
      <c r="EI416" s="58">
        <v>2.4684478242811999E-6</v>
      </c>
      <c r="EJ416" s="58">
        <v>2.3223728689875602E-6</v>
      </c>
      <c r="EK416" s="58">
        <v>1.83574589857266E-6</v>
      </c>
      <c r="EL416" s="58">
        <v>1.7048497433057701E-6</v>
      </c>
      <c r="EM416" s="58">
        <v>1.24983304238702E-6</v>
      </c>
      <c r="EN416" s="58">
        <v>2.48462417475398E-7</v>
      </c>
      <c r="EO416" s="58">
        <v>2.15788577536291E-7</v>
      </c>
    </row>
    <row r="417" spans="2:145" x14ac:dyDescent="0.25">
      <c r="B41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ELRPA6_45848</v>
      </c>
      <c r="C417" s="52" t="s">
        <v>264</v>
      </c>
      <c r="D417" s="52" t="s">
        <v>265</v>
      </c>
      <c r="E417" s="52" t="s">
        <v>25</v>
      </c>
      <c r="F417" s="52" t="s">
        <v>25</v>
      </c>
      <c r="G417" s="52" t="s">
        <v>25</v>
      </c>
      <c r="H417" s="52" t="s">
        <v>25</v>
      </c>
      <c r="I417" s="52" t="s">
        <v>25</v>
      </c>
      <c r="J417" s="52" t="s">
        <v>25</v>
      </c>
      <c r="K417" s="52" t="s">
        <v>25</v>
      </c>
      <c r="L417" s="52" t="s">
        <v>25</v>
      </c>
      <c r="M417" s="53" t="s">
        <v>25</v>
      </c>
      <c r="N417" s="54" t="s">
        <v>25</v>
      </c>
      <c r="O417" s="52" t="s">
        <v>268</v>
      </c>
      <c r="P417" s="55">
        <v>45848</v>
      </c>
      <c r="Q417" s="52">
        <v>17</v>
      </c>
      <c r="R417" s="52">
        <v>21</v>
      </c>
      <c r="S417" s="56">
        <v>21824</v>
      </c>
      <c r="T417" s="52">
        <v>0</v>
      </c>
      <c r="U417" s="52">
        <v>0</v>
      </c>
      <c r="V417" s="52">
        <v>0</v>
      </c>
      <c r="W417" s="52">
        <v>0</v>
      </c>
      <c r="X417" s="52">
        <v>0.96683009763162997</v>
      </c>
      <c r="Y417" s="52">
        <v>0.84762832666402899</v>
      </c>
      <c r="Z417" s="52">
        <v>0.74530002199850598</v>
      </c>
      <c r="AA417" s="52">
        <v>0.68263071217264604</v>
      </c>
      <c r="AB417" s="52">
        <v>0.63419039116462705</v>
      </c>
      <c r="AC417" s="52">
        <v>0.61599231962103695</v>
      </c>
      <c r="AD417" s="52">
        <v>0.64737385073190001</v>
      </c>
      <c r="AE417" s="52">
        <v>0.70963229562305497</v>
      </c>
      <c r="AF417" s="52">
        <v>0.74830171758254604</v>
      </c>
      <c r="AG417" s="52">
        <v>0.82202572479382996</v>
      </c>
      <c r="AH417" s="52">
        <v>0.96928793544115499</v>
      </c>
      <c r="AI417" s="52">
        <v>1.1270083338383701</v>
      </c>
      <c r="AJ417" s="52">
        <v>1.366336589486</v>
      </c>
      <c r="AK417" s="52">
        <v>1.5775581776823899</v>
      </c>
      <c r="AL417" s="52">
        <v>1.81082700614725</v>
      </c>
      <c r="AM417" s="52">
        <v>1.9828282688437</v>
      </c>
      <c r="AN417" s="52">
        <v>2.0266657283231999</v>
      </c>
      <c r="AO417" s="52">
        <v>2.1040423815752698</v>
      </c>
      <c r="AP417" s="52">
        <v>2.10114369249189</v>
      </c>
      <c r="AQ417" s="52">
        <v>1.9672270186018499</v>
      </c>
      <c r="AR417" s="52">
        <v>1.8054446442105001</v>
      </c>
      <c r="AS417" s="52">
        <v>1.7354639873987101</v>
      </c>
      <c r="AT417" s="52">
        <v>1.48822722705735</v>
      </c>
      <c r="AU417" s="52">
        <v>1.2545653203155001</v>
      </c>
      <c r="AV417" s="52">
        <v>1.06114470809084</v>
      </c>
      <c r="AW417" s="52">
        <v>0.98843478264500095</v>
      </c>
      <c r="AX417" s="52">
        <v>0.852297179297137</v>
      </c>
      <c r="AY417" s="52">
        <v>0.75829928767624299</v>
      </c>
      <c r="AZ417" s="52">
        <v>0.68318625494323604</v>
      </c>
      <c r="BA417" s="52">
        <v>0.63400570826527003</v>
      </c>
      <c r="BB417" s="52">
        <v>0.61849916192867305</v>
      </c>
      <c r="BC417" s="52">
        <v>0.64386369057270698</v>
      </c>
      <c r="BD417" s="52">
        <v>0.71368852597825105</v>
      </c>
      <c r="BE417" s="52">
        <v>0.770961840714524</v>
      </c>
      <c r="BF417" s="52">
        <v>0.86171945269078298</v>
      </c>
      <c r="BG417" s="52">
        <v>0.97233454588551405</v>
      </c>
      <c r="BH417" s="52">
        <v>1.13165415819015</v>
      </c>
      <c r="BI417" s="52">
        <v>1.3249000928635499</v>
      </c>
      <c r="BJ417" s="52">
        <v>1.53793839992753</v>
      </c>
      <c r="BK417" s="52">
        <v>1.7914927284600399</v>
      </c>
      <c r="BL417" s="52">
        <v>1.98524446736203</v>
      </c>
      <c r="BM417" s="52">
        <v>2.0905465431674499</v>
      </c>
      <c r="BN417" s="52">
        <v>2.1776911057128898</v>
      </c>
      <c r="BO417" s="52">
        <v>2.1737582926471801</v>
      </c>
      <c r="BP417" s="52">
        <v>2.0496167757806401</v>
      </c>
      <c r="BQ417" s="52">
        <v>1.88597721101912</v>
      </c>
      <c r="BR417" s="52">
        <v>1.7416163985986099</v>
      </c>
      <c r="BS417" s="52">
        <v>1.48860525141765</v>
      </c>
      <c r="BT417" s="52">
        <v>1.2525160643961899</v>
      </c>
      <c r="BU417" s="52">
        <v>78.596200528632195</v>
      </c>
      <c r="BV417" s="52">
        <v>71.401696274399796</v>
      </c>
      <c r="BW417" s="52">
        <v>70.402676708383794</v>
      </c>
      <c r="BX417" s="52">
        <v>69.606263973888403</v>
      </c>
      <c r="BY417" s="52">
        <v>68.060860398201498</v>
      </c>
      <c r="BZ417" s="52">
        <v>66.330252257031404</v>
      </c>
      <c r="CA417" s="52">
        <v>65.733480408597401</v>
      </c>
      <c r="CB417" s="52">
        <v>67.475352285465306</v>
      </c>
      <c r="CC417" s="52">
        <v>71.061747147099794</v>
      </c>
      <c r="CD417" s="52">
        <v>75.486397999250599</v>
      </c>
      <c r="CE417" s="52">
        <v>79.583050616335598</v>
      </c>
      <c r="CF417" s="52">
        <v>83.586299419367606</v>
      </c>
      <c r="CG417" s="52">
        <v>87.089550008481893</v>
      </c>
      <c r="CH417" s="52">
        <v>89.858575610161694</v>
      </c>
      <c r="CI417" s="52">
        <v>92.621920485176105</v>
      </c>
      <c r="CJ417" s="52">
        <v>94.880198906590095</v>
      </c>
      <c r="CK417" s="52">
        <v>95.857391480440299</v>
      </c>
      <c r="CL417" s="52">
        <v>96.098585616995706</v>
      </c>
      <c r="CM417" s="52">
        <v>95.844977608718906</v>
      </c>
      <c r="CN417" s="52">
        <v>94.365339126084393</v>
      </c>
      <c r="CO417" s="57">
        <v>91.8048328911715</v>
      </c>
      <c r="CP417" s="52">
        <v>86.991963540037204</v>
      </c>
      <c r="CQ417" s="57">
        <v>83.040678850766497</v>
      </c>
      <c r="CR417" s="57">
        <v>80.953969806840206</v>
      </c>
      <c r="CS417" s="57">
        <v>76.007157412069503</v>
      </c>
      <c r="CT417" s="57">
        <v>2.6606629188574898E-2</v>
      </c>
      <c r="CU417" s="57">
        <v>6.4479363177123196E-3</v>
      </c>
      <c r="CV417" s="57">
        <v>1.2332222348378E-2</v>
      </c>
      <c r="CW417" s="57">
        <v>9.04043292634483E-3</v>
      </c>
      <c r="CX417" s="57">
        <v>1.2079507017878201E-3</v>
      </c>
      <c r="CY417" s="57">
        <v>-3.2527903596523398E-3</v>
      </c>
      <c r="CZ417" s="57">
        <v>1.3602123014735E-3</v>
      </c>
      <c r="DA417" s="57">
        <v>8.4908260572256998E-3</v>
      </c>
      <c r="DB417" s="57">
        <v>1.9079250991035399E-2</v>
      </c>
      <c r="DC417" s="57">
        <v>1.5434122373895499E-2</v>
      </c>
      <c r="DD417" s="57">
        <v>6.0894576839490601E-3</v>
      </c>
      <c r="DE417" s="57">
        <v>4.4305046496035099E-3</v>
      </c>
      <c r="DF417" s="57">
        <v>-1.1220598477230901E-2</v>
      </c>
      <c r="DG417" s="57">
        <v>-4.8624105308171699E-3</v>
      </c>
      <c r="DH417" s="57">
        <v>8.9706942230529108E-3</v>
      </c>
      <c r="DI417" s="57">
        <v>1.7159686606723901E-2</v>
      </c>
      <c r="DJ417" s="57">
        <v>8.05668044226623E-2</v>
      </c>
      <c r="DK417" s="57">
        <v>9.9676172434908103E-2</v>
      </c>
      <c r="DL417" s="57">
        <v>0.107311418869678</v>
      </c>
      <c r="DM417" s="57">
        <v>0.10316081727250399</v>
      </c>
      <c r="DN417" s="57">
        <v>6.8892129918982303E-2</v>
      </c>
      <c r="DO417" s="57">
        <v>3.2684226669854499E-3</v>
      </c>
      <c r="DP417" s="52">
        <v>-4.4703605071738503E-3</v>
      </c>
      <c r="DQ417" s="52">
        <v>-9.7722023403288899E-4</v>
      </c>
      <c r="DR417" s="58">
        <v>3.1115671939595201E-6</v>
      </c>
      <c r="DS417" s="58">
        <v>2.3267865759949101E-6</v>
      </c>
      <c r="DT417" s="58">
        <v>1.7400571308086001E-6</v>
      </c>
      <c r="DU417" s="58">
        <v>8.9935436773758801E-7</v>
      </c>
      <c r="DV417" s="58">
        <v>3.7055098757011599E-7</v>
      </c>
      <c r="DW417" s="58">
        <v>1.47735454383082E-7</v>
      </c>
      <c r="DX417" s="58">
        <v>3.6914666710899601E-7</v>
      </c>
      <c r="DY417" s="58">
        <v>1.66574811112035E-6</v>
      </c>
      <c r="DZ417" s="58">
        <v>9.9378841902770893E-7</v>
      </c>
      <c r="EA417" s="58">
        <v>7.1684174980874896E-7</v>
      </c>
      <c r="EB417" s="58">
        <v>4.2598395229249699E-7</v>
      </c>
      <c r="EC417" s="58">
        <v>4.22265872893789E-7</v>
      </c>
      <c r="ED417" s="58">
        <v>1.17847278124387E-6</v>
      </c>
      <c r="EE417" s="58">
        <v>3.31460820789581E-6</v>
      </c>
      <c r="EF417" s="58">
        <v>4.8799957300752397E-6</v>
      </c>
      <c r="EG417" s="58">
        <v>5.1804931041108598E-6</v>
      </c>
      <c r="EH417" s="58">
        <v>5.6322355519610198E-6</v>
      </c>
      <c r="EI417" s="58">
        <v>6.27928972877213E-6</v>
      </c>
      <c r="EJ417" s="58">
        <v>6.6598665965086703E-6</v>
      </c>
      <c r="EK417" s="58">
        <v>6.7572773676761104E-6</v>
      </c>
      <c r="EL417" s="58">
        <v>7.6461706813084703E-6</v>
      </c>
      <c r="EM417" s="58">
        <v>4.7458529802184996E-6</v>
      </c>
      <c r="EN417" s="58">
        <v>5.6634726090777103E-7</v>
      </c>
      <c r="EO417" s="58">
        <v>4.5016946375767301E-7</v>
      </c>
    </row>
    <row r="418" spans="2:145" x14ac:dyDescent="0.25">
      <c r="B41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ELRPA6_45849</v>
      </c>
      <c r="C418" s="52" t="s">
        <v>264</v>
      </c>
      <c r="D418" s="52" t="s">
        <v>265</v>
      </c>
      <c r="E418" s="52" t="s">
        <v>25</v>
      </c>
      <c r="F418" s="52" t="s">
        <v>25</v>
      </c>
      <c r="G418" s="52" t="s">
        <v>25</v>
      </c>
      <c r="H418" s="52" t="s">
        <v>25</v>
      </c>
      <c r="I418" s="52" t="s">
        <v>25</v>
      </c>
      <c r="J418" s="52" t="s">
        <v>25</v>
      </c>
      <c r="K418" s="52" t="s">
        <v>25</v>
      </c>
      <c r="L418" s="52" t="s">
        <v>25</v>
      </c>
      <c r="M418" s="53" t="s">
        <v>25</v>
      </c>
      <c r="N418" s="54" t="s">
        <v>25</v>
      </c>
      <c r="O418" s="52" t="s">
        <v>268</v>
      </c>
      <c r="P418" s="55">
        <v>45849</v>
      </c>
      <c r="Q418" s="52">
        <v>17</v>
      </c>
      <c r="R418" s="52">
        <v>21</v>
      </c>
      <c r="S418" s="56">
        <v>21833</v>
      </c>
      <c r="T418" s="52">
        <v>0</v>
      </c>
      <c r="U418" s="52">
        <v>0</v>
      </c>
      <c r="V418" s="52">
        <v>0</v>
      </c>
      <c r="W418" s="52">
        <v>0</v>
      </c>
      <c r="X418" s="52">
        <v>1.1295746580272199</v>
      </c>
      <c r="Y418" s="52">
        <v>0.95857326502061002</v>
      </c>
      <c r="Z418" s="52">
        <v>0.83126770983433196</v>
      </c>
      <c r="AA418" s="52">
        <v>0.74366787946981805</v>
      </c>
      <c r="AB418" s="52">
        <v>0.690243009125865</v>
      </c>
      <c r="AC418" s="52">
        <v>0.67746359932459399</v>
      </c>
      <c r="AD418" s="52">
        <v>0.69685449017512802</v>
      </c>
      <c r="AE418" s="52">
        <v>0.73381368107112499</v>
      </c>
      <c r="AF418" s="52">
        <v>0.82595267861139698</v>
      </c>
      <c r="AG418" s="52">
        <v>0.97772802369397704</v>
      </c>
      <c r="AH418" s="52">
        <v>1.14296824939695</v>
      </c>
      <c r="AI418" s="52">
        <v>1.39196717656073</v>
      </c>
      <c r="AJ418" s="52">
        <v>1.65761979320369</v>
      </c>
      <c r="AK418" s="52">
        <v>1.91147607091112</v>
      </c>
      <c r="AL418" s="52">
        <v>2.1352602428548999</v>
      </c>
      <c r="AM418" s="52">
        <v>2.2931488987488602</v>
      </c>
      <c r="AN418" s="52">
        <v>2.3600880746913702</v>
      </c>
      <c r="AO418" s="52">
        <v>2.3784436933021</v>
      </c>
      <c r="AP418" s="52">
        <v>2.34962189641104</v>
      </c>
      <c r="AQ418" s="52">
        <v>2.2061256086067802</v>
      </c>
      <c r="AR418" s="52">
        <v>2.0222384114267302</v>
      </c>
      <c r="AS418" s="52">
        <v>1.9102035950127401</v>
      </c>
      <c r="AT418" s="52">
        <v>1.70955451627044</v>
      </c>
      <c r="AU418" s="52">
        <v>1.4672687377112099</v>
      </c>
      <c r="AV418" s="52">
        <v>1.2552916587268801</v>
      </c>
      <c r="AW418" s="52">
        <v>1.1402883942047</v>
      </c>
      <c r="AX418" s="52">
        <v>0.99225401000107705</v>
      </c>
      <c r="AY418" s="52">
        <v>0.86728640627417097</v>
      </c>
      <c r="AZ418" s="52">
        <v>0.76652281263952604</v>
      </c>
      <c r="BA418" s="52">
        <v>0.69705542788758401</v>
      </c>
      <c r="BB418" s="52">
        <v>0.67157902820384097</v>
      </c>
      <c r="BC418" s="52">
        <v>0.69233407539705005</v>
      </c>
      <c r="BD418" s="52">
        <v>0.78366970266811198</v>
      </c>
      <c r="BE418" s="52">
        <v>0.87043458063853896</v>
      </c>
      <c r="BF418" s="52">
        <v>1.0116335080804899</v>
      </c>
      <c r="BG418" s="52">
        <v>1.1741774690206099</v>
      </c>
      <c r="BH418" s="52">
        <v>1.37942486523562</v>
      </c>
      <c r="BI418" s="52">
        <v>1.6137372704553501</v>
      </c>
      <c r="BJ418" s="52">
        <v>1.8347202708385599</v>
      </c>
      <c r="BK418" s="52">
        <v>2.0572410111986899</v>
      </c>
      <c r="BL418" s="52">
        <v>2.2546837224120302</v>
      </c>
      <c r="BM418" s="52">
        <v>2.3895983954020701</v>
      </c>
      <c r="BN418" s="52">
        <v>2.4830273757509702</v>
      </c>
      <c r="BO418" s="52">
        <v>2.45236060558392</v>
      </c>
      <c r="BP418" s="52">
        <v>2.2827100185406501</v>
      </c>
      <c r="BQ418" s="52">
        <v>2.0914401966662601</v>
      </c>
      <c r="BR418" s="52">
        <v>1.9345461844460099</v>
      </c>
      <c r="BS418" s="52">
        <v>1.7130098042439099</v>
      </c>
      <c r="BT418" s="52">
        <v>1.4620240311008601</v>
      </c>
      <c r="BU418" s="52">
        <v>81.016796485629001</v>
      </c>
      <c r="BV418" s="52">
        <v>77.184737042076506</v>
      </c>
      <c r="BW418" s="52">
        <v>75.642580311904396</v>
      </c>
      <c r="BX418" s="52">
        <v>73.931539308212194</v>
      </c>
      <c r="BY418" s="52">
        <v>72.271057872152099</v>
      </c>
      <c r="BZ418" s="52">
        <v>71.569201572701303</v>
      </c>
      <c r="CA418" s="52">
        <v>70.538800660139103</v>
      </c>
      <c r="CB418" s="52">
        <v>71.428469330871806</v>
      </c>
      <c r="CC418" s="52">
        <v>74.161312394757601</v>
      </c>
      <c r="CD418" s="52">
        <v>79.135871586100393</v>
      </c>
      <c r="CE418" s="52">
        <v>83.212046291199499</v>
      </c>
      <c r="CF418" s="52">
        <v>87.361988083088207</v>
      </c>
      <c r="CG418" s="52">
        <v>91.053895211552103</v>
      </c>
      <c r="CH418" s="52">
        <v>93.741170205941003</v>
      </c>
      <c r="CI418" s="52">
        <v>95.933405606093899</v>
      </c>
      <c r="CJ418" s="52">
        <v>97.954360683218397</v>
      </c>
      <c r="CK418" s="52">
        <v>98.944880951188296</v>
      </c>
      <c r="CL418" s="52">
        <v>99.290137289425104</v>
      </c>
      <c r="CM418" s="52">
        <v>98.099447670475598</v>
      </c>
      <c r="CN418" s="52">
        <v>96.451037278588501</v>
      </c>
      <c r="CO418" s="52">
        <v>92.855860193429606</v>
      </c>
      <c r="CP418" s="52">
        <v>88.487189645412101</v>
      </c>
      <c r="CQ418" s="57">
        <v>85.610705031515295</v>
      </c>
      <c r="CR418" s="57">
        <v>83.311661335758899</v>
      </c>
      <c r="CS418" s="57">
        <v>80.951644945859101</v>
      </c>
      <c r="CT418" s="57">
        <v>3.2690863517595301E-2</v>
      </c>
      <c r="CU418" s="57">
        <v>2.99429828029775E-2</v>
      </c>
      <c r="CV418" s="57">
        <v>2.57735340997262E-2</v>
      </c>
      <c r="CW418" s="57">
        <v>1.5954546088715101E-2</v>
      </c>
      <c r="CX418" s="57">
        <v>1.59098384440336E-3</v>
      </c>
      <c r="CY418" s="57">
        <v>-1.1903035943414499E-3</v>
      </c>
      <c r="CZ418" s="57">
        <v>-2.5134114316974999E-3</v>
      </c>
      <c r="DA418" s="57">
        <v>1.04311968511131E-2</v>
      </c>
      <c r="DB418" s="57">
        <v>1.67016564198126E-2</v>
      </c>
      <c r="DC418" s="57">
        <v>1.3630695595782E-2</v>
      </c>
      <c r="DD418" s="57">
        <v>3.8664495356503801E-3</v>
      </c>
      <c r="DE418" s="57">
        <v>5.0286117354228299E-3</v>
      </c>
      <c r="DF418" s="57">
        <v>-5.6788884445564403E-3</v>
      </c>
      <c r="DG418" s="57">
        <v>1.6066417673318199E-2</v>
      </c>
      <c r="DH418" s="57">
        <v>2.2734068683183301E-2</v>
      </c>
      <c r="DI418" s="57">
        <v>2.2649544952674801E-2</v>
      </c>
      <c r="DJ418" s="57">
        <v>7.9180315085039005E-2</v>
      </c>
      <c r="DK418" s="57">
        <v>0.107443866768659</v>
      </c>
      <c r="DL418" s="57">
        <v>0.10755885452274699</v>
      </c>
      <c r="DM418" s="57">
        <v>9.7552632826869601E-2</v>
      </c>
      <c r="DN418" s="57">
        <v>7.83118322076682E-2</v>
      </c>
      <c r="DO418" s="57">
        <v>1.35800389992555E-2</v>
      </c>
      <c r="DP418" s="57">
        <v>-3.7074906936446E-3</v>
      </c>
      <c r="DQ418" s="52">
        <v>-2.8212995105267102E-4</v>
      </c>
      <c r="DR418" s="58">
        <v>3.9142038948765102E-6</v>
      </c>
      <c r="DS418" s="58">
        <v>3.26101218947238E-6</v>
      </c>
      <c r="DT418" s="58">
        <v>2.32610090551445E-6</v>
      </c>
      <c r="DU418" s="58">
        <v>1.2173268174903101E-6</v>
      </c>
      <c r="DV418" s="58">
        <v>4.9826969336737696E-7</v>
      </c>
      <c r="DW418" s="58">
        <v>2.3010831936691901E-7</v>
      </c>
      <c r="DX418" s="58">
        <v>6.2903696020049604E-7</v>
      </c>
      <c r="DY418" s="58">
        <v>2.54482520866893E-6</v>
      </c>
      <c r="DZ418" s="58">
        <v>1.81508082397154E-6</v>
      </c>
      <c r="EA418" s="58">
        <v>1.3259634314081899E-6</v>
      </c>
      <c r="EB418" s="58">
        <v>7.2845660474512505E-7</v>
      </c>
      <c r="EC418" s="58">
        <v>1.2607785698425999E-6</v>
      </c>
      <c r="ED418" s="58">
        <v>3.37209329856507E-6</v>
      </c>
      <c r="EE418" s="58">
        <v>6.9966279104260202E-6</v>
      </c>
      <c r="EF418" s="58">
        <v>9.0577664100874001E-6</v>
      </c>
      <c r="EG418" s="58">
        <v>1.10676300333984E-5</v>
      </c>
      <c r="EH418" s="59">
        <v>1.2228359018600001E-5</v>
      </c>
      <c r="EI418" s="59">
        <v>1.4573518249169899E-5</v>
      </c>
      <c r="EJ418" s="59">
        <v>1.31944905074015E-5</v>
      </c>
      <c r="EK418" s="59">
        <v>1.3724786673963501E-5</v>
      </c>
      <c r="EL418" s="59">
        <v>1.32315213224682E-5</v>
      </c>
      <c r="EM418" s="58">
        <v>8.19039256982583E-6</v>
      </c>
      <c r="EN418" s="58">
        <v>1.3505710417609701E-6</v>
      </c>
      <c r="EO418" s="58">
        <v>9.4262917088042301E-7</v>
      </c>
    </row>
    <row r="419" spans="2:145" x14ac:dyDescent="0.25">
      <c r="B41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ELRPA6_45877</v>
      </c>
      <c r="C419" s="52" t="s">
        <v>264</v>
      </c>
      <c r="D419" s="52" t="s">
        <v>265</v>
      </c>
      <c r="E419" s="52" t="s">
        <v>25</v>
      </c>
      <c r="F419" s="52" t="s">
        <v>25</v>
      </c>
      <c r="G419" s="52" t="s">
        <v>25</v>
      </c>
      <c r="H419" s="52" t="s">
        <v>25</v>
      </c>
      <c r="I419" s="52" t="s">
        <v>25</v>
      </c>
      <c r="J419" s="52" t="s">
        <v>25</v>
      </c>
      <c r="K419" s="52" t="s">
        <v>25</v>
      </c>
      <c r="L419" s="52" t="s">
        <v>25</v>
      </c>
      <c r="M419" s="53" t="s">
        <v>25</v>
      </c>
      <c r="N419" s="54" t="s">
        <v>25</v>
      </c>
      <c r="O419" s="52" t="s">
        <v>268</v>
      </c>
      <c r="P419" s="55">
        <v>45877</v>
      </c>
      <c r="Q419" s="52">
        <v>17</v>
      </c>
      <c r="R419" s="52">
        <v>21</v>
      </c>
      <c r="S419" s="56">
        <v>22501</v>
      </c>
      <c r="T419" s="52">
        <v>0</v>
      </c>
      <c r="U419" s="52">
        <v>0</v>
      </c>
      <c r="V419" s="52">
        <v>0</v>
      </c>
      <c r="W419" s="52">
        <v>0</v>
      </c>
      <c r="X419" s="52">
        <v>1.09142955042283</v>
      </c>
      <c r="Y419" s="52">
        <v>0.93915207579927995</v>
      </c>
      <c r="Z419" s="52">
        <v>0.83331312617713404</v>
      </c>
      <c r="AA419" s="52">
        <v>0.73809784932455702</v>
      </c>
      <c r="AB419" s="52">
        <v>0.68661013625546397</v>
      </c>
      <c r="AC419" s="52">
        <v>0.67148398016719701</v>
      </c>
      <c r="AD419" s="52">
        <v>0.67611637872114805</v>
      </c>
      <c r="AE419" s="52">
        <v>0.74902036923595505</v>
      </c>
      <c r="AF419" s="52">
        <v>0.81599776068979601</v>
      </c>
      <c r="AG419" s="52">
        <v>0.922558718160156</v>
      </c>
      <c r="AH419" s="52">
        <v>1.0821454116534801</v>
      </c>
      <c r="AI419" s="52">
        <v>1.2858069977606801</v>
      </c>
      <c r="AJ419" s="52">
        <v>1.51168607852633</v>
      </c>
      <c r="AK419" s="52">
        <v>1.7616373109077901</v>
      </c>
      <c r="AL419" s="52">
        <v>2.0286864744734299</v>
      </c>
      <c r="AM419" s="52">
        <v>2.2016487965268801</v>
      </c>
      <c r="AN419" s="52">
        <v>2.2425213776312201</v>
      </c>
      <c r="AO419" s="52">
        <v>2.3239710113671901</v>
      </c>
      <c r="AP419" s="52">
        <v>2.2734139302468699</v>
      </c>
      <c r="AQ419" s="52">
        <v>2.1060165641067998</v>
      </c>
      <c r="AR419" s="52">
        <v>1.9158438038333001</v>
      </c>
      <c r="AS419" s="52">
        <v>1.8307665131650399</v>
      </c>
      <c r="AT419" s="52">
        <v>1.66247168906778</v>
      </c>
      <c r="AU419" s="52">
        <v>1.4160654119949401</v>
      </c>
      <c r="AV419" s="52">
        <v>1.26313238957473</v>
      </c>
      <c r="AW419" s="52">
        <v>1.0892623593108299</v>
      </c>
      <c r="AX419" s="52">
        <v>0.94761846335425504</v>
      </c>
      <c r="AY419" s="52">
        <v>0.83496438913203896</v>
      </c>
      <c r="AZ419" s="52">
        <v>0.74296793110099402</v>
      </c>
      <c r="BA419" s="52">
        <v>0.67892786126848204</v>
      </c>
      <c r="BB419" s="52">
        <v>0.66162129778563505</v>
      </c>
      <c r="BC419" s="52">
        <v>0.68919627922483795</v>
      </c>
      <c r="BD419" s="52">
        <v>0.76398896979168296</v>
      </c>
      <c r="BE419" s="52">
        <v>0.82434860995693005</v>
      </c>
      <c r="BF419" s="52">
        <v>0.946262140556558</v>
      </c>
      <c r="BG419" s="52">
        <v>1.0919407746369501</v>
      </c>
      <c r="BH419" s="52">
        <v>1.2792405708564201</v>
      </c>
      <c r="BI419" s="52">
        <v>1.49812748761654</v>
      </c>
      <c r="BJ419" s="52">
        <v>1.7395794885299101</v>
      </c>
      <c r="BK419" s="52">
        <v>1.9791724272792499</v>
      </c>
      <c r="BL419" s="52">
        <v>2.1861163575104001</v>
      </c>
      <c r="BM419" s="52">
        <v>2.3176348730547498</v>
      </c>
      <c r="BN419" s="52">
        <v>2.4173023968353502</v>
      </c>
      <c r="BO419" s="52">
        <v>2.3864065962554899</v>
      </c>
      <c r="BP419" s="52">
        <v>2.2198908068933298</v>
      </c>
      <c r="BQ419" s="52">
        <v>2.0542234345442001</v>
      </c>
      <c r="BR419" s="52">
        <v>1.9009523811215701</v>
      </c>
      <c r="BS419" s="52">
        <v>1.6594914683558799</v>
      </c>
      <c r="BT419" s="52">
        <v>1.4164088118735401</v>
      </c>
      <c r="BU419" s="52">
        <v>81.535394179726794</v>
      </c>
      <c r="BV419" s="52">
        <v>75.768098283891106</v>
      </c>
      <c r="BW419" s="52">
        <v>74.483880009990003</v>
      </c>
      <c r="BX419" s="52">
        <v>72.950605787636206</v>
      </c>
      <c r="BY419" s="52">
        <v>71.420455746863695</v>
      </c>
      <c r="BZ419" s="52">
        <v>70.325168793833498</v>
      </c>
      <c r="CA419" s="52">
        <v>69.182101949321094</v>
      </c>
      <c r="CB419" s="52">
        <v>69.561279461202105</v>
      </c>
      <c r="CC419" s="52">
        <v>72.221068937398101</v>
      </c>
      <c r="CD419" s="52">
        <v>77.2918335811313</v>
      </c>
      <c r="CE419" s="52">
        <v>81.526449963043106</v>
      </c>
      <c r="CF419" s="52">
        <v>85.712891854496604</v>
      </c>
      <c r="CG419" s="52">
        <v>89.398081858367703</v>
      </c>
      <c r="CH419" s="52">
        <v>92.810859644294595</v>
      </c>
      <c r="CI419" s="52">
        <v>95.609902028778095</v>
      </c>
      <c r="CJ419" s="52">
        <v>97.707545455292305</v>
      </c>
      <c r="CK419" s="52">
        <v>98.838001169707397</v>
      </c>
      <c r="CL419" s="52">
        <v>99.2759375523801</v>
      </c>
      <c r="CM419" s="52">
        <v>98.670326319785005</v>
      </c>
      <c r="CN419" s="52">
        <v>96.767370570730606</v>
      </c>
      <c r="CO419" s="52">
        <v>93.346975722192695</v>
      </c>
      <c r="CP419" s="52">
        <v>88.673148741623606</v>
      </c>
      <c r="CQ419" s="57">
        <v>85.9969757384643</v>
      </c>
      <c r="CR419" s="57">
        <v>83.549449007677595</v>
      </c>
      <c r="CS419" s="57">
        <v>79.919538025603202</v>
      </c>
      <c r="CT419" s="57">
        <v>3.24640195485177E-2</v>
      </c>
      <c r="CU419" s="57">
        <v>2.33589120956601E-2</v>
      </c>
      <c r="CV419" s="57">
        <v>2.2140679804099402E-2</v>
      </c>
      <c r="CW419" s="57">
        <v>1.3888853478794099E-2</v>
      </c>
      <c r="CX419" s="57">
        <v>1.5442278171168E-3</v>
      </c>
      <c r="CY419" s="57">
        <v>-1.7401518839896999E-3</v>
      </c>
      <c r="CZ419" s="57">
        <v>-1.28097700621546E-3</v>
      </c>
      <c r="DA419" s="57">
        <v>9.59093797735713E-3</v>
      </c>
      <c r="DB419" s="57">
        <v>1.8458788278781901E-2</v>
      </c>
      <c r="DC419" s="57">
        <v>1.4747033143115301E-2</v>
      </c>
      <c r="DD419" s="57">
        <v>4.6726237171007302E-3</v>
      </c>
      <c r="DE419" s="57">
        <v>4.6324484821092396E-3</v>
      </c>
      <c r="DF419" s="57">
        <v>-8.6357203077118798E-3</v>
      </c>
      <c r="DG419" s="57">
        <v>9.7183154093194203E-3</v>
      </c>
      <c r="DH419" s="57">
        <v>2.00118187802176E-2</v>
      </c>
      <c r="DI419" s="57">
        <v>2.2088415191851601E-2</v>
      </c>
      <c r="DJ419" s="57">
        <v>8.0618255001464897E-2</v>
      </c>
      <c r="DK419" s="57">
        <v>0.107150581054375</v>
      </c>
      <c r="DL419" s="57">
        <v>0.11036590387419901</v>
      </c>
      <c r="DM419" s="57">
        <v>0.10135597921763</v>
      </c>
      <c r="DN419" s="57">
        <v>7.8652463088963606E-2</v>
      </c>
      <c r="DO419" s="57">
        <v>1.18756392438845E-2</v>
      </c>
      <c r="DP419" s="52">
        <v>-3.8687759634186102E-3</v>
      </c>
      <c r="DQ419" s="52">
        <v>-1.7176303554512201E-4</v>
      </c>
      <c r="DR419" s="58">
        <v>3.6674624301158799E-6</v>
      </c>
      <c r="DS419" s="58">
        <v>2.4317185045365701E-6</v>
      </c>
      <c r="DT419" s="58">
        <v>1.70062925709488E-6</v>
      </c>
      <c r="DU419" s="58">
        <v>9.7702359688160096E-7</v>
      </c>
      <c r="DV419" s="58">
        <v>3.9364119936348299E-7</v>
      </c>
      <c r="DW419" s="58">
        <v>1.70751827931591E-7</v>
      </c>
      <c r="DX419" s="58">
        <v>4.3296804003866798E-7</v>
      </c>
      <c r="DY419" s="58">
        <v>1.7872187612480599E-6</v>
      </c>
      <c r="DZ419" s="58">
        <v>1.22696532427332E-6</v>
      </c>
      <c r="EA419" s="58">
        <v>8.9056166076104305E-7</v>
      </c>
      <c r="EB419" s="58">
        <v>4.9510916717318598E-7</v>
      </c>
      <c r="EC419" s="58">
        <v>4.8115880638086996E-7</v>
      </c>
      <c r="ED419" s="58">
        <v>1.31019371734447E-6</v>
      </c>
      <c r="EE419" s="58">
        <v>4.0921019587753196E-6</v>
      </c>
      <c r="EF419" s="58">
        <v>6.2753383473050904E-6</v>
      </c>
      <c r="EG419" s="58">
        <v>8.3605397237531707E-6</v>
      </c>
      <c r="EH419" s="58">
        <v>9.5569806052736204E-6</v>
      </c>
      <c r="EI419" s="58">
        <v>1.06961954140299E-5</v>
      </c>
      <c r="EJ419" s="58">
        <v>1.1011121753946601E-5</v>
      </c>
      <c r="EK419" s="58">
        <v>9.9098197389011192E-6</v>
      </c>
      <c r="EL419" s="58">
        <v>9.4919789566204603E-6</v>
      </c>
      <c r="EM419" s="58">
        <v>5.92067428340344E-6</v>
      </c>
      <c r="EN419" s="58">
        <v>1.20695796932069E-6</v>
      </c>
      <c r="EO419" s="58">
        <v>1.1538385742296201E-6</v>
      </c>
    </row>
    <row r="420" spans="2:145" x14ac:dyDescent="0.25">
      <c r="B42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ELRPA6_45890</v>
      </c>
      <c r="C420" s="52" t="s">
        <v>264</v>
      </c>
      <c r="D420" s="52" t="s">
        <v>265</v>
      </c>
      <c r="E420" s="52" t="s">
        <v>25</v>
      </c>
      <c r="F420" s="52" t="s">
        <v>25</v>
      </c>
      <c r="G420" s="52" t="s">
        <v>25</v>
      </c>
      <c r="H420" s="52" t="s">
        <v>25</v>
      </c>
      <c r="I420" s="52" t="s">
        <v>25</v>
      </c>
      <c r="J420" s="52" t="s">
        <v>25</v>
      </c>
      <c r="K420" s="52" t="s">
        <v>25</v>
      </c>
      <c r="L420" s="52" t="s">
        <v>25</v>
      </c>
      <c r="M420" s="53" t="s">
        <v>25</v>
      </c>
      <c r="N420" s="54" t="s">
        <v>25</v>
      </c>
      <c r="O420" s="52" t="s">
        <v>268</v>
      </c>
      <c r="P420" s="55">
        <v>45890</v>
      </c>
      <c r="Q420" s="52">
        <v>17</v>
      </c>
      <c r="R420" s="52">
        <v>21</v>
      </c>
      <c r="S420" s="56">
        <v>22767</v>
      </c>
      <c r="T420" s="52">
        <v>0</v>
      </c>
      <c r="U420" s="52">
        <v>0</v>
      </c>
      <c r="V420" s="52">
        <v>0</v>
      </c>
      <c r="W420" s="52">
        <v>0</v>
      </c>
      <c r="X420" s="52">
        <v>1.0156095236285401</v>
      </c>
      <c r="Y420" s="52">
        <v>0.86897365734242904</v>
      </c>
      <c r="Z420" s="52">
        <v>0.76952105245774205</v>
      </c>
      <c r="AA420" s="52">
        <v>0.70383273712292505</v>
      </c>
      <c r="AB420" s="52">
        <v>0.67751138037805203</v>
      </c>
      <c r="AC420" s="52">
        <v>0.66877256278601904</v>
      </c>
      <c r="AD420" s="52">
        <v>0.69853744479901003</v>
      </c>
      <c r="AE420" s="52">
        <v>0.750296854433815</v>
      </c>
      <c r="AF420" s="52">
        <v>0.74495272291383097</v>
      </c>
      <c r="AG420" s="52">
        <v>0.83270896570238195</v>
      </c>
      <c r="AH420" s="52">
        <v>0.97511292919176196</v>
      </c>
      <c r="AI420" s="52">
        <v>1.1663845456231501</v>
      </c>
      <c r="AJ420" s="52">
        <v>1.4049422601822801</v>
      </c>
      <c r="AK420" s="52">
        <v>1.65326182312592</v>
      </c>
      <c r="AL420" s="52">
        <v>1.8726711941051</v>
      </c>
      <c r="AM420" s="52">
        <v>2.0920470287073498</v>
      </c>
      <c r="AN420" s="52">
        <v>2.1294879349045801</v>
      </c>
      <c r="AO420" s="52">
        <v>2.2005329286075299</v>
      </c>
      <c r="AP420" s="52">
        <v>2.17637413541603</v>
      </c>
      <c r="AQ420" s="52">
        <v>2.0069244875230199</v>
      </c>
      <c r="AR420" s="52">
        <v>1.90363789551805</v>
      </c>
      <c r="AS420" s="52">
        <v>1.7765227272406801</v>
      </c>
      <c r="AT420" s="52">
        <v>1.5679590710312099</v>
      </c>
      <c r="AU420" s="52">
        <v>1.3082765617416701</v>
      </c>
      <c r="AV420" s="52">
        <v>1.1401995109676499</v>
      </c>
      <c r="AW420" s="52">
        <v>1.0844466567311699</v>
      </c>
      <c r="AX420" s="52">
        <v>0.93194893341610097</v>
      </c>
      <c r="AY420" s="52">
        <v>0.82086485338882798</v>
      </c>
      <c r="AZ420" s="52">
        <v>0.73828548287554097</v>
      </c>
      <c r="BA420" s="52">
        <v>0.68199548571937296</v>
      </c>
      <c r="BB420" s="52">
        <v>0.66758557772814897</v>
      </c>
      <c r="BC420" s="52">
        <v>0.69276082533404604</v>
      </c>
      <c r="BD420" s="52">
        <v>0.748814251688664</v>
      </c>
      <c r="BE420" s="52">
        <v>0.78367449038007797</v>
      </c>
      <c r="BF420" s="52">
        <v>0.86794585527316703</v>
      </c>
      <c r="BG420" s="52">
        <v>0.98432822730879399</v>
      </c>
      <c r="BH420" s="52">
        <v>1.16003157025346</v>
      </c>
      <c r="BI420" s="52">
        <v>1.3885636878669301</v>
      </c>
      <c r="BJ420" s="52">
        <v>1.6670277542427001</v>
      </c>
      <c r="BK420" s="52">
        <v>1.8870433973295799</v>
      </c>
      <c r="BL420" s="52">
        <v>2.1291742754535798</v>
      </c>
      <c r="BM420" s="52">
        <v>2.2308253066488</v>
      </c>
      <c r="BN420" s="52">
        <v>2.2945803653299999</v>
      </c>
      <c r="BO420" s="52">
        <v>2.2611460042192499</v>
      </c>
      <c r="BP420" s="52">
        <v>2.0963373218552599</v>
      </c>
      <c r="BQ420" s="52">
        <v>1.92472405201723</v>
      </c>
      <c r="BR420" s="52">
        <v>1.76835477031826</v>
      </c>
      <c r="BS420" s="52">
        <v>1.5533853725469999</v>
      </c>
      <c r="BT420" s="52">
        <v>1.3174397343200901</v>
      </c>
      <c r="BU420" s="52">
        <v>76.474354140698495</v>
      </c>
      <c r="BV420" s="52">
        <v>75.143612572198805</v>
      </c>
      <c r="BW420" s="52">
        <v>74.119428628772596</v>
      </c>
      <c r="BX420" s="52">
        <v>72.485782197136103</v>
      </c>
      <c r="BY420" s="52">
        <v>71.245178777031597</v>
      </c>
      <c r="BZ420" s="52">
        <v>70.163245593240006</v>
      </c>
      <c r="CA420" s="52">
        <v>69.090591336734704</v>
      </c>
      <c r="CB420" s="52">
        <v>69.070085569550599</v>
      </c>
      <c r="CC420" s="52">
        <v>72.6966094715483</v>
      </c>
      <c r="CD420" s="52">
        <v>77.724189780077197</v>
      </c>
      <c r="CE420" s="52">
        <v>82.718151897783201</v>
      </c>
      <c r="CF420" s="52">
        <v>87.150814421993203</v>
      </c>
      <c r="CG420" s="52">
        <v>90.618714450883303</v>
      </c>
      <c r="CH420" s="52">
        <v>93.597570957164095</v>
      </c>
      <c r="CI420" s="52">
        <v>95.663518779210705</v>
      </c>
      <c r="CJ420" s="52">
        <v>97.897804081375895</v>
      </c>
      <c r="CK420" s="52">
        <v>98.546007753278502</v>
      </c>
      <c r="CL420" s="52">
        <v>98.097508115172701</v>
      </c>
      <c r="CM420" s="52">
        <v>97.3341594262359</v>
      </c>
      <c r="CN420" s="52">
        <v>94.957304024591096</v>
      </c>
      <c r="CO420" s="52">
        <v>90.752529020550995</v>
      </c>
      <c r="CP420" s="52">
        <v>86.789812745146804</v>
      </c>
      <c r="CQ420" s="57">
        <v>83.744948858528602</v>
      </c>
      <c r="CR420" s="57">
        <v>81.253751547892307</v>
      </c>
      <c r="CS420" s="57">
        <v>79.5886171056748</v>
      </c>
      <c r="CT420" s="57">
        <v>2.0329023418562998E-2</v>
      </c>
      <c r="CU420" s="57">
        <v>1.93053394000588E-2</v>
      </c>
      <c r="CV420" s="57">
        <v>2.0285575588058699E-2</v>
      </c>
      <c r="CW420" s="57">
        <v>1.2571531764063899E-2</v>
      </c>
      <c r="CX420" s="57">
        <v>1.4537575076711299E-3</v>
      </c>
      <c r="CY420" s="57">
        <v>-1.8658388731543E-3</v>
      </c>
      <c r="CZ420" s="57">
        <v>-1.15151818048545E-3</v>
      </c>
      <c r="DA420" s="57">
        <v>9.1684432484084501E-3</v>
      </c>
      <c r="DB420" s="57">
        <v>1.83817952010727E-2</v>
      </c>
      <c r="DC420" s="57">
        <v>1.46372104650232E-2</v>
      </c>
      <c r="DD420" s="57">
        <v>3.8921358841542599E-3</v>
      </c>
      <c r="DE420" s="57">
        <v>4.8146620480288499E-3</v>
      </c>
      <c r="DF420" s="57">
        <v>-9.4355472446229494E-3</v>
      </c>
      <c r="DG420" s="57">
        <v>9.8764497596911093E-3</v>
      </c>
      <c r="DH420" s="57">
        <v>1.7638671062849599E-2</v>
      </c>
      <c r="DI420" s="57">
        <v>2.14949067446078E-2</v>
      </c>
      <c r="DJ420" s="57">
        <v>8.0958257175966594E-2</v>
      </c>
      <c r="DK420" s="57">
        <v>0.10425108390961101</v>
      </c>
      <c r="DL420" s="57">
        <v>0.109231240015879</v>
      </c>
      <c r="DM420" s="57">
        <v>0.10237032225673801</v>
      </c>
      <c r="DN420" s="57">
        <v>6.4216121069741006E-2</v>
      </c>
      <c r="DO420" s="57">
        <v>6.8529355364237102E-3</v>
      </c>
      <c r="DP420" s="52">
        <v>-4.6518553571307996E-3</v>
      </c>
      <c r="DQ420" s="52">
        <v>-1.0016924381722799E-3</v>
      </c>
      <c r="DR420" s="58">
        <v>2.2966528580439299E-6</v>
      </c>
      <c r="DS420" s="58">
        <v>1.88737746493092E-6</v>
      </c>
      <c r="DT420" s="58">
        <v>1.4109511091663E-6</v>
      </c>
      <c r="DU420" s="58">
        <v>8.3604616550990895E-7</v>
      </c>
      <c r="DV420" s="58">
        <v>3.5751594053976098E-7</v>
      </c>
      <c r="DW420" s="58">
        <v>1.66498391076026E-7</v>
      </c>
      <c r="DX420" s="58">
        <v>4.1540156428788599E-7</v>
      </c>
      <c r="DY420" s="58">
        <v>1.60362821855116E-6</v>
      </c>
      <c r="DZ420" s="58">
        <v>9.8264179076763007E-7</v>
      </c>
      <c r="EA420" s="58">
        <v>7.4805559332163804E-7</v>
      </c>
      <c r="EB420" s="58">
        <v>4.56922737054704E-7</v>
      </c>
      <c r="EC420" s="58">
        <v>5.1639016581659296E-7</v>
      </c>
      <c r="ED420" s="58">
        <v>1.3827864570619501E-6</v>
      </c>
      <c r="EE420" s="58">
        <v>3.2701624233436402E-6</v>
      </c>
      <c r="EF420" s="58">
        <v>4.5577223620249697E-6</v>
      </c>
      <c r="EG420" s="58">
        <v>6.71163570925648E-6</v>
      </c>
      <c r="EH420" s="58">
        <v>7.3795064680730299E-6</v>
      </c>
      <c r="EI420" s="58">
        <v>7.49070261885823E-6</v>
      </c>
      <c r="EJ420" s="58">
        <v>7.7355355978871706E-6</v>
      </c>
      <c r="EK420" s="58">
        <v>6.4629771472850096E-6</v>
      </c>
      <c r="EL420" s="58">
        <v>6.92972273509182E-6</v>
      </c>
      <c r="EM420" s="58">
        <v>3.8482067039978803E-6</v>
      </c>
      <c r="EN420" s="58">
        <v>6.4941499731630895E-7</v>
      </c>
      <c r="EO420" s="58">
        <v>4.7158519939085399E-7</v>
      </c>
    </row>
    <row r="421" spans="2:145" x14ac:dyDescent="0.25">
      <c r="B42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ELRPA6_45891</v>
      </c>
      <c r="C421" s="52" t="s">
        <v>264</v>
      </c>
      <c r="D421" s="52" t="s">
        <v>265</v>
      </c>
      <c r="E421" s="52" t="s">
        <v>25</v>
      </c>
      <c r="F421" s="52" t="s">
        <v>25</v>
      </c>
      <c r="G421" s="52" t="s">
        <v>25</v>
      </c>
      <c r="H421" s="52" t="s">
        <v>25</v>
      </c>
      <c r="I421" s="52" t="s">
        <v>25</v>
      </c>
      <c r="J421" s="52" t="s">
        <v>25</v>
      </c>
      <c r="K421" s="52" t="s">
        <v>25</v>
      </c>
      <c r="L421" s="52" t="s">
        <v>25</v>
      </c>
      <c r="M421" s="53" t="s">
        <v>25</v>
      </c>
      <c r="N421" s="54" t="s">
        <v>25</v>
      </c>
      <c r="O421" s="52" t="s">
        <v>268</v>
      </c>
      <c r="P421" s="55">
        <v>45891</v>
      </c>
      <c r="Q421" s="52">
        <v>17</v>
      </c>
      <c r="R421" s="52">
        <v>21</v>
      </c>
      <c r="S421" s="56">
        <v>22799</v>
      </c>
      <c r="T421" s="52">
        <v>0</v>
      </c>
      <c r="U421" s="52">
        <v>0</v>
      </c>
      <c r="V421" s="52">
        <v>0</v>
      </c>
      <c r="W421" s="52">
        <v>0</v>
      </c>
      <c r="X421" s="52">
        <v>1.17801630502877</v>
      </c>
      <c r="Y421" s="52">
        <v>1.03212434316806</v>
      </c>
      <c r="Z421" s="52">
        <v>0.910319240550299</v>
      </c>
      <c r="AA421" s="52">
        <v>0.83383762362190805</v>
      </c>
      <c r="AB421" s="52">
        <v>0.75022694630082298</v>
      </c>
      <c r="AC421" s="52">
        <v>0.73181697518228495</v>
      </c>
      <c r="AD421" s="52">
        <v>0.75019111062147803</v>
      </c>
      <c r="AE421" s="52">
        <v>0.80957202513387605</v>
      </c>
      <c r="AF421" s="52">
        <v>0.83669362714423601</v>
      </c>
      <c r="AG421" s="52">
        <v>0.95357753304000603</v>
      </c>
      <c r="AH421" s="52">
        <v>1.1019539663795099</v>
      </c>
      <c r="AI421" s="52">
        <v>1.2961376387909</v>
      </c>
      <c r="AJ421" s="52">
        <v>1.5545303626532201</v>
      </c>
      <c r="AK421" s="52">
        <v>1.82161940927083</v>
      </c>
      <c r="AL421" s="52">
        <v>2.07212454163201</v>
      </c>
      <c r="AM421" s="52">
        <v>2.2841137818030801</v>
      </c>
      <c r="AN421" s="52">
        <v>2.3086463624890099</v>
      </c>
      <c r="AO421" s="52">
        <v>2.31855671545605</v>
      </c>
      <c r="AP421" s="52">
        <v>2.2884324946010501</v>
      </c>
      <c r="AQ421" s="52">
        <v>2.12163094552001</v>
      </c>
      <c r="AR421" s="52">
        <v>1.9829705719188699</v>
      </c>
      <c r="AS421" s="52">
        <v>1.8950458059752799</v>
      </c>
      <c r="AT421" s="52">
        <v>1.65002761734624</v>
      </c>
      <c r="AU421" s="52">
        <v>1.4363943792481999</v>
      </c>
      <c r="AV421" s="52">
        <v>1.30907403672978</v>
      </c>
      <c r="AW421" s="52">
        <v>1.1622918540827301</v>
      </c>
      <c r="AX421" s="52">
        <v>1.03353044625382</v>
      </c>
      <c r="AY421" s="52">
        <v>0.90720457243146302</v>
      </c>
      <c r="AZ421" s="52">
        <v>0.80927156610869799</v>
      </c>
      <c r="BA421" s="52">
        <v>0.74877167985687898</v>
      </c>
      <c r="BB421" s="52">
        <v>0.72918441491680197</v>
      </c>
      <c r="BC421" s="52">
        <v>0.74855616817566895</v>
      </c>
      <c r="BD421" s="52">
        <v>0.80466298351144405</v>
      </c>
      <c r="BE421" s="52">
        <v>0.848878187947542</v>
      </c>
      <c r="BF421" s="52">
        <v>0.96688071508136597</v>
      </c>
      <c r="BG421" s="52">
        <v>1.11235230021327</v>
      </c>
      <c r="BH421" s="52">
        <v>1.3019997983168199</v>
      </c>
      <c r="BI421" s="52">
        <v>1.5210123154680999</v>
      </c>
      <c r="BJ421" s="52">
        <v>1.7616735193724999</v>
      </c>
      <c r="BK421" s="52">
        <v>2.0229066540703</v>
      </c>
      <c r="BL421" s="52">
        <v>2.21216317510798</v>
      </c>
      <c r="BM421" s="52">
        <v>2.3625851519409999</v>
      </c>
      <c r="BN421" s="52">
        <v>2.4614247269073801</v>
      </c>
      <c r="BO421" s="52">
        <v>2.4170026554497199</v>
      </c>
      <c r="BP421" s="52">
        <v>2.2328841969775399</v>
      </c>
      <c r="BQ421" s="52">
        <v>2.0663340924311502</v>
      </c>
      <c r="BR421" s="52">
        <v>1.8996410672275299</v>
      </c>
      <c r="BS421" s="52">
        <v>1.65995020750042</v>
      </c>
      <c r="BT421" s="52">
        <v>1.42384962790014</v>
      </c>
      <c r="BU421" s="52">
        <v>79.241588869572894</v>
      </c>
      <c r="BV421" s="52">
        <v>78.359199947936304</v>
      </c>
      <c r="BW421" s="52">
        <v>76.044293361667101</v>
      </c>
      <c r="BX421" s="52">
        <v>74.294819878907504</v>
      </c>
      <c r="BY421" s="52">
        <v>72.885526688974906</v>
      </c>
      <c r="BZ421" s="52">
        <v>72.1103637761247</v>
      </c>
      <c r="CA421" s="52">
        <v>70.501926979563194</v>
      </c>
      <c r="CB421" s="52">
        <v>70.199991780759603</v>
      </c>
      <c r="CC421" s="52">
        <v>73.6898548665975</v>
      </c>
      <c r="CD421" s="52">
        <v>78.044502901169693</v>
      </c>
      <c r="CE421" s="52">
        <v>82.587619771558494</v>
      </c>
      <c r="CF421" s="52">
        <v>86.659051271722305</v>
      </c>
      <c r="CG421" s="52">
        <v>90.540268265614301</v>
      </c>
      <c r="CH421" s="52">
        <v>93.630310564096305</v>
      </c>
      <c r="CI421" s="52">
        <v>96.6514785363578</v>
      </c>
      <c r="CJ421" s="52">
        <v>98.405765648856601</v>
      </c>
      <c r="CK421" s="52">
        <v>99.452359842458307</v>
      </c>
      <c r="CL421" s="52">
        <v>99.559508006465407</v>
      </c>
      <c r="CM421" s="52">
        <v>98.416300270918299</v>
      </c>
      <c r="CN421" s="52">
        <v>96.458683484777694</v>
      </c>
      <c r="CO421" s="52">
        <v>92.650142167515895</v>
      </c>
      <c r="CP421" s="52">
        <v>89.174246827519795</v>
      </c>
      <c r="CQ421" s="57">
        <v>85.684377527229202</v>
      </c>
      <c r="CR421" s="57">
        <v>82.496559581751995</v>
      </c>
      <c r="CS421" s="57">
        <v>81.243449691806902</v>
      </c>
      <c r="CT421" s="57">
        <v>2.7092596324920198E-2</v>
      </c>
      <c r="CU421" s="57">
        <v>3.4079892110273402E-2</v>
      </c>
      <c r="CV421" s="57">
        <v>2.66809369442563E-2</v>
      </c>
      <c r="CW421" s="57">
        <v>1.6292541843997099E-2</v>
      </c>
      <c r="CX421" s="57">
        <v>1.7557616081422299E-3</v>
      </c>
      <c r="CY421" s="57">
        <v>-8.8521571936375895E-4</v>
      </c>
      <c r="CZ421" s="57">
        <v>-2.8335872152888599E-3</v>
      </c>
      <c r="DA421" s="57">
        <v>1.02007500044027E-2</v>
      </c>
      <c r="DB421" s="57">
        <v>1.7314934095184701E-2</v>
      </c>
      <c r="DC421" s="57">
        <v>1.4329630225447299E-2</v>
      </c>
      <c r="DD421" s="57">
        <v>4.4244573238808697E-3</v>
      </c>
      <c r="DE421" s="57">
        <v>4.7874622632793698E-3</v>
      </c>
      <c r="DF421" s="57">
        <v>-2.7432103940825299E-3</v>
      </c>
      <c r="DG421" s="57">
        <v>2.02845186167399E-2</v>
      </c>
      <c r="DH421" s="57">
        <v>2.7571021966845102E-2</v>
      </c>
      <c r="DI421" s="57">
        <v>2.4965611745259901E-2</v>
      </c>
      <c r="DJ421" s="57">
        <v>8.0566204479917997E-2</v>
      </c>
      <c r="DK421" s="57">
        <v>0.109053480244894</v>
      </c>
      <c r="DL421" s="57">
        <v>0.108916197077277</v>
      </c>
      <c r="DM421" s="57">
        <v>9.8206016334480603E-2</v>
      </c>
      <c r="DN421" s="57">
        <v>7.8625368281902794E-2</v>
      </c>
      <c r="DO421" s="57">
        <v>1.9559398916630399E-2</v>
      </c>
      <c r="DP421" s="52">
        <v>-2.7427607248802898E-3</v>
      </c>
      <c r="DQ421" s="52">
        <v>6.5322593723839302E-4</v>
      </c>
      <c r="DR421" s="58">
        <v>2.8229215781755499E-6</v>
      </c>
      <c r="DS421" s="58">
        <v>3.0182825937761099E-6</v>
      </c>
      <c r="DT421" s="58">
        <v>1.94451841016911E-6</v>
      </c>
      <c r="DU421" s="58">
        <v>1.0901520918352699E-6</v>
      </c>
      <c r="DV421" s="58">
        <v>4.9274658749511402E-7</v>
      </c>
      <c r="DW421" s="58">
        <v>3.1571766698119399E-7</v>
      </c>
      <c r="DX421" s="58">
        <v>6.7092533630220495E-7</v>
      </c>
      <c r="DY421" s="58">
        <v>2.3307428702233002E-6</v>
      </c>
      <c r="DZ421" s="58">
        <v>1.75573125972536E-6</v>
      </c>
      <c r="EA421" s="58">
        <v>1.2717284186415599E-6</v>
      </c>
      <c r="EB421" s="58">
        <v>7.38167971156178E-7</v>
      </c>
      <c r="EC421" s="58">
        <v>1.51221767172128E-6</v>
      </c>
      <c r="ED421" s="58">
        <v>3.2456008925431401E-6</v>
      </c>
      <c r="EE421" s="58">
        <v>6.8113480485335699E-6</v>
      </c>
      <c r="EF421" s="58">
        <v>1.10383621693558E-5</v>
      </c>
      <c r="EG421" s="58">
        <v>1.10400274659749E-5</v>
      </c>
      <c r="EH421" s="58">
        <v>1.25650545740439E-5</v>
      </c>
      <c r="EI421" s="58">
        <v>1.39034916002661E-5</v>
      </c>
      <c r="EJ421" s="58">
        <v>1.32486986647507E-5</v>
      </c>
      <c r="EK421" s="58">
        <v>1.1883782094961E-5</v>
      </c>
      <c r="EL421" s="59">
        <v>1.2931757315225E-5</v>
      </c>
      <c r="EM421" s="58">
        <v>1.0423704580745E-5</v>
      </c>
      <c r="EN421" s="58">
        <v>1.9718045903462902E-6</v>
      </c>
      <c r="EO421" s="58">
        <v>2.4251707440781302E-6</v>
      </c>
    </row>
    <row r="422" spans="2:145" x14ac:dyDescent="0.25">
      <c r="B42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ELRPA6_45904</v>
      </c>
      <c r="C422" s="52" t="s">
        <v>264</v>
      </c>
      <c r="D422" s="52" t="s">
        <v>265</v>
      </c>
      <c r="E422" s="52" t="s">
        <v>25</v>
      </c>
      <c r="F422" s="52" t="s">
        <v>25</v>
      </c>
      <c r="G422" s="52" t="s">
        <v>25</v>
      </c>
      <c r="H422" s="52" t="s">
        <v>25</v>
      </c>
      <c r="I422" s="52" t="s">
        <v>25</v>
      </c>
      <c r="J422" s="52" t="s">
        <v>25</v>
      </c>
      <c r="K422" s="52" t="s">
        <v>25</v>
      </c>
      <c r="L422" s="52" t="s">
        <v>25</v>
      </c>
      <c r="M422" s="53" t="s">
        <v>25</v>
      </c>
      <c r="N422" s="54" t="s">
        <v>25</v>
      </c>
      <c r="O422" s="52" t="s">
        <v>268</v>
      </c>
      <c r="P422" s="55">
        <v>45904</v>
      </c>
      <c r="Q422" s="52">
        <v>17</v>
      </c>
      <c r="R422" s="52">
        <v>21</v>
      </c>
      <c r="S422" s="56">
        <v>23006</v>
      </c>
      <c r="T422" s="52">
        <v>0</v>
      </c>
      <c r="U422" s="52">
        <v>0</v>
      </c>
      <c r="V422" s="52">
        <v>0</v>
      </c>
      <c r="W422" s="52">
        <v>0</v>
      </c>
      <c r="X422" s="52">
        <v>1.10545271868148</v>
      </c>
      <c r="Y422" s="52">
        <v>0.97519878928738601</v>
      </c>
      <c r="Z422" s="52">
        <v>0.85523747672913397</v>
      </c>
      <c r="AA422" s="52">
        <v>0.75821336251050098</v>
      </c>
      <c r="AB422" s="52">
        <v>0.71912597041295401</v>
      </c>
      <c r="AC422" s="52">
        <v>0.70339491344571703</v>
      </c>
      <c r="AD422" s="52">
        <v>0.70814819849508703</v>
      </c>
      <c r="AE422" s="52">
        <v>0.74961669785640705</v>
      </c>
      <c r="AF422" s="52">
        <v>0.73537788178406904</v>
      </c>
      <c r="AG422" s="52">
        <v>0.82095984106498199</v>
      </c>
      <c r="AH422" s="52">
        <v>0.90628597567634905</v>
      </c>
      <c r="AI422" s="52">
        <v>1.0792333726579799</v>
      </c>
      <c r="AJ422" s="52">
        <v>1.2983301658123501</v>
      </c>
      <c r="AK422" s="52">
        <v>1.4768572416603201</v>
      </c>
      <c r="AL422" s="52">
        <v>1.6608215156650801</v>
      </c>
      <c r="AM422" s="52">
        <v>1.8328935196074601</v>
      </c>
      <c r="AN422" s="52">
        <v>1.8809756874311301</v>
      </c>
      <c r="AO422" s="52">
        <v>1.9099333766286599</v>
      </c>
      <c r="AP422" s="52">
        <v>1.85549141604468</v>
      </c>
      <c r="AQ422" s="52">
        <v>1.6883422436425399</v>
      </c>
      <c r="AR422" s="52">
        <v>1.6044648980437399</v>
      </c>
      <c r="AS422" s="52">
        <v>1.50123708198477</v>
      </c>
      <c r="AT422" s="52">
        <v>1.2858693120848901</v>
      </c>
      <c r="AU422" s="52">
        <v>1.0796448643824399</v>
      </c>
      <c r="AV422" s="52">
        <v>1.24075295759648</v>
      </c>
      <c r="AW422" s="52">
        <v>1.01252990669217</v>
      </c>
      <c r="AX422" s="52">
        <v>0.88794891493357497</v>
      </c>
      <c r="AY422" s="52">
        <v>0.80143442397980402</v>
      </c>
      <c r="AZ422" s="52">
        <v>0.73513865821733204</v>
      </c>
      <c r="BA422" s="52">
        <v>0.70057990621557098</v>
      </c>
      <c r="BB422" s="52">
        <v>0.69713406433784997</v>
      </c>
      <c r="BC422" s="52">
        <v>0.72961387499625396</v>
      </c>
      <c r="BD422" s="52">
        <v>0.760881932924661</v>
      </c>
      <c r="BE422" s="52">
        <v>0.77019279296153198</v>
      </c>
      <c r="BF422" s="52">
        <v>0.84890685831039903</v>
      </c>
      <c r="BG422" s="52">
        <v>0.94759864463953902</v>
      </c>
      <c r="BH422" s="52">
        <v>1.07918510038212</v>
      </c>
      <c r="BI422" s="52">
        <v>1.2274848553546001</v>
      </c>
      <c r="BJ422" s="52">
        <v>1.36525409569819</v>
      </c>
      <c r="BK422" s="52">
        <v>1.55851565207314</v>
      </c>
      <c r="BL422" s="52">
        <v>1.6940422737463301</v>
      </c>
      <c r="BM422" s="52">
        <v>1.80055334265412</v>
      </c>
      <c r="BN422" s="52">
        <v>1.8323192768793699</v>
      </c>
      <c r="BO422" s="52">
        <v>1.76698826420814</v>
      </c>
      <c r="BP422" s="52">
        <v>1.6303172041396801</v>
      </c>
      <c r="BQ422" s="52">
        <v>1.53040039751526</v>
      </c>
      <c r="BR422" s="52">
        <v>1.4169576923235501</v>
      </c>
      <c r="BS422" s="52">
        <v>1.2687822026014699</v>
      </c>
      <c r="BT422" s="52">
        <v>1.09318205933624</v>
      </c>
      <c r="BU422" s="52">
        <v>75.700086887945702</v>
      </c>
      <c r="BV422" s="52">
        <v>74.009174314297198</v>
      </c>
      <c r="BW422" s="52">
        <v>72.990502581479205</v>
      </c>
      <c r="BX422" s="52">
        <v>71.722747877636095</v>
      </c>
      <c r="BY422" s="52">
        <v>70.4269894908075</v>
      </c>
      <c r="BZ422" s="52">
        <v>69.1867544316178</v>
      </c>
      <c r="CA422" s="52">
        <v>68.741257750086305</v>
      </c>
      <c r="CB422" s="52">
        <v>68.012035178622199</v>
      </c>
      <c r="CC422" s="52">
        <v>70.744704723676804</v>
      </c>
      <c r="CD422" s="52">
        <v>73.9524072391809</v>
      </c>
      <c r="CE422" s="52">
        <v>77.493721657033007</v>
      </c>
      <c r="CF422" s="52">
        <v>80.574938457563206</v>
      </c>
      <c r="CG422" s="52">
        <v>83.400483582683904</v>
      </c>
      <c r="CH422" s="52">
        <v>86.403687364502801</v>
      </c>
      <c r="CI422" s="52">
        <v>89.043140164493295</v>
      </c>
      <c r="CJ422" s="52">
        <v>90.4754173041417</v>
      </c>
      <c r="CK422" s="52">
        <v>90.896117566495107</v>
      </c>
      <c r="CL422" s="52">
        <v>90.557516655876199</v>
      </c>
      <c r="CM422" s="52">
        <v>88.844231188743706</v>
      </c>
      <c r="CN422" s="52">
        <v>85.113080655528194</v>
      </c>
      <c r="CO422" s="52">
        <v>81.652742763416896</v>
      </c>
      <c r="CP422" s="52">
        <v>78.781078099456906</v>
      </c>
      <c r="CQ422" s="57">
        <v>76.0403303646099</v>
      </c>
      <c r="CR422" s="57">
        <v>74.173537007265907</v>
      </c>
      <c r="CS422" s="57">
        <v>78.110640489058</v>
      </c>
      <c r="CT422" s="57">
        <v>1.9086373705076001E-2</v>
      </c>
      <c r="CU422" s="57">
        <v>1.5873737273082601E-2</v>
      </c>
      <c r="CV422" s="57">
        <v>1.8253155867893001E-2</v>
      </c>
      <c r="CW422" s="57">
        <v>1.1962130922774801E-2</v>
      </c>
      <c r="CX422" s="57">
        <v>1.4409096002665201E-3</v>
      </c>
      <c r="CY422" s="57">
        <v>-2.0946605388301501E-3</v>
      </c>
      <c r="CZ422" s="57">
        <v>-1.3228425029300501E-3</v>
      </c>
      <c r="DA422" s="57">
        <v>9.0213118986405792E-3</v>
      </c>
      <c r="DB422" s="57">
        <v>1.9069936084005201E-2</v>
      </c>
      <c r="DC422" s="57">
        <v>1.6362185928052199E-2</v>
      </c>
      <c r="DD422" s="57">
        <v>7.0401973850814804E-3</v>
      </c>
      <c r="DE422" s="57">
        <v>3.9492246131700003E-3</v>
      </c>
      <c r="DF422" s="57">
        <v>-7.1526185908226203E-3</v>
      </c>
      <c r="DG422" s="57">
        <v>-1.5833500323084E-3</v>
      </c>
      <c r="DH422" s="57">
        <v>9.5881977981282993E-3</v>
      </c>
      <c r="DI422" s="57">
        <v>1.6314038363331701E-2</v>
      </c>
      <c r="DJ422" s="57">
        <v>7.6671968620731307E-2</v>
      </c>
      <c r="DK422" s="57">
        <v>9.2168950626101406E-2</v>
      </c>
      <c r="DL422" s="57">
        <v>9.1139769006242294E-2</v>
      </c>
      <c r="DM422" s="57">
        <v>8.1805341973511095E-2</v>
      </c>
      <c r="DN422" s="57">
        <v>4.8243574080447098E-2</v>
      </c>
      <c r="DO422" s="57">
        <v>4.7436433288402299E-3</v>
      </c>
      <c r="DP422" s="52">
        <v>-1.88466732237284E-3</v>
      </c>
      <c r="DQ422" s="52">
        <v>4.2510510992390902E-5</v>
      </c>
      <c r="DR422" s="59">
        <v>2.2838876132114399E-6</v>
      </c>
      <c r="DS422" s="59">
        <v>1.9535555661356898E-6</v>
      </c>
      <c r="DT422" s="58">
        <v>1.4256876181547399E-6</v>
      </c>
      <c r="DU422" s="58">
        <v>7.4514590181225402E-7</v>
      </c>
      <c r="DV422" s="58">
        <v>3.26826528008282E-7</v>
      </c>
      <c r="DW422" s="58">
        <v>1.75579821660132E-7</v>
      </c>
      <c r="DX422" s="58">
        <v>4.65525279477086E-7</v>
      </c>
      <c r="DY422" s="58">
        <v>1.90442184288847E-6</v>
      </c>
      <c r="DZ422" s="58">
        <v>1.11893807201866E-6</v>
      </c>
      <c r="EA422" s="58">
        <v>7.9867689153410001E-7</v>
      </c>
      <c r="EB422" s="58">
        <v>4.1887822725572002E-7</v>
      </c>
      <c r="EC422" s="58">
        <v>4.11223801720489E-7</v>
      </c>
      <c r="ED422" s="58">
        <v>9.9972083863588895E-7</v>
      </c>
      <c r="EE422" s="59">
        <v>2.7409114814450099E-6</v>
      </c>
      <c r="EF422" s="59">
        <v>4.2016155760073703E-6</v>
      </c>
      <c r="EG422" s="59">
        <v>4.8337436024794202E-6</v>
      </c>
      <c r="EH422" s="59">
        <v>5.0883847594713397E-6</v>
      </c>
      <c r="EI422" s="59">
        <v>5.3463720068049799E-6</v>
      </c>
      <c r="EJ422" s="59">
        <v>4.7556441276505098E-6</v>
      </c>
      <c r="EK422" s="59">
        <v>4.6351753285689101E-6</v>
      </c>
      <c r="EL422" s="59">
        <v>4.79706056902459E-6</v>
      </c>
      <c r="EM422" s="59">
        <v>2.79706875645328E-6</v>
      </c>
      <c r="EN422" s="58">
        <v>4.1806123073479101E-7</v>
      </c>
      <c r="EO422" s="58">
        <v>3.5372207669472698E-7</v>
      </c>
    </row>
    <row r="423" spans="2:145" x14ac:dyDescent="0.25">
      <c r="B42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ELRPA6_45916</v>
      </c>
      <c r="C423" s="52" t="s">
        <v>264</v>
      </c>
      <c r="D423" s="52" t="s">
        <v>265</v>
      </c>
      <c r="E423" s="52" t="s">
        <v>25</v>
      </c>
      <c r="F423" s="52" t="s">
        <v>25</v>
      </c>
      <c r="G423" s="52" t="s">
        <v>25</v>
      </c>
      <c r="H423" s="52" t="s">
        <v>25</v>
      </c>
      <c r="I423" s="52" t="s">
        <v>25</v>
      </c>
      <c r="J423" s="52" t="s">
        <v>25</v>
      </c>
      <c r="K423" s="52" t="s">
        <v>25</v>
      </c>
      <c r="L423" s="52" t="s">
        <v>25</v>
      </c>
      <c r="M423" s="53" t="s">
        <v>25</v>
      </c>
      <c r="N423" s="54" t="s">
        <v>25</v>
      </c>
      <c r="O423" s="52" t="s">
        <v>268</v>
      </c>
      <c r="P423" s="55">
        <v>45916</v>
      </c>
      <c r="Q423" s="52">
        <v>17</v>
      </c>
      <c r="R423" s="52">
        <v>21</v>
      </c>
      <c r="S423" s="56">
        <v>23198</v>
      </c>
      <c r="T423" s="52">
        <v>0</v>
      </c>
      <c r="U423" s="52">
        <v>0</v>
      </c>
      <c r="V423" s="52">
        <v>0</v>
      </c>
      <c r="W423" s="52">
        <v>0</v>
      </c>
      <c r="X423" s="52">
        <v>0.87872764631642397</v>
      </c>
      <c r="Y423" s="52">
        <v>0.77402696123543502</v>
      </c>
      <c r="Z423" s="52">
        <v>0.69356259373157303</v>
      </c>
      <c r="AA423" s="52">
        <v>0.63360530808347104</v>
      </c>
      <c r="AB423" s="52">
        <v>0.60108687008845296</v>
      </c>
      <c r="AC423" s="52">
        <v>0.59610816390121701</v>
      </c>
      <c r="AD423" s="52">
        <v>0.63921559015708096</v>
      </c>
      <c r="AE423" s="52">
        <v>0.67528734612350505</v>
      </c>
      <c r="AF423" s="52">
        <v>0.65560909428519698</v>
      </c>
      <c r="AG423" s="52">
        <v>0.72746992553592904</v>
      </c>
      <c r="AH423" s="52">
        <v>0.81545007957653004</v>
      </c>
      <c r="AI423" s="52">
        <v>0.94447493666807603</v>
      </c>
      <c r="AJ423" s="52">
        <v>1.1815512019760099</v>
      </c>
      <c r="AK423" s="52">
        <v>1.37653944074697</v>
      </c>
      <c r="AL423" s="52">
        <v>1.6012418112499101</v>
      </c>
      <c r="AM423" s="52">
        <v>1.82048685999157</v>
      </c>
      <c r="AN423" s="52">
        <v>1.88785535995427</v>
      </c>
      <c r="AO423" s="52">
        <v>1.89125180662968</v>
      </c>
      <c r="AP423" s="52">
        <v>1.85459443114775</v>
      </c>
      <c r="AQ423" s="52">
        <v>1.7050777245917701</v>
      </c>
      <c r="AR423" s="52">
        <v>1.58751340590083</v>
      </c>
      <c r="AS423" s="52">
        <v>1.46043568077036</v>
      </c>
      <c r="AT423" s="52">
        <v>1.2886414857488</v>
      </c>
      <c r="AU423" s="52">
        <v>1.07124103731039</v>
      </c>
      <c r="AV423" s="52">
        <v>0.96629517807490195</v>
      </c>
      <c r="AW423" s="52">
        <v>0.91847502508816703</v>
      </c>
      <c r="AX423" s="52">
        <v>0.80196334197005903</v>
      </c>
      <c r="AY423" s="52">
        <v>0.71088572862163901</v>
      </c>
      <c r="AZ423" s="52">
        <v>0.63427885303744103</v>
      </c>
      <c r="BA423" s="52">
        <v>0.59683465329980401</v>
      </c>
      <c r="BB423" s="52">
        <v>0.59674354661032802</v>
      </c>
      <c r="BC423" s="52">
        <v>0.63788531306356699</v>
      </c>
      <c r="BD423" s="52">
        <v>0.68951718765750503</v>
      </c>
      <c r="BE423" s="52">
        <v>0.70462401236441696</v>
      </c>
      <c r="BF423" s="52">
        <v>0.76291985557103703</v>
      </c>
      <c r="BG423" s="52">
        <v>0.83358526769550101</v>
      </c>
      <c r="BH423" s="52">
        <v>0.96515654232160797</v>
      </c>
      <c r="BI423" s="52">
        <v>1.1429229977926301</v>
      </c>
      <c r="BJ423" s="52">
        <v>1.38469128216913</v>
      </c>
      <c r="BK423" s="52">
        <v>1.6007146684929601</v>
      </c>
      <c r="BL423" s="52">
        <v>1.7938052323654901</v>
      </c>
      <c r="BM423" s="52">
        <v>1.8964869726906199</v>
      </c>
      <c r="BN423" s="52">
        <v>1.9562143434569099</v>
      </c>
      <c r="BO423" s="52">
        <v>1.9045386912192099</v>
      </c>
      <c r="BP423" s="52">
        <v>1.76748417442257</v>
      </c>
      <c r="BQ423" s="52">
        <v>1.6143721252337999</v>
      </c>
      <c r="BR423" s="52">
        <v>1.46864261606012</v>
      </c>
      <c r="BS423" s="52">
        <v>1.2716483913877601</v>
      </c>
      <c r="BT423" s="52">
        <v>1.08415381006013</v>
      </c>
      <c r="BU423" s="52">
        <v>74.800827447671793</v>
      </c>
      <c r="BV423" s="52">
        <v>73.401106382995494</v>
      </c>
      <c r="BW423" s="52">
        <v>71.125356989305004</v>
      </c>
      <c r="BX423" s="52">
        <v>70.406328607514695</v>
      </c>
      <c r="BY423" s="52">
        <v>68.586173348372299</v>
      </c>
      <c r="BZ423" s="52">
        <v>67.529227715886506</v>
      </c>
      <c r="CA423" s="52">
        <v>66.606214437716702</v>
      </c>
      <c r="CB423" s="52">
        <v>65.739712631761194</v>
      </c>
      <c r="CC423" s="52">
        <v>68.566420418630798</v>
      </c>
      <c r="CD423" s="52">
        <v>73.297472497850194</v>
      </c>
      <c r="CE423" s="52">
        <v>79.374260463104605</v>
      </c>
      <c r="CF423" s="52">
        <v>84.2882733812515</v>
      </c>
      <c r="CG423" s="52">
        <v>87.605771414818307</v>
      </c>
      <c r="CH423" s="52">
        <v>91.020072891298696</v>
      </c>
      <c r="CI423" s="52">
        <v>93.011643746177995</v>
      </c>
      <c r="CJ423" s="52">
        <v>94.741142948785594</v>
      </c>
      <c r="CK423" s="52">
        <v>95.468308794342306</v>
      </c>
      <c r="CL423" s="52">
        <v>95.397156109268295</v>
      </c>
      <c r="CM423" s="52">
        <v>93.899099047464603</v>
      </c>
      <c r="CN423" s="52">
        <v>90.718522594677296</v>
      </c>
      <c r="CO423" s="52">
        <v>86.616603933302997</v>
      </c>
      <c r="CP423" s="52">
        <v>83.419619279676496</v>
      </c>
      <c r="CQ423" s="57">
        <v>80.650873354656298</v>
      </c>
      <c r="CR423" s="57">
        <v>78.715125154447804</v>
      </c>
      <c r="CS423" s="57">
        <v>76.656385635632304</v>
      </c>
      <c r="CT423" s="57">
        <v>1.64452437674939E-2</v>
      </c>
      <c r="CU423" s="57">
        <v>1.16041025105707E-2</v>
      </c>
      <c r="CV423" s="57">
        <v>1.1261905337671E-2</v>
      </c>
      <c r="CW423" s="57">
        <v>8.8109859027246992E-3</v>
      </c>
      <c r="CX423" s="57">
        <v>1.0374854909254801E-3</v>
      </c>
      <c r="CY423" s="57">
        <v>-2.74384208054661E-3</v>
      </c>
      <c r="CZ423" s="57">
        <v>1.02078733608052E-3</v>
      </c>
      <c r="DA423" s="57">
        <v>7.4032490008182003E-3</v>
      </c>
      <c r="DB423" s="57">
        <v>2.0955495320257901E-2</v>
      </c>
      <c r="DC423" s="57">
        <v>1.71091031339827E-2</v>
      </c>
      <c r="DD423" s="57">
        <v>6.0236317858958699E-3</v>
      </c>
      <c r="DE423" s="57">
        <v>4.3972394735737304E-3</v>
      </c>
      <c r="DF423" s="57">
        <v>-1.10848711016507E-2</v>
      </c>
      <c r="DG423" s="57">
        <v>-1.3903768269866201E-3</v>
      </c>
      <c r="DH423" s="52">
        <v>8.8433937798719896E-3</v>
      </c>
      <c r="DI423" s="52">
        <v>1.6331602795216001E-2</v>
      </c>
      <c r="DJ423" s="57">
        <v>7.9968725505926194E-2</v>
      </c>
      <c r="DK423" s="52">
        <v>9.8343107384621598E-2</v>
      </c>
      <c r="DL423" s="57">
        <v>0.105003511311692</v>
      </c>
      <c r="DM423" s="57">
        <v>0.103140341935966</v>
      </c>
      <c r="DN423" s="57">
        <v>5.03443549892603E-2</v>
      </c>
      <c r="DO423" s="57">
        <v>6.0423513060131595E-4</v>
      </c>
      <c r="DP423" s="52">
        <v>-3.7122302391552099E-3</v>
      </c>
      <c r="DQ423" s="52">
        <v>-6.0648939870541904E-4</v>
      </c>
      <c r="DR423" s="58">
        <v>2.4991899641761898E-6</v>
      </c>
      <c r="DS423" s="58">
        <v>2.194512998304E-6</v>
      </c>
      <c r="DT423" s="58">
        <v>1.5170714534611501E-6</v>
      </c>
      <c r="DU423" s="58">
        <v>7.5262405350258595E-7</v>
      </c>
      <c r="DV423" s="58">
        <v>2.9517565536209599E-7</v>
      </c>
      <c r="DW423" s="58">
        <v>1.23692796716676E-7</v>
      </c>
      <c r="DX423" s="58">
        <v>3.2684686054533801E-7</v>
      </c>
      <c r="DY423" s="58">
        <v>1.3209730943454299E-6</v>
      </c>
      <c r="DZ423" s="58">
        <v>7.1714657408765399E-7</v>
      </c>
      <c r="EA423" s="58">
        <v>4.8466290803274705E-7</v>
      </c>
      <c r="EB423" s="58">
        <v>3.27770586503875E-7</v>
      </c>
      <c r="EC423" s="58">
        <v>3.9126004478479601E-7</v>
      </c>
      <c r="ED423" s="58">
        <v>9.4168093594486102E-7</v>
      </c>
      <c r="EE423" s="58">
        <v>3.1473551481167102E-6</v>
      </c>
      <c r="EF423" s="58">
        <v>4.0376921155811398E-6</v>
      </c>
      <c r="EG423" s="58">
        <v>4.71005172975335E-6</v>
      </c>
      <c r="EH423" s="58">
        <v>5.7232608312226001E-6</v>
      </c>
      <c r="EI423" s="58">
        <v>5.6646752439928702E-6</v>
      </c>
      <c r="EJ423" s="58">
        <v>5.25104316946962E-6</v>
      </c>
      <c r="EK423" s="58">
        <v>4.5106067308193902E-6</v>
      </c>
      <c r="EL423" s="58">
        <v>4.7552192068289202E-6</v>
      </c>
      <c r="EM423" s="58">
        <v>3.0151865146309099E-6</v>
      </c>
      <c r="EN423" s="58">
        <v>3.9332501821452499E-7</v>
      </c>
      <c r="EO423" s="58">
        <v>3.5327465595938899E-7</v>
      </c>
    </row>
    <row r="424" spans="2:145" x14ac:dyDescent="0.25">
      <c r="B42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ELRPA6_45917</v>
      </c>
      <c r="C424" s="52" t="s">
        <v>264</v>
      </c>
      <c r="D424" s="52" t="s">
        <v>265</v>
      </c>
      <c r="E424" s="52" t="s">
        <v>25</v>
      </c>
      <c r="F424" s="52" t="s">
        <v>25</v>
      </c>
      <c r="G424" s="52" t="s">
        <v>25</v>
      </c>
      <c r="H424" s="52" t="s">
        <v>25</v>
      </c>
      <c r="I424" s="52" t="s">
        <v>25</v>
      </c>
      <c r="J424" s="52" t="s">
        <v>25</v>
      </c>
      <c r="K424" s="52" t="s">
        <v>25</v>
      </c>
      <c r="L424" s="52" t="s">
        <v>25</v>
      </c>
      <c r="M424" s="53" t="s">
        <v>25</v>
      </c>
      <c r="N424" s="54" t="s">
        <v>25</v>
      </c>
      <c r="O424" s="52" t="s">
        <v>268</v>
      </c>
      <c r="P424" s="55">
        <v>45917</v>
      </c>
      <c r="Q424" s="52">
        <v>17</v>
      </c>
      <c r="R424" s="52">
        <v>21</v>
      </c>
      <c r="S424" s="56">
        <v>23227</v>
      </c>
      <c r="T424" s="52">
        <v>0</v>
      </c>
      <c r="U424" s="52">
        <v>0</v>
      </c>
      <c r="V424" s="52">
        <v>0</v>
      </c>
      <c r="W424" s="52">
        <v>0</v>
      </c>
      <c r="X424" s="52">
        <v>0.96611709320555195</v>
      </c>
      <c r="Y424" s="52">
        <v>0.84336924507286204</v>
      </c>
      <c r="Z424" s="52">
        <v>0.74286130549405305</v>
      </c>
      <c r="AA424" s="52">
        <v>0.66866661009596096</v>
      </c>
      <c r="AB424" s="52">
        <v>0.64551994585105898</v>
      </c>
      <c r="AC424" s="52">
        <v>0.64427944720630104</v>
      </c>
      <c r="AD424" s="52">
        <v>0.67577674200169502</v>
      </c>
      <c r="AE424" s="52">
        <v>0.70660700305018997</v>
      </c>
      <c r="AF424" s="52">
        <v>0.69923163198073701</v>
      </c>
      <c r="AG424" s="52">
        <v>0.75474937250739704</v>
      </c>
      <c r="AH424" s="52">
        <v>0.85386396819052401</v>
      </c>
      <c r="AI424" s="52">
        <v>1.02126548806178</v>
      </c>
      <c r="AJ424" s="52">
        <v>1.1985672512010399</v>
      </c>
      <c r="AK424" s="52">
        <v>1.38117399599887</v>
      </c>
      <c r="AL424" s="52">
        <v>1.6519790293557399</v>
      </c>
      <c r="AM424" s="52">
        <v>1.8230867344216499</v>
      </c>
      <c r="AN424" s="52">
        <v>1.87181739164753</v>
      </c>
      <c r="AO424" s="52">
        <v>1.91936838564541</v>
      </c>
      <c r="AP424" s="52">
        <v>1.85721420082037</v>
      </c>
      <c r="AQ424" s="52">
        <v>1.7215103828358</v>
      </c>
      <c r="AR424" s="52">
        <v>1.63151752709697</v>
      </c>
      <c r="AS424" s="52">
        <v>1.51300112640447</v>
      </c>
      <c r="AT424" s="52">
        <v>1.3322470883358799</v>
      </c>
      <c r="AU424" s="52">
        <v>1.12266202228351</v>
      </c>
      <c r="AV424" s="52">
        <v>1.0719211128509101</v>
      </c>
      <c r="AW424" s="52">
        <v>0.98612782509693797</v>
      </c>
      <c r="AX424" s="52">
        <v>0.85096673956254298</v>
      </c>
      <c r="AY424" s="52">
        <v>0.75905781107882697</v>
      </c>
      <c r="AZ424" s="52">
        <v>0.685058241771895</v>
      </c>
      <c r="BA424" s="52">
        <v>0.64326454188608295</v>
      </c>
      <c r="BB424" s="52">
        <v>0.64053943506640598</v>
      </c>
      <c r="BC424" s="52">
        <v>0.67704702186890797</v>
      </c>
      <c r="BD424" s="52">
        <v>0.72093772930461397</v>
      </c>
      <c r="BE424" s="52">
        <v>0.73183279240434695</v>
      </c>
      <c r="BF424" s="52">
        <v>0.78814983638739999</v>
      </c>
      <c r="BG424" s="52">
        <v>0.87204160855721202</v>
      </c>
      <c r="BH424" s="52">
        <v>1.0061633616826</v>
      </c>
      <c r="BI424" s="52">
        <v>1.1795278914791101</v>
      </c>
      <c r="BJ424" s="52">
        <v>1.3950590696295599</v>
      </c>
      <c r="BK424" s="52">
        <v>1.63316371410433</v>
      </c>
      <c r="BL424" s="52">
        <v>1.8397415462809801</v>
      </c>
      <c r="BM424" s="52">
        <v>1.9242971350414799</v>
      </c>
      <c r="BN424" s="52">
        <v>1.98991043739392</v>
      </c>
      <c r="BO424" s="52">
        <v>1.93666447410406</v>
      </c>
      <c r="BP424" s="52">
        <v>1.79735388349559</v>
      </c>
      <c r="BQ424" s="52">
        <v>1.65285234715648</v>
      </c>
      <c r="BR424" s="52">
        <v>1.5111171111330399</v>
      </c>
      <c r="BS424" s="52">
        <v>1.3207648592467101</v>
      </c>
      <c r="BT424" s="52">
        <v>1.1259151006147401</v>
      </c>
      <c r="BU424" s="52">
        <v>75.967960323131095</v>
      </c>
      <c r="BV424" s="52">
        <v>74.308650707316104</v>
      </c>
      <c r="BW424" s="57">
        <v>72.892099390023404</v>
      </c>
      <c r="BX424" s="52">
        <v>71.350143919872906</v>
      </c>
      <c r="BY424" s="52">
        <v>69.778457946016601</v>
      </c>
      <c r="BZ424" s="52">
        <v>68.665997970892704</v>
      </c>
      <c r="CA424" s="52">
        <v>67.528036276124098</v>
      </c>
      <c r="CB424" s="52">
        <v>67.123783041063902</v>
      </c>
      <c r="CC424" s="52">
        <v>69.828106882568804</v>
      </c>
      <c r="CD424" s="52">
        <v>74.746508368394601</v>
      </c>
      <c r="CE424" s="52">
        <v>79.548688037726194</v>
      </c>
      <c r="CF424" s="52">
        <v>83.441100396975003</v>
      </c>
      <c r="CG424" s="52">
        <v>87.253902090164104</v>
      </c>
      <c r="CH424" s="52">
        <v>90.415595357076398</v>
      </c>
      <c r="CI424" s="52">
        <v>92.8997389171859</v>
      </c>
      <c r="CJ424" s="52">
        <v>94.950802379414696</v>
      </c>
      <c r="CK424" s="52">
        <v>95.557946693143805</v>
      </c>
      <c r="CL424" s="52">
        <v>95.667629395888</v>
      </c>
      <c r="CM424" s="52">
        <v>94.000150441676695</v>
      </c>
      <c r="CN424" s="52">
        <v>91.112725535255294</v>
      </c>
      <c r="CO424" s="52">
        <v>87.030147038445705</v>
      </c>
      <c r="CP424" s="52">
        <v>84.372391417752198</v>
      </c>
      <c r="CQ424" s="57">
        <v>82.741360303904301</v>
      </c>
      <c r="CR424" s="57">
        <v>80.487585171342204</v>
      </c>
      <c r="CS424" s="57">
        <v>78.696573355821897</v>
      </c>
      <c r="CT424" s="57">
        <v>1.932822636582E-2</v>
      </c>
      <c r="CU424" s="57">
        <v>1.6216939550609499E-2</v>
      </c>
      <c r="CV424" s="57">
        <v>1.6934126257767801E-2</v>
      </c>
      <c r="CW424" s="57">
        <v>1.0749192333386601E-2</v>
      </c>
      <c r="CX424" s="57">
        <v>1.23944211464311E-3</v>
      </c>
      <c r="CY424" s="57">
        <v>-2.2972848309627302E-3</v>
      </c>
      <c r="CZ424" s="57">
        <v>1.270961300042E-4</v>
      </c>
      <c r="DA424" s="57">
        <v>8.2939990548793092E-3</v>
      </c>
      <c r="DB424" s="57">
        <v>1.9999931218339002E-2</v>
      </c>
      <c r="DC424" s="57">
        <v>1.6264378163311902E-2</v>
      </c>
      <c r="DD424" s="57">
        <v>5.86920434786041E-3</v>
      </c>
      <c r="DE424" s="57">
        <v>4.3045789451982399E-3</v>
      </c>
      <c r="DF424" s="57">
        <v>-1.08627092587271E-2</v>
      </c>
      <c r="DG424" s="57">
        <v>-4.6501696440412804E-3</v>
      </c>
      <c r="DH424" s="52">
        <v>7.8129497354061401E-3</v>
      </c>
      <c r="DI424" s="57">
        <v>1.6475968869474899E-2</v>
      </c>
      <c r="DJ424" s="57">
        <v>8.0376699668525897E-2</v>
      </c>
      <c r="DK424" s="57">
        <v>9.8685179999719694E-2</v>
      </c>
      <c r="DL424" s="57">
        <v>0.106308672067274</v>
      </c>
      <c r="DM424" s="57">
        <v>0.106651568438915</v>
      </c>
      <c r="DN424" s="57">
        <v>4.7029891569118701E-2</v>
      </c>
      <c r="DO424" s="57">
        <v>-1.14185835020369E-3</v>
      </c>
      <c r="DP424" s="52">
        <v>-4.5075493420077802E-3</v>
      </c>
      <c r="DQ424" s="52">
        <v>-8.6492993209261496E-4</v>
      </c>
      <c r="DR424" s="58">
        <v>2.5503167149300301E-6</v>
      </c>
      <c r="DS424" s="58">
        <v>1.9725191216479598E-6</v>
      </c>
      <c r="DT424" s="58">
        <v>1.3897169166492901E-6</v>
      </c>
      <c r="DU424" s="58">
        <v>7.0352784465307999E-7</v>
      </c>
      <c r="DV424" s="58">
        <v>2.77954927027331E-7</v>
      </c>
      <c r="DW424" s="58">
        <v>1.4481024259440001E-7</v>
      </c>
      <c r="DX424" s="58">
        <v>3.49137028564843E-7</v>
      </c>
      <c r="DY424" s="58">
        <v>1.3992812745521E-6</v>
      </c>
      <c r="DZ424" s="58">
        <v>7.7183296898576595E-7</v>
      </c>
      <c r="EA424" s="58">
        <v>5.7843153388639497E-7</v>
      </c>
      <c r="EB424" s="58">
        <v>3.37536409201705E-7</v>
      </c>
      <c r="EC424" s="58">
        <v>3.5090355119134201E-7</v>
      </c>
      <c r="ED424" s="58">
        <v>8.9585779286364005E-7</v>
      </c>
      <c r="EE424" s="58">
        <v>2.3233049216545E-6</v>
      </c>
      <c r="EF424" s="58">
        <v>3.3685139345502902E-6</v>
      </c>
      <c r="EG424" s="58">
        <v>4.9606743423967198E-6</v>
      </c>
      <c r="EH424" s="58">
        <v>4.4888429836222396E-6</v>
      </c>
      <c r="EI424" s="58">
        <v>4.8197096642836901E-6</v>
      </c>
      <c r="EJ424" s="58">
        <v>4.6055705271184803E-6</v>
      </c>
      <c r="EK424" s="58">
        <v>4.1684209339062797E-6</v>
      </c>
      <c r="EL424" s="58">
        <v>4.4912969348645799E-6</v>
      </c>
      <c r="EM424" s="58">
        <v>3.0025506746574601E-6</v>
      </c>
      <c r="EN424" s="58">
        <v>4.5858746014495601E-7</v>
      </c>
      <c r="EO424" s="58">
        <v>3.7818306154769198E-7</v>
      </c>
    </row>
    <row r="425" spans="2:145" x14ac:dyDescent="0.25">
      <c r="B42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ELRPA6_45923</v>
      </c>
      <c r="C425" s="52" t="s">
        <v>264</v>
      </c>
      <c r="D425" s="52" t="s">
        <v>265</v>
      </c>
      <c r="E425" s="52" t="s">
        <v>25</v>
      </c>
      <c r="F425" s="52" t="s">
        <v>25</v>
      </c>
      <c r="G425" s="52" t="s">
        <v>25</v>
      </c>
      <c r="H425" s="52" t="s">
        <v>25</v>
      </c>
      <c r="I425" s="52" t="s">
        <v>25</v>
      </c>
      <c r="J425" s="52" t="s">
        <v>25</v>
      </c>
      <c r="K425" s="52" t="s">
        <v>25</v>
      </c>
      <c r="L425" s="52" t="s">
        <v>25</v>
      </c>
      <c r="M425" s="53" t="s">
        <v>25</v>
      </c>
      <c r="N425" s="54" t="s">
        <v>25</v>
      </c>
      <c r="O425" s="52" t="s">
        <v>268</v>
      </c>
      <c r="P425" s="55">
        <v>45923</v>
      </c>
      <c r="Q425" s="52">
        <v>17</v>
      </c>
      <c r="R425" s="52">
        <v>21</v>
      </c>
      <c r="S425" s="56">
        <v>23295</v>
      </c>
      <c r="T425" s="52">
        <v>0</v>
      </c>
      <c r="U425" s="52">
        <v>0</v>
      </c>
      <c r="V425" s="52">
        <v>0</v>
      </c>
      <c r="W425" s="52">
        <v>0</v>
      </c>
      <c r="X425" s="52">
        <v>0.93222755867385698</v>
      </c>
      <c r="Y425" s="52">
        <v>0.81343269672698304</v>
      </c>
      <c r="Z425" s="52">
        <v>0.73771281693503499</v>
      </c>
      <c r="AA425" s="52">
        <v>0.67232651803946997</v>
      </c>
      <c r="AB425" s="52">
        <v>0.64322268372040903</v>
      </c>
      <c r="AC425" s="52">
        <v>0.64049188140705104</v>
      </c>
      <c r="AD425" s="52">
        <v>0.68481154306499503</v>
      </c>
      <c r="AE425" s="52">
        <v>0.742437618607799</v>
      </c>
      <c r="AF425" s="52">
        <v>0.70234763043840998</v>
      </c>
      <c r="AG425" s="52">
        <v>0.76721043914180598</v>
      </c>
      <c r="AH425" s="52">
        <v>0.89193576820993303</v>
      </c>
      <c r="AI425" s="52">
        <v>1.06342559482996</v>
      </c>
      <c r="AJ425" s="52">
        <v>1.26965675445051</v>
      </c>
      <c r="AK425" s="52">
        <v>1.4672252228454801</v>
      </c>
      <c r="AL425" s="52">
        <v>1.6576173236060801</v>
      </c>
      <c r="AM425" s="52">
        <v>1.8769429465863801</v>
      </c>
      <c r="AN425" s="52">
        <v>1.95128617048606</v>
      </c>
      <c r="AO425" s="52">
        <v>1.9766392386690199</v>
      </c>
      <c r="AP425" s="52">
        <v>1.9049611567034099</v>
      </c>
      <c r="AQ425" s="52">
        <v>1.7782821750067399</v>
      </c>
      <c r="AR425" s="52">
        <v>1.6890631868973001</v>
      </c>
      <c r="AS425" s="52">
        <v>1.54991730613309</v>
      </c>
      <c r="AT425" s="52">
        <v>1.35827566671699</v>
      </c>
      <c r="AU425" s="52">
        <v>1.1742121883516901</v>
      </c>
      <c r="AV425" s="52">
        <v>1.0204161873136699</v>
      </c>
      <c r="AW425" s="52">
        <v>0.97380136377401005</v>
      </c>
      <c r="AX425" s="52">
        <v>0.84118058347387303</v>
      </c>
      <c r="AY425" s="52">
        <v>0.75309997093532899</v>
      </c>
      <c r="AZ425" s="52">
        <v>0.68356137360532299</v>
      </c>
      <c r="BA425" s="52">
        <v>0.64322836391146399</v>
      </c>
      <c r="BB425" s="52">
        <v>0.64114719293607803</v>
      </c>
      <c r="BC425" s="52">
        <v>0.67906119509984497</v>
      </c>
      <c r="BD425" s="52">
        <v>0.72805104311327695</v>
      </c>
      <c r="BE425" s="52">
        <v>0.74463121272202903</v>
      </c>
      <c r="BF425" s="52">
        <v>0.81250511603145004</v>
      </c>
      <c r="BG425" s="52">
        <v>0.90696025499527499</v>
      </c>
      <c r="BH425" s="52">
        <v>1.05201057322249</v>
      </c>
      <c r="BI425" s="52">
        <v>1.2346820233448099</v>
      </c>
      <c r="BJ425" s="52">
        <v>1.4573712100270999</v>
      </c>
      <c r="BK425" s="52">
        <v>1.67228753455375</v>
      </c>
      <c r="BL425" s="52">
        <v>1.8784767542062299</v>
      </c>
      <c r="BM425" s="52">
        <v>2.0020595842588902</v>
      </c>
      <c r="BN425" s="52">
        <v>2.0455027448085699</v>
      </c>
      <c r="BO425" s="52">
        <v>2.0046888578178499</v>
      </c>
      <c r="BP425" s="52">
        <v>1.8710885350822899</v>
      </c>
      <c r="BQ425" s="52">
        <v>1.7050902826971801</v>
      </c>
      <c r="BR425" s="52">
        <v>1.55841294203763</v>
      </c>
      <c r="BS425" s="52">
        <v>1.36505640756173</v>
      </c>
      <c r="BT425" s="52">
        <v>1.1623792225237499</v>
      </c>
      <c r="BU425" s="52">
        <v>75.343554992618394</v>
      </c>
      <c r="BV425" s="52">
        <v>73.219684309390104</v>
      </c>
      <c r="BW425" s="52">
        <v>72.297530071161205</v>
      </c>
      <c r="BX425" s="52">
        <v>71.095825232552997</v>
      </c>
      <c r="BY425" s="52">
        <v>69.812368847679394</v>
      </c>
      <c r="BZ425" s="52">
        <v>68.955988259717003</v>
      </c>
      <c r="CA425" s="52">
        <v>67.949609826700396</v>
      </c>
      <c r="CB425" s="52">
        <v>67.818285957155595</v>
      </c>
      <c r="CC425" s="52">
        <v>71.048589737703097</v>
      </c>
      <c r="CD425" s="52">
        <v>76.055691414626693</v>
      </c>
      <c r="CE425" s="52">
        <v>80.721487872227399</v>
      </c>
      <c r="CF425" s="52">
        <v>84.507009686296996</v>
      </c>
      <c r="CG425" s="52">
        <v>88.379544049063796</v>
      </c>
      <c r="CH425" s="52">
        <v>91.392075235119805</v>
      </c>
      <c r="CI425" s="52">
        <v>93.373926675266404</v>
      </c>
      <c r="CJ425" s="52">
        <v>95.453639797194299</v>
      </c>
      <c r="CK425" s="52">
        <v>96.714124350538498</v>
      </c>
      <c r="CL425" s="52">
        <v>96.565635830902295</v>
      </c>
      <c r="CM425" s="52">
        <v>95.600663370230507</v>
      </c>
      <c r="CN425" s="52">
        <v>92.0336706213388</v>
      </c>
      <c r="CO425" s="52">
        <v>88.115884079553794</v>
      </c>
      <c r="CP425" s="52">
        <v>85.391798776782807</v>
      </c>
      <c r="CQ425" s="57">
        <v>82.452103408217297</v>
      </c>
      <c r="CR425" s="57">
        <v>79.388614243941802</v>
      </c>
      <c r="CS425" s="57">
        <v>77.352623473962495</v>
      </c>
      <c r="CT425" s="57">
        <v>1.7552767710348E-2</v>
      </c>
      <c r="CU425" s="57">
        <v>1.05964075519659E-2</v>
      </c>
      <c r="CV425" s="57">
        <v>1.46319615403076E-2</v>
      </c>
      <c r="CW425" s="57">
        <v>9.8126489976908E-3</v>
      </c>
      <c r="CX425" s="57">
        <v>1.23520457229232E-3</v>
      </c>
      <c r="CY425" s="57">
        <v>-2.41692216788926E-3</v>
      </c>
      <c r="CZ425" s="57">
        <v>1.8993524722736501E-4</v>
      </c>
      <c r="DA425" s="57">
        <v>8.34913420972473E-3</v>
      </c>
      <c r="DB425" s="57">
        <v>1.9493149204791699E-2</v>
      </c>
      <c r="DC425" s="57">
        <v>1.5627878572232901E-2</v>
      </c>
      <c r="DD425" s="57">
        <v>5.1367333086787597E-3</v>
      </c>
      <c r="DE425" s="57">
        <v>4.4132091928181004E-3</v>
      </c>
      <c r="DF425" s="57">
        <v>-1.15514083810302E-2</v>
      </c>
      <c r="DG425" s="57">
        <v>-3.4778718183465299E-3</v>
      </c>
      <c r="DH425" s="57">
        <v>7.2443555466282297E-3</v>
      </c>
      <c r="DI425" s="57">
        <v>1.5808471178455599E-2</v>
      </c>
      <c r="DJ425" s="57">
        <v>8.0972942946121701E-2</v>
      </c>
      <c r="DK425" s="57">
        <v>9.98938251706529E-2</v>
      </c>
      <c r="DL425" s="57">
        <v>0.109025204725872</v>
      </c>
      <c r="DM425" s="57">
        <v>0.10834458537805899</v>
      </c>
      <c r="DN425" s="57">
        <v>4.7812677111958801E-2</v>
      </c>
      <c r="DO425" s="57">
        <v>-1.8219395468291699E-3</v>
      </c>
      <c r="DP425" s="52">
        <v>-4.4037782050486002E-3</v>
      </c>
      <c r="DQ425" s="52">
        <v>-6.9057409526972603E-4</v>
      </c>
      <c r="DR425" s="58">
        <v>2.1904482890691399E-6</v>
      </c>
      <c r="DS425" s="58">
        <v>1.70919482882922E-6</v>
      </c>
      <c r="DT425" s="58">
        <v>1.2771952644936701E-6</v>
      </c>
      <c r="DU425" s="58">
        <v>7.0595782609888295E-7</v>
      </c>
      <c r="DV425" s="58">
        <v>2.9062233368580201E-7</v>
      </c>
      <c r="DW425" s="58">
        <v>1.3443022048976001E-7</v>
      </c>
      <c r="DX425" s="58">
        <v>3.5241368137128501E-7</v>
      </c>
      <c r="DY425" s="58">
        <v>1.26887226671854E-6</v>
      </c>
      <c r="DZ425" s="58">
        <v>8.8513534161074102E-7</v>
      </c>
      <c r="EA425" s="58">
        <v>6.1031305626568103E-7</v>
      </c>
      <c r="EB425" s="58">
        <v>3.2709889404913799E-7</v>
      </c>
      <c r="EC425" s="58">
        <v>3.3581435478714402E-7</v>
      </c>
      <c r="ED425" s="58">
        <v>9.5435119685078606E-7</v>
      </c>
      <c r="EE425" s="58">
        <v>2.5175363305390301E-6</v>
      </c>
      <c r="EF425" s="58">
        <v>3.9773125302404103E-6</v>
      </c>
      <c r="EG425" s="58">
        <v>4.5001831870263197E-6</v>
      </c>
      <c r="EH425" s="58">
        <v>4.7672478426151996E-6</v>
      </c>
      <c r="EI425" s="58">
        <v>4.6039056614357504E-6</v>
      </c>
      <c r="EJ425" s="58">
        <v>4.52175777612032E-6</v>
      </c>
      <c r="EK425" s="59">
        <v>4.2865679910129903E-6</v>
      </c>
      <c r="EL425" s="59">
        <v>4.5298058291624398E-6</v>
      </c>
      <c r="EM425" s="58">
        <v>3.11310774720104E-6</v>
      </c>
      <c r="EN425" s="58">
        <v>4.2417597436033098E-7</v>
      </c>
      <c r="EO425" s="58">
        <v>3.2145669965960998E-7</v>
      </c>
    </row>
    <row r="426" spans="2:145" x14ac:dyDescent="0.25">
      <c r="B42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SmartAC_45848</v>
      </c>
      <c r="C426" s="52" t="s">
        <v>264</v>
      </c>
      <c r="D426" s="52" t="s">
        <v>266</v>
      </c>
      <c r="E426" s="52" t="s">
        <v>25</v>
      </c>
      <c r="F426" s="52" t="s">
        <v>25</v>
      </c>
      <c r="G426" s="52" t="s">
        <v>25</v>
      </c>
      <c r="H426" s="52" t="s">
        <v>25</v>
      </c>
      <c r="I426" s="52" t="s">
        <v>25</v>
      </c>
      <c r="J426" s="52" t="s">
        <v>25</v>
      </c>
      <c r="K426" s="52" t="s">
        <v>25</v>
      </c>
      <c r="L426" s="52" t="s">
        <v>25</v>
      </c>
      <c r="M426" s="53" t="s">
        <v>25</v>
      </c>
      <c r="N426" s="54" t="s">
        <v>25</v>
      </c>
      <c r="O426" s="52" t="s">
        <v>269</v>
      </c>
      <c r="P426" s="55">
        <v>45848</v>
      </c>
      <c r="Q426" s="52">
        <v>17</v>
      </c>
      <c r="R426" s="52">
        <v>21</v>
      </c>
      <c r="S426" s="56">
        <v>3196</v>
      </c>
      <c r="T426" s="52">
        <v>0</v>
      </c>
      <c r="U426" s="52">
        <v>0</v>
      </c>
      <c r="V426" s="52">
        <v>0</v>
      </c>
      <c r="W426" s="52">
        <v>0</v>
      </c>
      <c r="X426" s="52">
        <v>0.72895457363538496</v>
      </c>
      <c r="Y426" s="52">
        <v>0.63980175781816495</v>
      </c>
      <c r="Z426" s="52">
        <v>0.59144565557372897</v>
      </c>
      <c r="AA426" s="52">
        <v>0.54615434627999804</v>
      </c>
      <c r="AB426" s="52">
        <v>0.50484962821335899</v>
      </c>
      <c r="AC426" s="52">
        <v>0.51569680286852504</v>
      </c>
      <c r="AD426" s="52">
        <v>0.55422353859460205</v>
      </c>
      <c r="AE426" s="52">
        <v>0.59811726889398797</v>
      </c>
      <c r="AF426" s="52">
        <v>0.64120951946326799</v>
      </c>
      <c r="AG426" s="52">
        <v>0.69939026773630697</v>
      </c>
      <c r="AH426" s="52">
        <v>0.76223722767211</v>
      </c>
      <c r="AI426" s="52">
        <v>0.87711053460046595</v>
      </c>
      <c r="AJ426" s="52">
        <v>1.0543841038600199</v>
      </c>
      <c r="AK426" s="52">
        <v>1.26101245080863</v>
      </c>
      <c r="AL426" s="52">
        <v>1.48563663620268</v>
      </c>
      <c r="AM426" s="52">
        <v>1.71831407257374</v>
      </c>
      <c r="AN426" s="52">
        <v>1.75955439665307</v>
      </c>
      <c r="AO426" s="52">
        <v>1.88508943816453</v>
      </c>
      <c r="AP426" s="52">
        <v>1.9008595608029999</v>
      </c>
      <c r="AQ426" s="52">
        <v>1.7615257949151399</v>
      </c>
      <c r="AR426" s="52">
        <v>1.5803429532398401</v>
      </c>
      <c r="AS426" s="52">
        <v>1.52744839886257</v>
      </c>
      <c r="AT426" s="52">
        <v>1.2964251181851401</v>
      </c>
      <c r="AU426" s="52">
        <v>1.0427004630476799</v>
      </c>
      <c r="AV426" s="52">
        <v>0.81767910399996901</v>
      </c>
      <c r="AW426" s="52">
        <v>0.77644743169838504</v>
      </c>
      <c r="AX426" s="52">
        <v>0.66328463947239602</v>
      </c>
      <c r="AY426" s="52">
        <v>0.59963485884837997</v>
      </c>
      <c r="AZ426" s="52">
        <v>0.54698575899769497</v>
      </c>
      <c r="BA426" s="52">
        <v>0.51714665027864404</v>
      </c>
      <c r="BB426" s="52">
        <v>0.50998859173934097</v>
      </c>
      <c r="BC426" s="52">
        <v>0.54014349008475504</v>
      </c>
      <c r="BD426" s="52">
        <v>0.58608679881829895</v>
      </c>
      <c r="BE426" s="52">
        <v>0.62893704405038098</v>
      </c>
      <c r="BF426" s="52">
        <v>0.68164598470896398</v>
      </c>
      <c r="BG426" s="52">
        <v>0.76050259052640001</v>
      </c>
      <c r="BH426" s="52">
        <v>0.89187472596885697</v>
      </c>
      <c r="BI426" s="52">
        <v>1.05650883648738</v>
      </c>
      <c r="BJ426" s="52">
        <v>1.26460120613419</v>
      </c>
      <c r="BK426" s="52">
        <v>1.5238673076667599</v>
      </c>
      <c r="BL426" s="52">
        <v>1.73939851445795</v>
      </c>
      <c r="BM426" s="52">
        <v>1.88151451755543</v>
      </c>
      <c r="BN426" s="52">
        <v>1.9756540968613101</v>
      </c>
      <c r="BO426" s="52">
        <v>1.97268202199655</v>
      </c>
      <c r="BP426" s="52">
        <v>1.8294638784716499</v>
      </c>
      <c r="BQ426" s="52">
        <v>1.64439474667267</v>
      </c>
      <c r="BR426" s="52">
        <v>1.50767780403059</v>
      </c>
      <c r="BS426" s="52">
        <v>1.2790890155903201</v>
      </c>
      <c r="BT426" s="52">
        <v>1.05453911444197</v>
      </c>
      <c r="BU426" s="52">
        <v>78.170155370717197</v>
      </c>
      <c r="BV426" s="52">
        <v>70.415018236464604</v>
      </c>
      <c r="BW426" s="52">
        <v>69.420092662201696</v>
      </c>
      <c r="BX426" s="52">
        <v>68.564717412295096</v>
      </c>
      <c r="BY426" s="52">
        <v>67.086924593246394</v>
      </c>
      <c r="BZ426" s="52">
        <v>65.583154311689199</v>
      </c>
      <c r="CA426" s="52">
        <v>65.076160571767502</v>
      </c>
      <c r="CB426" s="52">
        <v>66.853529043625599</v>
      </c>
      <c r="CC426" s="52">
        <v>70.512874734572506</v>
      </c>
      <c r="CD426" s="52">
        <v>75.361673423948801</v>
      </c>
      <c r="CE426" s="52">
        <v>79.594403381757701</v>
      </c>
      <c r="CF426" s="52">
        <v>83.952868355004796</v>
      </c>
      <c r="CG426" s="52">
        <v>87.498271843295896</v>
      </c>
      <c r="CH426" s="52">
        <v>90.373757019317296</v>
      </c>
      <c r="CI426" s="52">
        <v>93.173443188731298</v>
      </c>
      <c r="CJ426" s="52">
        <v>95.560948006135305</v>
      </c>
      <c r="CK426" s="52">
        <v>96.791546954077802</v>
      </c>
      <c r="CL426" s="52">
        <v>96.866864375890302</v>
      </c>
      <c r="CM426" s="52">
        <v>96.564682127568204</v>
      </c>
      <c r="CN426" s="52">
        <v>94.9456684978677</v>
      </c>
      <c r="CO426" s="52">
        <v>92.303631729775603</v>
      </c>
      <c r="CP426" s="52">
        <v>87.481312621511194</v>
      </c>
      <c r="CQ426" s="57">
        <v>83.443469129694094</v>
      </c>
      <c r="CR426" s="57">
        <v>81.045666513809493</v>
      </c>
      <c r="CS426" s="57">
        <v>74.999803539045899</v>
      </c>
      <c r="CT426" s="57">
        <v>3.4976327215998498E-2</v>
      </c>
      <c r="CU426" s="57">
        <v>1.1334949974062401E-2</v>
      </c>
      <c r="CV426" s="57">
        <v>1.55812288246622E-2</v>
      </c>
      <c r="CW426" s="57">
        <v>9.7481956170290193E-3</v>
      </c>
      <c r="CX426" s="57">
        <v>4.7263496247083999E-3</v>
      </c>
      <c r="CY426" s="57">
        <v>1.65178607146136E-3</v>
      </c>
      <c r="CZ426" s="57">
        <v>-6.5112933855986299E-3</v>
      </c>
      <c r="DA426" s="57">
        <v>8.1930158549665608E-3</v>
      </c>
      <c r="DB426" s="57">
        <v>1.18715385807321E-2</v>
      </c>
      <c r="DC426" s="57">
        <v>1.2351771835261E-2</v>
      </c>
      <c r="DD426" s="57">
        <v>6.35063238628441E-3</v>
      </c>
      <c r="DE426" s="57">
        <v>1.2038289771023501E-3</v>
      </c>
      <c r="DF426" s="57">
        <v>-1.0045059394785999E-2</v>
      </c>
      <c r="DG426" s="52">
        <v>-2.7855339831321699E-2</v>
      </c>
      <c r="DH426" s="52">
        <v>-2.0931958739012799E-2</v>
      </c>
      <c r="DI426" s="52">
        <v>-3.5928353682412102E-2</v>
      </c>
      <c r="DJ426" s="57">
        <v>0.109108980038717</v>
      </c>
      <c r="DK426" s="57">
        <v>0.129191895881586</v>
      </c>
      <c r="DL426" s="57">
        <v>0.134606914177481</v>
      </c>
      <c r="DM426" s="57">
        <v>0.125367765784617</v>
      </c>
      <c r="DN426" s="57">
        <v>9.17246291793892E-2</v>
      </c>
      <c r="DO426" s="57">
        <v>-2.99486043531965E-2</v>
      </c>
      <c r="DP426" s="52">
        <v>-7.1726860092412E-3</v>
      </c>
      <c r="DQ426" s="52">
        <v>7.2252310480492897E-3</v>
      </c>
      <c r="DR426" s="58">
        <v>3.6497948675260899E-6</v>
      </c>
      <c r="DS426" s="58">
        <v>2.7063450929491499E-6</v>
      </c>
      <c r="DT426" s="58">
        <v>2.3498872564007699E-6</v>
      </c>
      <c r="DU426" s="58">
        <v>1.81993943378137E-6</v>
      </c>
      <c r="DV426" s="58">
        <v>6.8822856475800703E-7</v>
      </c>
      <c r="DW426" s="58">
        <v>2.2335448633621699E-7</v>
      </c>
      <c r="DX426" s="58">
        <v>6.0914886665275296E-7</v>
      </c>
      <c r="DY426" s="58">
        <v>1.1937829634570101E-6</v>
      </c>
      <c r="DZ426" s="58">
        <v>1.6273269144948001E-6</v>
      </c>
      <c r="EA426" s="58">
        <v>1.2449044695764601E-6</v>
      </c>
      <c r="EB426" s="58">
        <v>8.8099058040996801E-7</v>
      </c>
      <c r="EC426" s="58">
        <v>7.6422822445063796E-7</v>
      </c>
      <c r="ED426" s="58">
        <v>2.10821722363038E-6</v>
      </c>
      <c r="EE426" s="58">
        <v>6.7151097667551599E-6</v>
      </c>
      <c r="EF426" s="58">
        <v>1.11491829553401E-5</v>
      </c>
      <c r="EG426" s="58">
        <v>1.2718892805931899E-5</v>
      </c>
      <c r="EH426" s="58">
        <v>1.37299637235771E-5</v>
      </c>
      <c r="EI426" s="58">
        <v>1.5865187662923898E-5</v>
      </c>
      <c r="EJ426" s="58">
        <v>1.6708465636049199E-5</v>
      </c>
      <c r="EK426" s="58">
        <v>1.5567970637291901E-5</v>
      </c>
      <c r="EL426" s="58">
        <v>1.27271072266416E-5</v>
      </c>
      <c r="EM426" s="58">
        <v>8.0575053694423992E-6</v>
      </c>
      <c r="EN426" s="58">
        <v>8.5894888162508301E-7</v>
      </c>
      <c r="EO426" s="58">
        <v>7.9015500211872999E-7</v>
      </c>
    </row>
    <row r="427" spans="2:145" x14ac:dyDescent="0.25">
      <c r="B42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SmartAC_45849</v>
      </c>
      <c r="C427" s="52" t="s">
        <v>264</v>
      </c>
      <c r="D427" s="52" t="s">
        <v>266</v>
      </c>
      <c r="E427" s="52" t="s">
        <v>25</v>
      </c>
      <c r="F427" s="52" t="s">
        <v>25</v>
      </c>
      <c r="G427" s="52" t="s">
        <v>25</v>
      </c>
      <c r="H427" s="52" t="s">
        <v>25</v>
      </c>
      <c r="I427" s="52" t="s">
        <v>25</v>
      </c>
      <c r="J427" s="52" t="s">
        <v>25</v>
      </c>
      <c r="K427" s="52" t="s">
        <v>25</v>
      </c>
      <c r="L427" s="52" t="s">
        <v>25</v>
      </c>
      <c r="M427" s="53" t="s">
        <v>25</v>
      </c>
      <c r="N427" s="54" t="s">
        <v>25</v>
      </c>
      <c r="O427" s="52" t="s">
        <v>269</v>
      </c>
      <c r="P427" s="55">
        <v>45849</v>
      </c>
      <c r="Q427" s="52">
        <v>17</v>
      </c>
      <c r="R427" s="52">
        <v>21</v>
      </c>
      <c r="S427" s="56">
        <v>3195</v>
      </c>
      <c r="T427" s="52">
        <v>0</v>
      </c>
      <c r="U427" s="52">
        <v>0</v>
      </c>
      <c r="V427" s="52">
        <v>0</v>
      </c>
      <c r="W427" s="52">
        <v>0</v>
      </c>
      <c r="X427" s="52">
        <v>0.87722331086093397</v>
      </c>
      <c r="Y427" s="52">
        <v>0.76570090965894999</v>
      </c>
      <c r="Z427" s="52">
        <v>0.66541495296360897</v>
      </c>
      <c r="AA427" s="52">
        <v>0.60885642795502104</v>
      </c>
      <c r="AB427" s="52">
        <v>0.58162366943694199</v>
      </c>
      <c r="AC427" s="52">
        <v>0.57670138272821403</v>
      </c>
      <c r="AD427" s="52">
        <v>0.60750067026545695</v>
      </c>
      <c r="AE427" s="52">
        <v>0.65136473322622102</v>
      </c>
      <c r="AF427" s="52">
        <v>0.72187088332721705</v>
      </c>
      <c r="AG427" s="52">
        <v>0.809849505663915</v>
      </c>
      <c r="AH427" s="52">
        <v>0.93774967418741695</v>
      </c>
      <c r="AI427" s="52">
        <v>1.18531809749856</v>
      </c>
      <c r="AJ427" s="52">
        <v>1.4073940218857299</v>
      </c>
      <c r="AK427" s="52">
        <v>1.69251842362653</v>
      </c>
      <c r="AL427" s="52">
        <v>1.9146214568731199</v>
      </c>
      <c r="AM427" s="52">
        <v>2.1592834559635401</v>
      </c>
      <c r="AN427" s="52">
        <v>2.1031173527216001</v>
      </c>
      <c r="AO427" s="52">
        <v>2.14516324690736</v>
      </c>
      <c r="AP427" s="52">
        <v>2.1184108498797798</v>
      </c>
      <c r="AQ427" s="52">
        <v>1.9525514025019</v>
      </c>
      <c r="AR427" s="52">
        <v>1.7312296336273001</v>
      </c>
      <c r="AS427" s="52">
        <v>1.7153511671063399</v>
      </c>
      <c r="AT427" s="52">
        <v>1.44692898851843</v>
      </c>
      <c r="AU427" s="52">
        <v>1.2002271397305799</v>
      </c>
      <c r="AV427" s="52">
        <v>1.0433026619310199</v>
      </c>
      <c r="AW427" s="52">
        <v>0.92965279718706495</v>
      </c>
      <c r="AX427" s="52">
        <v>0.80132605240378496</v>
      </c>
      <c r="AY427" s="52">
        <v>0.70790572025593002</v>
      </c>
      <c r="AZ427" s="52">
        <v>0.63500172461329096</v>
      </c>
      <c r="BA427" s="52">
        <v>0.58900352833509795</v>
      </c>
      <c r="BB427" s="52">
        <v>0.57281719428692601</v>
      </c>
      <c r="BC427" s="52">
        <v>0.59895922286269798</v>
      </c>
      <c r="BD427" s="52">
        <v>0.65773358876249899</v>
      </c>
      <c r="BE427" s="52">
        <v>0.72941691503278505</v>
      </c>
      <c r="BF427" s="52">
        <v>0.83801477062916696</v>
      </c>
      <c r="BG427" s="52">
        <v>0.97523665498010803</v>
      </c>
      <c r="BH427" s="52">
        <v>1.16113735816806</v>
      </c>
      <c r="BI427" s="52">
        <v>1.3775118438235401</v>
      </c>
      <c r="BJ427" s="52">
        <v>1.59486588053113</v>
      </c>
      <c r="BK427" s="52">
        <v>1.82504906701929</v>
      </c>
      <c r="BL427" s="52">
        <v>2.0383657953688701</v>
      </c>
      <c r="BM427" s="52">
        <v>2.2019966282475099</v>
      </c>
      <c r="BN427" s="52">
        <v>2.3024287108384298</v>
      </c>
      <c r="BO427" s="52">
        <v>2.2585360458572499</v>
      </c>
      <c r="BP427" s="52">
        <v>2.0551558534584098</v>
      </c>
      <c r="BQ427" s="52">
        <v>1.8231599977691699</v>
      </c>
      <c r="BR427" s="52">
        <v>1.6513177669244099</v>
      </c>
      <c r="BS427" s="52">
        <v>1.4414542600186</v>
      </c>
      <c r="BT427" s="52">
        <v>1.1998978074330999</v>
      </c>
      <c r="BU427" s="52">
        <v>80.554522105864805</v>
      </c>
      <c r="BV427" s="52">
        <v>76.725176231244205</v>
      </c>
      <c r="BW427" s="52">
        <v>75.125054897283704</v>
      </c>
      <c r="BX427" s="52">
        <v>73.467602989598802</v>
      </c>
      <c r="BY427" s="52">
        <v>71.965576497078501</v>
      </c>
      <c r="BZ427" s="52">
        <v>71.451591908342095</v>
      </c>
      <c r="CA427" s="52">
        <v>70.506219003900199</v>
      </c>
      <c r="CB427" s="52">
        <v>71.259865742658704</v>
      </c>
      <c r="CC427" s="52">
        <v>73.530715190960393</v>
      </c>
      <c r="CD427" s="52">
        <v>79.123183510217999</v>
      </c>
      <c r="CE427" s="52">
        <v>83.144090802776404</v>
      </c>
      <c r="CF427" s="52">
        <v>87.261351783472193</v>
      </c>
      <c r="CG427" s="52">
        <v>91.078891234929799</v>
      </c>
      <c r="CH427" s="52">
        <v>94.0255622145431</v>
      </c>
      <c r="CI427" s="52">
        <v>96.521199095084796</v>
      </c>
      <c r="CJ427" s="52">
        <v>98.535401687601393</v>
      </c>
      <c r="CK427" s="52">
        <v>99.920972701058304</v>
      </c>
      <c r="CL427" s="52">
        <v>100.118465945574</v>
      </c>
      <c r="CM427" s="52">
        <v>98.860444535050107</v>
      </c>
      <c r="CN427" s="52">
        <v>96.870566474715801</v>
      </c>
      <c r="CO427" s="52">
        <v>92.833829360078596</v>
      </c>
      <c r="CP427" s="52">
        <v>88.137959486881599</v>
      </c>
      <c r="CQ427" s="57">
        <v>85.127468835831294</v>
      </c>
      <c r="CR427" s="57">
        <v>82.845496522505996</v>
      </c>
      <c r="CS427" s="57">
        <v>81.044462082501695</v>
      </c>
      <c r="CT427" s="57">
        <v>3.9481829283452903E-2</v>
      </c>
      <c r="CU427" s="57">
        <v>3.1591132667399498E-2</v>
      </c>
      <c r="CV427" s="57">
        <v>2.8628025743789701E-2</v>
      </c>
      <c r="CW427" s="57">
        <v>1.8958754089831401E-2</v>
      </c>
      <c r="CX427" s="57">
        <v>7.7739033947155098E-3</v>
      </c>
      <c r="CY427" s="57">
        <v>-8.1950499620055399E-4</v>
      </c>
      <c r="CZ427" s="57">
        <v>-6.5927819632485996E-3</v>
      </c>
      <c r="DA427" s="57">
        <v>1.23701158176425E-2</v>
      </c>
      <c r="DB427" s="57">
        <v>9.5204438071213992E-3</v>
      </c>
      <c r="DC427" s="57">
        <v>1.23982559487293E-2</v>
      </c>
      <c r="DD427" s="57">
        <v>6.7164900119478996E-3</v>
      </c>
      <c r="DE427" s="52">
        <v>-4.5636300947108998E-4</v>
      </c>
      <c r="DF427" s="52">
        <v>-6.8021812162861904E-3</v>
      </c>
      <c r="DG427" s="52">
        <v>-3.14028566988864E-2</v>
      </c>
      <c r="DH427" s="52">
        <v>-1.73216527884648E-2</v>
      </c>
      <c r="DI427" s="52">
        <v>-1.7868766118663001E-2</v>
      </c>
      <c r="DJ427" s="52">
        <v>0.12833860879865899</v>
      </c>
      <c r="DK427" s="57">
        <v>0.16146283819222099</v>
      </c>
      <c r="DL427" s="57">
        <v>0.13756154214552299</v>
      </c>
      <c r="DM427" s="57">
        <v>0.11483619366546501</v>
      </c>
      <c r="DN427" s="57">
        <v>9.4612843992191401E-2</v>
      </c>
      <c r="DO427" s="57">
        <v>-2.5511178627889999E-2</v>
      </c>
      <c r="DP427" s="52">
        <v>-8.7089151355360696E-3</v>
      </c>
      <c r="DQ427" s="52">
        <v>7.56032400196021E-3</v>
      </c>
      <c r="DR427" s="58">
        <v>5.5249062835158798E-6</v>
      </c>
      <c r="DS427" s="58">
        <v>4.1625364845649102E-6</v>
      </c>
      <c r="DT427" s="58">
        <v>3.5117709178789401E-6</v>
      </c>
      <c r="DU427" s="58">
        <v>2.4881783381883299E-6</v>
      </c>
      <c r="DV427" s="58">
        <v>9.2188035884654402E-7</v>
      </c>
      <c r="DW427" s="58">
        <v>3.8813017684553298E-7</v>
      </c>
      <c r="DX427" s="58">
        <v>9.709953172643079E-7</v>
      </c>
      <c r="DY427" s="58">
        <v>2.0400344507212699E-6</v>
      </c>
      <c r="DZ427" s="58">
        <v>2.90066992326773E-6</v>
      </c>
      <c r="EA427" s="58">
        <v>2.2241506337433601E-6</v>
      </c>
      <c r="EB427" s="58">
        <v>1.59898081500725E-6</v>
      </c>
      <c r="EC427" s="58">
        <v>2.07289993808331E-6</v>
      </c>
      <c r="ED427" s="58">
        <v>6.0237720192599096E-6</v>
      </c>
      <c r="EE427" s="58">
        <v>1.45650474638461E-5</v>
      </c>
      <c r="EF427" s="58">
        <v>1.91663301451574E-5</v>
      </c>
      <c r="EG427" s="58">
        <v>2.3196126891249999E-5</v>
      </c>
      <c r="EH427" s="58">
        <v>2.6402458619534099E-5</v>
      </c>
      <c r="EI427" s="58">
        <v>3.1323774475667501E-5</v>
      </c>
      <c r="EJ427" s="58">
        <v>2.7326384755708101E-5</v>
      </c>
      <c r="EK427" s="58">
        <v>2.7494956653392399E-5</v>
      </c>
      <c r="EL427" s="58">
        <v>2.23291882229497E-5</v>
      </c>
      <c r="EM427" s="58">
        <v>1.29444335905845E-5</v>
      </c>
      <c r="EN427" s="58">
        <v>2.7434402143126702E-6</v>
      </c>
      <c r="EO427" s="58">
        <v>1.9672339018115999E-6</v>
      </c>
    </row>
    <row r="428" spans="2:145" x14ac:dyDescent="0.25">
      <c r="B42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SmartAC_45877</v>
      </c>
      <c r="C428" s="52" t="s">
        <v>264</v>
      </c>
      <c r="D428" s="52" t="s">
        <v>266</v>
      </c>
      <c r="E428" s="52" t="s">
        <v>25</v>
      </c>
      <c r="F428" s="52" t="s">
        <v>25</v>
      </c>
      <c r="G428" s="52" t="s">
        <v>25</v>
      </c>
      <c r="H428" s="52" t="s">
        <v>25</v>
      </c>
      <c r="I428" s="52" t="s">
        <v>25</v>
      </c>
      <c r="J428" s="52" t="s">
        <v>25</v>
      </c>
      <c r="K428" s="52" t="s">
        <v>25</v>
      </c>
      <c r="L428" s="52" t="s">
        <v>25</v>
      </c>
      <c r="M428" s="53" t="s">
        <v>25</v>
      </c>
      <c r="N428" s="54" t="s">
        <v>25</v>
      </c>
      <c r="O428" s="52" t="s">
        <v>269</v>
      </c>
      <c r="P428" s="55">
        <v>45877</v>
      </c>
      <c r="Q428" s="52">
        <v>17</v>
      </c>
      <c r="R428" s="52">
        <v>21</v>
      </c>
      <c r="S428" s="56">
        <v>3185</v>
      </c>
      <c r="T428" s="52">
        <v>0</v>
      </c>
      <c r="U428" s="52">
        <v>0</v>
      </c>
      <c r="V428" s="52">
        <v>0</v>
      </c>
      <c r="W428" s="52">
        <v>0</v>
      </c>
      <c r="X428" s="52">
        <v>0.85570621345841102</v>
      </c>
      <c r="Y428" s="52">
        <v>0.74412444806257605</v>
      </c>
      <c r="Z428" s="52">
        <v>0.66929651558342595</v>
      </c>
      <c r="AA428" s="52">
        <v>0.59917796829950298</v>
      </c>
      <c r="AB428" s="52">
        <v>0.56742130466651297</v>
      </c>
      <c r="AC428" s="52">
        <v>0.57748624142140503</v>
      </c>
      <c r="AD428" s="52">
        <v>0.62133646825313704</v>
      </c>
      <c r="AE428" s="52">
        <v>0.65241867106916696</v>
      </c>
      <c r="AF428" s="52">
        <v>0.71386324433998305</v>
      </c>
      <c r="AG428" s="52">
        <v>0.79915239794660098</v>
      </c>
      <c r="AH428" s="52">
        <v>0.90936106597002697</v>
      </c>
      <c r="AI428" s="52">
        <v>1.03282563884707</v>
      </c>
      <c r="AJ428" s="52">
        <v>1.2229267178794401</v>
      </c>
      <c r="AK428" s="52">
        <v>1.4796757029418499</v>
      </c>
      <c r="AL428" s="52">
        <v>1.7644977898961101</v>
      </c>
      <c r="AM428" s="52">
        <v>2.0156184244975099</v>
      </c>
      <c r="AN428" s="52">
        <v>2.0332163456023</v>
      </c>
      <c r="AO428" s="52">
        <v>2.1073167650693398</v>
      </c>
      <c r="AP428" s="52">
        <v>2.1087552693556901</v>
      </c>
      <c r="AQ428" s="52">
        <v>1.9045185289622699</v>
      </c>
      <c r="AR428" s="52">
        <v>1.72111943612634</v>
      </c>
      <c r="AS428" s="52">
        <v>1.6899328861459399</v>
      </c>
      <c r="AT428" s="52">
        <v>1.43301478505899</v>
      </c>
      <c r="AU428" s="52">
        <v>1.1856764672675499</v>
      </c>
      <c r="AV428" s="52">
        <v>1.0214526393238701</v>
      </c>
      <c r="AW428" s="52">
        <v>0.876259722510349</v>
      </c>
      <c r="AX428" s="52">
        <v>0.76616844029591202</v>
      </c>
      <c r="AY428" s="52">
        <v>0.68744386009275404</v>
      </c>
      <c r="AZ428" s="52">
        <v>0.62399544881969604</v>
      </c>
      <c r="BA428" s="52">
        <v>0.582119623116645</v>
      </c>
      <c r="BB428" s="52">
        <v>0.57317557768834804</v>
      </c>
      <c r="BC428" s="52">
        <v>0.60072291933198896</v>
      </c>
      <c r="BD428" s="52">
        <v>0.64332321265615799</v>
      </c>
      <c r="BE428" s="52">
        <v>0.69286254753403897</v>
      </c>
      <c r="BF428" s="52">
        <v>0.77797398785453697</v>
      </c>
      <c r="BG428" s="52">
        <v>0.89575775751501896</v>
      </c>
      <c r="BH428" s="52">
        <v>1.0529506233528101</v>
      </c>
      <c r="BI428" s="52">
        <v>1.2509333627096699</v>
      </c>
      <c r="BJ428" s="52">
        <v>1.4809607038131101</v>
      </c>
      <c r="BK428" s="52">
        <v>1.74268063867531</v>
      </c>
      <c r="BL428" s="52">
        <v>1.9754308819747399</v>
      </c>
      <c r="BM428" s="52">
        <v>2.1352016645379801</v>
      </c>
      <c r="BN428" s="52">
        <v>2.2429088383117599</v>
      </c>
      <c r="BO428" s="52">
        <v>2.2085394136291798</v>
      </c>
      <c r="BP428" s="52">
        <v>2.01493850425704</v>
      </c>
      <c r="BQ428" s="52">
        <v>1.81592989559263</v>
      </c>
      <c r="BR428" s="52">
        <v>1.6599087926619001</v>
      </c>
      <c r="BS428" s="52">
        <v>1.42170624777417</v>
      </c>
      <c r="BT428" s="52">
        <v>1.1825590217599999</v>
      </c>
      <c r="BU428" s="52">
        <v>81.213757030018996</v>
      </c>
      <c r="BV428" s="52">
        <v>75.266660972341697</v>
      </c>
      <c r="BW428" s="52">
        <v>74.016549027248601</v>
      </c>
      <c r="BX428" s="52">
        <v>72.534329704638495</v>
      </c>
      <c r="BY428" s="52">
        <v>71.004051876145098</v>
      </c>
      <c r="BZ428" s="52">
        <v>70.0445163941488</v>
      </c>
      <c r="CA428" s="52">
        <v>68.899390520737299</v>
      </c>
      <c r="CB428" s="52">
        <v>69.261686695761</v>
      </c>
      <c r="CC428" s="52">
        <v>71.521341621925501</v>
      </c>
      <c r="CD428" s="52">
        <v>77.228304071343501</v>
      </c>
      <c r="CE428" s="52">
        <v>81.424458469333899</v>
      </c>
      <c r="CF428" s="52">
        <v>85.893487353645995</v>
      </c>
      <c r="CG428" s="52">
        <v>89.774143610935099</v>
      </c>
      <c r="CH428" s="52">
        <v>93.054177394733202</v>
      </c>
      <c r="CI428" s="52">
        <v>95.911328012024498</v>
      </c>
      <c r="CJ428" s="52">
        <v>98.147249516669206</v>
      </c>
      <c r="CK428" s="52">
        <v>99.377731921314606</v>
      </c>
      <c r="CL428" s="52">
        <v>99.851535386184096</v>
      </c>
      <c r="CM428" s="52">
        <v>99.285165634833902</v>
      </c>
      <c r="CN428" s="52">
        <v>97.195560072566394</v>
      </c>
      <c r="CO428" s="52">
        <v>93.604397438957506</v>
      </c>
      <c r="CP428" s="52">
        <v>88.641300413147306</v>
      </c>
      <c r="CQ428" s="57">
        <v>85.878562268398596</v>
      </c>
      <c r="CR428" s="57">
        <v>83.261011692387299</v>
      </c>
      <c r="CS428" s="57">
        <v>78.841586108672502</v>
      </c>
      <c r="CT428" s="57">
        <v>4.0320830993950799E-2</v>
      </c>
      <c r="CU428" s="57">
        <v>2.6801117692066698E-2</v>
      </c>
      <c r="CV428" s="57">
        <v>2.5925783193677499E-2</v>
      </c>
      <c r="CW428" s="57">
        <v>1.7050336058919702E-2</v>
      </c>
      <c r="CX428" s="57">
        <v>7.0634182697539198E-3</v>
      </c>
      <c r="CY428" s="57">
        <v>-8.9675373118334201E-5</v>
      </c>
      <c r="CZ428" s="57">
        <v>-6.5714178641956798E-3</v>
      </c>
      <c r="DA428" s="57">
        <v>1.01496582964853E-2</v>
      </c>
      <c r="DB428" s="57">
        <v>1.0992606704121799E-2</v>
      </c>
      <c r="DC428" s="57">
        <v>1.23599602374448E-2</v>
      </c>
      <c r="DD428" s="57">
        <v>5.94384077983196E-3</v>
      </c>
      <c r="DE428" s="57">
        <v>4.42768676044776E-4</v>
      </c>
      <c r="DF428" s="57">
        <v>-8.8544675222125696E-3</v>
      </c>
      <c r="DG428" s="52">
        <v>-3.0026093317748401E-2</v>
      </c>
      <c r="DH428" s="52">
        <v>-1.7367898210812902E-2</v>
      </c>
      <c r="DI428" s="57">
        <v>-2.11199212544473E-2</v>
      </c>
      <c r="DJ428" s="57">
        <v>0.124668728100542</v>
      </c>
      <c r="DK428" s="57">
        <v>0.157760377312473</v>
      </c>
      <c r="DL428" s="57">
        <v>0.14146195258740499</v>
      </c>
      <c r="DM428" s="57">
        <v>0.120120209113956</v>
      </c>
      <c r="DN428" s="57">
        <v>9.78259839807612E-2</v>
      </c>
      <c r="DO428" s="57">
        <v>-2.5527868961426999E-2</v>
      </c>
      <c r="DP428" s="52">
        <v>-8.5631878176642608E-3</v>
      </c>
      <c r="DQ428" s="57">
        <v>7.8313642188766307E-3</v>
      </c>
      <c r="DR428" s="58">
        <v>5.3282969253222097E-6</v>
      </c>
      <c r="DS428" s="58">
        <v>3.32259019599097E-6</v>
      </c>
      <c r="DT428" s="58">
        <v>2.7096622834642801E-6</v>
      </c>
      <c r="DU428" s="58">
        <v>2.1223629498292702E-6</v>
      </c>
      <c r="DV428" s="58">
        <v>8.3479929508919005E-7</v>
      </c>
      <c r="DW428" s="58">
        <v>3.1195443658539599E-7</v>
      </c>
      <c r="DX428" s="58">
        <v>8.1133812870485402E-7</v>
      </c>
      <c r="DY428" s="58">
        <v>1.6178861728631399E-6</v>
      </c>
      <c r="DZ428" s="58">
        <v>2.0558792071607001E-6</v>
      </c>
      <c r="EA428" s="58">
        <v>1.6115964599998601E-6</v>
      </c>
      <c r="EB428" s="58">
        <v>1.1372795761097599E-6</v>
      </c>
      <c r="EC428" s="58">
        <v>9.70977105692961E-7</v>
      </c>
      <c r="ED428" s="58">
        <v>2.5683220472248001E-6</v>
      </c>
      <c r="EE428" s="58">
        <v>9.6390507111013596E-6</v>
      </c>
      <c r="EF428" s="58">
        <v>1.51175653900938E-5</v>
      </c>
      <c r="EG428" s="58">
        <v>1.9564404431080999E-5</v>
      </c>
      <c r="EH428" s="59">
        <v>2.20459557704339E-5</v>
      </c>
      <c r="EI428" s="59">
        <v>2.4427361359176399E-5</v>
      </c>
      <c r="EJ428" s="59">
        <v>2.5928139549131599E-5</v>
      </c>
      <c r="EK428" s="59">
        <v>2.4767100705553199E-5</v>
      </c>
      <c r="EL428" s="59">
        <v>1.9742322695209599E-5</v>
      </c>
      <c r="EM428" s="58">
        <v>1.30059434468488E-5</v>
      </c>
      <c r="EN428" s="58">
        <v>3.11424497300102E-6</v>
      </c>
      <c r="EO428" s="58">
        <v>3.5148389609799198E-6</v>
      </c>
    </row>
    <row r="429" spans="2:145" x14ac:dyDescent="0.25">
      <c r="B42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SmartAC_45890</v>
      </c>
      <c r="C429" s="52" t="s">
        <v>264</v>
      </c>
      <c r="D429" s="52" t="s">
        <v>266</v>
      </c>
      <c r="E429" s="52" t="s">
        <v>25</v>
      </c>
      <c r="F429" s="52" t="s">
        <v>25</v>
      </c>
      <c r="G429" s="52" t="s">
        <v>25</v>
      </c>
      <c r="H429" s="52" t="s">
        <v>25</v>
      </c>
      <c r="I429" s="52" t="s">
        <v>25</v>
      </c>
      <c r="J429" s="52" t="s">
        <v>25</v>
      </c>
      <c r="K429" s="52" t="s">
        <v>25</v>
      </c>
      <c r="L429" s="52" t="s">
        <v>25</v>
      </c>
      <c r="M429" s="53" t="s">
        <v>25</v>
      </c>
      <c r="N429" s="54" t="s">
        <v>25</v>
      </c>
      <c r="O429" s="52" t="s">
        <v>269</v>
      </c>
      <c r="P429" s="55">
        <v>45890</v>
      </c>
      <c r="Q429" s="52">
        <v>17</v>
      </c>
      <c r="R429" s="52">
        <v>21</v>
      </c>
      <c r="S429" s="56">
        <v>3173</v>
      </c>
      <c r="T429" s="52">
        <v>0</v>
      </c>
      <c r="U429" s="52">
        <v>0</v>
      </c>
      <c r="V429" s="52">
        <v>0</v>
      </c>
      <c r="W429" s="52">
        <v>0</v>
      </c>
      <c r="X429" s="52">
        <v>0.77059466411170796</v>
      </c>
      <c r="Y429" s="52">
        <v>0.69169941130393198</v>
      </c>
      <c r="Z429" s="52">
        <v>0.62716839812583602</v>
      </c>
      <c r="AA429" s="52">
        <v>0.57365475322805304</v>
      </c>
      <c r="AB429" s="52">
        <v>0.53547874044930199</v>
      </c>
      <c r="AC429" s="52">
        <v>0.535018273613587</v>
      </c>
      <c r="AD429" s="52">
        <v>0.59503327255712801</v>
      </c>
      <c r="AE429" s="52">
        <v>0.61933364312571004</v>
      </c>
      <c r="AF429" s="52">
        <v>0.63780995623959702</v>
      </c>
      <c r="AG429" s="52">
        <v>0.71359217136446096</v>
      </c>
      <c r="AH429" s="52">
        <v>0.80415104916228597</v>
      </c>
      <c r="AI429" s="52">
        <v>0.98773412801898997</v>
      </c>
      <c r="AJ429" s="52">
        <v>1.1594837483742899</v>
      </c>
      <c r="AK429" s="52">
        <v>1.4074972707664499</v>
      </c>
      <c r="AL429" s="52">
        <v>1.67584417707932</v>
      </c>
      <c r="AM429" s="52">
        <v>1.91171167601318</v>
      </c>
      <c r="AN429" s="52">
        <v>1.90471728887546</v>
      </c>
      <c r="AO429" s="52">
        <v>1.95599449750678</v>
      </c>
      <c r="AP429" s="52">
        <v>1.95718633492673</v>
      </c>
      <c r="AQ429" s="52">
        <v>1.7761292450067001</v>
      </c>
      <c r="AR429" s="52">
        <v>1.5929344233110601</v>
      </c>
      <c r="AS429" s="52">
        <v>1.5634936584081001</v>
      </c>
      <c r="AT429" s="52">
        <v>1.30970763902023</v>
      </c>
      <c r="AU429" s="52">
        <v>1.0601986975618301</v>
      </c>
      <c r="AV429" s="52">
        <v>0.90850399390446201</v>
      </c>
      <c r="AW429" s="52">
        <v>0.85525006082130794</v>
      </c>
      <c r="AX429" s="52">
        <v>0.72872142341566704</v>
      </c>
      <c r="AY429" s="52">
        <v>0.64762441788116398</v>
      </c>
      <c r="AZ429" s="52">
        <v>0.58853936467755297</v>
      </c>
      <c r="BA429" s="52">
        <v>0.54568566931978102</v>
      </c>
      <c r="BB429" s="52">
        <v>0.53961505797822795</v>
      </c>
      <c r="BC429" s="52">
        <v>0.56879523272980903</v>
      </c>
      <c r="BD429" s="52">
        <v>0.61471625266486896</v>
      </c>
      <c r="BE429" s="52">
        <v>0.65271330197226296</v>
      </c>
      <c r="BF429" s="52">
        <v>0.71981182505646302</v>
      </c>
      <c r="BG429" s="52">
        <v>0.81875371905979999</v>
      </c>
      <c r="BH429" s="52">
        <v>0.97003233620736595</v>
      </c>
      <c r="BI429" s="52">
        <v>1.17467385102879</v>
      </c>
      <c r="BJ429" s="52">
        <v>1.45458511812004</v>
      </c>
      <c r="BK429" s="52">
        <v>1.6852671569180899</v>
      </c>
      <c r="BL429" s="52">
        <v>1.9528994837249201</v>
      </c>
      <c r="BM429" s="52">
        <v>2.0918764289934599</v>
      </c>
      <c r="BN429" s="52">
        <v>2.1554364234612899</v>
      </c>
      <c r="BO429" s="52">
        <v>2.1057897318134602</v>
      </c>
      <c r="BP429" s="52">
        <v>1.9074020178215401</v>
      </c>
      <c r="BQ429" s="52">
        <v>1.6920341287656999</v>
      </c>
      <c r="BR429" s="52">
        <v>1.5084019262934101</v>
      </c>
      <c r="BS429" s="52">
        <v>1.28953595864746</v>
      </c>
      <c r="BT429" s="52">
        <v>1.0643824890251199</v>
      </c>
      <c r="BU429" s="52">
        <v>76.208419729646494</v>
      </c>
      <c r="BV429" s="52">
        <v>74.846901608160906</v>
      </c>
      <c r="BW429" s="52">
        <v>73.895644019405694</v>
      </c>
      <c r="BX429" s="52">
        <v>71.913950955976304</v>
      </c>
      <c r="BY429" s="52">
        <v>70.7013905050933</v>
      </c>
      <c r="BZ429" s="52">
        <v>69.7932028862772</v>
      </c>
      <c r="CA429" s="52">
        <v>68.698651637721298</v>
      </c>
      <c r="CB429" s="52">
        <v>68.749972124280504</v>
      </c>
      <c r="CC429" s="52">
        <v>72.372860595293403</v>
      </c>
      <c r="CD429" s="52">
        <v>77.693472086550003</v>
      </c>
      <c r="CE429" s="52">
        <v>82.870864334001197</v>
      </c>
      <c r="CF429" s="52">
        <v>87.280115043768703</v>
      </c>
      <c r="CG429" s="52">
        <v>91.060823597969204</v>
      </c>
      <c r="CH429" s="52">
        <v>94.241817694325505</v>
      </c>
      <c r="CI429" s="52">
        <v>96.450635199609394</v>
      </c>
      <c r="CJ429" s="52">
        <v>98.937494243717893</v>
      </c>
      <c r="CK429" s="52">
        <v>99.681722640394895</v>
      </c>
      <c r="CL429" s="52">
        <v>99.191502842180398</v>
      </c>
      <c r="CM429" s="52">
        <v>98.408885558154196</v>
      </c>
      <c r="CN429" s="52">
        <v>95.818620216184996</v>
      </c>
      <c r="CO429" s="52">
        <v>91.134086097333693</v>
      </c>
      <c r="CP429" s="52">
        <v>86.782400313932996</v>
      </c>
      <c r="CQ429" s="57">
        <v>83.485189574830599</v>
      </c>
      <c r="CR429" s="57">
        <v>80.965508796764297</v>
      </c>
      <c r="CS429" s="57">
        <v>79.429689819810605</v>
      </c>
      <c r="CT429" s="57">
        <v>3.1089018524312902E-2</v>
      </c>
      <c r="CU429" s="57">
        <v>2.4671620532008501E-2</v>
      </c>
      <c r="CV429" s="57">
        <v>2.5073405878258501E-2</v>
      </c>
      <c r="CW429" s="57">
        <v>1.5152051719067E-2</v>
      </c>
      <c r="CX429" s="57">
        <v>6.5111040488164901E-3</v>
      </c>
      <c r="CY429" s="57">
        <v>2.5178766853247602E-4</v>
      </c>
      <c r="CZ429" s="57">
        <v>-6.5682332286493197E-3</v>
      </c>
      <c r="DA429" s="57">
        <v>9.30069760442029E-3</v>
      </c>
      <c r="DB429" s="57">
        <v>1.0562747368501499E-2</v>
      </c>
      <c r="DC429" s="57">
        <v>1.2375573555446001E-2</v>
      </c>
      <c r="DD429" s="57">
        <v>5.6250086531167498E-3</v>
      </c>
      <c r="DE429" s="52">
        <v>-6.0164727006219598E-5</v>
      </c>
      <c r="DF429" s="52">
        <v>-9.7616803232114299E-3</v>
      </c>
      <c r="DG429" s="52">
        <v>-3.0166103282994398E-2</v>
      </c>
      <c r="DH429" s="52">
        <v>-1.5711491819491E-2</v>
      </c>
      <c r="DI429" s="52">
        <v>-1.7177308311705199E-2</v>
      </c>
      <c r="DJ429" s="52">
        <v>0.126359535083573</v>
      </c>
      <c r="DK429" s="57">
        <v>0.151063126727605</v>
      </c>
      <c r="DL429" s="57">
        <v>0.139526039531018</v>
      </c>
      <c r="DM429" s="57">
        <v>0.12301142059391</v>
      </c>
      <c r="DN429" s="57">
        <v>8.6833477835060804E-2</v>
      </c>
      <c r="DO429" s="57">
        <v>-2.9109447837589699E-2</v>
      </c>
      <c r="DP429" s="52">
        <v>-7.3234151580376496E-3</v>
      </c>
      <c r="DQ429" s="52">
        <v>7.2444031811050701E-3</v>
      </c>
      <c r="DR429" s="58">
        <v>3.5195645823863798E-6</v>
      </c>
      <c r="DS429" s="58">
        <v>2.6513564669534101E-6</v>
      </c>
      <c r="DT429" s="58">
        <v>2.4433985478902999E-6</v>
      </c>
      <c r="DU429" s="58">
        <v>2.02027756975631E-6</v>
      </c>
      <c r="DV429" s="58">
        <v>8.00558716180339E-7</v>
      </c>
      <c r="DW429" s="58">
        <v>3.0256562647951102E-7</v>
      </c>
      <c r="DX429" s="58">
        <v>8.2445557163572998E-7</v>
      </c>
      <c r="DY429" s="58">
        <v>1.37893457983183E-6</v>
      </c>
      <c r="DZ429" s="58">
        <v>1.8164911080987101E-6</v>
      </c>
      <c r="EA429" s="58">
        <v>1.3604227639647699E-6</v>
      </c>
      <c r="EB429" s="58">
        <v>1.01210908158571E-6</v>
      </c>
      <c r="EC429" s="58">
        <v>9.7627138592801897E-7</v>
      </c>
      <c r="ED429" s="58">
        <v>2.55512017329409E-6</v>
      </c>
      <c r="EE429" s="58">
        <v>8.8746601881390505E-6</v>
      </c>
      <c r="EF429" s="58">
        <v>1.27818452505987E-5</v>
      </c>
      <c r="EG429" s="58">
        <v>1.81631492121923E-5</v>
      </c>
      <c r="EH429" s="58">
        <v>2.09639626686017E-5</v>
      </c>
      <c r="EI429" s="58">
        <v>2.0714639951631301E-5</v>
      </c>
      <c r="EJ429" s="58">
        <v>2.1217069797909399E-5</v>
      </c>
      <c r="EK429" s="58">
        <v>1.7306381438970301E-5</v>
      </c>
      <c r="EL429" s="58">
        <v>1.50940170311909E-5</v>
      </c>
      <c r="EM429" s="58">
        <v>7.6473624774972803E-6</v>
      </c>
      <c r="EN429" s="58">
        <v>1.1910099385729199E-6</v>
      </c>
      <c r="EO429" s="58">
        <v>9.3261891221428395E-7</v>
      </c>
    </row>
    <row r="430" spans="2:145" x14ac:dyDescent="0.25">
      <c r="B43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SmartAC_45891</v>
      </c>
      <c r="C430" s="52" t="s">
        <v>264</v>
      </c>
      <c r="D430" s="52" t="s">
        <v>266</v>
      </c>
      <c r="E430" s="52" t="s">
        <v>25</v>
      </c>
      <c r="F430" s="52" t="s">
        <v>25</v>
      </c>
      <c r="G430" s="52" t="s">
        <v>25</v>
      </c>
      <c r="H430" s="52" t="s">
        <v>25</v>
      </c>
      <c r="I430" s="52" t="s">
        <v>25</v>
      </c>
      <c r="J430" s="52" t="s">
        <v>25</v>
      </c>
      <c r="K430" s="52" t="s">
        <v>25</v>
      </c>
      <c r="L430" s="52" t="s">
        <v>25</v>
      </c>
      <c r="M430" s="53" t="s">
        <v>25</v>
      </c>
      <c r="N430" s="54" t="s">
        <v>25</v>
      </c>
      <c r="O430" s="52" t="s">
        <v>269</v>
      </c>
      <c r="P430" s="55">
        <v>45891</v>
      </c>
      <c r="Q430" s="52">
        <v>17</v>
      </c>
      <c r="R430" s="52">
        <v>21</v>
      </c>
      <c r="S430" s="56">
        <v>3172</v>
      </c>
      <c r="T430" s="52">
        <v>0</v>
      </c>
      <c r="U430" s="52">
        <v>0</v>
      </c>
      <c r="V430" s="52">
        <v>0</v>
      </c>
      <c r="W430" s="52">
        <v>0</v>
      </c>
      <c r="X430" s="52">
        <v>0.91822217083344004</v>
      </c>
      <c r="Y430" s="52">
        <v>0.79603896322767298</v>
      </c>
      <c r="Z430" s="52">
        <v>0.69421514315300903</v>
      </c>
      <c r="AA430" s="52">
        <v>0.63343502871034996</v>
      </c>
      <c r="AB430" s="52">
        <v>0.60807310689301997</v>
      </c>
      <c r="AC430" s="52">
        <v>0.60143651955470501</v>
      </c>
      <c r="AD430" s="52">
        <v>0.65391703736106399</v>
      </c>
      <c r="AE430" s="52">
        <v>0.69289333110917894</v>
      </c>
      <c r="AF430" s="52">
        <v>0.72967677077769499</v>
      </c>
      <c r="AG430" s="52">
        <v>0.80488475906684398</v>
      </c>
      <c r="AH430" s="52">
        <v>0.93364709937635404</v>
      </c>
      <c r="AI430" s="52">
        <v>1.0861330155618301</v>
      </c>
      <c r="AJ430" s="52">
        <v>1.29640264196651</v>
      </c>
      <c r="AK430" s="52">
        <v>1.5881596090619099</v>
      </c>
      <c r="AL430" s="52">
        <v>1.81817209010503</v>
      </c>
      <c r="AM430" s="52">
        <v>2.0424333449762</v>
      </c>
      <c r="AN430" s="52">
        <v>2.0143365931072599</v>
      </c>
      <c r="AO430" s="52">
        <v>2.0800118196340698</v>
      </c>
      <c r="AP430" s="52">
        <v>2.0589723420063502</v>
      </c>
      <c r="AQ430" s="52">
        <v>1.8668077126099401</v>
      </c>
      <c r="AR430" s="52">
        <v>1.6883321146701999</v>
      </c>
      <c r="AS430" s="52">
        <v>1.6513776166327501</v>
      </c>
      <c r="AT430" s="52">
        <v>1.4377585650462801</v>
      </c>
      <c r="AU430" s="52">
        <v>1.17163415344876</v>
      </c>
      <c r="AV430" s="52">
        <v>1.0600943301903201</v>
      </c>
      <c r="AW430" s="52">
        <v>0.93330198392027697</v>
      </c>
      <c r="AX430" s="52">
        <v>0.82323344561070499</v>
      </c>
      <c r="AY430" s="52">
        <v>0.72761237163749604</v>
      </c>
      <c r="AZ430" s="52">
        <v>0.65803180190571298</v>
      </c>
      <c r="BA430" s="52">
        <v>0.61586963275064599</v>
      </c>
      <c r="BB430" s="52">
        <v>0.60542239679298404</v>
      </c>
      <c r="BC430" s="52">
        <v>0.63069692160581803</v>
      </c>
      <c r="BD430" s="52">
        <v>0.66666088296478598</v>
      </c>
      <c r="BE430" s="52">
        <v>0.711142384943941</v>
      </c>
      <c r="BF430" s="52">
        <v>0.80517561565837903</v>
      </c>
      <c r="BG430" s="52">
        <v>0.93183651554584901</v>
      </c>
      <c r="BH430" s="52">
        <v>1.09496193344195</v>
      </c>
      <c r="BI430" s="52">
        <v>1.29686097267276</v>
      </c>
      <c r="BJ430" s="52">
        <v>1.52873176843876</v>
      </c>
      <c r="BK430" s="52">
        <v>1.7924592673172499</v>
      </c>
      <c r="BL430" s="52">
        <v>2.0121274991421898</v>
      </c>
      <c r="BM430" s="52">
        <v>2.1965140447931799</v>
      </c>
      <c r="BN430" s="52">
        <v>2.2940386049872199</v>
      </c>
      <c r="BO430" s="52">
        <v>2.2334797602771599</v>
      </c>
      <c r="BP430" s="52">
        <v>2.0168877999858399</v>
      </c>
      <c r="BQ430" s="52">
        <v>1.8180561972615199</v>
      </c>
      <c r="BR430" s="52">
        <v>1.6391031205898401</v>
      </c>
      <c r="BS430" s="52">
        <v>1.41484189943456</v>
      </c>
      <c r="BT430" s="52">
        <v>1.1802283275736201</v>
      </c>
      <c r="BU430" s="52">
        <v>78.749476507576006</v>
      </c>
      <c r="BV430" s="52">
        <v>77.880896904148102</v>
      </c>
      <c r="BW430" s="52">
        <v>75.562955519189202</v>
      </c>
      <c r="BX430" s="52">
        <v>73.777502768174202</v>
      </c>
      <c r="BY430" s="52">
        <v>72.422550301845604</v>
      </c>
      <c r="BZ430" s="52">
        <v>71.421623889090597</v>
      </c>
      <c r="CA430" s="52">
        <v>69.952723196586504</v>
      </c>
      <c r="CB430" s="52">
        <v>69.471491645513595</v>
      </c>
      <c r="CC430" s="52">
        <v>72.942845280149299</v>
      </c>
      <c r="CD430" s="52">
        <v>77.6151571835303</v>
      </c>
      <c r="CE430" s="52">
        <v>82.225454504012205</v>
      </c>
      <c r="CF430" s="52">
        <v>86.430454103241104</v>
      </c>
      <c r="CG430" s="52">
        <v>90.457488557018394</v>
      </c>
      <c r="CH430" s="52">
        <v>93.721248044533098</v>
      </c>
      <c r="CI430" s="52">
        <v>96.790043163502006</v>
      </c>
      <c r="CJ430" s="52">
        <v>98.731155194014804</v>
      </c>
      <c r="CK430" s="52">
        <v>100.114359202348</v>
      </c>
      <c r="CL430" s="52">
        <v>100.229801618943</v>
      </c>
      <c r="CM430" s="52">
        <v>98.914259027504201</v>
      </c>
      <c r="CN430" s="52">
        <v>96.917444442216805</v>
      </c>
      <c r="CO430" s="52">
        <v>92.692901810822605</v>
      </c>
      <c r="CP430" s="52">
        <v>88.861617412336599</v>
      </c>
      <c r="CQ430" s="57">
        <v>85.033707134018201</v>
      </c>
      <c r="CR430" s="57">
        <v>81.936829616181697</v>
      </c>
      <c r="CS430" s="57">
        <v>80.963291113535007</v>
      </c>
      <c r="CT430" s="57">
        <v>3.58763865834104E-2</v>
      </c>
      <c r="CU430" s="57">
        <v>3.5329404756811997E-2</v>
      </c>
      <c r="CV430" s="57">
        <v>2.98458925462451E-2</v>
      </c>
      <c r="CW430" s="57">
        <v>1.9467822976015701E-2</v>
      </c>
      <c r="CX430" s="57">
        <v>7.9790353339017402E-3</v>
      </c>
      <c r="CY430" s="57">
        <v>-7.9922212300739001E-4</v>
      </c>
      <c r="CZ430" s="57">
        <v>-6.5979548515035496E-3</v>
      </c>
      <c r="DA430" s="57">
        <v>1.0796541117030699E-2</v>
      </c>
      <c r="DB430" s="57">
        <v>9.8547709710581199E-3</v>
      </c>
      <c r="DC430" s="57">
        <v>1.23516582322517E-2</v>
      </c>
      <c r="DD430" s="57">
        <v>1.3317863756971599E-2</v>
      </c>
      <c r="DE430" s="57">
        <v>-7.6235911239603302E-4</v>
      </c>
      <c r="DF430" s="52">
        <v>-4.6362492499120202E-3</v>
      </c>
      <c r="DG430" s="52">
        <v>-3.3872256586316402E-2</v>
      </c>
      <c r="DH430" s="52">
        <v>-1.8858726566814799E-2</v>
      </c>
      <c r="DI430" s="52">
        <v>-1.6576008438787398E-2</v>
      </c>
      <c r="DJ430" s="57">
        <v>0.12925964067977799</v>
      </c>
      <c r="DK430" s="57">
        <v>0.16210457733814601</v>
      </c>
      <c r="DL430" s="57">
        <v>0.13831551648995799</v>
      </c>
      <c r="DM430" s="57">
        <v>0.115119651723347</v>
      </c>
      <c r="DN430" s="57">
        <v>9.4061397511657596E-2</v>
      </c>
      <c r="DO430" s="57">
        <v>-2.2809296124115599E-2</v>
      </c>
      <c r="DP430" s="52">
        <v>-9.1393056096894295E-3</v>
      </c>
      <c r="DQ430" s="52">
        <v>7.9327982578492294E-3</v>
      </c>
      <c r="DR430" s="58">
        <v>4.7511179100660001E-6</v>
      </c>
      <c r="DS430" s="58">
        <v>5.1834653535813302E-6</v>
      </c>
      <c r="DT430" s="58">
        <v>3.5738765093012702E-6</v>
      </c>
      <c r="DU430" s="58">
        <v>2.5499454130177299E-6</v>
      </c>
      <c r="DV430" s="58">
        <v>1.08136494847908E-6</v>
      </c>
      <c r="DW430" s="58">
        <v>5.4167055421749302E-7</v>
      </c>
      <c r="DX430" s="58">
        <v>1.1066587593316099E-6</v>
      </c>
      <c r="DY430" s="58">
        <v>2.08391854835853E-6</v>
      </c>
      <c r="DZ430" s="58">
        <v>2.9975264834971399E-6</v>
      </c>
      <c r="EA430" s="58">
        <v>2.2218627215201299E-6</v>
      </c>
      <c r="EB430" s="58">
        <v>2.6085875372413501E-6</v>
      </c>
      <c r="EC430" s="58">
        <v>3.7350064402085199E-6</v>
      </c>
      <c r="ED430" s="58">
        <v>6.6567982466544297E-6</v>
      </c>
      <c r="EE430" s="58">
        <v>1.7152507678450498E-5</v>
      </c>
      <c r="EF430" s="58">
        <v>2.79068686074996E-5</v>
      </c>
      <c r="EG430" s="58">
        <v>2.8353941987800799E-5</v>
      </c>
      <c r="EH430" s="58">
        <v>3.1124246657682501E-5</v>
      </c>
      <c r="EI430" s="58">
        <v>3.4462979984465901E-5</v>
      </c>
      <c r="EJ430" s="58">
        <v>3.2410580116595098E-5</v>
      </c>
      <c r="EK430" s="58">
        <v>2.7415924643614799E-5</v>
      </c>
      <c r="EL430" s="58">
        <v>2.7165632258541198E-5</v>
      </c>
      <c r="EM430" s="58">
        <v>2.12274452753094E-5</v>
      </c>
      <c r="EN430" s="58">
        <v>4.1540015029584704E-6</v>
      </c>
      <c r="EO430" s="58">
        <v>4.4378213073584402E-6</v>
      </c>
    </row>
    <row r="431" spans="2:145" x14ac:dyDescent="0.25">
      <c r="B43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SmartAC_45904</v>
      </c>
      <c r="C431" s="52" t="s">
        <v>264</v>
      </c>
      <c r="D431" s="52" t="s">
        <v>266</v>
      </c>
      <c r="E431" s="52" t="s">
        <v>25</v>
      </c>
      <c r="F431" s="52" t="s">
        <v>25</v>
      </c>
      <c r="G431" s="52" t="s">
        <v>25</v>
      </c>
      <c r="H431" s="52" t="s">
        <v>25</v>
      </c>
      <c r="I431" s="52" t="s">
        <v>25</v>
      </c>
      <c r="J431" s="52" t="s">
        <v>25</v>
      </c>
      <c r="K431" s="52" t="s">
        <v>25</v>
      </c>
      <c r="L431" s="52" t="s">
        <v>25</v>
      </c>
      <c r="M431" s="53" t="s">
        <v>25</v>
      </c>
      <c r="N431" s="54" t="s">
        <v>25</v>
      </c>
      <c r="O431" s="52" t="s">
        <v>269</v>
      </c>
      <c r="P431" s="55">
        <v>45904</v>
      </c>
      <c r="Q431" s="52">
        <v>17</v>
      </c>
      <c r="R431" s="52">
        <v>21</v>
      </c>
      <c r="S431" s="56">
        <v>3165</v>
      </c>
      <c r="T431" s="52">
        <v>0</v>
      </c>
      <c r="U431" s="52">
        <v>0</v>
      </c>
      <c r="V431" s="52">
        <v>0</v>
      </c>
      <c r="W431" s="52">
        <v>0</v>
      </c>
      <c r="X431" s="52">
        <v>0.840463892996132</v>
      </c>
      <c r="Y431" s="52">
        <v>0.72658572286211898</v>
      </c>
      <c r="Z431" s="52">
        <v>0.65175189249327703</v>
      </c>
      <c r="AA431" s="52">
        <v>0.60472386351734098</v>
      </c>
      <c r="AB431" s="52">
        <v>0.57281755105959198</v>
      </c>
      <c r="AC431" s="52">
        <v>0.56944535816160902</v>
      </c>
      <c r="AD431" s="52">
        <v>0.61924641702313099</v>
      </c>
      <c r="AE431" s="52">
        <v>0.63385206532476301</v>
      </c>
      <c r="AF431" s="52">
        <v>0.64879415187288603</v>
      </c>
      <c r="AG431" s="52">
        <v>0.70257742227523301</v>
      </c>
      <c r="AH431" s="52">
        <v>0.77850109117976396</v>
      </c>
      <c r="AI431" s="52">
        <v>0.85971678044919997</v>
      </c>
      <c r="AJ431" s="52">
        <v>0.97585449794153301</v>
      </c>
      <c r="AK431" s="52">
        <v>1.15566766407151</v>
      </c>
      <c r="AL431" s="52">
        <v>1.3300460934646801</v>
      </c>
      <c r="AM431" s="52">
        <v>1.50490818133309</v>
      </c>
      <c r="AN431" s="52">
        <v>1.50747940753141</v>
      </c>
      <c r="AO431" s="52">
        <v>1.5418142745321499</v>
      </c>
      <c r="AP431" s="52">
        <v>1.46692527734234</v>
      </c>
      <c r="AQ431" s="52">
        <v>1.32761216607634</v>
      </c>
      <c r="AR431" s="52">
        <v>1.224138408782</v>
      </c>
      <c r="AS431" s="52">
        <v>1.1737505374049699</v>
      </c>
      <c r="AT431" s="52">
        <v>1.0201652507362</v>
      </c>
      <c r="AU431" s="52">
        <v>0.85975808545340004</v>
      </c>
      <c r="AV431" s="52">
        <v>0.94054675459383696</v>
      </c>
      <c r="AW431" s="52">
        <v>0.77929830959340396</v>
      </c>
      <c r="AX431" s="52">
        <v>0.68063044194455702</v>
      </c>
      <c r="AY431" s="52">
        <v>0.62455539941128502</v>
      </c>
      <c r="AZ431" s="52">
        <v>0.58879102257802696</v>
      </c>
      <c r="BA431" s="52">
        <v>0.571683448549554</v>
      </c>
      <c r="BB431" s="52">
        <v>0.57338742194800196</v>
      </c>
      <c r="BC431" s="52">
        <v>0.61139695469472399</v>
      </c>
      <c r="BD431" s="52">
        <v>0.62779219732465297</v>
      </c>
      <c r="BE431" s="52">
        <v>0.64401259200550298</v>
      </c>
      <c r="BF431" s="52">
        <v>0.69935640625502604</v>
      </c>
      <c r="BG431" s="52">
        <v>0.77188913065228004</v>
      </c>
      <c r="BH431" s="52">
        <v>0.86749492491261404</v>
      </c>
      <c r="BI431" s="52">
        <v>0.97391379625252505</v>
      </c>
      <c r="BJ431" s="52">
        <v>1.0788752284954399</v>
      </c>
      <c r="BK431" s="52">
        <v>1.24853852376883</v>
      </c>
      <c r="BL431" s="52">
        <v>1.3854661660901499</v>
      </c>
      <c r="BM431" s="52">
        <v>1.5022735320831999</v>
      </c>
      <c r="BN431" s="52">
        <v>1.52702037636514</v>
      </c>
      <c r="BO431" s="52">
        <v>1.4553104952048299</v>
      </c>
      <c r="BP431" s="52">
        <v>1.3150359964672</v>
      </c>
      <c r="BQ431" s="52">
        <v>1.211116733761</v>
      </c>
      <c r="BR431" s="52">
        <v>1.1162134540354001</v>
      </c>
      <c r="BS431" s="52">
        <v>1.0091656897405299</v>
      </c>
      <c r="BT431" s="52">
        <v>0.85944819624387103</v>
      </c>
      <c r="BU431" s="52">
        <v>74.093901527716696</v>
      </c>
      <c r="BV431" s="52">
        <v>72.298628687485703</v>
      </c>
      <c r="BW431" s="52">
        <v>71.255674300151796</v>
      </c>
      <c r="BX431" s="52">
        <v>70.182026857647202</v>
      </c>
      <c r="BY431" s="52">
        <v>69.040072996667206</v>
      </c>
      <c r="BZ431" s="52">
        <v>67.860366613378901</v>
      </c>
      <c r="CA431" s="52">
        <v>67.511234066623501</v>
      </c>
      <c r="CB431" s="52">
        <v>66.635339603643303</v>
      </c>
      <c r="CC431" s="52">
        <v>69.472184976007298</v>
      </c>
      <c r="CD431" s="52">
        <v>72.653188908891806</v>
      </c>
      <c r="CE431" s="52">
        <v>76.132864829882294</v>
      </c>
      <c r="CF431" s="52">
        <v>79.225388143047098</v>
      </c>
      <c r="CG431" s="52">
        <v>82.2063238126767</v>
      </c>
      <c r="CH431" s="52">
        <v>85.126044997616205</v>
      </c>
      <c r="CI431" s="52">
        <v>87.774911766514293</v>
      </c>
      <c r="CJ431" s="52">
        <v>89.162375184658401</v>
      </c>
      <c r="CK431" s="52">
        <v>89.3715149784434</v>
      </c>
      <c r="CL431" s="52">
        <v>88.849552614057998</v>
      </c>
      <c r="CM431" s="52">
        <v>86.982424688307105</v>
      </c>
      <c r="CN431" s="52">
        <v>82.605693484472098</v>
      </c>
      <c r="CO431" s="52">
        <v>78.918191538152698</v>
      </c>
      <c r="CP431" s="57">
        <v>75.965162613611398</v>
      </c>
      <c r="CQ431" s="57">
        <v>73.392690080481103</v>
      </c>
      <c r="CR431" s="57">
        <v>71.615446180191199</v>
      </c>
      <c r="CS431" s="57">
        <v>76.462943573063399</v>
      </c>
      <c r="CT431" s="57">
        <v>2.7738050013003699E-2</v>
      </c>
      <c r="CU431" s="57">
        <v>1.7799480024160201E-2</v>
      </c>
      <c r="CV431" s="57">
        <v>1.9853465983240899E-2</v>
      </c>
      <c r="CW431" s="57">
        <v>1.29554445496326E-2</v>
      </c>
      <c r="CX431" s="57">
        <v>5.7416273422956996E-3</v>
      </c>
      <c r="CY431" s="57">
        <v>8.0100590550549603E-4</v>
      </c>
      <c r="CZ431" s="57">
        <v>-6.5579340869699101E-3</v>
      </c>
      <c r="DA431" s="57">
        <v>8.4666613056831996E-3</v>
      </c>
      <c r="DB431" s="57">
        <v>1.18288645700302E-2</v>
      </c>
      <c r="DC431" s="57">
        <v>1.23155398447343E-2</v>
      </c>
      <c r="DD431" s="57">
        <v>7.0632615095772401E-3</v>
      </c>
      <c r="DE431" s="57">
        <v>3.0509713997455201E-3</v>
      </c>
      <c r="DF431" s="57">
        <v>-5.5593952721228997E-3</v>
      </c>
      <c r="DG431" s="57">
        <v>-4.0007717732051702E-2</v>
      </c>
      <c r="DH431" s="52">
        <v>-4.8074439242129001E-2</v>
      </c>
      <c r="DI431" s="57">
        <v>-5.5245711865112401E-2</v>
      </c>
      <c r="DJ431" s="57">
        <v>6.8053231031691294E-2</v>
      </c>
      <c r="DK431" s="57">
        <v>6.5226875937662895E-2</v>
      </c>
      <c r="DL431" s="57">
        <v>6.9161139456864196E-2</v>
      </c>
      <c r="DM431" s="57">
        <v>4.2721678017922503E-2</v>
      </c>
      <c r="DN431" s="57">
        <v>4.0192177401499503E-2</v>
      </c>
      <c r="DO431" s="57">
        <v>-3.9197321761087499E-2</v>
      </c>
      <c r="DP431" s="52">
        <v>-7.12244106742802E-3</v>
      </c>
      <c r="DQ431" s="52">
        <v>8.1953997702056709E-3</v>
      </c>
      <c r="DR431" s="58">
        <v>4.33120139069834E-6</v>
      </c>
      <c r="DS431" s="58">
        <v>3.3806880908993701E-6</v>
      </c>
      <c r="DT431" s="58">
        <v>2.8613093728873502E-6</v>
      </c>
      <c r="DU431" s="58">
        <v>2.0351751884880602E-6</v>
      </c>
      <c r="DV431" s="58">
        <v>8.3662846752833203E-7</v>
      </c>
      <c r="DW431" s="58">
        <v>3.2274029482999498E-7</v>
      </c>
      <c r="DX431" s="58">
        <v>8.4652240132948799E-7</v>
      </c>
      <c r="DY431" s="58">
        <v>1.46935858745668E-6</v>
      </c>
      <c r="DZ431" s="58">
        <v>1.83206396443706E-6</v>
      </c>
      <c r="EA431" s="58">
        <v>1.65253077576641E-6</v>
      </c>
      <c r="EB431" s="58">
        <v>1.39000630504998E-6</v>
      </c>
      <c r="EC431" s="58">
        <v>1.4114461046666301E-6</v>
      </c>
      <c r="ED431" s="58">
        <v>3.1153444776731798E-6</v>
      </c>
      <c r="EE431" s="58">
        <v>8.4824524930914796E-6</v>
      </c>
      <c r="EF431" s="58">
        <v>1.39901906880112E-5</v>
      </c>
      <c r="EG431" s="58">
        <v>1.9246583651059701E-5</v>
      </c>
      <c r="EH431" s="58">
        <v>1.8555783065811298E-5</v>
      </c>
      <c r="EI431" s="58">
        <v>2.1206994884636401E-5</v>
      </c>
      <c r="EJ431" s="58">
        <v>1.8387219233985999E-5</v>
      </c>
      <c r="EK431" s="58">
        <v>1.6166329654457598E-5</v>
      </c>
      <c r="EL431" s="59">
        <v>1.48825246180728E-5</v>
      </c>
      <c r="EM431" s="58">
        <v>9.2972136373324807E-6</v>
      </c>
      <c r="EN431" s="58">
        <v>1.1645561089341099E-6</v>
      </c>
      <c r="EO431" s="58">
        <v>1.0940039605579899E-6</v>
      </c>
    </row>
    <row r="432" spans="2:145" x14ac:dyDescent="0.25">
      <c r="B43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SmartAC_45916</v>
      </c>
      <c r="C432" s="52" t="s">
        <v>264</v>
      </c>
      <c r="D432" s="52" t="s">
        <v>266</v>
      </c>
      <c r="E432" s="52" t="s">
        <v>25</v>
      </c>
      <c r="F432" s="52" t="s">
        <v>25</v>
      </c>
      <c r="G432" s="52" t="s">
        <v>25</v>
      </c>
      <c r="H432" s="52" t="s">
        <v>25</v>
      </c>
      <c r="I432" s="52" t="s">
        <v>25</v>
      </c>
      <c r="J432" s="52" t="s">
        <v>25</v>
      </c>
      <c r="K432" s="52" t="s">
        <v>25</v>
      </c>
      <c r="L432" s="52" t="s">
        <v>25</v>
      </c>
      <c r="M432" s="53" t="s">
        <v>25</v>
      </c>
      <c r="N432" s="54" t="s">
        <v>25</v>
      </c>
      <c r="O432" s="52" t="s">
        <v>269</v>
      </c>
      <c r="P432" s="55">
        <v>45916</v>
      </c>
      <c r="Q432" s="52">
        <v>17</v>
      </c>
      <c r="R432" s="52">
        <v>21</v>
      </c>
      <c r="S432" s="56">
        <v>3155</v>
      </c>
      <c r="T432" s="52">
        <v>0</v>
      </c>
      <c r="U432" s="52">
        <v>0</v>
      </c>
      <c r="V432" s="52">
        <v>0</v>
      </c>
      <c r="W432" s="52">
        <v>0</v>
      </c>
      <c r="X432" s="52">
        <v>0.67842139863944795</v>
      </c>
      <c r="Y432" s="52">
        <v>0.60658440332618702</v>
      </c>
      <c r="Z432" s="52">
        <v>0.55124390947931801</v>
      </c>
      <c r="AA432" s="52">
        <v>0.50710930500478402</v>
      </c>
      <c r="AB432" s="52">
        <v>0.48867720360758399</v>
      </c>
      <c r="AC432" s="52">
        <v>0.49819699881353602</v>
      </c>
      <c r="AD432" s="52">
        <v>0.55104874718394803</v>
      </c>
      <c r="AE432" s="52">
        <v>0.56808084219275201</v>
      </c>
      <c r="AF432" s="52">
        <v>0.59017883568599105</v>
      </c>
      <c r="AG432" s="52">
        <v>0.61491239805092102</v>
      </c>
      <c r="AH432" s="52">
        <v>0.68548171194382101</v>
      </c>
      <c r="AI432" s="52">
        <v>0.75185167815598097</v>
      </c>
      <c r="AJ432" s="52">
        <v>0.90226118782256903</v>
      </c>
      <c r="AK432" s="52">
        <v>1.07488152076891</v>
      </c>
      <c r="AL432" s="52">
        <v>1.2814387314003499</v>
      </c>
      <c r="AM432" s="52">
        <v>1.4991381306814</v>
      </c>
      <c r="AN432" s="52">
        <v>1.5086278344647801</v>
      </c>
      <c r="AO432" s="52">
        <v>1.5798408938722199</v>
      </c>
      <c r="AP432" s="52">
        <v>1.5194303464029399</v>
      </c>
      <c r="AQ432" s="52">
        <v>1.37651604066988</v>
      </c>
      <c r="AR432" s="52">
        <v>1.28572042196445</v>
      </c>
      <c r="AS432" s="52">
        <v>1.21545540310198</v>
      </c>
      <c r="AT432" s="52">
        <v>1.02824478133101</v>
      </c>
      <c r="AU432" s="52">
        <v>0.84575814761798696</v>
      </c>
      <c r="AV432" s="52">
        <v>0.77258280965961701</v>
      </c>
      <c r="AW432" s="52">
        <v>0.72425830501195099</v>
      </c>
      <c r="AX432" s="52">
        <v>0.63094787022863397</v>
      </c>
      <c r="AY432" s="52">
        <v>0.56672659238620304</v>
      </c>
      <c r="AZ432" s="52">
        <v>0.52132682862164603</v>
      </c>
      <c r="BA432" s="52">
        <v>0.49499140275781001</v>
      </c>
      <c r="BB432" s="52">
        <v>0.49725128794103701</v>
      </c>
      <c r="BC432" s="52">
        <v>0.53830669670116305</v>
      </c>
      <c r="BD432" s="52">
        <v>0.57439063495577003</v>
      </c>
      <c r="BE432" s="52">
        <v>0.59173986288805902</v>
      </c>
      <c r="BF432" s="52">
        <v>0.62392960237531003</v>
      </c>
      <c r="BG432" s="52">
        <v>0.67108959875020802</v>
      </c>
      <c r="BH432" s="52">
        <v>0.77006056780458998</v>
      </c>
      <c r="BI432" s="52">
        <v>0.91215704034588796</v>
      </c>
      <c r="BJ432" s="52">
        <v>1.1258486643244601</v>
      </c>
      <c r="BK432" s="52">
        <v>1.34956360766796</v>
      </c>
      <c r="BL432" s="52">
        <v>1.5598694078423501</v>
      </c>
      <c r="BM432" s="52">
        <v>1.6751100963439101</v>
      </c>
      <c r="BN432" s="52">
        <v>1.7368431152471799</v>
      </c>
      <c r="BO432" s="52">
        <v>1.68049555938519</v>
      </c>
      <c r="BP432" s="52">
        <v>1.5299575304267099</v>
      </c>
      <c r="BQ432" s="52">
        <v>1.3564537810920301</v>
      </c>
      <c r="BR432" s="52">
        <v>1.2048838658113601</v>
      </c>
      <c r="BS432" s="52">
        <v>1.0136460670179901</v>
      </c>
      <c r="BT432" s="52">
        <v>0.85106401808697096</v>
      </c>
      <c r="BU432" s="52">
        <v>74.219199004389694</v>
      </c>
      <c r="BV432" s="52">
        <v>72.953480987078194</v>
      </c>
      <c r="BW432" s="52">
        <v>70.905103214917901</v>
      </c>
      <c r="BX432" s="52">
        <v>70.042991995412095</v>
      </c>
      <c r="BY432" s="52">
        <v>68.249071621853801</v>
      </c>
      <c r="BZ432" s="52">
        <v>66.972020974816104</v>
      </c>
      <c r="CA432" s="52">
        <v>66.2863072029525</v>
      </c>
      <c r="CB432" s="52">
        <v>65.515613628943299</v>
      </c>
      <c r="CC432" s="52">
        <v>68.713972072408694</v>
      </c>
      <c r="CD432" s="52">
        <v>73.665275665637196</v>
      </c>
      <c r="CE432" s="52">
        <v>79.849947237371097</v>
      </c>
      <c r="CF432" s="52">
        <v>84.587359932906907</v>
      </c>
      <c r="CG432" s="52">
        <v>87.921815883933306</v>
      </c>
      <c r="CH432" s="52">
        <v>91.380154853441695</v>
      </c>
      <c r="CI432" s="52">
        <v>93.225305449453401</v>
      </c>
      <c r="CJ432" s="52">
        <v>95.189653104809395</v>
      </c>
      <c r="CK432" s="52">
        <v>95.790874707019299</v>
      </c>
      <c r="CL432" s="52">
        <v>95.828530738553198</v>
      </c>
      <c r="CM432" s="52">
        <v>94.464604768847195</v>
      </c>
      <c r="CN432" s="52">
        <v>91.217571854924898</v>
      </c>
      <c r="CO432" s="52">
        <v>86.761729090487506</v>
      </c>
      <c r="CP432" s="52">
        <v>83.274527440470095</v>
      </c>
      <c r="CQ432" s="57">
        <v>80.627944295717199</v>
      </c>
      <c r="CR432" s="57">
        <v>78.468828483254299</v>
      </c>
      <c r="CS432" s="57">
        <v>76.302148526883101</v>
      </c>
      <c r="CT432" s="57">
        <v>2.76530522144681E-2</v>
      </c>
      <c r="CU432" s="57">
        <v>1.8648830441412599E-2</v>
      </c>
      <c r="CV432" s="57">
        <v>1.73570640190325E-2</v>
      </c>
      <c r="CW432" s="57">
        <v>1.14440863259821E-2</v>
      </c>
      <c r="CX432" s="57">
        <v>4.8962990587308602E-3</v>
      </c>
      <c r="CY432" s="57">
        <v>1.2846877665602799E-3</v>
      </c>
      <c r="CZ432" s="57">
        <v>-6.5193163902571103E-3</v>
      </c>
      <c r="DA432" s="57">
        <v>6.5309634424816796E-3</v>
      </c>
      <c r="DB432" s="57">
        <v>1.31166899405573E-2</v>
      </c>
      <c r="DC432" s="57">
        <v>1.2304462415716699E-2</v>
      </c>
      <c r="DD432" s="57">
        <v>6.2779324453932101E-3</v>
      </c>
      <c r="DE432" s="57">
        <v>1.0236241927723199E-3</v>
      </c>
      <c r="DF432" s="57">
        <v>-1.0459155613842801E-2</v>
      </c>
      <c r="DG432" s="57">
        <v>-2.7812803289579899E-2</v>
      </c>
      <c r="DH432" s="57">
        <v>-2.04533467985831E-2</v>
      </c>
      <c r="DI432" s="57">
        <v>-3.8299504045261203E-2</v>
      </c>
      <c r="DJ432" s="57">
        <v>0.102920289321104</v>
      </c>
      <c r="DK432" s="57">
        <v>0.11911621639496101</v>
      </c>
      <c r="DL432" s="57">
        <v>0.12860032903316801</v>
      </c>
      <c r="DM432" s="57">
        <v>0.12565103510007899</v>
      </c>
      <c r="DN432" s="57">
        <v>6.9109977173682405E-2</v>
      </c>
      <c r="DO432" s="57">
        <v>-3.4343602556717499E-2</v>
      </c>
      <c r="DP432" s="52">
        <v>-7.1566090082215402E-3</v>
      </c>
      <c r="DQ432" s="52">
        <v>7.5127686845823504E-3</v>
      </c>
      <c r="DR432" s="58">
        <v>3.12464100843155E-6</v>
      </c>
      <c r="DS432" s="58">
        <v>2.44090521215524E-6</v>
      </c>
      <c r="DT432" s="58">
        <v>2.0618964034535602E-6</v>
      </c>
      <c r="DU432" s="58">
        <v>1.42896082514384E-6</v>
      </c>
      <c r="DV432" s="58">
        <v>5.5669065108854001E-7</v>
      </c>
      <c r="DW432" s="58">
        <v>2.0748774323368999E-7</v>
      </c>
      <c r="DX432" s="58">
        <v>5.7213110394910101E-7</v>
      </c>
      <c r="DY432" s="58">
        <v>1.0154728169866E-6</v>
      </c>
      <c r="DZ432" s="58">
        <v>1.1885567959058399E-6</v>
      </c>
      <c r="EA432" s="58">
        <v>9.7957167661972707E-7</v>
      </c>
      <c r="EB432" s="58">
        <v>7.5003479458949896E-7</v>
      </c>
      <c r="EC432" s="58">
        <v>7.3214475589822103E-7</v>
      </c>
      <c r="ED432" s="58">
        <v>2.03351893640899E-6</v>
      </c>
      <c r="EE432" s="58">
        <v>7.9014601042134004E-6</v>
      </c>
      <c r="EF432" s="58">
        <v>1.1606421689646499E-5</v>
      </c>
      <c r="EG432" s="58">
        <v>1.36998455356032E-5</v>
      </c>
      <c r="EH432" s="58">
        <v>1.5328522398985099E-5</v>
      </c>
      <c r="EI432" s="59">
        <v>1.6491051633558301E-5</v>
      </c>
      <c r="EJ432" s="59">
        <v>1.52518978039351E-5</v>
      </c>
      <c r="EK432" s="58">
        <v>1.2208907730506499E-5</v>
      </c>
      <c r="EL432" s="59">
        <v>8.7165914299276602E-6</v>
      </c>
      <c r="EM432" s="58">
        <v>5.7332100928697599E-6</v>
      </c>
      <c r="EN432" s="58">
        <v>7.2960564945550798E-7</v>
      </c>
      <c r="EO432" s="58">
        <v>6.9422871407967905E-7</v>
      </c>
    </row>
    <row r="433" spans="2:145" x14ac:dyDescent="0.25">
      <c r="B43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SmartAC_45917</v>
      </c>
      <c r="C433" s="52" t="s">
        <v>264</v>
      </c>
      <c r="D433" s="52" t="s">
        <v>266</v>
      </c>
      <c r="E433" s="52" t="s">
        <v>25</v>
      </c>
      <c r="F433" s="52" t="s">
        <v>25</v>
      </c>
      <c r="G433" s="52" t="s">
        <v>25</v>
      </c>
      <c r="H433" s="52" t="s">
        <v>25</v>
      </c>
      <c r="I433" s="52" t="s">
        <v>25</v>
      </c>
      <c r="J433" s="52" t="s">
        <v>25</v>
      </c>
      <c r="K433" s="52" t="s">
        <v>25</v>
      </c>
      <c r="L433" s="52" t="s">
        <v>25</v>
      </c>
      <c r="M433" s="53" t="s">
        <v>25</v>
      </c>
      <c r="N433" s="55" t="s">
        <v>25</v>
      </c>
      <c r="O433" s="52" t="s">
        <v>269</v>
      </c>
      <c r="P433" s="55">
        <v>45917</v>
      </c>
      <c r="Q433" s="52">
        <v>17</v>
      </c>
      <c r="R433" s="52">
        <v>21</v>
      </c>
      <c r="S433" s="56">
        <v>3154</v>
      </c>
      <c r="T433" s="52">
        <v>0</v>
      </c>
      <c r="U433" s="52">
        <v>0</v>
      </c>
      <c r="V433" s="52">
        <v>0</v>
      </c>
      <c r="W433" s="52">
        <v>0</v>
      </c>
      <c r="X433" s="52">
        <v>0.72129786592544198</v>
      </c>
      <c r="Y433" s="52">
        <v>0.61300366117100502</v>
      </c>
      <c r="Z433" s="52">
        <v>0.56625009484687205</v>
      </c>
      <c r="AA433" s="52">
        <v>0.52685145317565496</v>
      </c>
      <c r="AB433" s="52">
        <v>0.50368514019900501</v>
      </c>
      <c r="AC433" s="52">
        <v>0.51485993511574402</v>
      </c>
      <c r="AD433" s="52">
        <v>0.56482133042665605</v>
      </c>
      <c r="AE433" s="52">
        <v>0.59876528740296997</v>
      </c>
      <c r="AF433" s="52">
        <v>0.61778230129815404</v>
      </c>
      <c r="AG433" s="52">
        <v>0.66358258424820105</v>
      </c>
      <c r="AH433" s="52">
        <v>0.71104189405290996</v>
      </c>
      <c r="AI433" s="52">
        <v>0.82426706808956596</v>
      </c>
      <c r="AJ433" s="52">
        <v>0.94535514233851003</v>
      </c>
      <c r="AK433" s="52">
        <v>1.1381291419792201</v>
      </c>
      <c r="AL433" s="52">
        <v>1.3601851285186</v>
      </c>
      <c r="AM433" s="52">
        <v>1.57702460680697</v>
      </c>
      <c r="AN433" s="52">
        <v>1.5453061143714999</v>
      </c>
      <c r="AO433" s="52">
        <v>1.5881379794127</v>
      </c>
      <c r="AP433" s="52">
        <v>1.5435199500335499</v>
      </c>
      <c r="AQ433" s="52">
        <v>1.4016970104275901</v>
      </c>
      <c r="AR433" s="52">
        <v>1.2938415348723999</v>
      </c>
      <c r="AS433" s="52">
        <v>1.2792445572901401</v>
      </c>
      <c r="AT433" s="52">
        <v>1.0862228886774701</v>
      </c>
      <c r="AU433" s="52">
        <v>0.891932504375753</v>
      </c>
      <c r="AV433" s="52">
        <v>0.84573926575658998</v>
      </c>
      <c r="AW433" s="52">
        <v>0.77061564307577102</v>
      </c>
      <c r="AX433" s="52">
        <v>0.65801737410268502</v>
      </c>
      <c r="AY433" s="52">
        <v>0.59138324303515799</v>
      </c>
      <c r="AZ433" s="52">
        <v>0.54316392212104503</v>
      </c>
      <c r="BA433" s="52">
        <v>0.51112199726307195</v>
      </c>
      <c r="BB433" s="52">
        <v>0.51109481746237495</v>
      </c>
      <c r="BC433" s="52">
        <v>0.55106479327324898</v>
      </c>
      <c r="BD433" s="52">
        <v>0.58918070916934395</v>
      </c>
      <c r="BE433" s="52">
        <v>0.61157796899011396</v>
      </c>
      <c r="BF433" s="52">
        <v>0.65237948198117102</v>
      </c>
      <c r="BG433" s="52">
        <v>0.71487020366924303</v>
      </c>
      <c r="BH433" s="52">
        <v>0.82269509592357504</v>
      </c>
      <c r="BI433" s="52">
        <v>0.96441241007058398</v>
      </c>
      <c r="BJ433" s="52">
        <v>1.15851380868555</v>
      </c>
      <c r="BK433" s="52">
        <v>1.4115401484691099</v>
      </c>
      <c r="BL433" s="52">
        <v>1.6198798024255601</v>
      </c>
      <c r="BM433" s="52">
        <v>1.7411059251996399</v>
      </c>
      <c r="BN433" s="52">
        <v>1.80574448739303</v>
      </c>
      <c r="BO433" s="52">
        <v>1.73656291862832</v>
      </c>
      <c r="BP433" s="52">
        <v>1.57134013464727</v>
      </c>
      <c r="BQ433" s="52">
        <v>1.4038945357483501</v>
      </c>
      <c r="BR433" s="52">
        <v>1.2578105732430001</v>
      </c>
      <c r="BS433" s="52">
        <v>1.07167179278318</v>
      </c>
      <c r="BT433" s="52">
        <v>0.89725088712057399</v>
      </c>
      <c r="BU433" s="52">
        <v>75.6097919468329</v>
      </c>
      <c r="BV433" s="52">
        <v>73.936340227810902</v>
      </c>
      <c r="BW433" s="52">
        <v>72.279780465560705</v>
      </c>
      <c r="BX433" s="52">
        <v>70.990429894469202</v>
      </c>
      <c r="BY433" s="52">
        <v>69.438479005831098</v>
      </c>
      <c r="BZ433" s="52">
        <v>68.423347190037802</v>
      </c>
      <c r="CA433" s="52">
        <v>67.1728106959755</v>
      </c>
      <c r="CB433" s="52">
        <v>66.771245032912105</v>
      </c>
      <c r="CC433" s="52">
        <v>69.705558621615097</v>
      </c>
      <c r="CD433" s="52">
        <v>74.808726511738797</v>
      </c>
      <c r="CE433" s="52">
        <v>79.844842318090102</v>
      </c>
      <c r="CF433" s="52">
        <v>83.882788745862101</v>
      </c>
      <c r="CG433" s="52">
        <v>87.889869724201006</v>
      </c>
      <c r="CH433" s="52">
        <v>91.102830098807999</v>
      </c>
      <c r="CI433" s="52">
        <v>93.730103101400601</v>
      </c>
      <c r="CJ433" s="52">
        <v>95.764117457215306</v>
      </c>
      <c r="CK433" s="52">
        <v>96.4557282622511</v>
      </c>
      <c r="CL433" s="52">
        <v>96.575071164027307</v>
      </c>
      <c r="CM433" s="52">
        <v>94.759318262143097</v>
      </c>
      <c r="CN433" s="52">
        <v>91.762276251273605</v>
      </c>
      <c r="CO433" s="52">
        <v>87.601191864870302</v>
      </c>
      <c r="CP433" s="52">
        <v>84.744327491125205</v>
      </c>
      <c r="CQ433" s="57">
        <v>82.937220039475704</v>
      </c>
      <c r="CR433" s="57">
        <v>80.669449031761403</v>
      </c>
      <c r="CS433" s="57">
        <v>78.469160046843498</v>
      </c>
      <c r="CT433" s="57">
        <v>3.0220044879555701E-2</v>
      </c>
      <c r="CU433" s="57">
        <v>2.21130582391766E-2</v>
      </c>
      <c r="CV433" s="57">
        <v>2.1100024109530199E-2</v>
      </c>
      <c r="CW433" s="57">
        <v>1.34847437778042E-2</v>
      </c>
      <c r="CX433" s="57">
        <v>5.6065965341829203E-3</v>
      </c>
      <c r="CY433" s="57">
        <v>7.6841432622621404E-4</v>
      </c>
      <c r="CZ433" s="57">
        <v>-6.5356138105177597E-3</v>
      </c>
      <c r="DA433" s="57">
        <v>7.7046434183592602E-3</v>
      </c>
      <c r="DB433" s="57">
        <v>1.2279142675237401E-2</v>
      </c>
      <c r="DC433" s="57">
        <v>1.2320421124969699E-2</v>
      </c>
      <c r="DD433" s="57">
        <v>6.28119475989541E-3</v>
      </c>
      <c r="DE433" s="57">
        <v>1.2895248464222899E-3</v>
      </c>
      <c r="DF433" s="57">
        <v>-1.0064060424768101E-2</v>
      </c>
      <c r="DG433" s="52">
        <v>-2.7811943573615001E-2</v>
      </c>
      <c r="DH433" s="52">
        <v>-1.9519028103258899E-2</v>
      </c>
      <c r="DI433" s="52">
        <v>-3.5485557144650598E-2</v>
      </c>
      <c r="DJ433" s="52">
        <v>0.10684290617591</v>
      </c>
      <c r="DK433" s="52">
        <v>0.125891339423615</v>
      </c>
      <c r="DL433" s="57">
        <v>0.131276179343632</v>
      </c>
      <c r="DM433" s="57">
        <v>0.13176451328156699</v>
      </c>
      <c r="DN433" s="57">
        <v>7.1941921252405297E-2</v>
      </c>
      <c r="DO433" s="57">
        <v>-3.3543448316461298E-2</v>
      </c>
      <c r="DP433" s="52">
        <v>-7.1725367216898799E-3</v>
      </c>
      <c r="DQ433" s="52">
        <v>7.2807573108991698E-3</v>
      </c>
      <c r="DR433" s="58">
        <v>3.2684054338046102E-6</v>
      </c>
      <c r="DS433" s="58">
        <v>2.3946781396271099E-6</v>
      </c>
      <c r="DT433" s="58">
        <v>2.2236039280229902E-6</v>
      </c>
      <c r="DU433" s="58">
        <v>1.55409318499518E-6</v>
      </c>
      <c r="DV433" s="58">
        <v>6.0971119703491303E-7</v>
      </c>
      <c r="DW433" s="58">
        <v>2.5369483668988701E-7</v>
      </c>
      <c r="DX433" s="58">
        <v>6.2341524168393998E-7</v>
      </c>
      <c r="DY433" s="58">
        <v>1.12103732288413E-6</v>
      </c>
      <c r="DZ433" s="58">
        <v>1.3730809331813E-6</v>
      </c>
      <c r="EA433" s="58">
        <v>1.1566502467214701E-6</v>
      </c>
      <c r="EB433" s="58">
        <v>8.2696040736805501E-7</v>
      </c>
      <c r="EC433" s="58">
        <v>6.8243507440379605E-7</v>
      </c>
      <c r="ED433" s="58">
        <v>1.9378090248020199E-6</v>
      </c>
      <c r="EE433" s="58">
        <v>5.76195820975063E-6</v>
      </c>
      <c r="EF433" s="58">
        <v>9.5837139646029804E-6</v>
      </c>
      <c r="EG433" s="58">
        <v>1.3620612527047801E-5</v>
      </c>
      <c r="EH433" s="58">
        <v>1.33105005630743E-5</v>
      </c>
      <c r="EI433" s="59">
        <v>1.51926284056934E-5</v>
      </c>
      <c r="EJ433" s="58">
        <v>1.5240265308803499E-5</v>
      </c>
      <c r="EK433" s="58">
        <v>1.2240441548480199E-5</v>
      </c>
      <c r="EL433" s="59">
        <v>9.7747545232073108E-6</v>
      </c>
      <c r="EM433" s="58">
        <v>6.3314129569309299E-6</v>
      </c>
      <c r="EN433" s="58">
        <v>8.8583626577449199E-7</v>
      </c>
      <c r="EO433" s="58">
        <v>7.4178892724706596E-7</v>
      </c>
    </row>
    <row r="434" spans="2:145" x14ac:dyDescent="0.25">
      <c r="B43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SmartAC_45923</v>
      </c>
      <c r="C434" s="52" t="s">
        <v>264</v>
      </c>
      <c r="D434" s="52" t="s">
        <v>266</v>
      </c>
      <c r="E434" s="52" t="s">
        <v>25</v>
      </c>
      <c r="F434" s="52" t="s">
        <v>25</v>
      </c>
      <c r="G434" s="52" t="s">
        <v>25</v>
      </c>
      <c r="H434" s="52" t="s">
        <v>25</v>
      </c>
      <c r="I434" s="52" t="s">
        <v>25</v>
      </c>
      <c r="J434" s="52" t="s">
        <v>25</v>
      </c>
      <c r="K434" s="52" t="s">
        <v>25</v>
      </c>
      <c r="L434" s="52" t="s">
        <v>25</v>
      </c>
      <c r="M434" s="53" t="s">
        <v>25</v>
      </c>
      <c r="N434" s="55" t="s">
        <v>25</v>
      </c>
      <c r="O434" s="52" t="s">
        <v>269</v>
      </c>
      <c r="P434" s="55">
        <v>45923</v>
      </c>
      <c r="Q434" s="52">
        <v>17</v>
      </c>
      <c r="R434" s="52">
        <v>21</v>
      </c>
      <c r="S434" s="56">
        <v>3149</v>
      </c>
      <c r="T434" s="52">
        <v>0</v>
      </c>
      <c r="U434" s="52">
        <v>0</v>
      </c>
      <c r="V434" s="52">
        <v>0</v>
      </c>
      <c r="W434" s="52">
        <v>0</v>
      </c>
      <c r="X434" s="52">
        <v>0.71772032334698599</v>
      </c>
      <c r="Y434" s="52">
        <v>0.632806568319353</v>
      </c>
      <c r="Z434" s="52">
        <v>0.57664056022568499</v>
      </c>
      <c r="AA434" s="52">
        <v>0.54384045995942798</v>
      </c>
      <c r="AB434" s="52">
        <v>0.52377846859696897</v>
      </c>
      <c r="AC434" s="52">
        <v>0.516602924814898</v>
      </c>
      <c r="AD434" s="52">
        <v>0.57768858338147699</v>
      </c>
      <c r="AE434" s="52">
        <v>0.59274203786250401</v>
      </c>
      <c r="AF434" s="52">
        <v>0.60596700143248405</v>
      </c>
      <c r="AG434" s="52">
        <v>0.66188158570419997</v>
      </c>
      <c r="AH434" s="52">
        <v>0.703682150127104</v>
      </c>
      <c r="AI434" s="52">
        <v>0.81179956878193404</v>
      </c>
      <c r="AJ434" s="52">
        <v>0.96449038862862702</v>
      </c>
      <c r="AK434" s="52">
        <v>1.1933085806644099</v>
      </c>
      <c r="AL434" s="52">
        <v>1.4032843999160201</v>
      </c>
      <c r="AM434" s="52">
        <v>1.62804912825703</v>
      </c>
      <c r="AN434" s="52">
        <v>1.6456704750151301</v>
      </c>
      <c r="AO434" s="52">
        <v>1.6733935483570399</v>
      </c>
      <c r="AP434" s="52">
        <v>1.57719156509655</v>
      </c>
      <c r="AQ434" s="52">
        <v>1.4604919071820399</v>
      </c>
      <c r="AR434" s="52">
        <v>1.3382354929709901</v>
      </c>
      <c r="AS434" s="52">
        <v>1.3149513509889701</v>
      </c>
      <c r="AT434" s="52">
        <v>1.11804956492714</v>
      </c>
      <c r="AU434" s="52">
        <v>0.93111419269760998</v>
      </c>
      <c r="AV434" s="52">
        <v>0.78621311104906899</v>
      </c>
      <c r="AW434" s="52">
        <v>0.76579385292685198</v>
      </c>
      <c r="AX434" s="52">
        <v>0.65589020954177002</v>
      </c>
      <c r="AY434" s="52">
        <v>0.59520438334305104</v>
      </c>
      <c r="AZ434" s="52">
        <v>0.55208887775224802</v>
      </c>
      <c r="BA434" s="52">
        <v>0.52245848485771096</v>
      </c>
      <c r="BB434" s="52">
        <v>0.52261347536242497</v>
      </c>
      <c r="BC434" s="52">
        <v>0.56188675236913899</v>
      </c>
      <c r="BD434" s="52">
        <v>0.59511296120322899</v>
      </c>
      <c r="BE434" s="52">
        <v>0.61313482846919198</v>
      </c>
      <c r="BF434" s="52">
        <v>0.64760081383712198</v>
      </c>
      <c r="BG434" s="52">
        <v>0.70914452924653604</v>
      </c>
      <c r="BH434" s="52">
        <v>0.82196024069846396</v>
      </c>
      <c r="BI434" s="52">
        <v>0.97157560104297702</v>
      </c>
      <c r="BJ434" s="52">
        <v>1.1947765403553401</v>
      </c>
      <c r="BK434" s="52">
        <v>1.41571970134926</v>
      </c>
      <c r="BL434" s="52">
        <v>1.62551303780923</v>
      </c>
      <c r="BM434" s="52">
        <v>1.7742835010809099</v>
      </c>
      <c r="BN434" s="52">
        <v>1.8341977537037899</v>
      </c>
      <c r="BO434" s="52">
        <v>1.78632468409143</v>
      </c>
      <c r="BP434" s="52">
        <v>1.6350183887836001</v>
      </c>
      <c r="BQ434" s="52">
        <v>1.43771752831518</v>
      </c>
      <c r="BR434" s="52">
        <v>1.2896919139190901</v>
      </c>
      <c r="BS434" s="52">
        <v>1.10889251423936</v>
      </c>
      <c r="BT434" s="52">
        <v>0.92700469204916403</v>
      </c>
      <c r="BU434" s="52">
        <v>75.099318652171704</v>
      </c>
      <c r="BV434" s="52">
        <v>72.861551685724606</v>
      </c>
      <c r="BW434" s="52">
        <v>72.037669273918496</v>
      </c>
      <c r="BX434" s="52">
        <v>70.742159661859105</v>
      </c>
      <c r="BY434" s="52">
        <v>69.511781675576501</v>
      </c>
      <c r="BZ434" s="52">
        <v>68.688057685214403</v>
      </c>
      <c r="CA434" s="52">
        <v>67.590860520411496</v>
      </c>
      <c r="CB434" s="52">
        <v>67.540008241758599</v>
      </c>
      <c r="CC434" s="52">
        <v>70.670736303819297</v>
      </c>
      <c r="CD434" s="52">
        <v>75.918723667139503</v>
      </c>
      <c r="CE434" s="52">
        <v>80.985261157684207</v>
      </c>
      <c r="CF434" s="52">
        <v>85.048284975115806</v>
      </c>
      <c r="CG434" s="52">
        <v>88.885858986553302</v>
      </c>
      <c r="CH434" s="52">
        <v>91.945193196116804</v>
      </c>
      <c r="CI434" s="52">
        <v>93.864273391270899</v>
      </c>
      <c r="CJ434" s="52">
        <v>95.803801803935102</v>
      </c>
      <c r="CK434" s="52">
        <v>97.032055890540903</v>
      </c>
      <c r="CL434" s="52">
        <v>96.949409699229903</v>
      </c>
      <c r="CM434" s="52">
        <v>96.132900280337594</v>
      </c>
      <c r="CN434" s="52">
        <v>92.320282537499693</v>
      </c>
      <c r="CO434" s="52">
        <v>88.143697330646006</v>
      </c>
      <c r="CP434" s="52">
        <v>85.534771539121493</v>
      </c>
      <c r="CQ434" s="57">
        <v>82.475088162768202</v>
      </c>
      <c r="CR434" s="57">
        <v>79.386620063158205</v>
      </c>
      <c r="CS434" s="57">
        <v>77.146748089187597</v>
      </c>
      <c r="CT434" s="57">
        <v>2.9146029687554299E-2</v>
      </c>
      <c r="CU434" s="57">
        <v>1.8049364101535601E-2</v>
      </c>
      <c r="CV434" s="57">
        <v>2.0217867254934001E-2</v>
      </c>
      <c r="CW434" s="57">
        <v>1.2588110354913201E-2</v>
      </c>
      <c r="CX434" s="57">
        <v>5.5795602447794796E-3</v>
      </c>
      <c r="CY434" s="57">
        <v>8.3741945434793704E-4</v>
      </c>
      <c r="CZ434" s="57">
        <v>-6.5361169756444201E-3</v>
      </c>
      <c r="DA434" s="57">
        <v>7.8937383458815603E-3</v>
      </c>
      <c r="DB434" s="57">
        <v>1.1764582095117E-2</v>
      </c>
      <c r="DC434" s="57">
        <v>1.23463269792173E-2</v>
      </c>
      <c r="DD434" s="57">
        <v>6.0339755495189698E-3</v>
      </c>
      <c r="DE434" s="57">
        <v>8.4118076532702904E-4</v>
      </c>
      <c r="DF434" s="57">
        <v>-1.09967570154486E-2</v>
      </c>
      <c r="DG434" s="57">
        <v>-2.7591912065377901E-2</v>
      </c>
      <c r="DH434" s="57">
        <v>-1.8722581021013301E-2</v>
      </c>
      <c r="DI434" s="57">
        <v>-3.5669745233829098E-2</v>
      </c>
      <c r="DJ434" s="57">
        <v>0.110278301404729</v>
      </c>
      <c r="DK434" s="57">
        <v>0.12911739363845201</v>
      </c>
      <c r="DL434" s="57">
        <v>0.13557146470692</v>
      </c>
      <c r="DM434" s="57">
        <v>0.132597546817462</v>
      </c>
      <c r="DN434" s="57">
        <v>7.3893408505461902E-2</v>
      </c>
      <c r="DO434" s="57">
        <v>-3.2975824946942699E-2</v>
      </c>
      <c r="DP434" s="52">
        <v>-7.1783160687879403E-3</v>
      </c>
      <c r="DQ434" s="52">
        <v>7.4155682583990704E-3</v>
      </c>
      <c r="DR434" s="58">
        <v>2.8589179459935299E-6</v>
      </c>
      <c r="DS434" s="58">
        <v>2.1290763307594798E-6</v>
      </c>
      <c r="DT434" s="58">
        <v>2.0350382371161499E-6</v>
      </c>
      <c r="DU434" s="58">
        <v>1.6255431573354999E-6</v>
      </c>
      <c r="DV434" s="58">
        <v>6.23505719110647E-7</v>
      </c>
      <c r="DW434" s="58">
        <v>2.3836393040673301E-7</v>
      </c>
      <c r="DX434" s="58">
        <v>6.4578824589346004E-7</v>
      </c>
      <c r="DY434" s="58">
        <v>1.09186033837955E-6</v>
      </c>
      <c r="DZ434" s="58">
        <v>1.51436780892491E-6</v>
      </c>
      <c r="EA434" s="58">
        <v>1.1130020014645299E-6</v>
      </c>
      <c r="EB434" s="58">
        <v>7.7432135485056804E-7</v>
      </c>
      <c r="EC434" s="58">
        <v>6.7018521201978202E-7</v>
      </c>
      <c r="ED434" s="58">
        <v>2.06513415561521E-6</v>
      </c>
      <c r="EE434" s="58">
        <v>6.2995560372671799E-6</v>
      </c>
      <c r="EF434" s="58">
        <v>1.0503296489329899E-5</v>
      </c>
      <c r="EG434" s="58">
        <v>1.26181781427753E-5</v>
      </c>
      <c r="EH434" s="58">
        <v>1.347253682982E-5</v>
      </c>
      <c r="EI434" s="58">
        <v>1.46279619216567E-5</v>
      </c>
      <c r="EJ434" s="58">
        <v>1.4025523761518801E-5</v>
      </c>
      <c r="EK434" s="58">
        <v>1.2392346809144E-5</v>
      </c>
      <c r="EL434" s="58">
        <v>9.69160232977472E-6</v>
      </c>
      <c r="EM434" s="58">
        <v>6.2812185351603002E-6</v>
      </c>
      <c r="EN434" s="58">
        <v>8.2559396524521096E-7</v>
      </c>
      <c r="EO434" s="58">
        <v>6.5862194695422795E-7</v>
      </c>
    </row>
    <row r="435" spans="2:145" x14ac:dyDescent="0.25">
      <c r="B43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Only_45848</v>
      </c>
      <c r="C435" s="52" t="s">
        <v>264</v>
      </c>
      <c r="D435" s="52" t="s">
        <v>267</v>
      </c>
      <c r="E435" s="52" t="s">
        <v>25</v>
      </c>
      <c r="F435" s="52" t="s">
        <v>25</v>
      </c>
      <c r="G435" s="52" t="s">
        <v>25</v>
      </c>
      <c r="H435" s="52" t="s">
        <v>25</v>
      </c>
      <c r="I435" s="52" t="s">
        <v>25</v>
      </c>
      <c r="J435" s="52" t="s">
        <v>25</v>
      </c>
      <c r="K435" s="52" t="s">
        <v>25</v>
      </c>
      <c r="L435" s="52" t="s">
        <v>25</v>
      </c>
      <c r="M435" s="53" t="s">
        <v>25</v>
      </c>
      <c r="N435" s="55" t="s">
        <v>25</v>
      </c>
      <c r="O435" s="52" t="s">
        <v>270</v>
      </c>
      <c r="P435" s="55">
        <v>45848</v>
      </c>
      <c r="Q435" s="52">
        <v>17</v>
      </c>
      <c r="R435" s="52">
        <v>21</v>
      </c>
      <c r="S435" s="56">
        <v>18017</v>
      </c>
      <c r="T435" s="52">
        <v>0</v>
      </c>
      <c r="U435" s="52">
        <v>0</v>
      </c>
      <c r="V435" s="52">
        <v>0</v>
      </c>
      <c r="W435" s="52">
        <v>0</v>
      </c>
      <c r="X435" s="52">
        <v>0.98701738945502004</v>
      </c>
      <c r="Y435" s="52">
        <v>0.86883929021173201</v>
      </c>
      <c r="Z435" s="52">
        <v>0.758262954096657</v>
      </c>
      <c r="AA435" s="52">
        <v>0.69646096184572803</v>
      </c>
      <c r="AB435" s="52">
        <v>0.67983170028731799</v>
      </c>
      <c r="AC435" s="52">
        <v>0.67157311371292205</v>
      </c>
      <c r="AD435" s="52">
        <v>0.702024143181601</v>
      </c>
      <c r="AE435" s="52">
        <v>0.73962813811912298</v>
      </c>
      <c r="AF435" s="52">
        <v>0.78618638099368998</v>
      </c>
      <c r="AG435" s="52">
        <v>0.83528348159392096</v>
      </c>
      <c r="AH435" s="52">
        <v>0.92242608770141798</v>
      </c>
      <c r="AI435" s="52">
        <v>1.06545544285813</v>
      </c>
      <c r="AJ435" s="52">
        <v>1.22970912148914</v>
      </c>
      <c r="AK435" s="52">
        <v>1.40057692317953</v>
      </c>
      <c r="AL435" s="52">
        <v>1.6141459636098501</v>
      </c>
      <c r="AM435" s="52">
        <v>1.7618683129582899</v>
      </c>
      <c r="AN435" s="52">
        <v>1.7653115260765999</v>
      </c>
      <c r="AO435" s="52">
        <v>1.8854699318383401</v>
      </c>
      <c r="AP435" s="52">
        <v>1.9001835437735599</v>
      </c>
      <c r="AQ435" s="52">
        <v>1.77595581215848</v>
      </c>
      <c r="AR435" s="52">
        <v>1.70183760265739</v>
      </c>
      <c r="AS435" s="52">
        <v>1.7017681131799101</v>
      </c>
      <c r="AT435" s="52">
        <v>1.4874819722414401</v>
      </c>
      <c r="AU435" s="52">
        <v>1.26547112888367</v>
      </c>
      <c r="AV435" s="52">
        <v>1.04807091330847</v>
      </c>
      <c r="AW435" s="52">
        <v>0.99812498969071495</v>
      </c>
      <c r="AX435" s="52">
        <v>0.87892729786413304</v>
      </c>
      <c r="AY435" s="52">
        <v>0.78963253275366296</v>
      </c>
      <c r="AZ435" s="52">
        <v>0.72243220303835398</v>
      </c>
      <c r="BA435" s="52">
        <v>0.684153847932509</v>
      </c>
      <c r="BB435" s="52">
        <v>0.669028014311841</v>
      </c>
      <c r="BC435" s="52">
        <v>0.68727442707185904</v>
      </c>
      <c r="BD435" s="52">
        <v>0.72963113929227996</v>
      </c>
      <c r="BE435" s="52">
        <v>0.76149436488647104</v>
      </c>
      <c r="BF435" s="52">
        <v>0.82531329221098604</v>
      </c>
      <c r="BG435" s="52">
        <v>0.91715657817010399</v>
      </c>
      <c r="BH435" s="52">
        <v>1.06364624594388</v>
      </c>
      <c r="BI435" s="52">
        <v>1.2541648693488201</v>
      </c>
      <c r="BJ435" s="52">
        <v>1.4842345709895099</v>
      </c>
      <c r="BK435" s="52">
        <v>1.7389729379888199</v>
      </c>
      <c r="BL435" s="52">
        <v>1.9322342417237599</v>
      </c>
      <c r="BM435" s="52">
        <v>2.03764171294248</v>
      </c>
      <c r="BN435" s="52">
        <v>2.1169151620690299</v>
      </c>
      <c r="BO435" s="52">
        <v>2.1151283999248802</v>
      </c>
      <c r="BP435" s="52">
        <v>1.9930616359325</v>
      </c>
      <c r="BQ435" s="52">
        <v>1.83789474571155</v>
      </c>
      <c r="BR435" s="52">
        <v>1.7109860664572301</v>
      </c>
      <c r="BS435" s="52">
        <v>1.48038609424699</v>
      </c>
      <c r="BT435" s="52">
        <v>1.2533584309355901</v>
      </c>
      <c r="BU435" s="52">
        <v>76.6812773122777</v>
      </c>
      <c r="BV435" s="52">
        <v>69.677859062552699</v>
      </c>
      <c r="BW435" s="52">
        <v>68.476472767592398</v>
      </c>
      <c r="BX435" s="52">
        <v>67.718923222709293</v>
      </c>
      <c r="BY435" s="52">
        <v>66.258168669143799</v>
      </c>
      <c r="BZ435" s="52">
        <v>64.862670676803106</v>
      </c>
      <c r="CA435" s="52">
        <v>64.482488325161896</v>
      </c>
      <c r="CB435" s="52">
        <v>66.358242257745502</v>
      </c>
      <c r="CC435" s="52">
        <v>70.331099669817306</v>
      </c>
      <c r="CD435" s="52">
        <v>74.726261573767403</v>
      </c>
      <c r="CE435" s="52">
        <v>78.828140205042899</v>
      </c>
      <c r="CF435" s="52">
        <v>82.888297894413597</v>
      </c>
      <c r="CG435" s="52">
        <v>86.503041673001704</v>
      </c>
      <c r="CH435" s="52">
        <v>89.358216954047805</v>
      </c>
      <c r="CI435" s="52">
        <v>92.065222797297395</v>
      </c>
      <c r="CJ435" s="52">
        <v>94.200267515575106</v>
      </c>
      <c r="CK435" s="52">
        <v>95.1249179378961</v>
      </c>
      <c r="CL435" s="52">
        <v>95.065893325346295</v>
      </c>
      <c r="CM435" s="52">
        <v>94.710088226771603</v>
      </c>
      <c r="CN435" s="52">
        <v>92.916550988322498</v>
      </c>
      <c r="CO435" s="52">
        <v>90.183735736038898</v>
      </c>
      <c r="CP435" s="52">
        <v>85.224522148068402</v>
      </c>
      <c r="CQ435" s="57">
        <v>81.292912451577195</v>
      </c>
      <c r="CR435" s="57">
        <v>79.113139830723298</v>
      </c>
      <c r="CS435" s="57">
        <v>73.599227583496102</v>
      </c>
      <c r="CT435" s="57">
        <v>2.0302417057527999E-2</v>
      </c>
      <c r="CU435" s="57">
        <v>-1.4262425369592499E-3</v>
      </c>
      <c r="CV435" s="57">
        <v>7.0302038161049801E-3</v>
      </c>
      <c r="CW435" s="57">
        <v>5.68434122799412E-3</v>
      </c>
      <c r="CX435" s="57">
        <v>9.5963369354064602E-4</v>
      </c>
      <c r="CY435" s="57">
        <v>-2.80198018784991E-3</v>
      </c>
      <c r="CZ435" s="57">
        <v>1.2902919987570201E-3</v>
      </c>
      <c r="DA435" s="57">
        <v>8.6168690861458692E-3</v>
      </c>
      <c r="DB435" s="57">
        <v>2.02717240768505E-2</v>
      </c>
      <c r="DC435" s="57">
        <v>1.6241170887437199E-2</v>
      </c>
      <c r="DD435" s="57">
        <v>5.6097307954743299E-3</v>
      </c>
      <c r="DE435" s="57">
        <v>3.6408004331821499E-3</v>
      </c>
      <c r="DF435" s="57">
        <v>-8.6273379195614796E-3</v>
      </c>
      <c r="DG435" s="57">
        <v>-4.3414656269915204E-3</v>
      </c>
      <c r="DH435" s="57">
        <v>8.8606840376257E-3</v>
      </c>
      <c r="DI435" s="57">
        <v>1.76754912792659E-2</v>
      </c>
      <c r="DJ435" s="57">
        <v>8.0197124430479494E-2</v>
      </c>
      <c r="DK435" s="57">
        <v>9.9786858326672306E-2</v>
      </c>
      <c r="DL435" s="57">
        <v>0.106160466080517</v>
      </c>
      <c r="DM435" s="57">
        <v>0.101508893830193</v>
      </c>
      <c r="DN435" s="57">
        <v>6.46626876911435E-2</v>
      </c>
      <c r="DO435" s="57">
        <v>2.2392739384252398E-3</v>
      </c>
      <c r="DP435" s="52">
        <v>-4.3325092734320999E-3</v>
      </c>
      <c r="DQ435" s="52">
        <v>-7.7949212975710698E-4</v>
      </c>
      <c r="DR435" s="58">
        <v>4.1176653229088102E-6</v>
      </c>
      <c r="DS435" s="58">
        <v>3.5201021708448798E-6</v>
      </c>
      <c r="DT435" s="58">
        <v>2.6119487502015599E-6</v>
      </c>
      <c r="DU435" s="58">
        <v>1.1828806823068101E-6</v>
      </c>
      <c r="DV435" s="58">
        <v>4.1908492954818501E-7</v>
      </c>
      <c r="DW435" s="58">
        <v>1.3615248056311699E-7</v>
      </c>
      <c r="DX435" s="58">
        <v>4.7220302829457501E-7</v>
      </c>
      <c r="DY435" s="58">
        <v>3.8595377098153704E-6</v>
      </c>
      <c r="DZ435" s="58">
        <v>8.0212187865813705E-7</v>
      </c>
      <c r="EA435" s="58">
        <v>4.4236380300391899E-7</v>
      </c>
      <c r="EB435" s="58">
        <v>2.3562241841034799E-7</v>
      </c>
      <c r="EC435" s="58">
        <v>2.3259395033611099E-7</v>
      </c>
      <c r="ED435" s="58">
        <v>5.9560124388909599E-7</v>
      </c>
      <c r="EE435" s="58">
        <v>2.2247804904389101E-6</v>
      </c>
      <c r="EF435" s="58">
        <v>3.1442878813173698E-6</v>
      </c>
      <c r="EG435" s="58">
        <v>3.52790290264831E-6</v>
      </c>
      <c r="EH435" s="58">
        <v>3.8033887369570999E-6</v>
      </c>
      <c r="EI435" s="58">
        <v>4.0746255850273904E-6</v>
      </c>
      <c r="EJ435" s="58">
        <v>4.4106932878055197E-6</v>
      </c>
      <c r="EK435" s="58">
        <v>4.5074643205670697E-6</v>
      </c>
      <c r="EL435" s="59">
        <v>7.3171094496583704E-6</v>
      </c>
      <c r="EM435" s="58">
        <v>3.8012690701704198E-6</v>
      </c>
      <c r="EN435" s="58">
        <v>3.4235573643801201E-7</v>
      </c>
      <c r="EO435" s="58">
        <v>3.0457583715029502E-7</v>
      </c>
    </row>
    <row r="436" spans="2:145" x14ac:dyDescent="0.25">
      <c r="B43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Only_45849</v>
      </c>
      <c r="C436" s="52" t="s">
        <v>264</v>
      </c>
      <c r="D436" s="52" t="s">
        <v>267</v>
      </c>
      <c r="E436" s="52" t="s">
        <v>25</v>
      </c>
      <c r="F436" s="52" t="s">
        <v>25</v>
      </c>
      <c r="G436" s="52" t="s">
        <v>25</v>
      </c>
      <c r="H436" s="52" t="s">
        <v>25</v>
      </c>
      <c r="I436" s="52" t="s">
        <v>25</v>
      </c>
      <c r="J436" s="52" t="s">
        <v>25</v>
      </c>
      <c r="K436" s="52" t="s">
        <v>25</v>
      </c>
      <c r="L436" s="52" t="s">
        <v>25</v>
      </c>
      <c r="M436" s="53" t="s">
        <v>25</v>
      </c>
      <c r="N436" s="55" t="s">
        <v>25</v>
      </c>
      <c r="O436" s="52" t="s">
        <v>270</v>
      </c>
      <c r="P436" s="55">
        <v>45849</v>
      </c>
      <c r="Q436" s="52">
        <v>17</v>
      </c>
      <c r="R436" s="52">
        <v>21</v>
      </c>
      <c r="S436" s="56">
        <v>18034</v>
      </c>
      <c r="T436" s="52">
        <v>0</v>
      </c>
      <c r="U436" s="52">
        <v>0</v>
      </c>
      <c r="V436" s="52">
        <v>0</v>
      </c>
      <c r="W436" s="52">
        <v>0</v>
      </c>
      <c r="X436" s="52">
        <v>1.1484735523384</v>
      </c>
      <c r="Y436" s="52">
        <v>1.01602495185363</v>
      </c>
      <c r="Z436" s="52">
        <v>0.87905638671791897</v>
      </c>
      <c r="AA436" s="52">
        <v>0.80777588058572003</v>
      </c>
      <c r="AB436" s="52">
        <v>0.76423200163017702</v>
      </c>
      <c r="AC436" s="52">
        <v>0.74382236118357203</v>
      </c>
      <c r="AD436" s="52">
        <v>0.77971343293414597</v>
      </c>
      <c r="AE436" s="52">
        <v>0.82314035961715104</v>
      </c>
      <c r="AF436" s="52">
        <v>0.89179346871790599</v>
      </c>
      <c r="AG436" s="52">
        <v>0.99214765190540199</v>
      </c>
      <c r="AH436" s="52">
        <v>1.1439063697571701</v>
      </c>
      <c r="AI436" s="52">
        <v>1.2953318848433799</v>
      </c>
      <c r="AJ436" s="52">
        <v>1.4795386310846499</v>
      </c>
      <c r="AK436" s="52">
        <v>1.7031983260622701</v>
      </c>
      <c r="AL436" s="52">
        <v>1.89953325999482</v>
      </c>
      <c r="AM436" s="52">
        <v>2.0813030594621398</v>
      </c>
      <c r="AN436" s="52">
        <v>2.0665659737531299</v>
      </c>
      <c r="AO436" s="52">
        <v>2.1261039133201001</v>
      </c>
      <c r="AP436" s="52">
        <v>2.1062374935661099</v>
      </c>
      <c r="AQ436" s="52">
        <v>1.9839222669862899</v>
      </c>
      <c r="AR436" s="52">
        <v>1.8174097859426599</v>
      </c>
      <c r="AS436" s="52">
        <v>1.81009363480145</v>
      </c>
      <c r="AT436" s="52">
        <v>1.60885593917571</v>
      </c>
      <c r="AU436" s="52">
        <v>1.41356457455481</v>
      </c>
      <c r="AV436" s="52">
        <v>1.2661288268695201</v>
      </c>
      <c r="AW436" s="52">
        <v>1.16257388442688</v>
      </c>
      <c r="AX436" s="52">
        <v>1.0272743998710301</v>
      </c>
      <c r="AY436" s="52">
        <v>0.91158821770574905</v>
      </c>
      <c r="AZ436" s="52">
        <v>0.82355724525351504</v>
      </c>
      <c r="BA436" s="52">
        <v>0.76993385951331395</v>
      </c>
      <c r="BB436" s="52">
        <v>0.744773948549322</v>
      </c>
      <c r="BC436" s="52">
        <v>0.755672293635133</v>
      </c>
      <c r="BD436" s="52">
        <v>0.80886154994327197</v>
      </c>
      <c r="BE436" s="52">
        <v>0.86428944075305902</v>
      </c>
      <c r="BF436" s="52">
        <v>0.97016071404344395</v>
      </c>
      <c r="BG436" s="52">
        <v>1.1104391461713801</v>
      </c>
      <c r="BH436" s="52">
        <v>1.2998141106438299</v>
      </c>
      <c r="BI436" s="52">
        <v>1.5240683284212</v>
      </c>
      <c r="BJ436" s="52">
        <v>1.7510626031936001</v>
      </c>
      <c r="BK436" s="52">
        <v>1.9736593290628099</v>
      </c>
      <c r="BL436" s="52">
        <v>2.1485521371936298</v>
      </c>
      <c r="BM436" s="52">
        <v>2.2865293746380502</v>
      </c>
      <c r="BN436" s="52">
        <v>2.3646991916006601</v>
      </c>
      <c r="BO436" s="52">
        <v>2.3349360424338998</v>
      </c>
      <c r="BP436" s="52">
        <v>2.1776452296798401</v>
      </c>
      <c r="BQ436" s="52">
        <v>1.9905372984790799</v>
      </c>
      <c r="BR436" s="52">
        <v>1.84137572366543</v>
      </c>
      <c r="BS436" s="52">
        <v>1.6160807319085999</v>
      </c>
      <c r="BT436" s="52">
        <v>1.3819199002740199</v>
      </c>
      <c r="BU436" s="52">
        <v>78.951383358481095</v>
      </c>
      <c r="BV436" s="52">
        <v>75.424668881469898</v>
      </c>
      <c r="BW436" s="52">
        <v>74.130012934681801</v>
      </c>
      <c r="BX436" s="52">
        <v>72.636188449726404</v>
      </c>
      <c r="BY436" s="52">
        <v>71.189145795183293</v>
      </c>
      <c r="BZ436" s="52">
        <v>70.618730603470794</v>
      </c>
      <c r="CA436" s="52">
        <v>69.729307181225394</v>
      </c>
      <c r="CB436" s="52">
        <v>70.524860837216806</v>
      </c>
      <c r="CC436" s="52">
        <v>73.139455118629499</v>
      </c>
      <c r="CD436" s="52">
        <v>78.489544867414594</v>
      </c>
      <c r="CE436" s="52">
        <v>82.493861807966894</v>
      </c>
      <c r="CF436" s="52">
        <v>86.352722818173007</v>
      </c>
      <c r="CG436" s="52">
        <v>89.869325571393205</v>
      </c>
      <c r="CH436" s="52">
        <v>92.515156605389294</v>
      </c>
      <c r="CI436" s="52">
        <v>94.710842657494894</v>
      </c>
      <c r="CJ436" s="52">
        <v>96.467745622655002</v>
      </c>
      <c r="CK436" s="52">
        <v>97.468806565473798</v>
      </c>
      <c r="CL436" s="52">
        <v>97.549334017611102</v>
      </c>
      <c r="CM436" s="52">
        <v>96.285446751537606</v>
      </c>
      <c r="CN436" s="52">
        <v>94.320164916652999</v>
      </c>
      <c r="CO436" s="52">
        <v>90.609146384918006</v>
      </c>
      <c r="CP436" s="52">
        <v>86.161505481728199</v>
      </c>
      <c r="CQ436" s="57">
        <v>83.313715194121102</v>
      </c>
      <c r="CR436" s="57">
        <v>81.213051423591693</v>
      </c>
      <c r="CS436" s="57">
        <v>79.121879721786598</v>
      </c>
      <c r="CT436" s="57">
        <v>2.5398715668702498E-2</v>
      </c>
      <c r="CU436" s="57">
        <v>2.1833645935547302E-2</v>
      </c>
      <c r="CV436" s="57">
        <v>2.12298555819577E-2</v>
      </c>
      <c r="CW436" s="57">
        <v>1.3194223875385E-2</v>
      </c>
      <c r="CX436" s="57">
        <v>2.0328416759465302E-3</v>
      </c>
      <c r="CY436" s="57">
        <v>-1.56976810700874E-3</v>
      </c>
      <c r="CZ436" s="57">
        <v>-2.93858829436417E-3</v>
      </c>
      <c r="DA436" s="57">
        <v>1.1471804376443399E-2</v>
      </c>
      <c r="DB436" s="57">
        <v>1.8951757950135002E-2</v>
      </c>
      <c r="DC436" s="57">
        <v>1.4108586311531401E-2</v>
      </c>
      <c r="DD436" s="57">
        <v>3.9765071849715396E-3</v>
      </c>
      <c r="DE436" s="57">
        <v>3.9712907320366602E-3</v>
      </c>
      <c r="DF436" s="57">
        <v>-3.7154617831390798E-3</v>
      </c>
      <c r="DG436" s="57">
        <v>1.6585897632178999E-2</v>
      </c>
      <c r="DH436" s="57">
        <v>2.35659281821167E-2</v>
      </c>
      <c r="DI436" s="57">
        <v>2.6695631328697299E-2</v>
      </c>
      <c r="DJ436" s="57">
        <v>8.3399937841477298E-2</v>
      </c>
      <c r="DK436" s="57">
        <v>0.10835944982760901</v>
      </c>
      <c r="DL436" s="57">
        <v>0.107693343363091</v>
      </c>
      <c r="DM436" s="57">
        <v>9.8725054476290694E-2</v>
      </c>
      <c r="DN436" s="57">
        <v>7.1604351868078897E-2</v>
      </c>
      <c r="DO436" s="57">
        <v>1.1233464711802E-2</v>
      </c>
      <c r="DP436" s="52">
        <v>-2.4861636270458098E-3</v>
      </c>
      <c r="DQ436" s="52">
        <v>-1.0895083604019E-3</v>
      </c>
      <c r="DR436" s="58">
        <v>4.4829787878080698E-6</v>
      </c>
      <c r="DS436" s="58">
        <v>3.7793708278263898E-6</v>
      </c>
      <c r="DT436" s="58">
        <v>2.79991080573207E-6</v>
      </c>
      <c r="DU436" s="58">
        <v>1.3049356794153E-6</v>
      </c>
      <c r="DV436" s="58">
        <v>4.8984522068145503E-7</v>
      </c>
      <c r="DW436" s="58">
        <v>1.7008668596011301E-7</v>
      </c>
      <c r="DX436" s="58">
        <v>5.9937865410274605E-7</v>
      </c>
      <c r="DY436" s="58">
        <v>4.5340389791236399E-6</v>
      </c>
      <c r="DZ436" s="58">
        <v>1.0333034812848499E-6</v>
      </c>
      <c r="EA436" s="58">
        <v>6.5776156200270498E-7</v>
      </c>
      <c r="EB436" s="58">
        <v>3.8156283901605197E-7</v>
      </c>
      <c r="EC436" s="58">
        <v>4.2439505033672302E-7</v>
      </c>
      <c r="ED436" s="58">
        <v>1.08866059243303E-6</v>
      </c>
      <c r="EE436" s="58">
        <v>2.9917892979073501E-6</v>
      </c>
      <c r="EF436" s="58">
        <v>3.9668338550888601E-6</v>
      </c>
      <c r="EG436" s="58">
        <v>4.65107043401492E-6</v>
      </c>
      <c r="EH436" s="58">
        <v>5.3166642824330999E-6</v>
      </c>
      <c r="EI436" s="58">
        <v>5.94612833057487E-6</v>
      </c>
      <c r="EJ436" s="59">
        <v>5.7447276095429302E-6</v>
      </c>
      <c r="EK436" s="58">
        <v>5.7365053475500599E-6</v>
      </c>
      <c r="EL436" s="59">
        <v>8.2310154454697607E-6</v>
      </c>
      <c r="EM436" s="58">
        <v>4.26072599457966E-6</v>
      </c>
      <c r="EN436" s="58">
        <v>5.0265701221312502E-7</v>
      </c>
      <c r="EO436" s="58">
        <v>4.0727894960984401E-7</v>
      </c>
    </row>
    <row r="437" spans="2:145" x14ac:dyDescent="0.25">
      <c r="B43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Only_45877</v>
      </c>
      <c r="C437" s="52" t="s">
        <v>264</v>
      </c>
      <c r="D437" s="52" t="s">
        <v>267</v>
      </c>
      <c r="E437" s="52" t="s">
        <v>25</v>
      </c>
      <c r="F437" s="52" t="s">
        <v>25</v>
      </c>
      <c r="G437" s="52" t="s">
        <v>25</v>
      </c>
      <c r="H437" s="52" t="s">
        <v>25</v>
      </c>
      <c r="I437" s="52" t="s">
        <v>25</v>
      </c>
      <c r="J437" s="52" t="s">
        <v>25</v>
      </c>
      <c r="K437" s="52" t="s">
        <v>25</v>
      </c>
      <c r="L437" s="52" t="s">
        <v>25</v>
      </c>
      <c r="M437" s="53" t="s">
        <v>25</v>
      </c>
      <c r="N437" s="55" t="s">
        <v>25</v>
      </c>
      <c r="O437" s="52" t="s">
        <v>270</v>
      </c>
      <c r="P437" s="55">
        <v>45877</v>
      </c>
      <c r="Q437" s="52">
        <v>17</v>
      </c>
      <c r="R437" s="52">
        <v>21</v>
      </c>
      <c r="S437" s="56">
        <v>18991</v>
      </c>
      <c r="T437" s="52">
        <v>0</v>
      </c>
      <c r="U437" s="52">
        <v>0</v>
      </c>
      <c r="V437" s="52">
        <v>0</v>
      </c>
      <c r="W437" s="52">
        <v>0</v>
      </c>
      <c r="X437" s="52">
        <v>1.1600598823713899</v>
      </c>
      <c r="Y437" s="52">
        <v>1.0240452173869401</v>
      </c>
      <c r="Z437" s="52">
        <v>0.88974785810916301</v>
      </c>
      <c r="AA437" s="52">
        <v>0.81461812620197804</v>
      </c>
      <c r="AB437" s="52">
        <v>0.75289883791174295</v>
      </c>
      <c r="AC437" s="52">
        <v>0.736237188241888</v>
      </c>
      <c r="AD437" s="52">
        <v>0.76541432062919401</v>
      </c>
      <c r="AE437" s="52">
        <v>0.84274646290039301</v>
      </c>
      <c r="AF437" s="52">
        <v>0.88943783560255696</v>
      </c>
      <c r="AG437" s="52">
        <v>0.967974549690646</v>
      </c>
      <c r="AH437" s="52">
        <v>1.0785558966578299</v>
      </c>
      <c r="AI437" s="52">
        <v>1.18929905798673</v>
      </c>
      <c r="AJ437" s="52">
        <v>1.4163487692058501</v>
      </c>
      <c r="AK437" s="52">
        <v>1.61684168134438</v>
      </c>
      <c r="AL437" s="52">
        <v>1.82533209621522</v>
      </c>
      <c r="AM437" s="52">
        <v>1.9954909306126101</v>
      </c>
      <c r="AN437" s="52">
        <v>2.0362849421433702</v>
      </c>
      <c r="AO437" s="52">
        <v>2.1077250280740798</v>
      </c>
      <c r="AP437" s="52">
        <v>2.0955081480615299</v>
      </c>
      <c r="AQ437" s="52">
        <v>1.9379473321307199</v>
      </c>
      <c r="AR437" s="52">
        <v>1.8179774908889099</v>
      </c>
      <c r="AS437" s="52">
        <v>1.8038305673361099</v>
      </c>
      <c r="AT437" s="52">
        <v>1.6037490865139601</v>
      </c>
      <c r="AU437" s="52">
        <v>1.35546183170639</v>
      </c>
      <c r="AV437" s="52">
        <v>1.2700203787770601</v>
      </c>
      <c r="AW437" s="52">
        <v>1.10960993999792</v>
      </c>
      <c r="AX437" s="52">
        <v>0.98748045055751099</v>
      </c>
      <c r="AY437" s="52">
        <v>0.88300775565478795</v>
      </c>
      <c r="AZ437" s="52">
        <v>0.80190446074685395</v>
      </c>
      <c r="BA437" s="52">
        <v>0.75249038089846798</v>
      </c>
      <c r="BB437" s="52">
        <v>0.73531207765551698</v>
      </c>
      <c r="BC437" s="52">
        <v>0.753741073772624</v>
      </c>
      <c r="BD437" s="52">
        <v>0.79368526105832704</v>
      </c>
      <c r="BE437" s="52">
        <v>0.82718911718671895</v>
      </c>
      <c r="BF437" s="52">
        <v>0.92259453586439</v>
      </c>
      <c r="BG437" s="52">
        <v>1.05503448841724</v>
      </c>
      <c r="BH437" s="52">
        <v>1.2309474082921401</v>
      </c>
      <c r="BI437" s="52">
        <v>1.4454115920267201</v>
      </c>
      <c r="BJ437" s="52">
        <v>1.6867831200180301</v>
      </c>
      <c r="BK437" s="52">
        <v>1.9208087561528699</v>
      </c>
      <c r="BL437" s="52">
        <v>2.1151605402111802</v>
      </c>
      <c r="BM437" s="52">
        <v>2.2394436042327999</v>
      </c>
      <c r="BN437" s="52">
        <v>2.3306735716161802</v>
      </c>
      <c r="BO437" s="52">
        <v>2.2994400475816201</v>
      </c>
      <c r="BP437" s="52">
        <v>2.1381298308155001</v>
      </c>
      <c r="BQ437" s="52">
        <v>1.9830753511350101</v>
      </c>
      <c r="BR437" s="52">
        <v>1.83315828007881</v>
      </c>
      <c r="BS437" s="52">
        <v>1.5838922863152001</v>
      </c>
      <c r="BT437" s="52">
        <v>1.35359716253342</v>
      </c>
      <c r="BU437" s="52">
        <v>79.785779355022598</v>
      </c>
      <c r="BV437" s="52">
        <v>74.128868462166395</v>
      </c>
      <c r="BW437" s="52">
        <v>73.000532532789506</v>
      </c>
      <c r="BX437" s="52">
        <v>71.696949835063293</v>
      </c>
      <c r="BY437" s="52">
        <v>70.160586545911102</v>
      </c>
      <c r="BZ437" s="52">
        <v>69.367658264801904</v>
      </c>
      <c r="CA437" s="52">
        <v>68.455145230780104</v>
      </c>
      <c r="CB437" s="52">
        <v>68.748372537544398</v>
      </c>
      <c r="CC437" s="52">
        <v>71.4554097837878</v>
      </c>
      <c r="CD437" s="52">
        <v>77.048237371002799</v>
      </c>
      <c r="CE437" s="52">
        <v>81.0439710546475</v>
      </c>
      <c r="CF437" s="52">
        <v>85.1964772434807</v>
      </c>
      <c r="CG437" s="52">
        <v>88.851075828820996</v>
      </c>
      <c r="CH437" s="52">
        <v>92.150839160481794</v>
      </c>
      <c r="CI437" s="52">
        <v>94.756315817671606</v>
      </c>
      <c r="CJ437" s="52">
        <v>96.678654244001507</v>
      </c>
      <c r="CK437" s="52">
        <v>97.670444498650099</v>
      </c>
      <c r="CL437" s="52">
        <v>97.9998193582704</v>
      </c>
      <c r="CM437" s="52">
        <v>97.236295881613898</v>
      </c>
      <c r="CN437" s="52">
        <v>95.172233082358105</v>
      </c>
      <c r="CO437" s="52">
        <v>91.648097388461196</v>
      </c>
      <c r="CP437" s="52">
        <v>86.600618211946895</v>
      </c>
      <c r="CQ437" s="57">
        <v>84.097570921076596</v>
      </c>
      <c r="CR437" s="57">
        <v>81.627414766884598</v>
      </c>
      <c r="CS437" s="57">
        <v>77.669226744347398</v>
      </c>
      <c r="CT437" s="57">
        <v>2.52129194528205E-2</v>
      </c>
      <c r="CU437" s="57">
        <v>1.5265061783471701E-2</v>
      </c>
      <c r="CV437" s="57">
        <v>1.74845122878803E-2</v>
      </c>
      <c r="CW437" s="57">
        <v>1.1087420948301001E-2</v>
      </c>
      <c r="CX437" s="57">
        <v>1.8235458923979799E-3</v>
      </c>
      <c r="CY437" s="57">
        <v>-1.81987400245773E-3</v>
      </c>
      <c r="CZ437" s="57">
        <v>-1.7264191770559E-3</v>
      </c>
      <c r="DA437" s="57">
        <v>1.0249811490045E-2</v>
      </c>
      <c r="DB437" s="57">
        <v>2.0108860645510401E-2</v>
      </c>
      <c r="DC437" s="57">
        <v>1.5286972812162999E-2</v>
      </c>
      <c r="DD437" s="57">
        <v>4.1835424104203897E-3</v>
      </c>
      <c r="DE437" s="57">
        <v>3.5817494394520398E-3</v>
      </c>
      <c r="DF437" s="57">
        <v>-5.83719427968106E-3</v>
      </c>
      <c r="DG437" s="57">
        <v>1.13837800415759E-2</v>
      </c>
      <c r="DH437" s="57">
        <v>2.1049746208260299E-2</v>
      </c>
      <c r="DI437" s="57">
        <v>2.5971330022068102E-2</v>
      </c>
      <c r="DJ437" s="57">
        <v>8.4571344372967594E-2</v>
      </c>
      <c r="DK437" s="57">
        <v>0.10866406637074499</v>
      </c>
      <c r="DL437" s="57">
        <v>0.11144674536060201</v>
      </c>
      <c r="DM437" s="57">
        <v>0.103011952535508</v>
      </c>
      <c r="DN437" s="57">
        <v>7.3919571126770903E-2</v>
      </c>
      <c r="DO437" s="57">
        <v>1.05650540027163E-2</v>
      </c>
      <c r="DP437" s="52">
        <v>-2.7834381100853901E-3</v>
      </c>
      <c r="DQ437" s="52">
        <v>-1.2716489463312701E-3</v>
      </c>
      <c r="DR437" s="58">
        <v>3.9002224076710703E-6</v>
      </c>
      <c r="DS437" s="58">
        <v>3.0839268229008999E-6</v>
      </c>
      <c r="DT437" s="58">
        <v>2.2418758394528799E-6</v>
      </c>
      <c r="DU437" s="58">
        <v>1.08637771501629E-6</v>
      </c>
      <c r="DV437" s="58">
        <v>4.1752268733549498E-7</v>
      </c>
      <c r="DW437" s="58">
        <v>1.3463641704788499E-7</v>
      </c>
      <c r="DX437" s="58">
        <v>4.7053724349341398E-7</v>
      </c>
      <c r="DY437" s="58">
        <v>3.52450316401598E-6</v>
      </c>
      <c r="DZ437" s="58">
        <v>7.8777822513066499E-7</v>
      </c>
      <c r="EA437" s="58">
        <v>5.1215399759342105E-7</v>
      </c>
      <c r="EB437" s="58">
        <v>2.6562661906167897E-7</v>
      </c>
      <c r="EC437" s="58">
        <v>2.51921094481346E-7</v>
      </c>
      <c r="ED437" s="58">
        <v>6.2623332009895895E-7</v>
      </c>
      <c r="EE437" s="58">
        <v>2.2452647845848098E-6</v>
      </c>
      <c r="EF437" s="58">
        <v>3.1476512752353002E-6</v>
      </c>
      <c r="EG437" s="58">
        <v>3.9082899973886597E-6</v>
      </c>
      <c r="EH437" s="58">
        <v>4.4048462508173101E-6</v>
      </c>
      <c r="EI437" s="58">
        <v>4.8512714329656999E-6</v>
      </c>
      <c r="EJ437" s="59">
        <v>5.0633180558728101E-6</v>
      </c>
      <c r="EK437" s="59">
        <v>4.9872422265455696E-6</v>
      </c>
      <c r="EL437" s="59">
        <v>6.9077284499963099E-6</v>
      </c>
      <c r="EM437" s="58">
        <v>3.73104138863791E-6</v>
      </c>
      <c r="EN437" s="58">
        <v>4.9837714813409704E-7</v>
      </c>
      <c r="EO437" s="58">
        <v>4.7058856655215899E-7</v>
      </c>
    </row>
    <row r="438" spans="2:145" x14ac:dyDescent="0.25">
      <c r="B43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Only_45890</v>
      </c>
      <c r="C438" s="52" t="s">
        <v>264</v>
      </c>
      <c r="D438" s="52" t="s">
        <v>267</v>
      </c>
      <c r="E438" s="52" t="s">
        <v>25</v>
      </c>
      <c r="F438" s="52" t="s">
        <v>25</v>
      </c>
      <c r="G438" s="52" t="s">
        <v>25</v>
      </c>
      <c r="H438" s="52" t="s">
        <v>25</v>
      </c>
      <c r="I438" s="52" t="s">
        <v>25</v>
      </c>
      <c r="J438" s="52" t="s">
        <v>25</v>
      </c>
      <c r="K438" s="52" t="s">
        <v>25</v>
      </c>
      <c r="L438" s="52" t="s">
        <v>25</v>
      </c>
      <c r="M438" s="53" t="s">
        <v>25</v>
      </c>
      <c r="N438" s="55" t="s">
        <v>25</v>
      </c>
      <c r="O438" s="52" t="s">
        <v>270</v>
      </c>
      <c r="P438" s="55">
        <v>45890</v>
      </c>
      <c r="Q438" s="52">
        <v>17</v>
      </c>
      <c r="R438" s="52">
        <v>21</v>
      </c>
      <c r="S438" s="56">
        <v>19368</v>
      </c>
      <c r="T438" s="52">
        <v>0</v>
      </c>
      <c r="U438" s="52">
        <v>0</v>
      </c>
      <c r="V438" s="52">
        <v>0</v>
      </c>
      <c r="W438" s="52">
        <v>0</v>
      </c>
      <c r="X438" s="52">
        <v>1.02974898677753</v>
      </c>
      <c r="Y438" s="52">
        <v>0.90598154692510202</v>
      </c>
      <c r="Z438" s="52">
        <v>0.82789747163505101</v>
      </c>
      <c r="AA438" s="52">
        <v>0.74891823822000003</v>
      </c>
      <c r="AB438" s="52">
        <v>0.71760658042776004</v>
      </c>
      <c r="AC438" s="52">
        <v>0.71610415341936795</v>
      </c>
      <c r="AD438" s="52">
        <v>0.74765657021814003</v>
      </c>
      <c r="AE438" s="52">
        <v>0.76381503006259499</v>
      </c>
      <c r="AF438" s="52">
        <v>0.77925711626747296</v>
      </c>
      <c r="AG438" s="52">
        <v>0.854758279810935</v>
      </c>
      <c r="AH438" s="52">
        <v>0.97763548559500502</v>
      </c>
      <c r="AI438" s="52">
        <v>1.0924038578197801</v>
      </c>
      <c r="AJ438" s="52">
        <v>1.2815210982136001</v>
      </c>
      <c r="AK438" s="52">
        <v>1.5209816239834799</v>
      </c>
      <c r="AL438" s="52">
        <v>1.74761626235395</v>
      </c>
      <c r="AM438" s="52">
        <v>1.91588667977202</v>
      </c>
      <c r="AN438" s="52">
        <v>1.9672658137828201</v>
      </c>
      <c r="AO438" s="52">
        <v>2.05278168317375</v>
      </c>
      <c r="AP438" s="52">
        <v>2.0291423943579598</v>
      </c>
      <c r="AQ438" s="52">
        <v>1.8619409716336801</v>
      </c>
      <c r="AR438" s="52">
        <v>1.7651386213699001</v>
      </c>
      <c r="AS438" s="52">
        <v>1.7235768423340101</v>
      </c>
      <c r="AT438" s="52">
        <v>1.4995408470368099</v>
      </c>
      <c r="AU438" s="52">
        <v>1.2670787578526399</v>
      </c>
      <c r="AV438" s="52">
        <v>1.1420199643971101</v>
      </c>
      <c r="AW438" s="52">
        <v>1.0923658494630999</v>
      </c>
      <c r="AX438" s="52">
        <v>0.95202998958069496</v>
      </c>
      <c r="AY438" s="52">
        <v>0.84650616514896904</v>
      </c>
      <c r="AZ438" s="52">
        <v>0.77023357805672399</v>
      </c>
      <c r="BA438" s="52">
        <v>0.72211756239488301</v>
      </c>
      <c r="BB438" s="52">
        <v>0.70804282254344597</v>
      </c>
      <c r="BC438" s="52">
        <v>0.72767591593038405</v>
      </c>
      <c r="BD438" s="52">
        <v>0.75992609436159397</v>
      </c>
      <c r="BE438" s="52">
        <v>0.77525293818593799</v>
      </c>
      <c r="BF438" s="52">
        <v>0.84073918956077598</v>
      </c>
      <c r="BG438" s="52">
        <v>0.94264413952595305</v>
      </c>
      <c r="BH438" s="52">
        <v>1.10919932462472</v>
      </c>
      <c r="BI438" s="52">
        <v>1.3326342164564</v>
      </c>
      <c r="BJ438" s="52">
        <v>1.6290364933991099</v>
      </c>
      <c r="BK438" s="52">
        <v>1.84223624223282</v>
      </c>
      <c r="BL438" s="52">
        <v>2.0749864254149801</v>
      </c>
      <c r="BM438" s="52">
        <v>2.1689977619584599</v>
      </c>
      <c r="BN438" s="52">
        <v>2.2284024478925302</v>
      </c>
      <c r="BO438" s="52">
        <v>2.19415160877886</v>
      </c>
      <c r="BP438" s="52">
        <v>2.0276135296392699</v>
      </c>
      <c r="BQ438" s="52">
        <v>1.8609037620978299</v>
      </c>
      <c r="BR438" s="52">
        <v>1.7003013957145601</v>
      </c>
      <c r="BS438" s="52">
        <v>1.4777579170677499</v>
      </c>
      <c r="BT438" s="52">
        <v>1.2553927470203901</v>
      </c>
      <c r="BU438" s="52">
        <v>75.238790171343595</v>
      </c>
      <c r="BV438" s="52">
        <v>73.820820808839102</v>
      </c>
      <c r="BW438" s="52">
        <v>72.801882692418502</v>
      </c>
      <c r="BX438" s="52">
        <v>71.038126932593698</v>
      </c>
      <c r="BY438" s="52">
        <v>69.879403726124707</v>
      </c>
      <c r="BZ438" s="52">
        <v>69.016253023983097</v>
      </c>
      <c r="CA438" s="52">
        <v>67.987558093357194</v>
      </c>
      <c r="CB438" s="52">
        <v>67.9562324981692</v>
      </c>
      <c r="CC438" s="52">
        <v>71.802012682337804</v>
      </c>
      <c r="CD438" s="52">
        <v>77.127339986021497</v>
      </c>
      <c r="CE438" s="52">
        <v>82.359812162215306</v>
      </c>
      <c r="CF438" s="52">
        <v>86.668821928517801</v>
      </c>
      <c r="CG438" s="52">
        <v>90.218933587188701</v>
      </c>
      <c r="CH438" s="52">
        <v>93.423565855083893</v>
      </c>
      <c r="CI438" s="52">
        <v>95.257433844771398</v>
      </c>
      <c r="CJ438" s="52">
        <v>97.342154357576206</v>
      </c>
      <c r="CK438" s="52">
        <v>97.814988353020496</v>
      </c>
      <c r="CL438" s="52">
        <v>97.265878471129497</v>
      </c>
      <c r="CM438" s="52">
        <v>96.294121297556302</v>
      </c>
      <c r="CN438" s="52">
        <v>93.877887426822397</v>
      </c>
      <c r="CO438" s="52">
        <v>89.0861603918014</v>
      </c>
      <c r="CP438" s="52">
        <v>84.989574161826894</v>
      </c>
      <c r="CQ438" s="57">
        <v>81.770113819901795</v>
      </c>
      <c r="CR438" s="57">
        <v>79.480708186667499</v>
      </c>
      <c r="CS438" s="57">
        <v>77.912620343970602</v>
      </c>
      <c r="CT438" s="57">
        <v>1.5871472490633001E-2</v>
      </c>
      <c r="CU438" s="57">
        <v>1.21365180847484E-2</v>
      </c>
      <c r="CV438" s="57">
        <v>1.58328479311515E-2</v>
      </c>
      <c r="CW438" s="57">
        <v>9.3155136269230197E-3</v>
      </c>
      <c r="CX438" s="57">
        <v>1.6178153035107301E-3</v>
      </c>
      <c r="CY438" s="57">
        <v>-1.96806344627138E-3</v>
      </c>
      <c r="CZ438" s="57">
        <v>-1.2469388692251499E-3</v>
      </c>
      <c r="DA438" s="57">
        <v>9.5335227980540699E-3</v>
      </c>
      <c r="DB438" s="57">
        <v>2.03328514622639E-2</v>
      </c>
      <c r="DC438" s="57">
        <v>1.53822013252375E-2</v>
      </c>
      <c r="DD438" s="57">
        <v>3.4239531590018798E-3</v>
      </c>
      <c r="DE438" s="57">
        <v>3.5998506809268201E-3</v>
      </c>
      <c r="DF438" s="57">
        <v>-7.0439507558601403E-3</v>
      </c>
      <c r="DG438" s="57">
        <v>1.32778821106295E-2</v>
      </c>
      <c r="DH438" s="57">
        <v>1.9526549953873401E-2</v>
      </c>
      <c r="DI438" s="57">
        <v>2.55790325396189E-2</v>
      </c>
      <c r="DJ438" s="57">
        <v>8.4093419957301199E-2</v>
      </c>
      <c r="DK438" s="57">
        <v>0.105921317300828</v>
      </c>
      <c r="DL438" s="57">
        <v>0.10970911252105001</v>
      </c>
      <c r="DM438" s="57">
        <v>0.101594428784563</v>
      </c>
      <c r="DN438" s="57">
        <v>5.9005782676369002E-2</v>
      </c>
      <c r="DO438" s="57">
        <v>5.4980351622726997E-3</v>
      </c>
      <c r="DP438" s="57">
        <v>-4.3345951232932499E-3</v>
      </c>
      <c r="DQ438" s="57">
        <v>-8.0230851655478099E-4</v>
      </c>
      <c r="DR438" s="58">
        <v>3.8409911673856897E-6</v>
      </c>
      <c r="DS438" s="58">
        <v>3.1940088302262102E-6</v>
      </c>
      <c r="DT438" s="58">
        <v>2.3950724005809401E-6</v>
      </c>
      <c r="DU438" s="58">
        <v>1.1221761634197599E-6</v>
      </c>
      <c r="DV438" s="58">
        <v>4.16988758573782E-7</v>
      </c>
      <c r="DW438" s="58">
        <v>1.3793499059730899E-7</v>
      </c>
      <c r="DX438" s="58">
        <v>4.8098634027170904E-7</v>
      </c>
      <c r="DY438" s="58">
        <v>3.7502134658337999E-6</v>
      </c>
      <c r="DZ438" s="58">
        <v>7.4651470613823202E-7</v>
      </c>
      <c r="EA438" s="58">
        <v>4.2163491243033798E-7</v>
      </c>
      <c r="EB438" s="58">
        <v>2.3424643034088501E-7</v>
      </c>
      <c r="EC438" s="58">
        <v>2.5660231509967898E-7</v>
      </c>
      <c r="ED438" s="58">
        <v>6.1351986634445198E-7</v>
      </c>
      <c r="EE438" s="58">
        <v>2.2834522265385299E-6</v>
      </c>
      <c r="EF438" s="58">
        <v>2.94893901115375E-6</v>
      </c>
      <c r="EG438" s="58">
        <v>3.82209189196012E-6</v>
      </c>
      <c r="EH438" s="58">
        <v>4.3779823911900001E-6</v>
      </c>
      <c r="EI438" s="58">
        <v>4.5106508990030202E-6</v>
      </c>
      <c r="EJ438" s="59">
        <v>4.6786905505959203E-6</v>
      </c>
      <c r="EK438" s="58">
        <v>4.3860068514397901E-6</v>
      </c>
      <c r="EL438" s="59">
        <v>7.1650467363290902E-6</v>
      </c>
      <c r="EM438" s="58">
        <v>3.36059523532474E-6</v>
      </c>
      <c r="EN438" s="58">
        <v>3.5163395515103998E-7</v>
      </c>
      <c r="EO438" s="58">
        <v>2.9137330315964201E-7</v>
      </c>
    </row>
    <row r="439" spans="2:145" x14ac:dyDescent="0.25">
      <c r="B43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Only_45891</v>
      </c>
      <c r="C439" s="52" t="s">
        <v>264</v>
      </c>
      <c r="D439" s="52" t="s">
        <v>267</v>
      </c>
      <c r="E439" s="52" t="s">
        <v>25</v>
      </c>
      <c r="F439" s="52" t="s">
        <v>25</v>
      </c>
      <c r="G439" s="52" t="s">
        <v>25</v>
      </c>
      <c r="H439" s="52" t="s">
        <v>25</v>
      </c>
      <c r="I439" s="52" t="s">
        <v>25</v>
      </c>
      <c r="J439" s="52" t="s">
        <v>25</v>
      </c>
      <c r="K439" s="52" t="s">
        <v>25</v>
      </c>
      <c r="L439" s="52" t="s">
        <v>25</v>
      </c>
      <c r="M439" s="53" t="s">
        <v>25</v>
      </c>
      <c r="N439" s="55" t="s">
        <v>25</v>
      </c>
      <c r="O439" s="52" t="s">
        <v>270</v>
      </c>
      <c r="P439" s="55">
        <v>45891</v>
      </c>
      <c r="Q439" s="52">
        <v>17</v>
      </c>
      <c r="R439" s="52">
        <v>21</v>
      </c>
      <c r="S439" s="56">
        <v>19420</v>
      </c>
      <c r="T439" s="52">
        <v>0</v>
      </c>
      <c r="U439" s="52">
        <v>0</v>
      </c>
      <c r="V439" s="52">
        <v>0</v>
      </c>
      <c r="W439" s="52">
        <v>0</v>
      </c>
      <c r="X439" s="52">
        <v>1.1894009348130901</v>
      </c>
      <c r="Y439" s="52">
        <v>1.04920611848288</v>
      </c>
      <c r="Z439" s="52">
        <v>0.93233192951986299</v>
      </c>
      <c r="AA439" s="52">
        <v>0.86064009213148995</v>
      </c>
      <c r="AB439" s="52">
        <v>0.79399880734962602</v>
      </c>
      <c r="AC439" s="52">
        <v>0.76833333613656496</v>
      </c>
      <c r="AD439" s="52">
        <v>0.81602581361071302</v>
      </c>
      <c r="AE439" s="52">
        <v>0.85578791143441102</v>
      </c>
      <c r="AF439" s="52">
        <v>0.85004801036233701</v>
      </c>
      <c r="AG439" s="52">
        <v>0.93601715272039898</v>
      </c>
      <c r="AH439" s="52">
        <v>1.0407021724433601</v>
      </c>
      <c r="AI439" s="52">
        <v>1.2269002752669</v>
      </c>
      <c r="AJ439" s="52">
        <v>1.4364443025609801</v>
      </c>
      <c r="AK439" s="52">
        <v>1.62629779579533</v>
      </c>
      <c r="AL439" s="52">
        <v>1.8393593678228499</v>
      </c>
      <c r="AM439" s="52">
        <v>2.0367105678080502</v>
      </c>
      <c r="AN439" s="52">
        <v>2.0685149833338099</v>
      </c>
      <c r="AO439" s="52">
        <v>2.1344572564470798</v>
      </c>
      <c r="AP439" s="52">
        <v>2.07717796528976</v>
      </c>
      <c r="AQ439" s="52">
        <v>1.9325307511448</v>
      </c>
      <c r="AR439" s="52">
        <v>1.8346852472619799</v>
      </c>
      <c r="AS439" s="52">
        <v>1.79298163304519</v>
      </c>
      <c r="AT439" s="52">
        <v>1.6012260346981</v>
      </c>
      <c r="AU439" s="52">
        <v>1.3786584911534101</v>
      </c>
      <c r="AV439" s="52">
        <v>1.26497450898752</v>
      </c>
      <c r="AW439" s="52">
        <v>1.1734360192251101</v>
      </c>
      <c r="AX439" s="52">
        <v>1.05281611948929</v>
      </c>
      <c r="AY439" s="52">
        <v>0.93369851810080695</v>
      </c>
      <c r="AZ439" s="52">
        <v>0.84421753081983197</v>
      </c>
      <c r="BA439" s="52">
        <v>0.79397773933460203</v>
      </c>
      <c r="BB439" s="52">
        <v>0.77452780050163195</v>
      </c>
      <c r="BC439" s="52">
        <v>0.78739688741282998</v>
      </c>
      <c r="BD439" s="52">
        <v>0.81487365601666795</v>
      </c>
      <c r="BE439" s="52">
        <v>0.834753169450836</v>
      </c>
      <c r="BF439" s="52">
        <v>0.92480954306004004</v>
      </c>
      <c r="BG439" s="52">
        <v>1.0534645961453499</v>
      </c>
      <c r="BH439" s="52">
        <v>1.22793232721865</v>
      </c>
      <c r="BI439" s="52">
        <v>1.4376105830566299</v>
      </c>
      <c r="BJ439" s="52">
        <v>1.6912220158003699</v>
      </c>
      <c r="BK439" s="52">
        <v>1.9418077422653099</v>
      </c>
      <c r="BL439" s="52">
        <v>2.1285697759609601</v>
      </c>
      <c r="BM439" s="52">
        <v>2.2684394657005602</v>
      </c>
      <c r="BN439" s="52">
        <v>2.3613262182544701</v>
      </c>
      <c r="BO439" s="52">
        <v>2.3172799662814398</v>
      </c>
      <c r="BP439" s="52">
        <v>2.1372724082086898</v>
      </c>
      <c r="BQ439" s="52">
        <v>1.9781468371099999</v>
      </c>
      <c r="BR439" s="52">
        <v>1.8223363177062399</v>
      </c>
      <c r="BS439" s="52">
        <v>1.5918156587550401</v>
      </c>
      <c r="BT439" s="52">
        <v>1.36551944116999</v>
      </c>
      <c r="BU439" s="52">
        <v>77.517052696317606</v>
      </c>
      <c r="BV439" s="52">
        <v>76.559444643683904</v>
      </c>
      <c r="BW439" s="52">
        <v>74.400867077101395</v>
      </c>
      <c r="BX439" s="52">
        <v>72.649857227242094</v>
      </c>
      <c r="BY439" s="52">
        <v>71.358419454203698</v>
      </c>
      <c r="BZ439" s="52">
        <v>70.428580247361793</v>
      </c>
      <c r="CA439" s="52">
        <v>69.067730113292697</v>
      </c>
      <c r="CB439" s="52">
        <v>68.764335116687505</v>
      </c>
      <c r="CC439" s="52">
        <v>72.389420903057896</v>
      </c>
      <c r="CD439" s="52">
        <v>77.198899613411299</v>
      </c>
      <c r="CE439" s="52">
        <v>81.652446924015294</v>
      </c>
      <c r="CF439" s="52">
        <v>85.629329894202996</v>
      </c>
      <c r="CG439" s="52">
        <v>89.500927568244094</v>
      </c>
      <c r="CH439" s="52">
        <v>92.728460488604895</v>
      </c>
      <c r="CI439" s="52">
        <v>95.611645207567506</v>
      </c>
      <c r="CJ439" s="52">
        <v>97.290282157876803</v>
      </c>
      <c r="CK439" s="52">
        <v>98.203924665538196</v>
      </c>
      <c r="CL439" s="52">
        <v>98.171359629736102</v>
      </c>
      <c r="CM439" s="52">
        <v>96.829809423948205</v>
      </c>
      <c r="CN439" s="52">
        <v>94.602386004055106</v>
      </c>
      <c r="CO439" s="52">
        <v>90.332487318236105</v>
      </c>
      <c r="CP439" s="52">
        <v>86.694188168374794</v>
      </c>
      <c r="CQ439" s="57">
        <v>83.365377138014907</v>
      </c>
      <c r="CR439" s="57">
        <v>80.490556241189793</v>
      </c>
      <c r="CS439" s="57">
        <v>79.486186047138901</v>
      </c>
      <c r="CT439" s="57">
        <v>2.0513471935244599E-2</v>
      </c>
      <c r="CU439" s="57">
        <v>2.5166178768058E-2</v>
      </c>
      <c r="CV439" s="57">
        <v>2.1518673173823999E-2</v>
      </c>
      <c r="CW439" s="57">
        <v>1.2649876608502E-2</v>
      </c>
      <c r="CX439" s="57">
        <v>2.32765880594031E-3</v>
      </c>
      <c r="CY439" s="57">
        <v>-1.7457649345784801E-3</v>
      </c>
      <c r="CZ439" s="57">
        <v>-2.7595366277662599E-3</v>
      </c>
      <c r="DA439" s="57">
        <v>1.08878088149411E-2</v>
      </c>
      <c r="DB439" s="57">
        <v>1.9891602564631801E-2</v>
      </c>
      <c r="DC439" s="57">
        <v>1.5006066087429999E-2</v>
      </c>
      <c r="DD439" s="57">
        <v>5.2649212268448299E-3</v>
      </c>
      <c r="DE439" s="57">
        <v>3.9236378897254598E-3</v>
      </c>
      <c r="DF439" s="57">
        <v>4.5733669480192202E-4</v>
      </c>
      <c r="DG439" s="57">
        <v>2.3742164955050001E-2</v>
      </c>
      <c r="DH439" s="57">
        <v>3.0120247417109398E-2</v>
      </c>
      <c r="DI439" s="57">
        <v>3.0791330117066602E-2</v>
      </c>
      <c r="DJ439" s="57">
        <v>8.6037977225407097E-2</v>
      </c>
      <c r="DK439" s="57">
        <v>0.11131441959560701</v>
      </c>
      <c r="DL439" s="57">
        <v>0.11029261456040899</v>
      </c>
      <c r="DM439" s="57">
        <v>0.100102250170764</v>
      </c>
      <c r="DN439" s="57">
        <v>7.0773103825141695E-2</v>
      </c>
      <c r="DO439" s="57">
        <v>1.7539934269545799E-2</v>
      </c>
      <c r="DP439" s="52">
        <v>-1.10965123514199E-3</v>
      </c>
      <c r="DQ439" s="52">
        <v>-1.42645549072209E-3</v>
      </c>
      <c r="DR439" s="58">
        <v>4.1742685884769702E-6</v>
      </c>
      <c r="DS439" s="58">
        <v>3.7689514391411301E-6</v>
      </c>
      <c r="DT439" s="58">
        <v>2.72942367542553E-6</v>
      </c>
      <c r="DU439" s="58">
        <v>1.2710593995525501E-6</v>
      </c>
      <c r="DV439" s="58">
        <v>4.98998881583734E-7</v>
      </c>
      <c r="DW439" s="58">
        <v>1.80518681266585E-7</v>
      </c>
      <c r="DX439" s="58">
        <v>5.8481886518471801E-7</v>
      </c>
      <c r="DY439" s="58">
        <v>4.04723389078874E-6</v>
      </c>
      <c r="DZ439" s="58">
        <v>9.8853655857547799E-7</v>
      </c>
      <c r="EA439" s="58">
        <v>6.0184127556387503E-7</v>
      </c>
      <c r="EB439" s="58">
        <v>6.8528139432437697E-7</v>
      </c>
      <c r="EC439" s="58">
        <v>6.3771442984007699E-7</v>
      </c>
      <c r="ED439" s="58">
        <v>1.26473477932107E-6</v>
      </c>
      <c r="EE439" s="58">
        <v>3.3169367737381802E-6</v>
      </c>
      <c r="EF439" s="58">
        <v>4.8120977706019603E-6</v>
      </c>
      <c r="EG439" s="58">
        <v>4.9792225902737997E-6</v>
      </c>
      <c r="EH439" s="59">
        <v>5.5026080629992798E-6</v>
      </c>
      <c r="EI439" s="59">
        <v>5.97913927300991E-6</v>
      </c>
      <c r="EJ439" s="59">
        <v>5.8163734298699198E-6</v>
      </c>
      <c r="EK439" s="59">
        <v>5.3098991789009601E-6</v>
      </c>
      <c r="EL439" s="59">
        <v>8.0926968142873806E-6</v>
      </c>
      <c r="EM439" s="58">
        <v>4.5756833956308897E-6</v>
      </c>
      <c r="EN439" s="58">
        <v>6.2217408964321795E-7</v>
      </c>
      <c r="EO439" s="58">
        <v>6.3151157840624396E-7</v>
      </c>
    </row>
    <row r="440" spans="2:145" x14ac:dyDescent="0.25">
      <c r="B44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Only_45904</v>
      </c>
      <c r="C440" s="52" t="s">
        <v>264</v>
      </c>
      <c r="D440" s="52" t="s">
        <v>267</v>
      </c>
      <c r="E440" s="52" t="s">
        <v>25</v>
      </c>
      <c r="F440" s="52" t="s">
        <v>25</v>
      </c>
      <c r="G440" s="52" t="s">
        <v>25</v>
      </c>
      <c r="H440" s="52" t="s">
        <v>25</v>
      </c>
      <c r="I440" s="52" t="s">
        <v>25</v>
      </c>
      <c r="J440" s="52" t="s">
        <v>25</v>
      </c>
      <c r="K440" s="52" t="s">
        <v>25</v>
      </c>
      <c r="L440" s="52" t="s">
        <v>25</v>
      </c>
      <c r="M440" s="53" t="s">
        <v>25</v>
      </c>
      <c r="N440" s="55" t="s">
        <v>25</v>
      </c>
      <c r="O440" s="52" t="s">
        <v>270</v>
      </c>
      <c r="P440" s="55">
        <v>45904</v>
      </c>
      <c r="Q440" s="52">
        <v>17</v>
      </c>
      <c r="R440" s="52">
        <v>21</v>
      </c>
      <c r="S440" s="56">
        <v>19815</v>
      </c>
      <c r="T440" s="52">
        <v>0</v>
      </c>
      <c r="U440" s="52">
        <v>0</v>
      </c>
      <c r="V440" s="52">
        <v>0</v>
      </c>
      <c r="W440" s="52">
        <v>0</v>
      </c>
      <c r="X440" s="52">
        <v>1.1041593449057501</v>
      </c>
      <c r="Y440" s="52">
        <v>0.97093195596341098</v>
      </c>
      <c r="Z440" s="52">
        <v>0.86328076756988104</v>
      </c>
      <c r="AA440" s="52">
        <v>0.79403265552175795</v>
      </c>
      <c r="AB440" s="52">
        <v>0.75374855460331802</v>
      </c>
      <c r="AC440" s="52">
        <v>0.74723820355988502</v>
      </c>
      <c r="AD440" s="52">
        <v>0.79499633012208404</v>
      </c>
      <c r="AE440" s="52">
        <v>0.79935835576317904</v>
      </c>
      <c r="AF440" s="52">
        <v>0.77514670043881495</v>
      </c>
      <c r="AG440" s="52">
        <v>0.81265026723817002</v>
      </c>
      <c r="AH440" s="52">
        <v>0.89882695718472505</v>
      </c>
      <c r="AI440" s="52">
        <v>0.99987839931637101</v>
      </c>
      <c r="AJ440" s="52">
        <v>1.1416399930693399</v>
      </c>
      <c r="AK440" s="52">
        <v>1.3204326282691801</v>
      </c>
      <c r="AL440" s="52">
        <v>1.45330752866938</v>
      </c>
      <c r="AM440" s="52">
        <v>1.62250606191035</v>
      </c>
      <c r="AN440" s="52">
        <v>1.6470253595951001</v>
      </c>
      <c r="AO440" s="52">
        <v>1.68404264458255</v>
      </c>
      <c r="AP440" s="52">
        <v>1.5898147167883701</v>
      </c>
      <c r="AQ440" s="52">
        <v>1.49199900610179</v>
      </c>
      <c r="AR440" s="52">
        <v>1.4522937083862899</v>
      </c>
      <c r="AS440" s="52">
        <v>1.39401170422448</v>
      </c>
      <c r="AT440" s="52">
        <v>1.21887235962137</v>
      </c>
      <c r="AU440" s="52">
        <v>1.03710254811056</v>
      </c>
      <c r="AV440" s="52">
        <v>1.2184613197465199</v>
      </c>
      <c r="AW440" s="52">
        <v>1.0253271527372101</v>
      </c>
      <c r="AX440" s="52">
        <v>0.91373683835501696</v>
      </c>
      <c r="AY440" s="52">
        <v>0.83525757866993999</v>
      </c>
      <c r="AZ440" s="52">
        <v>0.77885138140824395</v>
      </c>
      <c r="BA440" s="52">
        <v>0.75614245235071498</v>
      </c>
      <c r="BB440" s="52">
        <v>0.75190175824025196</v>
      </c>
      <c r="BC440" s="52">
        <v>0.77717010685621701</v>
      </c>
      <c r="BD440" s="52">
        <v>0.77863982392476405</v>
      </c>
      <c r="BE440" s="52">
        <v>0.76062341698816904</v>
      </c>
      <c r="BF440" s="52">
        <v>0.81091019410048704</v>
      </c>
      <c r="BG440" s="52">
        <v>0.88844983398020005</v>
      </c>
      <c r="BH440" s="52">
        <v>1.0042312445294299</v>
      </c>
      <c r="BI440" s="52">
        <v>1.14425066816224</v>
      </c>
      <c r="BJ440" s="52">
        <v>1.28513080740588</v>
      </c>
      <c r="BK440" s="52">
        <v>1.4748646579359399</v>
      </c>
      <c r="BL440" s="52">
        <v>1.5970236272843701</v>
      </c>
      <c r="BM440" s="52">
        <v>1.7005409688881701</v>
      </c>
      <c r="BN440" s="52">
        <v>1.7219864160063101</v>
      </c>
      <c r="BO440" s="52">
        <v>1.6539028732276699</v>
      </c>
      <c r="BP440" s="52">
        <v>1.5186977377006701</v>
      </c>
      <c r="BQ440" s="52">
        <v>1.4385312047377301</v>
      </c>
      <c r="BR440" s="52">
        <v>1.3398233177518699</v>
      </c>
      <c r="BS440" s="52">
        <v>1.1989620226359601</v>
      </c>
      <c r="BT440" s="52">
        <v>1.0395456818726501</v>
      </c>
      <c r="BU440" s="52">
        <v>73.798387112051998</v>
      </c>
      <c r="BV440" s="52">
        <v>72.2977110220355</v>
      </c>
      <c r="BW440" s="52">
        <v>71.321875574984901</v>
      </c>
      <c r="BX440" s="52">
        <v>70.323370240351693</v>
      </c>
      <c r="BY440" s="52">
        <v>69.066168033981398</v>
      </c>
      <c r="BZ440" s="52">
        <v>67.859907653558906</v>
      </c>
      <c r="CA440" s="52">
        <v>67.675651013608203</v>
      </c>
      <c r="CB440" s="52">
        <v>67.047690470952901</v>
      </c>
      <c r="CC440" s="52">
        <v>69.752826114084797</v>
      </c>
      <c r="CD440" s="52">
        <v>72.992353295625307</v>
      </c>
      <c r="CE440" s="52">
        <v>76.459244477860693</v>
      </c>
      <c r="CF440" s="52">
        <v>79.414789042701202</v>
      </c>
      <c r="CG440" s="52">
        <v>82.127455237113395</v>
      </c>
      <c r="CH440" s="52">
        <v>85.0943954722527</v>
      </c>
      <c r="CI440" s="52">
        <v>87.619882608232402</v>
      </c>
      <c r="CJ440" s="52">
        <v>88.846269701713894</v>
      </c>
      <c r="CK440" s="52">
        <v>89.118000851515305</v>
      </c>
      <c r="CL440" s="52">
        <v>88.534641026598706</v>
      </c>
      <c r="CM440" s="52">
        <v>86.663449328638094</v>
      </c>
      <c r="CN440" s="52">
        <v>82.599580881345105</v>
      </c>
      <c r="CO440" s="52">
        <v>78.970068944400396</v>
      </c>
      <c r="CP440" s="52">
        <v>76.096024996172204</v>
      </c>
      <c r="CQ440" s="57">
        <v>73.538582813151606</v>
      </c>
      <c r="CR440" s="57">
        <v>71.640502246134503</v>
      </c>
      <c r="CS440" s="57">
        <v>76.044907180584801</v>
      </c>
      <c r="CT440" s="57">
        <v>1.3304938527921299E-2</v>
      </c>
      <c r="CU440" s="57">
        <v>7.3062932793471098E-3</v>
      </c>
      <c r="CV440" s="57">
        <v>1.29455227195678E-2</v>
      </c>
      <c r="CW440" s="57">
        <v>8.8486769024606095E-3</v>
      </c>
      <c r="CX440" s="57">
        <v>1.5485361187431801E-3</v>
      </c>
      <c r="CY440" s="57">
        <v>-2.1099632581697502E-3</v>
      </c>
      <c r="CZ440" s="57">
        <v>-1.51579062815104E-3</v>
      </c>
      <c r="DA440" s="57">
        <v>9.4811542375366192E-3</v>
      </c>
      <c r="DB440" s="57">
        <v>2.06016942800414E-2</v>
      </c>
      <c r="DC440" s="57">
        <v>1.74571549538696E-2</v>
      </c>
      <c r="DD440" s="57">
        <v>6.2792203560925802E-3</v>
      </c>
      <c r="DE440" s="57">
        <v>3.3098260254900299E-3</v>
      </c>
      <c r="DF440" s="57">
        <v>-3.5641247292947801E-3</v>
      </c>
      <c r="DG440" s="57">
        <v>-1.61926266860659E-3</v>
      </c>
      <c r="DH440" s="57">
        <v>8.6301028840699793E-3</v>
      </c>
      <c r="DI440" s="57">
        <v>1.4641953449889699E-2</v>
      </c>
      <c r="DJ440" s="57">
        <v>7.3166253500263803E-2</v>
      </c>
      <c r="DK440" s="57">
        <v>8.9430160657297003E-2</v>
      </c>
      <c r="DL440" s="57">
        <v>8.5184953576825706E-2</v>
      </c>
      <c r="DM440" s="57">
        <v>7.2081303193886906E-2</v>
      </c>
      <c r="DN440" s="57">
        <v>4.41367982344106E-2</v>
      </c>
      <c r="DO440" s="57">
        <v>4.8715959420788796E-3</v>
      </c>
      <c r="DP440" s="52">
        <v>-1.55958014739995E-3</v>
      </c>
      <c r="DQ440" s="52">
        <v>7.1399486879739895E-4</v>
      </c>
      <c r="DR440" s="58">
        <v>3.6390438661227799E-6</v>
      </c>
      <c r="DS440" s="58">
        <v>3.0203946581872398E-6</v>
      </c>
      <c r="DT440" s="58">
        <v>2.2403268599810502E-6</v>
      </c>
      <c r="DU440" s="58">
        <v>1.0498342939327801E-6</v>
      </c>
      <c r="DV440" s="58">
        <v>4.2763948356863001E-7</v>
      </c>
      <c r="DW440" s="58">
        <v>1.38033174457443E-7</v>
      </c>
      <c r="DX440" s="58">
        <v>4.8974599041479999E-7</v>
      </c>
      <c r="DY440" s="58">
        <v>3.58532263952715E-6</v>
      </c>
      <c r="DZ440" s="58">
        <v>7.3542802660858703E-7</v>
      </c>
      <c r="EA440" s="58">
        <v>4.1956240976801201E-7</v>
      </c>
      <c r="EB440" s="58">
        <v>2.3599301735157399E-7</v>
      </c>
      <c r="EC440" s="58">
        <v>2.42105695073707E-7</v>
      </c>
      <c r="ED440" s="58">
        <v>5.2649704833447695E-7</v>
      </c>
      <c r="EE440" s="58">
        <v>1.81901828334807E-6</v>
      </c>
      <c r="EF440" s="58">
        <v>2.64405937487158E-6</v>
      </c>
      <c r="EG440" s="58">
        <v>3.27991177874896E-6</v>
      </c>
      <c r="EH440" s="59">
        <v>3.66633248988632E-6</v>
      </c>
      <c r="EI440" s="59">
        <v>3.8755501126269798E-6</v>
      </c>
      <c r="EJ440" s="59">
        <v>3.6857416019636598E-6</v>
      </c>
      <c r="EK440" s="59">
        <v>3.48136670694171E-6</v>
      </c>
      <c r="EL440" s="59">
        <v>5.5290419958144001E-6</v>
      </c>
      <c r="EM440" s="58">
        <v>2.8369291166909498E-6</v>
      </c>
      <c r="EN440" s="58">
        <v>3.0026121190947602E-7</v>
      </c>
      <c r="EO440" s="58">
        <v>2.7734072624710599E-7</v>
      </c>
    </row>
    <row r="441" spans="2:145" x14ac:dyDescent="0.25">
      <c r="B44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Only_45916</v>
      </c>
      <c r="C441" s="52" t="s">
        <v>264</v>
      </c>
      <c r="D441" s="52" t="s">
        <v>267</v>
      </c>
      <c r="E441" s="52" t="s">
        <v>25</v>
      </c>
      <c r="F441" s="52" t="s">
        <v>25</v>
      </c>
      <c r="G441" s="52" t="s">
        <v>25</v>
      </c>
      <c r="H441" s="52" t="s">
        <v>25</v>
      </c>
      <c r="I441" s="52" t="s">
        <v>25</v>
      </c>
      <c r="J441" s="52" t="s">
        <v>25</v>
      </c>
      <c r="K441" s="52" t="s">
        <v>25</v>
      </c>
      <c r="L441" s="52" t="s">
        <v>25</v>
      </c>
      <c r="M441" s="53" t="s">
        <v>25</v>
      </c>
      <c r="N441" s="55" t="s">
        <v>25</v>
      </c>
      <c r="O441" s="52" t="s">
        <v>270</v>
      </c>
      <c r="P441" s="55">
        <v>45916</v>
      </c>
      <c r="Q441" s="52">
        <v>17</v>
      </c>
      <c r="R441" s="52">
        <v>21</v>
      </c>
      <c r="S441" s="56">
        <v>20097</v>
      </c>
      <c r="T441" s="52">
        <v>0</v>
      </c>
      <c r="U441" s="52">
        <v>0</v>
      </c>
      <c r="V441" s="52">
        <v>0</v>
      </c>
      <c r="W441" s="52">
        <v>0</v>
      </c>
      <c r="X441" s="52">
        <v>0.91719287856675102</v>
      </c>
      <c r="Y441" s="52">
        <v>0.80686069067792598</v>
      </c>
      <c r="Z441" s="52">
        <v>0.72328432177944602</v>
      </c>
      <c r="AA441" s="52">
        <v>0.67371868931242396</v>
      </c>
      <c r="AB441" s="52">
        <v>0.65695612362133404</v>
      </c>
      <c r="AC441" s="52">
        <v>0.672319685170638</v>
      </c>
      <c r="AD441" s="52">
        <v>0.71877765873080102</v>
      </c>
      <c r="AE441" s="52">
        <v>0.72800749805202603</v>
      </c>
      <c r="AF441" s="52">
        <v>0.72199445296613096</v>
      </c>
      <c r="AG441" s="52">
        <v>0.77069380381216102</v>
      </c>
      <c r="AH441" s="52">
        <v>0.818955166190385</v>
      </c>
      <c r="AI441" s="52">
        <v>0.91879511719717799</v>
      </c>
      <c r="AJ441" s="52">
        <v>1.06551636946373</v>
      </c>
      <c r="AK441" s="52">
        <v>1.23657697505908</v>
      </c>
      <c r="AL441" s="52">
        <v>1.43312579459033</v>
      </c>
      <c r="AM441" s="52">
        <v>1.60549403891869</v>
      </c>
      <c r="AN441" s="52">
        <v>1.6783747068464201</v>
      </c>
      <c r="AO441" s="52">
        <v>1.75052011054381</v>
      </c>
      <c r="AP441" s="52">
        <v>1.68570944507178</v>
      </c>
      <c r="AQ441" s="52">
        <v>1.5622228881567299</v>
      </c>
      <c r="AR441" s="52">
        <v>1.49929619231792</v>
      </c>
      <c r="AS441" s="52">
        <v>1.4234497861800199</v>
      </c>
      <c r="AT441" s="52">
        <v>1.2402538222200401</v>
      </c>
      <c r="AU441" s="52">
        <v>1.0715893303375701</v>
      </c>
      <c r="AV441" s="52">
        <v>0.99326798132477601</v>
      </c>
      <c r="AW441" s="52">
        <v>0.95434768215965804</v>
      </c>
      <c r="AX441" s="52">
        <v>0.84511177092694201</v>
      </c>
      <c r="AY441" s="52">
        <v>0.75984812150083003</v>
      </c>
      <c r="AZ441" s="52">
        <v>0.69330001802576602</v>
      </c>
      <c r="BA441" s="52">
        <v>0.66714314714980205</v>
      </c>
      <c r="BB441" s="52">
        <v>0.66619023717109505</v>
      </c>
      <c r="BC441" s="52">
        <v>0.700620441076239</v>
      </c>
      <c r="BD441" s="52">
        <v>0.722030620345958</v>
      </c>
      <c r="BE441" s="52">
        <v>0.71293587034250505</v>
      </c>
      <c r="BF441" s="52">
        <v>0.75174338498250604</v>
      </c>
      <c r="BG441" s="52">
        <v>0.811350929637915</v>
      </c>
      <c r="BH441" s="52">
        <v>0.93650665681871803</v>
      </c>
      <c r="BI441" s="52">
        <v>1.1118420180141699</v>
      </c>
      <c r="BJ441" s="52">
        <v>1.3439313763426399</v>
      </c>
      <c r="BK441" s="52">
        <v>1.5588891866804999</v>
      </c>
      <c r="BL441" s="52">
        <v>1.7494328051513299</v>
      </c>
      <c r="BM441" s="52">
        <v>1.83216882657672</v>
      </c>
      <c r="BN441" s="52">
        <v>1.89171315780185</v>
      </c>
      <c r="BO441" s="52">
        <v>1.84021224993662</v>
      </c>
      <c r="BP441" s="52">
        <v>1.7051974140545401</v>
      </c>
      <c r="BQ441" s="52">
        <v>1.5696189754542</v>
      </c>
      <c r="BR441" s="52">
        <v>1.4326340477297601</v>
      </c>
      <c r="BS441" s="52">
        <v>1.23419713554952</v>
      </c>
      <c r="BT441" s="52">
        <v>1.0580683130719499</v>
      </c>
      <c r="BU441" s="52">
        <v>73.284490719767504</v>
      </c>
      <c r="BV441" s="52">
        <v>72.059941652470002</v>
      </c>
      <c r="BW441" s="52">
        <v>70.0604834738986</v>
      </c>
      <c r="BX441" s="52">
        <v>69.303028182241405</v>
      </c>
      <c r="BY441" s="52">
        <v>67.816019244004394</v>
      </c>
      <c r="BZ441" s="52">
        <v>66.486441178022304</v>
      </c>
      <c r="CA441" s="52">
        <v>65.8590589265809</v>
      </c>
      <c r="CB441" s="52">
        <v>65.1376711177804</v>
      </c>
      <c r="CC441" s="52">
        <v>68.110849021374506</v>
      </c>
      <c r="CD441" s="52">
        <v>73.229065494879805</v>
      </c>
      <c r="CE441" s="52">
        <v>79.165638379876896</v>
      </c>
      <c r="CF441" s="52">
        <v>83.775241786280404</v>
      </c>
      <c r="CG441" s="52">
        <v>87.101622866656896</v>
      </c>
      <c r="CH441" s="52">
        <v>90.285556443496404</v>
      </c>
      <c r="CI441" s="52">
        <v>92.093999537679593</v>
      </c>
      <c r="CJ441" s="52">
        <v>93.766914451576596</v>
      </c>
      <c r="CK441" s="52">
        <v>94.272077811217997</v>
      </c>
      <c r="CL441" s="52">
        <v>94.174099855281597</v>
      </c>
      <c r="CM441" s="52">
        <v>92.650071345719198</v>
      </c>
      <c r="CN441" s="52">
        <v>89.333799250970003</v>
      </c>
      <c r="CO441" s="52">
        <v>84.959044932534795</v>
      </c>
      <c r="CP441" s="52">
        <v>81.542929752393405</v>
      </c>
      <c r="CQ441" s="57">
        <v>79.0511738201361</v>
      </c>
      <c r="CR441" s="57">
        <v>76.916658160228394</v>
      </c>
      <c r="CS441" s="57">
        <v>75.217512033466903</v>
      </c>
      <c r="CT441" s="57">
        <v>1.1865952839875E-2</v>
      </c>
      <c r="CU441" s="57">
        <v>3.99113930622384E-3</v>
      </c>
      <c r="CV441" s="57">
        <v>7.1256329879025504E-3</v>
      </c>
      <c r="CW441" s="57">
        <v>6.15628663362812E-3</v>
      </c>
      <c r="CX441" s="57">
        <v>6.7854705493669196E-4</v>
      </c>
      <c r="CY441" s="57">
        <v>-2.14504004672916E-3</v>
      </c>
      <c r="CZ441" s="57">
        <v>6.5015078326565302E-4</v>
      </c>
      <c r="DA441" s="57">
        <v>7.2804877182592303E-3</v>
      </c>
      <c r="DB441" s="57">
        <v>2.12911787886488E-2</v>
      </c>
      <c r="DC441" s="57">
        <v>1.81279018528816E-2</v>
      </c>
      <c r="DD441" s="57">
        <v>4.9442535821635101E-3</v>
      </c>
      <c r="DE441" s="57">
        <v>3.4416286383832E-3</v>
      </c>
      <c r="DF441" s="57">
        <v>-8.3397304805533593E-3</v>
      </c>
      <c r="DG441" s="57">
        <v>-2.9314455873820601E-3</v>
      </c>
      <c r="DH441" s="57">
        <v>6.5079391226750298E-3</v>
      </c>
      <c r="DI441" s="57">
        <v>1.56706446103397E-2</v>
      </c>
      <c r="DJ441" s="57">
        <v>7.9081950251463598E-2</v>
      </c>
      <c r="DK441" s="57">
        <v>9.7617609804617395E-2</v>
      </c>
      <c r="DL441" s="57">
        <v>0.102297524727564</v>
      </c>
      <c r="DM441" s="57">
        <v>9.7149227362448798E-2</v>
      </c>
      <c r="DN441" s="57">
        <v>4.6704965442138702E-2</v>
      </c>
      <c r="DO441" s="57">
        <v>1.06935098487708E-4</v>
      </c>
      <c r="DP441" s="52">
        <v>-3.7358481372469499E-3</v>
      </c>
      <c r="DQ441" s="52">
        <v>-2.6403386000825103E-4</v>
      </c>
      <c r="DR441" s="58">
        <v>3.0435562139296498E-6</v>
      </c>
      <c r="DS441" s="58">
        <v>2.5360119262002701E-6</v>
      </c>
      <c r="DT441" s="58">
        <v>1.9056186123535299E-6</v>
      </c>
      <c r="DU441" s="58">
        <v>8.8421702886966099E-7</v>
      </c>
      <c r="DV441" s="58">
        <v>3.2724528433395001E-7</v>
      </c>
      <c r="DW441" s="58">
        <v>1.13266122887858E-7</v>
      </c>
      <c r="DX441" s="58">
        <v>3.7451493111938498E-7</v>
      </c>
      <c r="DY441" s="58">
        <v>2.8254406990101399E-6</v>
      </c>
      <c r="DZ441" s="58">
        <v>6.0228875960256296E-7</v>
      </c>
      <c r="EA441" s="58">
        <v>3.1299899291997001E-7</v>
      </c>
      <c r="EB441" s="58">
        <v>1.82641322734971E-7</v>
      </c>
      <c r="EC441" s="58">
        <v>2.0081843164002301E-7</v>
      </c>
      <c r="ED441" s="58">
        <v>4.83695193624812E-7</v>
      </c>
      <c r="EE441" s="58">
        <v>1.8883733709210901E-6</v>
      </c>
      <c r="EF441" s="58">
        <v>2.56502296279151E-6</v>
      </c>
      <c r="EG441" s="58">
        <v>2.93330771056915E-6</v>
      </c>
      <c r="EH441" s="59">
        <v>3.2845348043951901E-6</v>
      </c>
      <c r="EI441" s="59">
        <v>3.2973212905250898E-6</v>
      </c>
      <c r="EJ441" s="59">
        <v>3.36946063084529E-6</v>
      </c>
      <c r="EK441" s="58">
        <v>3.2310930958492102E-6</v>
      </c>
      <c r="EL441" s="59">
        <v>4.7576435118568399E-6</v>
      </c>
      <c r="EM441" s="58">
        <v>2.4473272389620801E-6</v>
      </c>
      <c r="EN441" s="58">
        <v>2.5005960494643099E-7</v>
      </c>
      <c r="EO441" s="58">
        <v>2.31799759074209E-7</v>
      </c>
    </row>
    <row r="442" spans="2:145" x14ac:dyDescent="0.25">
      <c r="B44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Only_45917</v>
      </c>
      <c r="C442" s="52" t="s">
        <v>264</v>
      </c>
      <c r="D442" s="52" t="s">
        <v>267</v>
      </c>
      <c r="E442" s="52" t="s">
        <v>25</v>
      </c>
      <c r="F442" s="52" t="s">
        <v>25</v>
      </c>
      <c r="G442" s="52" t="s">
        <v>25</v>
      </c>
      <c r="H442" s="52" t="s">
        <v>25</v>
      </c>
      <c r="I442" s="52" t="s">
        <v>25</v>
      </c>
      <c r="J442" s="52" t="s">
        <v>25</v>
      </c>
      <c r="K442" s="52" t="s">
        <v>25</v>
      </c>
      <c r="L442" s="52" t="s">
        <v>25</v>
      </c>
      <c r="M442" s="53" t="s">
        <v>25</v>
      </c>
      <c r="N442" s="55" t="s">
        <v>25</v>
      </c>
      <c r="O442" s="52" t="s">
        <v>270</v>
      </c>
      <c r="P442" s="55">
        <v>45917</v>
      </c>
      <c r="Q442" s="52">
        <v>17</v>
      </c>
      <c r="R442" s="52">
        <v>21</v>
      </c>
      <c r="S442" s="56">
        <v>20150</v>
      </c>
      <c r="T442" s="52">
        <v>0</v>
      </c>
      <c r="U442" s="52">
        <v>0</v>
      </c>
      <c r="V442" s="52">
        <v>0</v>
      </c>
      <c r="W442" s="52">
        <v>0</v>
      </c>
      <c r="X442" s="52">
        <v>0.985619099046812</v>
      </c>
      <c r="Y442" s="52">
        <v>0.88689007144022902</v>
      </c>
      <c r="Z442" s="52">
        <v>0.78405330651118799</v>
      </c>
      <c r="AA442" s="52">
        <v>0.71719789986160998</v>
      </c>
      <c r="AB442" s="52">
        <v>0.69076787103959303</v>
      </c>
      <c r="AC442" s="52">
        <v>0.70081591618118</v>
      </c>
      <c r="AD442" s="52">
        <v>0.72053123553512599</v>
      </c>
      <c r="AE442" s="52">
        <v>0.74037704021195605</v>
      </c>
      <c r="AF442" s="52">
        <v>0.72950474627106898</v>
      </c>
      <c r="AG442" s="52">
        <v>0.77692377245115396</v>
      </c>
      <c r="AH442" s="52">
        <v>0.84410938539334002</v>
      </c>
      <c r="AI442" s="52">
        <v>0.93024794968449998</v>
      </c>
      <c r="AJ442" s="52">
        <v>1.0585187293346701</v>
      </c>
      <c r="AK442" s="52">
        <v>1.2349810798780001</v>
      </c>
      <c r="AL442" s="52">
        <v>1.4696746078576099</v>
      </c>
      <c r="AM442" s="52">
        <v>1.61120163483467</v>
      </c>
      <c r="AN442" s="52">
        <v>1.6740195599002801</v>
      </c>
      <c r="AO442" s="52">
        <v>1.7404241569534</v>
      </c>
      <c r="AP442" s="52">
        <v>1.69496418433142</v>
      </c>
      <c r="AQ442" s="52">
        <v>1.5931867955882599</v>
      </c>
      <c r="AR442" s="52">
        <v>1.5506309844269801</v>
      </c>
      <c r="AS442" s="52">
        <v>1.47431655741483</v>
      </c>
      <c r="AT442" s="52">
        <v>1.2962004153654001</v>
      </c>
      <c r="AU442" s="52">
        <v>1.1035657561286201</v>
      </c>
      <c r="AV442" s="52">
        <v>1.0721863248413599</v>
      </c>
      <c r="AW442" s="52">
        <v>1.00267023025316</v>
      </c>
      <c r="AX442" s="52">
        <v>0.87690040745451103</v>
      </c>
      <c r="AY442" s="52">
        <v>0.78949039905708696</v>
      </c>
      <c r="AZ442" s="52">
        <v>0.72266021037811601</v>
      </c>
      <c r="BA442" s="52">
        <v>0.690762033051465</v>
      </c>
      <c r="BB442" s="52">
        <v>0.68759140537054497</v>
      </c>
      <c r="BC442" s="52">
        <v>0.71862172946481695</v>
      </c>
      <c r="BD442" s="52">
        <v>0.73661314494408603</v>
      </c>
      <c r="BE442" s="52">
        <v>0.722475297389639</v>
      </c>
      <c r="BF442" s="52">
        <v>0.75299709567231599</v>
      </c>
      <c r="BG442" s="52">
        <v>0.81897952424439702</v>
      </c>
      <c r="BH442" s="52">
        <v>0.94192256612985104</v>
      </c>
      <c r="BI442" s="52">
        <v>1.11643503532234</v>
      </c>
      <c r="BJ442" s="52">
        <v>1.3451217286467601</v>
      </c>
      <c r="BK442" s="52">
        <v>1.5961615537753999</v>
      </c>
      <c r="BL442" s="52">
        <v>1.79000037151405</v>
      </c>
      <c r="BM442" s="52">
        <v>1.87924415343748</v>
      </c>
      <c r="BN442" s="52">
        <v>1.94098337431551</v>
      </c>
      <c r="BO442" s="52">
        <v>1.88616951815469</v>
      </c>
      <c r="BP442" s="52">
        <v>1.7421214002237699</v>
      </c>
      <c r="BQ442" s="52">
        <v>1.6056442452970801</v>
      </c>
      <c r="BR442" s="52">
        <v>1.47339503170834</v>
      </c>
      <c r="BS442" s="52">
        <v>1.2805466981736799</v>
      </c>
      <c r="BT442" s="52">
        <v>1.09723285773128</v>
      </c>
      <c r="BU442" s="52">
        <v>74.248641577831606</v>
      </c>
      <c r="BV442" s="52">
        <v>72.789598797342407</v>
      </c>
      <c r="BW442" s="52">
        <v>71.355126215893804</v>
      </c>
      <c r="BX442" s="52">
        <v>69.937783026339801</v>
      </c>
      <c r="BY442" s="52">
        <v>68.545185453616696</v>
      </c>
      <c r="BZ442" s="52">
        <v>67.473559565211801</v>
      </c>
      <c r="CA442" s="52">
        <v>66.462618091617799</v>
      </c>
      <c r="CB442" s="52">
        <v>65.9900971385036</v>
      </c>
      <c r="CC442" s="52">
        <v>68.979344448805904</v>
      </c>
      <c r="CD442" s="52">
        <v>74.230935491913101</v>
      </c>
      <c r="CE442" s="52">
        <v>79.103747318909498</v>
      </c>
      <c r="CF442" s="52">
        <v>83.093125978128796</v>
      </c>
      <c r="CG442" s="52">
        <v>87.088847682094297</v>
      </c>
      <c r="CH442" s="52">
        <v>90.1723812849864</v>
      </c>
      <c r="CI442" s="52">
        <v>92.780193274507795</v>
      </c>
      <c r="CJ442" s="52">
        <v>94.572632851087604</v>
      </c>
      <c r="CK442" s="52">
        <v>95.088966435137195</v>
      </c>
      <c r="CL442" s="52">
        <v>95.072576751062101</v>
      </c>
      <c r="CM442" s="52">
        <v>93.234315798111297</v>
      </c>
      <c r="CN442" s="52">
        <v>90.081491130444405</v>
      </c>
      <c r="CO442" s="52">
        <v>85.626669364922094</v>
      </c>
      <c r="CP442" s="52">
        <v>82.845994967982506</v>
      </c>
      <c r="CQ442" s="57">
        <v>81.048035777579898</v>
      </c>
      <c r="CR442" s="57">
        <v>78.926819428601405</v>
      </c>
      <c r="CS442" s="57">
        <v>76.925204618272204</v>
      </c>
      <c r="CT442" s="57">
        <v>1.3868531354381699E-2</v>
      </c>
      <c r="CU442" s="57">
        <v>8.3810448904219001E-3</v>
      </c>
      <c r="CV442" s="57">
        <v>1.1764288573552099E-2</v>
      </c>
      <c r="CW442" s="57">
        <v>7.5752833384393498E-3</v>
      </c>
      <c r="CX442" s="57">
        <v>1.12955406904261E-3</v>
      </c>
      <c r="CY442" s="57">
        <v>-2.0296912492329699E-3</v>
      </c>
      <c r="CZ442" s="57">
        <v>-3.3767301243759901E-5</v>
      </c>
      <c r="DA442" s="57">
        <v>8.3370224441108101E-3</v>
      </c>
      <c r="DB442" s="57">
        <v>2.1052632940743599E-2</v>
      </c>
      <c r="DC442" s="57">
        <v>1.71918380904767E-2</v>
      </c>
      <c r="DD442" s="57">
        <v>5.00093968416143E-3</v>
      </c>
      <c r="DE442" s="57">
        <v>3.4537399176129101E-3</v>
      </c>
      <c r="DF442" s="57">
        <v>-7.7683172653985003E-3</v>
      </c>
      <c r="DG442" s="57">
        <v>-4.0503941044153996E-3</v>
      </c>
      <c r="DH442" s="57">
        <v>8.1516573013345993E-3</v>
      </c>
      <c r="DI442" s="57">
        <v>1.65671189991057E-2</v>
      </c>
      <c r="DJ442" s="57">
        <v>7.9318361945690599E-2</v>
      </c>
      <c r="DK442" s="57">
        <v>9.9252267029533894E-2</v>
      </c>
      <c r="DL442" s="57">
        <v>0.10397205958887</v>
      </c>
      <c r="DM442" s="57">
        <v>0.10028156933266</v>
      </c>
      <c r="DN442" s="57">
        <v>4.4361888468265498E-2</v>
      </c>
      <c r="DO442" s="57">
        <v>-1.762111159548E-3</v>
      </c>
      <c r="DP442" s="52">
        <v>-4.4286796481206401E-3</v>
      </c>
      <c r="DQ442" s="52">
        <v>-6.1874839044944395E-4</v>
      </c>
      <c r="DR442" s="58">
        <v>2.7606316355623299E-6</v>
      </c>
      <c r="DS442" s="58">
        <v>2.2706677494018599E-6</v>
      </c>
      <c r="DT442" s="58">
        <v>1.7095883315909201E-6</v>
      </c>
      <c r="DU442" s="58">
        <v>8.2756845494681898E-7</v>
      </c>
      <c r="DV442" s="58">
        <v>3.4676237398936402E-7</v>
      </c>
      <c r="DW442" s="58">
        <v>1.14052888756255E-7</v>
      </c>
      <c r="DX442" s="58">
        <v>3.7931381122761499E-7</v>
      </c>
      <c r="DY442" s="58">
        <v>2.4180242109154702E-6</v>
      </c>
      <c r="DZ442" s="58">
        <v>5.8376987593727903E-7</v>
      </c>
      <c r="EA442" s="58">
        <v>3.45784790796809E-7</v>
      </c>
      <c r="EB442" s="58">
        <v>1.8774867697423399E-7</v>
      </c>
      <c r="EC442" s="58">
        <v>1.93772587624249E-7</v>
      </c>
      <c r="ED442" s="58">
        <v>4.7410357903705002E-7</v>
      </c>
      <c r="EE442" s="58">
        <v>1.54527440434207E-6</v>
      </c>
      <c r="EF442" s="58">
        <v>2.16063063377852E-6</v>
      </c>
      <c r="EG442" s="59">
        <v>2.7022825831334399E-6</v>
      </c>
      <c r="EH442" s="59">
        <v>2.85276493982601E-6</v>
      </c>
      <c r="EI442" s="59">
        <v>3.0357220161347899E-6</v>
      </c>
      <c r="EJ442" s="59">
        <v>3.2297909394344401E-6</v>
      </c>
      <c r="EK442" s="59">
        <v>3.0157855486901702E-6</v>
      </c>
      <c r="EL442" s="59">
        <v>4.2703970565980096E-6</v>
      </c>
      <c r="EM442" s="58">
        <v>2.2872685066318099E-6</v>
      </c>
      <c r="EN442" s="58">
        <v>2.6004062084637699E-7</v>
      </c>
      <c r="EO442" s="58">
        <v>2.2850278995600399E-7</v>
      </c>
    </row>
    <row r="443" spans="2:145" x14ac:dyDescent="0.25">
      <c r="B44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Only_45923</v>
      </c>
      <c r="C443" s="52" t="s">
        <v>264</v>
      </c>
      <c r="D443" s="52" t="s">
        <v>267</v>
      </c>
      <c r="E443" s="52" t="s">
        <v>25</v>
      </c>
      <c r="F443" s="52" t="s">
        <v>25</v>
      </c>
      <c r="G443" s="52" t="s">
        <v>25</v>
      </c>
      <c r="H443" s="52" t="s">
        <v>25</v>
      </c>
      <c r="I443" s="52" t="s">
        <v>25</v>
      </c>
      <c r="J443" s="52" t="s">
        <v>25</v>
      </c>
      <c r="K443" s="52" t="s">
        <v>25</v>
      </c>
      <c r="L443" s="52" t="s">
        <v>25</v>
      </c>
      <c r="M443" s="52" t="s">
        <v>25</v>
      </c>
      <c r="N443" s="55" t="s">
        <v>25</v>
      </c>
      <c r="O443" s="52" t="s">
        <v>270</v>
      </c>
      <c r="P443" s="55">
        <v>45923</v>
      </c>
      <c r="Q443" s="52">
        <v>17</v>
      </c>
      <c r="R443" s="52">
        <v>21</v>
      </c>
      <c r="S443" s="56">
        <v>20291</v>
      </c>
      <c r="T443" s="52">
        <v>0</v>
      </c>
      <c r="U443" s="52">
        <v>0</v>
      </c>
      <c r="V443" s="52">
        <v>0</v>
      </c>
      <c r="W443" s="52">
        <v>0</v>
      </c>
      <c r="X443" s="52">
        <v>0.97416556099855001</v>
      </c>
      <c r="Y443" s="52">
        <v>0.87048796894296399</v>
      </c>
      <c r="Z443" s="52">
        <v>0.77337798172809402</v>
      </c>
      <c r="AA443" s="52">
        <v>0.70145428097155704</v>
      </c>
      <c r="AB443" s="52">
        <v>0.68259657321844802</v>
      </c>
      <c r="AC443" s="52">
        <v>0.69808027528349803</v>
      </c>
      <c r="AD443" s="52">
        <v>0.73776397675330296</v>
      </c>
      <c r="AE443" s="52">
        <v>0.75718948097425798</v>
      </c>
      <c r="AF443" s="52">
        <v>0.73706067484385196</v>
      </c>
      <c r="AG443" s="52">
        <v>0.77589192667967999</v>
      </c>
      <c r="AH443" s="52">
        <v>0.85690905869753797</v>
      </c>
      <c r="AI443" s="52">
        <v>0.97444474428469097</v>
      </c>
      <c r="AJ443" s="52">
        <v>1.12969460775794</v>
      </c>
      <c r="AK443" s="52">
        <v>1.3005677042782799</v>
      </c>
      <c r="AL443" s="52">
        <v>1.5011589294182901</v>
      </c>
      <c r="AM443" s="52">
        <v>1.670665566402</v>
      </c>
      <c r="AN443" s="52">
        <v>1.7591073204980801</v>
      </c>
      <c r="AO443" s="52">
        <v>1.8196163690793601</v>
      </c>
      <c r="AP443" s="52">
        <v>1.77849416087613</v>
      </c>
      <c r="AQ443" s="52">
        <v>1.63721091132019</v>
      </c>
      <c r="AR443" s="52">
        <v>1.5951059758069699</v>
      </c>
      <c r="AS443" s="52">
        <v>1.5321091500067501</v>
      </c>
      <c r="AT443" s="52">
        <v>1.31576896642765</v>
      </c>
      <c r="AU443" s="52">
        <v>1.1517803819600301</v>
      </c>
      <c r="AV443" s="52">
        <v>1.02906468662689</v>
      </c>
      <c r="AW443" s="52">
        <v>0.99111002816928195</v>
      </c>
      <c r="AX443" s="52">
        <v>0.86898471750430994</v>
      </c>
      <c r="AY443" s="52">
        <v>0.78651028919674404</v>
      </c>
      <c r="AZ443" s="52">
        <v>0.72522833577676804</v>
      </c>
      <c r="BA443" s="52">
        <v>0.69390655396110101</v>
      </c>
      <c r="BB443" s="52">
        <v>0.69127825344287297</v>
      </c>
      <c r="BC443" s="52">
        <v>0.72338042698341898</v>
      </c>
      <c r="BD443" s="52">
        <v>0.74483374474473496</v>
      </c>
      <c r="BE443" s="52">
        <v>0.73514011525325196</v>
      </c>
      <c r="BF443" s="52">
        <v>0.77346677782213102</v>
      </c>
      <c r="BG443" s="52">
        <v>0.84704941900521502</v>
      </c>
      <c r="BH443" s="52">
        <v>0.98144179093692896</v>
      </c>
      <c r="BI443" s="52">
        <v>1.1673782970725799</v>
      </c>
      <c r="BJ443" s="52">
        <v>1.4145732884561499</v>
      </c>
      <c r="BK443" s="52">
        <v>1.6419469879215001</v>
      </c>
      <c r="BL443" s="52">
        <v>1.83821939873775</v>
      </c>
      <c r="BM443" s="52">
        <v>1.9578211940018999</v>
      </c>
      <c r="BN443" s="52">
        <v>2.00209597287009</v>
      </c>
      <c r="BO443" s="52">
        <v>1.9603973679025299</v>
      </c>
      <c r="BP443" s="52">
        <v>1.8207153216768801</v>
      </c>
      <c r="BQ443" s="52">
        <v>1.6614262350860101</v>
      </c>
      <c r="BR443" s="52">
        <v>1.5192287123286701</v>
      </c>
      <c r="BS443" s="52">
        <v>1.3189708506098199</v>
      </c>
      <c r="BT443" s="52">
        <v>1.12776167038502</v>
      </c>
      <c r="BU443" s="52">
        <v>74.157214536563302</v>
      </c>
      <c r="BV443" s="52">
        <v>71.977744490047698</v>
      </c>
      <c r="BW443" s="52">
        <v>71.1828562852494</v>
      </c>
      <c r="BX443" s="52">
        <v>69.880886500265703</v>
      </c>
      <c r="BY443" s="52">
        <v>68.672542775249994</v>
      </c>
      <c r="BZ443" s="52">
        <v>67.8420717376315</v>
      </c>
      <c r="CA443" s="52">
        <v>66.970381460796204</v>
      </c>
      <c r="CB443" s="52">
        <v>66.942778610000303</v>
      </c>
      <c r="CC443" s="52">
        <v>70.083679885532703</v>
      </c>
      <c r="CD443" s="52">
        <v>75.538127132880504</v>
      </c>
      <c r="CE443" s="52">
        <v>80.536748636180207</v>
      </c>
      <c r="CF443" s="52">
        <v>84.540641185446702</v>
      </c>
      <c r="CG443" s="52">
        <v>88.341682421308406</v>
      </c>
      <c r="CH443" s="52">
        <v>91.451776703038803</v>
      </c>
      <c r="CI443" s="52">
        <v>93.511603463431697</v>
      </c>
      <c r="CJ443" s="52">
        <v>95.455505773524095</v>
      </c>
      <c r="CK443" s="52">
        <v>96.460728455428594</v>
      </c>
      <c r="CL443" s="52">
        <v>96.155016458800304</v>
      </c>
      <c r="CM443" s="52">
        <v>95.008174531094795</v>
      </c>
      <c r="CN443" s="52">
        <v>91.179412211551906</v>
      </c>
      <c r="CO443" s="52">
        <v>86.968618230853806</v>
      </c>
      <c r="CP443" s="52">
        <v>83.995124511539203</v>
      </c>
      <c r="CQ443" s="52">
        <v>80.881445929394602</v>
      </c>
      <c r="CR443" s="52">
        <v>78.160192099128295</v>
      </c>
      <c r="CS443" s="52">
        <v>75.8239072172871</v>
      </c>
      <c r="CT443" s="52">
        <v>1.3521400952408599E-2</v>
      </c>
      <c r="CU443" s="52">
        <v>3.3493499474252799E-3</v>
      </c>
      <c r="CV443" s="52">
        <v>1.0336232047977701E-2</v>
      </c>
      <c r="CW443" s="52">
        <v>6.8289353411681497E-3</v>
      </c>
      <c r="CX443" s="52">
        <v>1.1003994548714E-3</v>
      </c>
      <c r="CY443" s="52">
        <v>-2.1330016813552702E-3</v>
      </c>
      <c r="CZ443" s="52">
        <v>3.92258407188778E-5</v>
      </c>
      <c r="DA443" s="57">
        <v>8.4978766287683097E-3</v>
      </c>
      <c r="DB443" s="57">
        <v>2.0976561024843E-2</v>
      </c>
      <c r="DC443" s="57">
        <v>1.6531096949857899E-2</v>
      </c>
      <c r="DD443" s="57">
        <v>4.1805156552438896E-3</v>
      </c>
      <c r="DE443" s="52">
        <v>3.5196310164246898E-3</v>
      </c>
      <c r="DF443" s="52">
        <v>-8.6562584536520205E-3</v>
      </c>
      <c r="DG443" s="52">
        <v>-1.23352810900736E-3</v>
      </c>
      <c r="DH443" s="52">
        <v>8.6249272675513501E-3</v>
      </c>
      <c r="DI443" s="52">
        <v>1.61302496341682E-2</v>
      </c>
      <c r="DJ443" s="52">
        <v>8.0694863264004602E-2</v>
      </c>
      <c r="DK443" s="52">
        <v>0.101027268132608</v>
      </c>
      <c r="DL443" s="52">
        <v>0.107979771300036</v>
      </c>
      <c r="DM443" s="52">
        <v>0.103101263593196</v>
      </c>
      <c r="DN443" s="57">
        <v>4.4775660846076301E-2</v>
      </c>
      <c r="DO443" s="57">
        <v>-2.6040829136644399E-3</v>
      </c>
      <c r="DP443" s="52">
        <v>-4.4527717298964301E-3</v>
      </c>
      <c r="DQ443" s="52">
        <v>-4.2723229103447201E-4</v>
      </c>
      <c r="DR443" s="58">
        <v>3.0968169192046099E-6</v>
      </c>
      <c r="DS443" s="58">
        <v>2.5657138349674902E-6</v>
      </c>
      <c r="DT443" s="58">
        <v>1.9080381986304598E-6</v>
      </c>
      <c r="DU443" s="58">
        <v>9.1467177063277595E-7</v>
      </c>
      <c r="DV443" s="58">
        <v>3.6057827091954398E-7</v>
      </c>
      <c r="DW443" s="58">
        <v>1.17547468915199E-7</v>
      </c>
      <c r="DX443" s="58">
        <v>4.0701370893040999E-7</v>
      </c>
      <c r="DY443" s="58">
        <v>2.93304070679413E-6</v>
      </c>
      <c r="DZ443" s="58">
        <v>6.2894280182147697E-7</v>
      </c>
      <c r="EA443" s="58">
        <v>3.4808689587546398E-7</v>
      </c>
      <c r="EB443" s="58">
        <v>1.82492594089528E-7</v>
      </c>
      <c r="EC443" s="58">
        <v>1.9586162976124099E-7</v>
      </c>
      <c r="ED443" s="58">
        <v>4.7807882152027396E-7</v>
      </c>
      <c r="EE443" s="58">
        <v>1.72726008755493E-6</v>
      </c>
      <c r="EF443" s="58">
        <v>2.4818268177331099E-6</v>
      </c>
      <c r="EG443" s="58">
        <v>2.8225855745737101E-6</v>
      </c>
      <c r="EH443" s="58">
        <v>3.1237912206588099E-6</v>
      </c>
      <c r="EI443" s="58">
        <v>3.2673779900646001E-6</v>
      </c>
      <c r="EJ443" s="58">
        <v>3.37640634571714E-6</v>
      </c>
      <c r="EK443" s="58">
        <v>3.4157924913154998E-6</v>
      </c>
      <c r="EL443" s="58">
        <v>5.1622958664685097E-6</v>
      </c>
      <c r="EM443" s="58">
        <v>2.6843066325372601E-6</v>
      </c>
      <c r="EN443" s="58">
        <v>2.6981640660001898E-7</v>
      </c>
      <c r="EO443" s="58">
        <v>2.3187733265614999E-7</v>
      </c>
    </row>
    <row r="444" spans="2:145" x14ac:dyDescent="0.25">
      <c r="B44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All_All_All_All_All_All_All_All_All_All_All_73050</v>
      </c>
      <c r="C444" s="52" t="s">
        <v>203</v>
      </c>
      <c r="D444" s="52" t="s">
        <v>25</v>
      </c>
      <c r="E444" s="52" t="s">
        <v>25</v>
      </c>
      <c r="F444" s="52" t="s">
        <v>25</v>
      </c>
      <c r="G444" s="52" t="s">
        <v>25</v>
      </c>
      <c r="H444" s="52" t="s">
        <v>25</v>
      </c>
      <c r="I444" s="52" t="s">
        <v>25</v>
      </c>
      <c r="J444" s="52" t="s">
        <v>25</v>
      </c>
      <c r="K444" s="52" t="s">
        <v>25</v>
      </c>
      <c r="L444" s="52" t="s">
        <v>25</v>
      </c>
      <c r="M444" s="52" t="s">
        <v>25</v>
      </c>
      <c r="N444" s="55" t="s">
        <v>25</v>
      </c>
      <c r="O444" s="52" t="s">
        <v>25</v>
      </c>
      <c r="P444" s="55">
        <v>73050</v>
      </c>
      <c r="Q444" s="52">
        <v>17</v>
      </c>
      <c r="R444" s="52">
        <v>21</v>
      </c>
      <c r="S444" s="56">
        <v>45241.888888888803</v>
      </c>
      <c r="T444" s="52">
        <v>0</v>
      </c>
      <c r="U444" s="52">
        <v>0</v>
      </c>
      <c r="V444" s="52">
        <v>0</v>
      </c>
      <c r="W444" s="52">
        <v>0</v>
      </c>
      <c r="X444" s="52">
        <v>1.02353107758296</v>
      </c>
      <c r="Y444" s="52">
        <v>0.89686548727870996</v>
      </c>
      <c r="Z444" s="52">
        <v>0.79395048170684601</v>
      </c>
      <c r="AA444" s="52">
        <v>0.72296084360188495</v>
      </c>
      <c r="AB444" s="52">
        <v>0.68402740282663699</v>
      </c>
      <c r="AC444" s="52">
        <v>0.67694466238613804</v>
      </c>
      <c r="AD444" s="52">
        <v>0.70862982787709505</v>
      </c>
      <c r="AE444" s="52">
        <v>0.748406487300738</v>
      </c>
      <c r="AF444" s="52">
        <v>0.76368624669704499</v>
      </c>
      <c r="AG444" s="52">
        <v>0.84023608219821799</v>
      </c>
      <c r="AH444" s="52">
        <v>0.95170600812449002</v>
      </c>
      <c r="AI444" s="52">
        <v>1.1051369512808</v>
      </c>
      <c r="AJ444" s="52">
        <v>1.3057852272880599</v>
      </c>
      <c r="AK444" s="52">
        <v>1.5144268217622301</v>
      </c>
      <c r="AL444" s="52">
        <v>1.73215223534147</v>
      </c>
      <c r="AM444" s="52">
        <v>1.9157773962262801</v>
      </c>
      <c r="AN444" s="52">
        <v>1.95804478619125</v>
      </c>
      <c r="AO444" s="52">
        <v>2.0128493203577298</v>
      </c>
      <c r="AP444" s="52">
        <v>1.9739467654078</v>
      </c>
      <c r="AQ444" s="52">
        <v>1.83086613610695</v>
      </c>
      <c r="AR444" s="52">
        <v>1.7202215032447801</v>
      </c>
      <c r="AS444" s="52">
        <v>1.6454862898234901</v>
      </c>
      <c r="AT444" s="52">
        <v>1.44333227211042</v>
      </c>
      <c r="AU444" s="52">
        <v>1.2286475233169001</v>
      </c>
      <c r="AV444" s="52">
        <v>1.12983022350662</v>
      </c>
      <c r="AW444" s="52">
        <v>1.0316763687967401</v>
      </c>
      <c r="AX444" s="52">
        <v>0.90343013413772999</v>
      </c>
      <c r="AY444" s="52">
        <v>0.805350183902521</v>
      </c>
      <c r="AZ444" s="52">
        <v>0.72948461127525899</v>
      </c>
      <c r="BA444" s="52">
        <v>0.68506215654177505</v>
      </c>
      <c r="BB444" s="52">
        <v>0.67425643881553499</v>
      </c>
      <c r="BC444" s="52">
        <v>0.70107632569058997</v>
      </c>
      <c r="BD444" s="52">
        <v>0.74529413581051895</v>
      </c>
      <c r="BE444" s="52">
        <v>0.77148470226927901</v>
      </c>
      <c r="BF444" s="52">
        <v>0.84903001792366894</v>
      </c>
      <c r="BG444" s="52">
        <v>0.95410317175731096</v>
      </c>
      <c r="BH444" s="52">
        <v>1.10914353600986</v>
      </c>
      <c r="BI444" s="52">
        <v>1.3027532976970899</v>
      </c>
      <c r="BJ444" s="52">
        <v>1.52954450147529</v>
      </c>
      <c r="BK444" s="52">
        <v>1.75873905251744</v>
      </c>
      <c r="BL444" s="52">
        <v>1.95255250154279</v>
      </c>
      <c r="BM444" s="52">
        <v>2.0680639185926601</v>
      </c>
      <c r="BN444" s="52">
        <v>2.1371825343284998</v>
      </c>
      <c r="BO444" s="52">
        <v>2.0970292467750902</v>
      </c>
      <c r="BP444" s="52">
        <v>1.9454340543316599</v>
      </c>
      <c r="BQ444" s="52">
        <v>1.7896178597703201</v>
      </c>
      <c r="BR444" s="52">
        <v>1.64548665266727</v>
      </c>
      <c r="BS444" s="52">
        <v>1.4357255075902999</v>
      </c>
      <c r="BT444" s="52">
        <v>1.2239778631954199</v>
      </c>
      <c r="BU444" s="52">
        <v>76.881405325006099</v>
      </c>
      <c r="BV444" s="52">
        <v>74.043928918904996</v>
      </c>
      <c r="BW444" s="52">
        <v>72.660557318744907</v>
      </c>
      <c r="BX444" s="52">
        <v>71.337770670557006</v>
      </c>
      <c r="BY444" s="52">
        <v>69.911253831089695</v>
      </c>
      <c r="BZ444" s="52">
        <v>68.8735673329804</v>
      </c>
      <c r="CA444" s="52">
        <v>67.961595857282404</v>
      </c>
      <c r="CB444" s="52">
        <v>68.032659210985699</v>
      </c>
      <c r="CC444" s="52">
        <v>71.1428575989232</v>
      </c>
      <c r="CD444" s="52">
        <v>75.935324501747701</v>
      </c>
      <c r="CE444" s="52">
        <v>80.503534778618899</v>
      </c>
      <c r="CF444" s="52">
        <v>84.540330545246206</v>
      </c>
      <c r="CG444" s="52">
        <v>88.110735803111993</v>
      </c>
      <c r="CH444" s="52">
        <v>91.177045609562299</v>
      </c>
      <c r="CI444" s="52">
        <v>93.585270597181605</v>
      </c>
      <c r="CJ444" s="52">
        <v>95.484472211212093</v>
      </c>
      <c r="CK444" s="52">
        <v>96.301765725155093</v>
      </c>
      <c r="CL444" s="52">
        <v>96.255750623150703</v>
      </c>
      <c r="CM444" s="52">
        <v>95.103785268022904</v>
      </c>
      <c r="CN444" s="52">
        <v>92.463035791809602</v>
      </c>
      <c r="CO444" s="52">
        <v>88.638535560927494</v>
      </c>
      <c r="CP444" s="52">
        <v>84.915155744873303</v>
      </c>
      <c r="CQ444" s="52">
        <v>82.021405104538005</v>
      </c>
      <c r="CR444" s="52">
        <v>79.653388333132</v>
      </c>
      <c r="CS444" s="52">
        <v>77.893531752255896</v>
      </c>
      <c r="CT444" s="52">
        <v>2.1715790128010799E-2</v>
      </c>
      <c r="CU444" s="52">
        <v>1.5510718922362899E-2</v>
      </c>
      <c r="CV444" s="52">
        <v>1.6929129240023301E-2</v>
      </c>
      <c r="CW444" s="52">
        <v>1.0971532204084301E-2</v>
      </c>
      <c r="CX444" s="52">
        <v>1.76163444891131E-3</v>
      </c>
      <c r="CY444" s="52">
        <v>-1.8719578464426901E-3</v>
      </c>
      <c r="CZ444" s="52">
        <v>-1.2080809711995199E-3</v>
      </c>
      <c r="DA444" s="57">
        <v>9.1601277394534799E-3</v>
      </c>
      <c r="DB444" s="57">
        <v>1.8966150597145601E-2</v>
      </c>
      <c r="DC444" s="57">
        <v>1.54826206201927E-2</v>
      </c>
      <c r="DD444" s="57">
        <v>5.15524482066901E-3</v>
      </c>
      <c r="DE444" s="57">
        <v>3.86590647583687E-3</v>
      </c>
      <c r="DF444" s="52">
        <v>-7.4965074264232399E-3</v>
      </c>
      <c r="DG444" s="52">
        <v>2.4805209401907499E-3</v>
      </c>
      <c r="DH444" s="52">
        <v>1.21534221709427E-2</v>
      </c>
      <c r="DI444" s="52">
        <v>1.65548290644221E-2</v>
      </c>
      <c r="DJ444" s="52">
        <v>8.2733853476121194E-2</v>
      </c>
      <c r="DK444" s="52">
        <v>0.104314178504206</v>
      </c>
      <c r="DL444" s="52">
        <v>0.107189170698613</v>
      </c>
      <c r="DM444" s="52">
        <v>0.10009172636825001</v>
      </c>
      <c r="DN444" s="57">
        <v>6.1692549403069501E-2</v>
      </c>
      <c r="DO444" s="57">
        <v>3.3480138214845301E-3</v>
      </c>
      <c r="DP444" s="52">
        <v>-3.82715667008674E-3</v>
      </c>
      <c r="DQ444" s="52">
        <v>3.2293500420571203E-5</v>
      </c>
      <c r="DR444" s="58">
        <v>1.55676294663333E-7</v>
      </c>
      <c r="DS444" s="58">
        <v>1.2889397810997401E-7</v>
      </c>
      <c r="DT444" s="58">
        <v>9.3636705110585996E-8</v>
      </c>
      <c r="DU444" s="58">
        <v>4.7517833693594397E-8</v>
      </c>
      <c r="DV444" s="58">
        <v>1.90761738951721E-8</v>
      </c>
      <c r="DW444" s="58">
        <v>7.9862478918034499E-9</v>
      </c>
      <c r="DX444" s="58">
        <v>2.2526515191541401E-8</v>
      </c>
      <c r="DY444" s="58">
        <v>1.2097592719270699E-7</v>
      </c>
      <c r="DZ444" s="58">
        <v>4.86505157425368E-8</v>
      </c>
      <c r="EA444" s="58">
        <v>3.3141675952199902E-8</v>
      </c>
      <c r="EB444" s="58">
        <v>1.9784214004013999E-8</v>
      </c>
      <c r="EC444" s="58">
        <v>2.4419470398901001E-8</v>
      </c>
      <c r="ED444" s="58">
        <v>6.0250799710004695E-8</v>
      </c>
      <c r="EE444" s="58">
        <v>1.60307930145535E-7</v>
      </c>
      <c r="EF444" s="58">
        <v>2.3124097235901701E-7</v>
      </c>
      <c r="EG444" s="58">
        <v>2.7484617989800301E-7</v>
      </c>
      <c r="EH444" s="58">
        <v>3.0300724119212598E-7</v>
      </c>
      <c r="EI444" s="58">
        <v>3.2851733545727402E-7</v>
      </c>
      <c r="EJ444" s="58">
        <v>3.21779393138712E-7</v>
      </c>
      <c r="EK444" s="58">
        <v>3.03169514350766E-7</v>
      </c>
      <c r="EL444" s="58">
        <v>3.52768630342708E-7</v>
      </c>
      <c r="EM444" s="58">
        <v>2.13739207435176E-7</v>
      </c>
      <c r="EN444" s="58">
        <v>3.1849623458405899E-8</v>
      </c>
      <c r="EO444" s="58">
        <v>2.9217342205893E-8</v>
      </c>
    </row>
    <row r="445" spans="2:145" x14ac:dyDescent="0.25">
      <c r="B44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Bay Area_All_All_All_All_All_All_All_All_All_All_73050</v>
      </c>
      <c r="C445" s="52" t="s">
        <v>203</v>
      </c>
      <c r="D445" s="52" t="s">
        <v>204</v>
      </c>
      <c r="E445" s="52" t="s">
        <v>205</v>
      </c>
      <c r="F445" s="52" t="s">
        <v>25</v>
      </c>
      <c r="G445" s="52" t="s">
        <v>25</v>
      </c>
      <c r="H445" s="52" t="s">
        <v>25</v>
      </c>
      <c r="I445" s="52" t="s">
        <v>25</v>
      </c>
      <c r="J445" s="52" t="s">
        <v>25</v>
      </c>
      <c r="K445" s="52" t="s">
        <v>25</v>
      </c>
      <c r="L445" s="52" t="s">
        <v>25</v>
      </c>
      <c r="M445" s="52" t="s">
        <v>25</v>
      </c>
      <c r="N445" s="55" t="s">
        <v>25</v>
      </c>
      <c r="O445" s="52" t="s">
        <v>25</v>
      </c>
      <c r="P445" s="55">
        <v>73050</v>
      </c>
      <c r="Q445" s="52">
        <v>17</v>
      </c>
      <c r="R445" s="52">
        <v>21</v>
      </c>
      <c r="S445" s="56">
        <v>6360.7777777777701</v>
      </c>
      <c r="T445" s="52">
        <v>0</v>
      </c>
      <c r="U445" s="52">
        <v>0</v>
      </c>
      <c r="V445" s="52">
        <v>0</v>
      </c>
      <c r="W445" s="52">
        <v>0</v>
      </c>
      <c r="X445" s="52">
        <v>0.98506175941611196</v>
      </c>
      <c r="Y445" s="52">
        <v>0.877745608908992</v>
      </c>
      <c r="Z445" s="52">
        <v>0.74759348866757502</v>
      </c>
      <c r="AA445" s="52">
        <v>0.64388867232208902</v>
      </c>
      <c r="AB445" s="52">
        <v>0.57575301637737497</v>
      </c>
      <c r="AC445" s="52">
        <v>0.56073995881745398</v>
      </c>
      <c r="AD445" s="52">
        <v>0.57655559583152705</v>
      </c>
      <c r="AE445" s="52">
        <v>0.62715721392406198</v>
      </c>
      <c r="AF445" s="52">
        <v>0.64771503343233905</v>
      </c>
      <c r="AG445" s="52">
        <v>0.70188927922161604</v>
      </c>
      <c r="AH445" s="52">
        <v>0.76551128798668699</v>
      </c>
      <c r="AI445" s="52">
        <v>0.86630090328786502</v>
      </c>
      <c r="AJ445" s="52">
        <v>0.96368790995128795</v>
      </c>
      <c r="AK445" s="52">
        <v>1.1063453731061299</v>
      </c>
      <c r="AL445" s="52">
        <v>1.2570714482519401</v>
      </c>
      <c r="AM445" s="52">
        <v>1.38173654642754</v>
      </c>
      <c r="AN445" s="52">
        <v>1.3862201882147001</v>
      </c>
      <c r="AO445" s="52">
        <v>1.4473901945727199</v>
      </c>
      <c r="AP445" s="52">
        <v>1.44599395867708</v>
      </c>
      <c r="AQ445" s="52">
        <v>1.35555107910203</v>
      </c>
      <c r="AR445" s="52">
        <v>1.2917939124282201</v>
      </c>
      <c r="AS445" s="52">
        <v>1.29529865418053</v>
      </c>
      <c r="AT445" s="52">
        <v>1.19128728301065</v>
      </c>
      <c r="AU445" s="52">
        <v>1.04909885967043</v>
      </c>
      <c r="AV445" s="52">
        <v>0.97073578319813403</v>
      </c>
      <c r="AW445" s="52">
        <v>0.80523447566117101</v>
      </c>
      <c r="AX445" s="52">
        <v>0.70680633618099298</v>
      </c>
      <c r="AY445" s="52">
        <v>0.63355755796961</v>
      </c>
      <c r="AZ445" s="52">
        <v>0.58088961318029297</v>
      </c>
      <c r="BA445" s="52">
        <v>0.55322761788755703</v>
      </c>
      <c r="BB445" s="52">
        <v>0.55687560166454597</v>
      </c>
      <c r="BC445" s="52">
        <v>0.59344424700051501</v>
      </c>
      <c r="BD445" s="52">
        <v>0.63885825732219603</v>
      </c>
      <c r="BE445" s="52">
        <v>0.65791524094162601</v>
      </c>
      <c r="BF445" s="52">
        <v>0.70590713327677201</v>
      </c>
      <c r="BG445" s="52">
        <v>0.762558004463744</v>
      </c>
      <c r="BH445" s="52">
        <v>0.85433726993885595</v>
      </c>
      <c r="BI445" s="52">
        <v>0.97934975831023496</v>
      </c>
      <c r="BJ445" s="52">
        <v>1.1531651328255701</v>
      </c>
      <c r="BK445" s="52">
        <v>1.33877191576449</v>
      </c>
      <c r="BL445" s="52">
        <v>1.5182670776221701</v>
      </c>
      <c r="BM445" s="52">
        <v>1.6317474260718099</v>
      </c>
      <c r="BN445" s="52">
        <v>1.6586245821055301</v>
      </c>
      <c r="BO445" s="52">
        <v>1.6138794991061201</v>
      </c>
      <c r="BP445" s="52">
        <v>1.4780407382974099</v>
      </c>
      <c r="BQ445" s="52">
        <v>1.3460800153861601</v>
      </c>
      <c r="BR445" s="52">
        <v>1.28423576385575</v>
      </c>
      <c r="BS445" s="52">
        <v>1.1967939834230501</v>
      </c>
      <c r="BT445" s="52">
        <v>1.0286368860561901</v>
      </c>
      <c r="BU445" s="52">
        <v>68.307360674728798</v>
      </c>
      <c r="BV445" s="52">
        <v>65.844310728344595</v>
      </c>
      <c r="BW445" s="52">
        <v>64.533137695031797</v>
      </c>
      <c r="BX445" s="52">
        <v>63.388139201281497</v>
      </c>
      <c r="BY445" s="52">
        <v>62.497647846251198</v>
      </c>
      <c r="BZ445" s="52">
        <v>61.816148625160203</v>
      </c>
      <c r="CA445" s="52">
        <v>61.222720257264299</v>
      </c>
      <c r="CB445" s="52">
        <v>61.293248319162501</v>
      </c>
      <c r="CC445" s="52">
        <v>63.6670705279736</v>
      </c>
      <c r="CD445" s="52">
        <v>67.591508729836406</v>
      </c>
      <c r="CE445" s="52">
        <v>72.080472414550798</v>
      </c>
      <c r="CF445" s="52">
        <v>76.094010635422407</v>
      </c>
      <c r="CG445" s="52">
        <v>80.087211315262707</v>
      </c>
      <c r="CH445" s="52">
        <v>83.097893346974502</v>
      </c>
      <c r="CI445" s="52">
        <v>85.326752207876794</v>
      </c>
      <c r="CJ445" s="52">
        <v>87.127331188774207</v>
      </c>
      <c r="CK445" s="52">
        <v>87.745739691765095</v>
      </c>
      <c r="CL445" s="52">
        <v>86.915658043795005</v>
      </c>
      <c r="CM445" s="52">
        <v>85.215550048365799</v>
      </c>
      <c r="CN445" s="52">
        <v>81.566744920774795</v>
      </c>
      <c r="CO445" s="52">
        <v>77.401683951623696</v>
      </c>
      <c r="CP445" s="52">
        <v>74.412911450420097</v>
      </c>
      <c r="CQ445" s="52">
        <v>72.386042550631103</v>
      </c>
      <c r="CR445" s="52">
        <v>70.640713841646701</v>
      </c>
      <c r="CS445" s="52">
        <v>68.808305263230807</v>
      </c>
      <c r="CT445" s="52">
        <v>5.2760381980705299E-3</v>
      </c>
      <c r="CU445" s="52">
        <v>-1.35920698692336E-2</v>
      </c>
      <c r="CV445" s="52">
        <v>-2.1840285733345402E-3</v>
      </c>
      <c r="CW445" s="52">
        <v>-2.6822404477909901E-4</v>
      </c>
      <c r="CX445" s="52">
        <v>2.90714556823477E-4</v>
      </c>
      <c r="CY445" s="52">
        <v>-3.0583954260438302E-3</v>
      </c>
      <c r="CZ445" s="52">
        <v>2.5144933084711701E-3</v>
      </c>
      <c r="DA445" s="57">
        <v>5.8567261051105501E-3</v>
      </c>
      <c r="DB445" s="57">
        <v>2.23609969736146E-2</v>
      </c>
      <c r="DC445" s="57">
        <v>1.9406469367249699E-2</v>
      </c>
      <c r="DD445" s="57">
        <v>9.7191740703886503E-3</v>
      </c>
      <c r="DE445" s="57">
        <v>3.2795081549841501E-3</v>
      </c>
      <c r="DF445" s="57">
        <v>-4.2648830407389302E-3</v>
      </c>
      <c r="DG445" s="57">
        <v>-4.27299058344473E-3</v>
      </c>
      <c r="DH445" s="52">
        <v>4.5100168356790897E-3</v>
      </c>
      <c r="DI445" s="52">
        <v>1.20983633237365E-2</v>
      </c>
      <c r="DJ445" s="52">
        <v>7.3938596715198895E-2</v>
      </c>
      <c r="DK445" s="52">
        <v>8.8292153871589396E-2</v>
      </c>
      <c r="DL445" s="52">
        <v>8.2070419765308197E-2</v>
      </c>
      <c r="DM445" s="52">
        <v>7.4530440701987596E-2</v>
      </c>
      <c r="DN445" s="57">
        <v>4.12355199207367E-2</v>
      </c>
      <c r="DO445" s="57">
        <v>1.63801937338186E-3</v>
      </c>
      <c r="DP445" s="52">
        <v>-1.4536176424606801E-3</v>
      </c>
      <c r="DQ445" s="52">
        <v>1.24015127331133E-3</v>
      </c>
      <c r="DR445" s="58">
        <v>5.8554169893975299E-7</v>
      </c>
      <c r="DS445" s="58">
        <v>5.1209829442940896E-7</v>
      </c>
      <c r="DT445" s="58">
        <v>3.9366904444815399E-7</v>
      </c>
      <c r="DU445" s="58">
        <v>2.0561172855846099E-7</v>
      </c>
      <c r="DV445" s="58">
        <v>8.1310112200494102E-8</v>
      </c>
      <c r="DW445" s="58">
        <v>2.6678113850177701E-8</v>
      </c>
      <c r="DX445" s="58">
        <v>8.3225800916390595E-8</v>
      </c>
      <c r="DY445" s="58">
        <v>5.1948403714717205E-7</v>
      </c>
      <c r="DZ445" s="58">
        <v>1.63796547706205E-7</v>
      </c>
      <c r="EA445" s="58">
        <v>1.04960218987191E-7</v>
      </c>
      <c r="EB445" s="58">
        <v>6.2421159149415601E-8</v>
      </c>
      <c r="EC445" s="58">
        <v>5.9861843876112101E-8</v>
      </c>
      <c r="ED445" s="58">
        <v>1.2780308335983501E-7</v>
      </c>
      <c r="EE445" s="58">
        <v>3.8730268819677898E-7</v>
      </c>
      <c r="EF445" s="58">
        <v>5.5595741170498705E-7</v>
      </c>
      <c r="EG445" s="58">
        <v>6.5127255125324599E-7</v>
      </c>
      <c r="EH445" s="58">
        <v>7.6063383715957497E-7</v>
      </c>
      <c r="EI445" s="58">
        <v>7.4403460360967202E-7</v>
      </c>
      <c r="EJ445" s="58">
        <v>7.4312922828817995E-7</v>
      </c>
      <c r="EK445" s="58">
        <v>7.7350175029964498E-7</v>
      </c>
      <c r="EL445" s="58">
        <v>9.1824551048460001E-7</v>
      </c>
      <c r="EM445" s="58">
        <v>5.0300902842294898E-7</v>
      </c>
      <c r="EN445" s="58">
        <v>5.54059990035165E-8</v>
      </c>
      <c r="EO445" s="58">
        <v>5.1552195009898801E-8</v>
      </c>
    </row>
    <row r="446" spans="2:145" x14ac:dyDescent="0.25">
      <c r="B44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Greater Fresno Area_All_All_All_All_All_All_All_All_All_All_73050</v>
      </c>
      <c r="C446" s="52" t="s">
        <v>203</v>
      </c>
      <c r="D446" s="52" t="s">
        <v>206</v>
      </c>
      <c r="E446" s="52" t="s">
        <v>207</v>
      </c>
      <c r="F446" s="52" t="s">
        <v>25</v>
      </c>
      <c r="G446" s="52" t="s">
        <v>25</v>
      </c>
      <c r="H446" s="52" t="s">
        <v>25</v>
      </c>
      <c r="I446" s="52" t="s">
        <v>25</v>
      </c>
      <c r="J446" s="52" t="s">
        <v>25</v>
      </c>
      <c r="K446" s="52" t="s">
        <v>25</v>
      </c>
      <c r="L446" s="52" t="s">
        <v>25</v>
      </c>
      <c r="M446" s="52" t="s">
        <v>25</v>
      </c>
      <c r="N446" s="55" t="s">
        <v>25</v>
      </c>
      <c r="O446" s="52" t="s">
        <v>25</v>
      </c>
      <c r="P446" s="55">
        <v>73050</v>
      </c>
      <c r="Q446" s="52">
        <v>17</v>
      </c>
      <c r="R446" s="52">
        <v>21</v>
      </c>
      <c r="S446" s="56">
        <v>11091.777777777699</v>
      </c>
      <c r="T446" s="52">
        <v>0</v>
      </c>
      <c r="U446" s="52">
        <v>0</v>
      </c>
      <c r="V446" s="52">
        <v>0</v>
      </c>
      <c r="W446" s="52">
        <v>0</v>
      </c>
      <c r="X446" s="52">
        <v>1.16128062429447</v>
      </c>
      <c r="Y446" s="52">
        <v>1.0000518013947499</v>
      </c>
      <c r="Z446" s="52">
        <v>0.87544934758549897</v>
      </c>
      <c r="AA446" s="52">
        <v>0.79138981794101704</v>
      </c>
      <c r="AB446" s="52">
        <v>0.75253396602512301</v>
      </c>
      <c r="AC446" s="52">
        <v>0.73319295545840601</v>
      </c>
      <c r="AD446" s="52">
        <v>0.76685386356135199</v>
      </c>
      <c r="AE446" s="52">
        <v>0.78866285758991395</v>
      </c>
      <c r="AF446" s="52">
        <v>0.81216584341202902</v>
      </c>
      <c r="AG446" s="52">
        <v>0.90201221570622803</v>
      </c>
      <c r="AH446" s="52">
        <v>1.0478726017687601</v>
      </c>
      <c r="AI446" s="52">
        <v>1.2565992714763901</v>
      </c>
      <c r="AJ446" s="52">
        <v>1.52009356114969</v>
      </c>
      <c r="AK446" s="52">
        <v>1.7891421177860301</v>
      </c>
      <c r="AL446" s="52">
        <v>2.0400257382737399</v>
      </c>
      <c r="AM446" s="52">
        <v>2.2717273649319401</v>
      </c>
      <c r="AN446" s="52">
        <v>2.33660242726982</v>
      </c>
      <c r="AO446" s="52">
        <v>2.4247866461982199</v>
      </c>
      <c r="AP446" s="52">
        <v>2.3824251051424601</v>
      </c>
      <c r="AQ446" s="52">
        <v>2.1930937939254198</v>
      </c>
      <c r="AR446" s="52">
        <v>2.0516139328068101</v>
      </c>
      <c r="AS446" s="52">
        <v>1.9335033763537299</v>
      </c>
      <c r="AT446" s="52">
        <v>1.6958841334186801</v>
      </c>
      <c r="AU446" s="52">
        <v>1.45224635410128</v>
      </c>
      <c r="AV446" s="52">
        <v>1.3199886170046</v>
      </c>
      <c r="AW446" s="52">
        <v>1.1780774818294899</v>
      </c>
      <c r="AX446" s="52">
        <v>1.01799868225642</v>
      </c>
      <c r="AY446" s="52">
        <v>0.90333182488657504</v>
      </c>
      <c r="AZ446" s="52">
        <v>0.81170815984412603</v>
      </c>
      <c r="BA446" s="52">
        <v>0.75420902149173696</v>
      </c>
      <c r="BB446" s="52">
        <v>0.73445332773230998</v>
      </c>
      <c r="BC446" s="52">
        <v>0.75567892913765999</v>
      </c>
      <c r="BD446" s="52">
        <v>0.80432635176314704</v>
      </c>
      <c r="BE446" s="52">
        <v>0.83813651007544998</v>
      </c>
      <c r="BF446" s="52">
        <v>0.94051960760299602</v>
      </c>
      <c r="BG446" s="52">
        <v>1.07138520870776</v>
      </c>
      <c r="BH446" s="52">
        <v>1.2540399725884199</v>
      </c>
      <c r="BI446" s="52">
        <v>1.47177198127398</v>
      </c>
      <c r="BJ446" s="52">
        <v>1.7110631377102401</v>
      </c>
      <c r="BK446" s="52">
        <v>1.9524038479955399</v>
      </c>
      <c r="BL446" s="52">
        <v>2.1927517943386201</v>
      </c>
      <c r="BM446" s="52">
        <v>2.29419815165816</v>
      </c>
      <c r="BN446" s="52">
        <v>2.3984572454603099</v>
      </c>
      <c r="BO446" s="52">
        <v>2.36738660556022</v>
      </c>
      <c r="BP446" s="52">
        <v>2.2176582714467501</v>
      </c>
      <c r="BQ446" s="52">
        <v>2.06638529231989</v>
      </c>
      <c r="BR446" s="52">
        <v>1.92218595252776</v>
      </c>
      <c r="BS446" s="52">
        <v>1.69082846285013</v>
      </c>
      <c r="BT446" s="52">
        <v>1.44352961414835</v>
      </c>
      <c r="BU446" s="52">
        <v>81.748129316142197</v>
      </c>
      <c r="BV446" s="52">
        <v>78.228574159315599</v>
      </c>
      <c r="BW446" s="52">
        <v>76.827727036264093</v>
      </c>
      <c r="BX446" s="52">
        <v>75.373218388318705</v>
      </c>
      <c r="BY446" s="52">
        <v>73.721086373056806</v>
      </c>
      <c r="BZ446" s="52">
        <v>72.819873930551907</v>
      </c>
      <c r="CA446" s="52">
        <v>71.181878888867899</v>
      </c>
      <c r="CB446" s="52">
        <v>71.0958483718927</v>
      </c>
      <c r="CC446" s="52">
        <v>73.727343031918295</v>
      </c>
      <c r="CD446" s="52">
        <v>78.128758293272199</v>
      </c>
      <c r="CE446" s="52">
        <v>82.617133796352306</v>
      </c>
      <c r="CF446" s="52">
        <v>86.748030689199794</v>
      </c>
      <c r="CG446" s="52">
        <v>90.284965765099301</v>
      </c>
      <c r="CH446" s="52">
        <v>93.410996525956904</v>
      </c>
      <c r="CI446" s="52">
        <v>95.941187968777896</v>
      </c>
      <c r="CJ446" s="52">
        <v>98.481784475163806</v>
      </c>
      <c r="CK446" s="52">
        <v>99.420257093063299</v>
      </c>
      <c r="CL446" s="52">
        <v>100.02512773792</v>
      </c>
      <c r="CM446" s="52">
        <v>99.289861931117002</v>
      </c>
      <c r="CN446" s="52">
        <v>97.166211413903497</v>
      </c>
      <c r="CO446" s="52">
        <v>94.147222201500398</v>
      </c>
      <c r="CP446" s="52">
        <v>90.517184775332197</v>
      </c>
      <c r="CQ446" s="52">
        <v>87.717820529754306</v>
      </c>
      <c r="CR446" s="52">
        <v>84.729019067759594</v>
      </c>
      <c r="CS446" s="52">
        <v>83.096541801422802</v>
      </c>
      <c r="CT446" s="52">
        <v>3.1236068120105102E-2</v>
      </c>
      <c r="CU446" s="52">
        <v>3.0845056460020899E-2</v>
      </c>
      <c r="CV446" s="52">
        <v>2.7067430842782299E-2</v>
      </c>
      <c r="CW446" s="52">
        <v>1.6754622412130899E-2</v>
      </c>
      <c r="CX446" s="52">
        <v>2.6227806469842998E-3</v>
      </c>
      <c r="CY446" s="52">
        <v>-1.19004532021687E-3</v>
      </c>
      <c r="CZ446" s="52">
        <v>-2.9785573643592899E-3</v>
      </c>
      <c r="DA446" s="57">
        <v>1.05965429460795E-2</v>
      </c>
      <c r="DB446" s="57">
        <v>1.7922828497755901E-2</v>
      </c>
      <c r="DC446" s="57">
        <v>1.42999010465373E-2</v>
      </c>
      <c r="DD446" s="57">
        <v>3.61673804539374E-3</v>
      </c>
      <c r="DE446" s="57">
        <v>3.7214217205793401E-3</v>
      </c>
      <c r="DF446" s="57">
        <v>-8.8290590244289799E-3</v>
      </c>
      <c r="DG446" s="57">
        <v>4.5848372793234502E-3</v>
      </c>
      <c r="DH446" s="52">
        <v>1.5071747608284201E-2</v>
      </c>
      <c r="DI446" s="52">
        <v>2.0267942085310301E-2</v>
      </c>
      <c r="DJ446" s="52">
        <v>8.5965199927527894E-2</v>
      </c>
      <c r="DK446" s="52">
        <v>0.113096580444488</v>
      </c>
      <c r="DL446" s="52">
        <v>0.116195292144903</v>
      </c>
      <c r="DM446" s="52">
        <v>0.10749179280300999</v>
      </c>
      <c r="DN446" s="57">
        <v>7.7081582590274103E-2</v>
      </c>
      <c r="DO446" s="57">
        <v>6.4546512043737398E-3</v>
      </c>
      <c r="DP446" s="52">
        <v>-4.8245739146586704E-3</v>
      </c>
      <c r="DQ446" s="52">
        <v>-5.7470628253359301E-4</v>
      </c>
      <c r="DR446" s="58">
        <v>1.2885295602034299E-6</v>
      </c>
      <c r="DS446" s="58">
        <v>1.03157550705968E-6</v>
      </c>
      <c r="DT446" s="58">
        <v>7.4521986938244496E-7</v>
      </c>
      <c r="DU446" s="58">
        <v>3.57233798997342E-7</v>
      </c>
      <c r="DV446" s="58">
        <v>1.3955217024920801E-7</v>
      </c>
      <c r="DW446" s="58">
        <v>6.4995224713209894E-8</v>
      </c>
      <c r="DX446" s="58">
        <v>1.7266890767709299E-7</v>
      </c>
      <c r="DY446" s="58">
        <v>9.9797595729138795E-7</v>
      </c>
      <c r="DZ446" s="58">
        <v>3.5955711802553799E-7</v>
      </c>
      <c r="EA446" s="58">
        <v>2.43836970034476E-7</v>
      </c>
      <c r="EB446" s="58">
        <v>1.4183858231000699E-7</v>
      </c>
      <c r="EC446" s="58">
        <v>1.7171463521080699E-7</v>
      </c>
      <c r="ED446" s="58">
        <v>4.8818987245595195E-7</v>
      </c>
      <c r="EE446" s="58">
        <v>1.35937801166752E-6</v>
      </c>
      <c r="EF446" s="58">
        <v>2.0040547636330698E-6</v>
      </c>
      <c r="EG446" s="58">
        <v>2.4779678766825499E-6</v>
      </c>
      <c r="EH446" s="58">
        <v>2.6014121361325702E-6</v>
      </c>
      <c r="EI446" s="58">
        <v>2.9411251320047699E-6</v>
      </c>
      <c r="EJ446" s="58">
        <v>2.85596695352265E-6</v>
      </c>
      <c r="EK446" s="58">
        <v>2.6250130556829702E-6</v>
      </c>
      <c r="EL446" s="58">
        <v>2.99324096230563E-6</v>
      </c>
      <c r="EM446" s="58">
        <v>1.8214568020072E-6</v>
      </c>
      <c r="EN446" s="58">
        <v>2.90998338388757E-7</v>
      </c>
      <c r="EO446" s="58">
        <v>2.34429904687288E-7</v>
      </c>
    </row>
    <row r="447" spans="2:145" x14ac:dyDescent="0.25">
      <c r="B44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Humboldt_All_All_All_All_All_All_All_All_All_All_73050</v>
      </c>
      <c r="C447" s="52" t="s">
        <v>203</v>
      </c>
      <c r="D447" s="52" t="s">
        <v>208</v>
      </c>
      <c r="E447" s="52" t="s">
        <v>209</v>
      </c>
      <c r="F447" s="52" t="s">
        <v>25</v>
      </c>
      <c r="G447" s="52" t="s">
        <v>25</v>
      </c>
      <c r="H447" s="52" t="s">
        <v>25</v>
      </c>
      <c r="I447" s="52" t="s">
        <v>25</v>
      </c>
      <c r="J447" s="52" t="s">
        <v>25</v>
      </c>
      <c r="K447" s="52" t="s">
        <v>25</v>
      </c>
      <c r="L447" s="52" t="s">
        <v>25</v>
      </c>
      <c r="M447" s="52" t="s">
        <v>25</v>
      </c>
      <c r="N447" s="55" t="s">
        <v>25</v>
      </c>
      <c r="O447" s="52" t="s">
        <v>25</v>
      </c>
      <c r="P447" s="55">
        <v>73050</v>
      </c>
      <c r="Q447" s="52">
        <v>17</v>
      </c>
      <c r="R447" s="52">
        <v>21</v>
      </c>
      <c r="S447" s="56">
        <v>166.333333333333</v>
      </c>
      <c r="T447" s="52">
        <v>0</v>
      </c>
      <c r="U447" s="52">
        <v>0</v>
      </c>
      <c r="V447" s="52">
        <v>0</v>
      </c>
      <c r="W447" s="52">
        <v>0</v>
      </c>
      <c r="X447" s="52">
        <v>0.52328320532300499</v>
      </c>
      <c r="Y447" s="52">
        <v>0.468535265909578</v>
      </c>
      <c r="Z447" s="52">
        <v>0.444096996716975</v>
      </c>
      <c r="AA447" s="52">
        <v>0.405823790057598</v>
      </c>
      <c r="AB447" s="52">
        <v>0.40363208374451198</v>
      </c>
      <c r="AC447" s="52">
        <v>0.42401506502274799</v>
      </c>
      <c r="AD447" s="52">
        <v>0.43777994253482999</v>
      </c>
      <c r="AE447" s="52">
        <v>0.44816199935505202</v>
      </c>
      <c r="AF447" s="52">
        <v>0.43199359130708498</v>
      </c>
      <c r="AG447" s="52">
        <v>0.46943501135362398</v>
      </c>
      <c r="AH447" s="52">
        <v>0.52832573029877306</v>
      </c>
      <c r="AI447" s="52">
        <v>0.56312737411283098</v>
      </c>
      <c r="AJ447" s="52">
        <v>0.60747721748411498</v>
      </c>
      <c r="AK447" s="52">
        <v>0.61991208857135605</v>
      </c>
      <c r="AL447" s="52">
        <v>0.63742306608159105</v>
      </c>
      <c r="AM447" s="52">
        <v>0.63276844530838094</v>
      </c>
      <c r="AN447" s="52">
        <v>0.63906192103700998</v>
      </c>
      <c r="AO447" s="52">
        <v>0.66451209725406701</v>
      </c>
      <c r="AP447" s="52">
        <v>0.64703191448002795</v>
      </c>
      <c r="AQ447" s="52">
        <v>0.64827868675961897</v>
      </c>
      <c r="AR447" s="52">
        <v>0.67371583682897396</v>
      </c>
      <c r="AS447" s="52">
        <v>0.70510509093298501</v>
      </c>
      <c r="AT447" s="52">
        <v>0.641932749292766</v>
      </c>
      <c r="AU447" s="52">
        <v>0.59879233115388697</v>
      </c>
      <c r="AV447" s="52">
        <v>0.56832542365587801</v>
      </c>
      <c r="AW447" s="52">
        <v>0.58818290342616197</v>
      </c>
      <c r="AX447" s="52">
        <v>0.53603320982283797</v>
      </c>
      <c r="AY447" s="52">
        <v>0.47366933358783497</v>
      </c>
      <c r="AZ447" s="52">
        <v>0.43008647539622202</v>
      </c>
      <c r="BA447" s="52">
        <v>0.401365786085433</v>
      </c>
      <c r="BB447" s="52">
        <v>0.41087559957191999</v>
      </c>
      <c r="BC447" s="52">
        <v>0.45795310672917</v>
      </c>
      <c r="BD447" s="52">
        <v>0.51398608219015696</v>
      </c>
      <c r="BE447" s="52">
        <v>0.51567023497216802</v>
      </c>
      <c r="BF447" s="52">
        <v>0.50243702809394397</v>
      </c>
      <c r="BG447" s="52">
        <v>0.51190134706314505</v>
      </c>
      <c r="BH447" s="52">
        <v>0.53838797706832198</v>
      </c>
      <c r="BI447" s="52">
        <v>0.59115034036224601</v>
      </c>
      <c r="BJ447" s="52">
        <v>0.68147018693862504</v>
      </c>
      <c r="BK447" s="52">
        <v>0.77967295963142902</v>
      </c>
      <c r="BL447" s="52">
        <v>0.85322581473933901</v>
      </c>
      <c r="BM447" s="52">
        <v>0.91110885750841997</v>
      </c>
      <c r="BN447" s="52">
        <v>0.94467128544630496</v>
      </c>
      <c r="BO447" s="52">
        <v>0.94631159629025796</v>
      </c>
      <c r="BP447" s="52">
        <v>0.892722062129508</v>
      </c>
      <c r="BQ447" s="52">
        <v>0.84312305413714395</v>
      </c>
      <c r="BR447" s="52">
        <v>0.79290089540119302</v>
      </c>
      <c r="BS447" s="52">
        <v>0.66733428730910305</v>
      </c>
      <c r="BT447" s="52">
        <v>0.57522873340192104</v>
      </c>
      <c r="BU447" s="52">
        <v>57.487844380192797</v>
      </c>
      <c r="BV447" s="52">
        <v>57.215331989969101</v>
      </c>
      <c r="BW447" s="52">
        <v>56.603209214383703</v>
      </c>
      <c r="BX447" s="52">
        <v>55.644791747512599</v>
      </c>
      <c r="BY447" s="52">
        <v>54.917018811285701</v>
      </c>
      <c r="BZ447" s="52">
        <v>54.694093309436099</v>
      </c>
      <c r="CA447" s="52">
        <v>54.431619567251701</v>
      </c>
      <c r="CB447" s="52">
        <v>54.358329623273399</v>
      </c>
      <c r="CC447" s="52">
        <v>56.756537663858403</v>
      </c>
      <c r="CD447" s="52">
        <v>59.609860238060399</v>
      </c>
      <c r="CE447" s="52">
        <v>62.565020033726</v>
      </c>
      <c r="CF447" s="52">
        <v>65.822576697376306</v>
      </c>
      <c r="CG447" s="52">
        <v>67.509779998151799</v>
      </c>
      <c r="CH447" s="52">
        <v>68.6846522264958</v>
      </c>
      <c r="CI447" s="52">
        <v>68.984998195574704</v>
      </c>
      <c r="CJ447" s="52">
        <v>69.069446149106497</v>
      </c>
      <c r="CK447" s="52">
        <v>68.385991935739597</v>
      </c>
      <c r="CL447" s="52">
        <v>68.513985231140495</v>
      </c>
      <c r="CM447" s="52">
        <v>67.442011135534202</v>
      </c>
      <c r="CN447" s="52">
        <v>65.152767508126502</v>
      </c>
      <c r="CO447" s="52">
        <v>63.195471014600599</v>
      </c>
      <c r="CP447" s="52">
        <v>61.433225000502297</v>
      </c>
      <c r="CQ447" s="52">
        <v>60.3199652296355</v>
      </c>
      <c r="CR447" s="52">
        <v>59.353429233598099</v>
      </c>
      <c r="CS447" s="52">
        <v>58.425968996950203</v>
      </c>
      <c r="CT447" s="52">
        <v>-3.1940301705926698E-3</v>
      </c>
      <c r="CU447" s="52">
        <v>-2.5531430231618499E-2</v>
      </c>
      <c r="CV447" s="52">
        <v>-7.7848492705972303E-3</v>
      </c>
      <c r="CW447" s="52">
        <v>-1.96431056101466E-3</v>
      </c>
      <c r="CX447" s="52">
        <v>-5.5383412974657298E-4</v>
      </c>
      <c r="CY447" s="52">
        <v>-2.5233782080295898E-3</v>
      </c>
      <c r="CZ447" s="52">
        <v>2.7513993276986198E-3</v>
      </c>
      <c r="DA447" s="57">
        <v>5.8109199334352704E-3</v>
      </c>
      <c r="DB447" s="57">
        <v>2.2612286077727101E-2</v>
      </c>
      <c r="DC447" s="57">
        <v>2.2219442366712801E-2</v>
      </c>
      <c r="DD447" s="57">
        <v>1.18276565832193E-2</v>
      </c>
      <c r="DE447" s="57">
        <v>2.8721989425315201E-3</v>
      </c>
      <c r="DF447" s="57">
        <v>8.0227640666693505E-3</v>
      </c>
      <c r="DG447" s="52">
        <v>1.41118234944296E-2</v>
      </c>
      <c r="DH447" s="52">
        <v>2.8638439114911401E-2</v>
      </c>
      <c r="DI447" s="52">
        <v>3.5842983499317402E-2</v>
      </c>
      <c r="DJ447" s="52">
        <v>5.5310220178898098E-2</v>
      </c>
      <c r="DK447" s="52">
        <v>7.37705505194199E-2</v>
      </c>
      <c r="DL447" s="52">
        <v>3.2370215784699799E-2</v>
      </c>
      <c r="DM447" s="52">
        <v>1.7049194179813001E-2</v>
      </c>
      <c r="DN447" s="57">
        <v>3.7320977228041403E-2</v>
      </c>
      <c r="DO447" s="57">
        <v>1.0134292109830899E-2</v>
      </c>
      <c r="DP447" s="52">
        <v>1.5391258511041001E-3</v>
      </c>
      <c r="DQ447" s="52">
        <v>2.0079491437616599E-3</v>
      </c>
      <c r="DR447" s="58">
        <v>2.3385942485760898E-6</v>
      </c>
      <c r="DS447" s="58">
        <v>2.0096126925644201E-6</v>
      </c>
      <c r="DT447" s="58">
        <v>1.5151825381966699E-6</v>
      </c>
      <c r="DU447" s="58">
        <v>7.8624206376876795E-7</v>
      </c>
      <c r="DV447" s="58">
        <v>3.4220786537818499E-7</v>
      </c>
      <c r="DW447" s="58">
        <v>1.12782085845234E-7</v>
      </c>
      <c r="DX447" s="58">
        <v>3.5175489428222399E-7</v>
      </c>
      <c r="DY447" s="58">
        <v>2.3520346811854998E-6</v>
      </c>
      <c r="DZ447" s="58">
        <v>6.4425016432153802E-7</v>
      </c>
      <c r="EA447" s="58">
        <v>4.6861306878995502E-7</v>
      </c>
      <c r="EB447" s="58">
        <v>3.4648358318458202E-7</v>
      </c>
      <c r="EC447" s="58">
        <v>4.0618504430569301E-7</v>
      </c>
      <c r="ED447" s="58">
        <v>9.5324269444294795E-7</v>
      </c>
      <c r="EE447" s="58">
        <v>2.35361760176575E-6</v>
      </c>
      <c r="EF447" s="58">
        <v>3.14520868343642E-6</v>
      </c>
      <c r="EG447" s="59">
        <v>4.0080007239043303E-6</v>
      </c>
      <c r="EH447" s="59">
        <v>5.1900380582749402E-6</v>
      </c>
      <c r="EI447" s="59">
        <v>4.6744985640712899E-6</v>
      </c>
      <c r="EJ447" s="59">
        <v>4.3047693623167796E-6</v>
      </c>
      <c r="EK447" s="59">
        <v>3.4761775532737399E-6</v>
      </c>
      <c r="EL447" s="59">
        <v>3.6141020707389799E-6</v>
      </c>
      <c r="EM447" s="58">
        <v>1.90651952075648E-6</v>
      </c>
      <c r="EN447" s="58">
        <v>2.55365585871303E-7</v>
      </c>
      <c r="EO447" s="58">
        <v>2.27747078697469E-7</v>
      </c>
    </row>
    <row r="448" spans="2:145" x14ac:dyDescent="0.25">
      <c r="B44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Kern_All_All_All_All_All_All_All_All_All_All_73050</v>
      </c>
      <c r="C448" s="52" t="s">
        <v>203</v>
      </c>
      <c r="D448" s="52" t="s">
        <v>210</v>
      </c>
      <c r="E448" s="52" t="s">
        <v>211</v>
      </c>
      <c r="F448" s="52" t="s">
        <v>25</v>
      </c>
      <c r="G448" s="52" t="s">
        <v>25</v>
      </c>
      <c r="H448" s="52" t="s">
        <v>25</v>
      </c>
      <c r="I448" s="52" t="s">
        <v>25</v>
      </c>
      <c r="J448" s="52" t="s">
        <v>25</v>
      </c>
      <c r="K448" s="52" t="s">
        <v>25</v>
      </c>
      <c r="L448" s="52" t="s">
        <v>25</v>
      </c>
      <c r="M448" s="52" t="s">
        <v>25</v>
      </c>
      <c r="N448" s="55" t="s">
        <v>25</v>
      </c>
      <c r="O448" s="52" t="s">
        <v>25</v>
      </c>
      <c r="P448" s="55">
        <v>73050</v>
      </c>
      <c r="Q448" s="52">
        <v>17</v>
      </c>
      <c r="R448" s="52">
        <v>21</v>
      </c>
      <c r="S448" s="56">
        <v>5099.5555555555502</v>
      </c>
      <c r="T448" s="52">
        <v>0</v>
      </c>
      <c r="U448" s="52">
        <v>0</v>
      </c>
      <c r="V448" s="52">
        <v>0</v>
      </c>
      <c r="W448" s="52">
        <v>0</v>
      </c>
      <c r="X448" s="52">
        <v>1.2087536918902599</v>
      </c>
      <c r="Y448" s="52">
        <v>1.06454055420211</v>
      </c>
      <c r="Z448" s="52">
        <v>0.93529877192137201</v>
      </c>
      <c r="AA448" s="52">
        <v>0.84984455151912797</v>
      </c>
      <c r="AB448" s="52">
        <v>0.78684847339250896</v>
      </c>
      <c r="AC448" s="52">
        <v>0.74365389773934099</v>
      </c>
      <c r="AD448" s="52">
        <v>0.72968838802556102</v>
      </c>
      <c r="AE448" s="52">
        <v>0.75484093895304405</v>
      </c>
      <c r="AF448" s="52">
        <v>0.80589681311965899</v>
      </c>
      <c r="AG448" s="52">
        <v>0.931577293168809</v>
      </c>
      <c r="AH448" s="52">
        <v>1.11180269557336</v>
      </c>
      <c r="AI448" s="52">
        <v>1.3505489956385399</v>
      </c>
      <c r="AJ448" s="52">
        <v>1.64208792250252</v>
      </c>
      <c r="AK448" s="52">
        <v>1.90144662847392</v>
      </c>
      <c r="AL448" s="52">
        <v>2.17618768214406</v>
      </c>
      <c r="AM448" s="52">
        <v>2.36335241617267</v>
      </c>
      <c r="AN448" s="52">
        <v>2.4053533979577399</v>
      </c>
      <c r="AO448" s="52">
        <v>2.4051964384723301</v>
      </c>
      <c r="AP448" s="52">
        <v>2.3125976367600001</v>
      </c>
      <c r="AQ448" s="52">
        <v>2.1805752218022501</v>
      </c>
      <c r="AR448" s="52">
        <v>2.0900361135226402</v>
      </c>
      <c r="AS448" s="52">
        <v>2.03017597993211</v>
      </c>
      <c r="AT448" s="52">
        <v>1.7862432506566299</v>
      </c>
      <c r="AU448" s="52">
        <v>1.52089039206265</v>
      </c>
      <c r="AV448" s="52">
        <v>1.3760698034338901</v>
      </c>
      <c r="AW448" s="52">
        <v>1.23099917029229</v>
      </c>
      <c r="AX448" s="52">
        <v>1.0615823090484999</v>
      </c>
      <c r="AY448" s="52">
        <v>0.93442813514655998</v>
      </c>
      <c r="AZ448" s="52">
        <v>0.83034002130016604</v>
      </c>
      <c r="BA448" s="52">
        <v>0.76274032477786902</v>
      </c>
      <c r="BB448" s="52">
        <v>0.73543110221800001</v>
      </c>
      <c r="BC448" s="52">
        <v>0.75712851878027598</v>
      </c>
      <c r="BD448" s="52">
        <v>0.82078764137808602</v>
      </c>
      <c r="BE448" s="52">
        <v>0.86766837346690295</v>
      </c>
      <c r="BF448" s="52">
        <v>0.98487201187711904</v>
      </c>
      <c r="BG448" s="52">
        <v>1.13376373944356</v>
      </c>
      <c r="BH448" s="52">
        <v>1.3402731667588299</v>
      </c>
      <c r="BI448" s="52">
        <v>1.5803373590453</v>
      </c>
      <c r="BJ448" s="52">
        <v>1.8181093730867299</v>
      </c>
      <c r="BK448" s="52">
        <v>2.0511205219117299</v>
      </c>
      <c r="BL448" s="52">
        <v>2.23482989028011</v>
      </c>
      <c r="BM448" s="52">
        <v>2.3766902635278799</v>
      </c>
      <c r="BN448" s="52">
        <v>2.45690293616236</v>
      </c>
      <c r="BO448" s="52">
        <v>2.4222574430653698</v>
      </c>
      <c r="BP448" s="52">
        <v>2.2807965380765798</v>
      </c>
      <c r="BQ448" s="52">
        <v>2.15497486953043</v>
      </c>
      <c r="BR448" s="52">
        <v>2.0171516468865098</v>
      </c>
      <c r="BS448" s="52">
        <v>1.77684905599987</v>
      </c>
      <c r="BT448" s="52">
        <v>1.51670244149347</v>
      </c>
      <c r="BU448" s="52">
        <v>83.254240518828894</v>
      </c>
      <c r="BV448" s="52">
        <v>80.454311915156097</v>
      </c>
      <c r="BW448" s="52">
        <v>78.955697351841494</v>
      </c>
      <c r="BX448" s="52">
        <v>78.074191126440994</v>
      </c>
      <c r="BY448" s="52">
        <v>75.751355625790694</v>
      </c>
      <c r="BZ448" s="52">
        <v>74.113904828831195</v>
      </c>
      <c r="CA448" s="52">
        <v>73.337395872042705</v>
      </c>
      <c r="CB448" s="52">
        <v>73.711905006509994</v>
      </c>
      <c r="CC448" s="52">
        <v>77.251586928628896</v>
      </c>
      <c r="CD448" s="52">
        <v>81.095964383164201</v>
      </c>
      <c r="CE448" s="52">
        <v>85.5633664464807</v>
      </c>
      <c r="CF448" s="52">
        <v>89.201874144643995</v>
      </c>
      <c r="CG448" s="52">
        <v>92.495013189826906</v>
      </c>
      <c r="CH448" s="52">
        <v>94.978696560159193</v>
      </c>
      <c r="CI448" s="52">
        <v>97.301869868195595</v>
      </c>
      <c r="CJ448" s="52">
        <v>98.958338422674103</v>
      </c>
      <c r="CK448" s="52">
        <v>100.120701932836</v>
      </c>
      <c r="CL448" s="52">
        <v>100.294111401889</v>
      </c>
      <c r="CM448" s="52">
        <v>99.532105706285805</v>
      </c>
      <c r="CN448" s="52">
        <v>98.292067539493601</v>
      </c>
      <c r="CO448" s="52">
        <v>95.875631306971201</v>
      </c>
      <c r="CP448" s="52">
        <v>93.375106730394194</v>
      </c>
      <c r="CQ448" s="52">
        <v>90.179159156852705</v>
      </c>
      <c r="CR448" s="52">
        <v>87.857041407737796</v>
      </c>
      <c r="CS448" s="52">
        <v>85.2937768613522</v>
      </c>
      <c r="CT448" s="52">
        <v>3.4211442778432001E-2</v>
      </c>
      <c r="CU448" s="52">
        <v>4.0165725553294999E-2</v>
      </c>
      <c r="CV448" s="52">
        <v>3.3117460463866197E-2</v>
      </c>
      <c r="CW448" s="52">
        <v>2.14741322870502E-2</v>
      </c>
      <c r="CX448" s="52">
        <v>3.1443116294873198E-3</v>
      </c>
      <c r="CY448" s="52">
        <v>-8.8471501340954301E-4</v>
      </c>
      <c r="CZ448" s="52">
        <v>-4.9283553090146903E-3</v>
      </c>
      <c r="DA448" s="57">
        <v>1.26766739931925E-2</v>
      </c>
      <c r="DB448" s="57">
        <v>1.6253393746009301E-2</v>
      </c>
      <c r="DC448" s="57">
        <v>1.2538930535856099E-2</v>
      </c>
      <c r="DD448" s="57">
        <v>1.7542661683748501E-3</v>
      </c>
      <c r="DE448" s="57">
        <v>3.8587969696798501E-3</v>
      </c>
      <c r="DF448" s="57">
        <v>-6.0674055315053299E-3</v>
      </c>
      <c r="DG448" s="52">
        <v>1.34599623470906E-2</v>
      </c>
      <c r="DH448" s="52">
        <v>2.1191411521685501E-2</v>
      </c>
      <c r="DI448" s="52">
        <v>2.2065556532738499E-2</v>
      </c>
      <c r="DJ448" s="52">
        <v>8.6259775020845503E-2</v>
      </c>
      <c r="DK448" s="52">
        <v>0.113120404471774</v>
      </c>
      <c r="DL448" s="52">
        <v>0.116319061367066</v>
      </c>
      <c r="DM448" s="52">
        <v>0.107781024514915</v>
      </c>
      <c r="DN448" s="57">
        <v>8.4877454581773704E-2</v>
      </c>
      <c r="DO448" s="57">
        <v>1.57725795715047E-2</v>
      </c>
      <c r="DP448" s="57">
        <v>-5.1567203717410399E-3</v>
      </c>
      <c r="DQ448" s="52">
        <v>-9.4147715610928904E-4</v>
      </c>
      <c r="DR448" s="58">
        <v>1.8270572611423599E-6</v>
      </c>
      <c r="DS448" s="58">
        <v>1.5360405452716001E-6</v>
      </c>
      <c r="DT448" s="58">
        <v>1.09717809426049E-6</v>
      </c>
      <c r="DU448" s="58">
        <v>6.8191868734665004E-7</v>
      </c>
      <c r="DV448" s="58">
        <v>3.1911367244788199E-7</v>
      </c>
      <c r="DW448" s="58">
        <v>1.2709097351332401E-7</v>
      </c>
      <c r="DX448" s="58">
        <v>3.5546582800081702E-7</v>
      </c>
      <c r="DY448" s="58">
        <v>1.1002345651801499E-6</v>
      </c>
      <c r="DZ448" s="58">
        <v>9.3149271248106E-7</v>
      </c>
      <c r="EA448" s="58">
        <v>6.3033282368435696E-7</v>
      </c>
      <c r="EB448" s="58">
        <v>3.3043931751105701E-7</v>
      </c>
      <c r="EC448" s="58">
        <v>5.99658987415005E-7</v>
      </c>
      <c r="ED448" s="58">
        <v>1.28963379608465E-6</v>
      </c>
      <c r="EE448" s="58">
        <v>2.6078892919347799E-6</v>
      </c>
      <c r="EF448" s="58">
        <v>3.44516816870409E-6</v>
      </c>
      <c r="EG448" s="59">
        <v>3.76389518742857E-6</v>
      </c>
      <c r="EH448" s="59">
        <v>4.5604585359642003E-6</v>
      </c>
      <c r="EI448" s="59">
        <v>4.7951020575377501E-6</v>
      </c>
      <c r="EJ448" s="59">
        <v>4.6711170742172597E-6</v>
      </c>
      <c r="EK448" s="59">
        <v>4.6774130082229696E-6</v>
      </c>
      <c r="EL448" s="59">
        <v>5.1229842789885796E-6</v>
      </c>
      <c r="EM448" s="58">
        <v>3.7342941588861999E-6</v>
      </c>
      <c r="EN448" s="58">
        <v>6.40944435636054E-7</v>
      </c>
      <c r="EO448" s="58">
        <v>7.3020182439152802E-7</v>
      </c>
    </row>
    <row r="449" spans="2:145" x14ac:dyDescent="0.25">
      <c r="B44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North Coast and North Bay_All_All_All_All_All_All_All_All_All_All_73050</v>
      </c>
      <c r="C449" s="52" t="s">
        <v>203</v>
      </c>
      <c r="D449" s="52" t="s">
        <v>212</v>
      </c>
      <c r="E449" s="52" t="s">
        <v>213</v>
      </c>
      <c r="F449" s="52" t="s">
        <v>25</v>
      </c>
      <c r="G449" s="52" t="s">
        <v>25</v>
      </c>
      <c r="H449" s="52" t="s">
        <v>25</v>
      </c>
      <c r="I449" s="52" t="s">
        <v>25</v>
      </c>
      <c r="J449" s="52" t="s">
        <v>25</v>
      </c>
      <c r="K449" s="52" t="s">
        <v>25</v>
      </c>
      <c r="L449" s="52" t="s">
        <v>25</v>
      </c>
      <c r="M449" s="52" t="s">
        <v>25</v>
      </c>
      <c r="N449" s="55" t="s">
        <v>25</v>
      </c>
      <c r="O449" s="52" t="s">
        <v>25</v>
      </c>
      <c r="P449" s="55">
        <v>73050</v>
      </c>
      <c r="Q449" s="52">
        <v>17</v>
      </c>
      <c r="R449" s="52">
        <v>21</v>
      </c>
      <c r="S449" s="56">
        <v>2679</v>
      </c>
      <c r="T449" s="52">
        <v>0</v>
      </c>
      <c r="U449" s="52">
        <v>0</v>
      </c>
      <c r="V449" s="52">
        <v>0</v>
      </c>
      <c r="W449" s="52">
        <v>0</v>
      </c>
      <c r="X449" s="52">
        <v>0.73025404284477702</v>
      </c>
      <c r="Y449" s="52">
        <v>0.649745654682374</v>
      </c>
      <c r="Z449" s="52">
        <v>0.58291938422138201</v>
      </c>
      <c r="AA449" s="52">
        <v>0.54300691937096002</v>
      </c>
      <c r="AB449" s="52">
        <v>0.51529072158228495</v>
      </c>
      <c r="AC449" s="52">
        <v>0.53206770696757699</v>
      </c>
      <c r="AD449" s="52">
        <v>0.58939828893663204</v>
      </c>
      <c r="AE449" s="52">
        <v>0.656642839591004</v>
      </c>
      <c r="AF449" s="52">
        <v>0.63877673340238295</v>
      </c>
      <c r="AG449" s="52">
        <v>0.71137820513383199</v>
      </c>
      <c r="AH449" s="52">
        <v>0.74626461001793298</v>
      </c>
      <c r="AI449" s="52">
        <v>0.81940230534688796</v>
      </c>
      <c r="AJ449" s="52">
        <v>0.90460060888847804</v>
      </c>
      <c r="AK449" s="52">
        <v>0.99333527665787003</v>
      </c>
      <c r="AL449" s="52">
        <v>1.1017243020010099</v>
      </c>
      <c r="AM449" s="52">
        <v>1.22149577920515</v>
      </c>
      <c r="AN449" s="52">
        <v>1.2251523233934001</v>
      </c>
      <c r="AO449" s="52">
        <v>1.2431097233897701</v>
      </c>
      <c r="AP449" s="52">
        <v>1.23597833041921</v>
      </c>
      <c r="AQ449" s="52">
        <v>1.1324809576936099</v>
      </c>
      <c r="AR449" s="52">
        <v>1.1097448527165901</v>
      </c>
      <c r="AS449" s="52">
        <v>1.07975466703059</v>
      </c>
      <c r="AT449" s="52">
        <v>0.965000375236027</v>
      </c>
      <c r="AU449" s="52">
        <v>0.80001642323361899</v>
      </c>
      <c r="AV449" s="52">
        <v>0.76995432574151501</v>
      </c>
      <c r="AW449" s="52">
        <v>0.72777759271620102</v>
      </c>
      <c r="AX449" s="52">
        <v>0.64830707497837603</v>
      </c>
      <c r="AY449" s="52">
        <v>0.58625837011520598</v>
      </c>
      <c r="AZ449" s="52">
        <v>0.54550910718319501</v>
      </c>
      <c r="BA449" s="52">
        <v>0.526902219428103</v>
      </c>
      <c r="BB449" s="52">
        <v>0.53524576051987005</v>
      </c>
      <c r="BC449" s="52">
        <v>0.57419667872233104</v>
      </c>
      <c r="BD449" s="52">
        <v>0.61960967854688198</v>
      </c>
      <c r="BE449" s="52">
        <v>0.64181862369297005</v>
      </c>
      <c r="BF449" s="52">
        <v>0.69283166168275401</v>
      </c>
      <c r="BG449" s="52">
        <v>0.74089345985994204</v>
      </c>
      <c r="BH449" s="52">
        <v>0.82841876568158701</v>
      </c>
      <c r="BI449" s="52">
        <v>0.96155303026346495</v>
      </c>
      <c r="BJ449" s="52">
        <v>1.1862850128720599</v>
      </c>
      <c r="BK449" s="52">
        <v>1.42871577408143</v>
      </c>
      <c r="BL449" s="52">
        <v>1.57408699645157</v>
      </c>
      <c r="BM449" s="52">
        <v>1.6652575301875701</v>
      </c>
      <c r="BN449" s="52">
        <v>1.69323439842135</v>
      </c>
      <c r="BO449" s="52">
        <v>1.59964890496913</v>
      </c>
      <c r="BP449" s="52">
        <v>1.4187963178098499</v>
      </c>
      <c r="BQ449" s="52">
        <v>1.2723349488025399</v>
      </c>
      <c r="BR449" s="52">
        <v>1.1387257312200501</v>
      </c>
      <c r="BS449" s="52">
        <v>0.95456086617960101</v>
      </c>
      <c r="BT449" s="52">
        <v>0.81366496539188704</v>
      </c>
      <c r="BU449" s="52">
        <v>64.877664885770798</v>
      </c>
      <c r="BV449" s="52">
        <v>62.445206703043603</v>
      </c>
      <c r="BW449" s="52">
        <v>60.7402730019652</v>
      </c>
      <c r="BX449" s="52">
        <v>59.320557162630998</v>
      </c>
      <c r="BY449" s="52">
        <v>58.427264419833399</v>
      </c>
      <c r="BZ449" s="52">
        <v>57.383175119096002</v>
      </c>
      <c r="CA449" s="52">
        <v>56.899451699806299</v>
      </c>
      <c r="CB449" s="52">
        <v>56.7250741198214</v>
      </c>
      <c r="CC449" s="52">
        <v>60.5851105576713</v>
      </c>
      <c r="CD449" s="52">
        <v>66.341405353782903</v>
      </c>
      <c r="CE449" s="52">
        <v>71.811782007586601</v>
      </c>
      <c r="CF449" s="52">
        <v>77.505253750334205</v>
      </c>
      <c r="CG449" s="52">
        <v>82.717241257989301</v>
      </c>
      <c r="CH449" s="52">
        <v>87.001305635325394</v>
      </c>
      <c r="CI449" s="52">
        <v>90.177846883485003</v>
      </c>
      <c r="CJ449" s="52">
        <v>91.6510724964226</v>
      </c>
      <c r="CK449" s="52">
        <v>91.524940058693005</v>
      </c>
      <c r="CL449" s="52">
        <v>90.242331077190499</v>
      </c>
      <c r="CM449" s="52">
        <v>87.195970290091296</v>
      </c>
      <c r="CN449" s="52">
        <v>83.129955326296496</v>
      </c>
      <c r="CO449" s="52">
        <v>78.661035480294998</v>
      </c>
      <c r="CP449" s="52">
        <v>74.025990912051498</v>
      </c>
      <c r="CQ449" s="52">
        <v>70.308854281141805</v>
      </c>
      <c r="CR449" s="52">
        <v>66.699665703090503</v>
      </c>
      <c r="CS449" s="52">
        <v>66.357846500849902</v>
      </c>
      <c r="CT449" s="52">
        <v>-1.74300347616247E-3</v>
      </c>
      <c r="CU449" s="52">
        <v>-2.1753036679544899E-2</v>
      </c>
      <c r="CV449" s="52">
        <v>-5.8658114102979504E-3</v>
      </c>
      <c r="CW449" s="52">
        <v>-1.34245381820065E-3</v>
      </c>
      <c r="CX449" s="52">
        <v>3.8601049200524199E-4</v>
      </c>
      <c r="CY449" s="52">
        <v>-3.7199274661234502E-3</v>
      </c>
      <c r="CZ449" s="52">
        <v>3.0586544168319601E-3</v>
      </c>
      <c r="DA449" s="57">
        <v>6.0812251422624301E-3</v>
      </c>
      <c r="DB449" s="57">
        <v>2.3035328023188899E-2</v>
      </c>
      <c r="DC449" s="57">
        <v>1.9831303877252598E-2</v>
      </c>
      <c r="DD449" s="57">
        <v>1.0391889778956401E-2</v>
      </c>
      <c r="DE449" s="57">
        <v>3.2784089947400599E-3</v>
      </c>
      <c r="DF449" s="57">
        <v>-6.6853756684060097E-3</v>
      </c>
      <c r="DG449" s="57">
        <v>-2.3494614069510399E-3</v>
      </c>
      <c r="DH449" s="52">
        <v>8.9240592386243198E-3</v>
      </c>
      <c r="DI449" s="52">
        <v>1.4316729525741499E-2</v>
      </c>
      <c r="DJ449" s="52">
        <v>7.8736165311337994E-2</v>
      </c>
      <c r="DK449" s="52">
        <v>9.02042988589047E-2</v>
      </c>
      <c r="DL449" s="52">
        <v>8.9570868794606504E-2</v>
      </c>
      <c r="DM449" s="52">
        <v>8.0680004455881499E-2</v>
      </c>
      <c r="DN449" s="57">
        <v>4.16404805323837E-2</v>
      </c>
      <c r="DO449" s="57">
        <v>3.9294853536941702E-3</v>
      </c>
      <c r="DP449" s="52">
        <v>-1.7199590624796999E-4</v>
      </c>
      <c r="DQ449" s="52">
        <v>1.35845747071951E-3</v>
      </c>
      <c r="DR449" s="58">
        <v>6.8763770405149396E-7</v>
      </c>
      <c r="DS449" s="58">
        <v>5.9821184455284901E-7</v>
      </c>
      <c r="DT449" s="58">
        <v>4.4689897946766099E-7</v>
      </c>
      <c r="DU449" s="58">
        <v>2.1694159080617899E-7</v>
      </c>
      <c r="DV449" s="58">
        <v>7.9079659887987994E-8</v>
      </c>
      <c r="DW449" s="58">
        <v>2.5114695879390799E-8</v>
      </c>
      <c r="DX449" s="58">
        <v>8.6403164622789996E-8</v>
      </c>
      <c r="DY449" s="58">
        <v>6.2121360605083097E-7</v>
      </c>
      <c r="DZ449" s="58">
        <v>1.56544365259317E-7</v>
      </c>
      <c r="EA449" s="58">
        <v>1.08508067560871E-7</v>
      </c>
      <c r="EB449" s="58">
        <v>5.9760775073172099E-8</v>
      </c>
      <c r="EC449" s="58">
        <v>5.2129437230084602E-8</v>
      </c>
      <c r="ED449" s="58">
        <v>1.1885676058029601E-7</v>
      </c>
      <c r="EE449" s="58">
        <v>3.9868867636199901E-7</v>
      </c>
      <c r="EF449" s="58">
        <v>6.3767696963750002E-7</v>
      </c>
      <c r="EG449" s="58">
        <v>7.1266652884653605E-7</v>
      </c>
      <c r="EH449" s="58">
        <v>8.0630660062910103E-7</v>
      </c>
      <c r="EI449" s="58">
        <v>8.1926913346179705E-7</v>
      </c>
      <c r="EJ449" s="58">
        <v>8.3289706276557795E-7</v>
      </c>
      <c r="EK449" s="58">
        <v>6.8542019484296605E-7</v>
      </c>
      <c r="EL449" s="59">
        <v>1.0315397477419601E-6</v>
      </c>
      <c r="EM449" s="58">
        <v>5.6307715098356203E-7</v>
      </c>
      <c r="EN449" s="58">
        <v>6.1084557752157503E-8</v>
      </c>
      <c r="EO449" s="58">
        <v>6.0747695027720901E-8</v>
      </c>
    </row>
    <row r="450" spans="2:145" x14ac:dyDescent="0.25">
      <c r="B45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Other_All_All_All_All_All_All_All_All_All_All_73050</v>
      </c>
      <c r="C450" s="52" t="s">
        <v>203</v>
      </c>
      <c r="D450" s="52" t="s">
        <v>214</v>
      </c>
      <c r="E450" s="52" t="s">
        <v>215</v>
      </c>
      <c r="F450" s="52" t="s">
        <v>25</v>
      </c>
      <c r="G450" s="52" t="s">
        <v>25</v>
      </c>
      <c r="H450" s="52" t="s">
        <v>25</v>
      </c>
      <c r="I450" s="52" t="s">
        <v>25</v>
      </c>
      <c r="J450" s="52" t="s">
        <v>25</v>
      </c>
      <c r="K450" s="52" t="s">
        <v>25</v>
      </c>
      <c r="L450" s="52" t="s">
        <v>25</v>
      </c>
      <c r="M450" s="52" t="s">
        <v>25</v>
      </c>
      <c r="N450" s="55" t="s">
        <v>25</v>
      </c>
      <c r="O450" s="52" t="s">
        <v>25</v>
      </c>
      <c r="P450" s="55">
        <v>73050</v>
      </c>
      <c r="Q450" s="52">
        <v>17</v>
      </c>
      <c r="R450" s="52">
        <v>21</v>
      </c>
      <c r="S450" s="56">
        <v>9705.3333333333303</v>
      </c>
      <c r="T450" s="52">
        <v>0</v>
      </c>
      <c r="U450" s="52">
        <v>0</v>
      </c>
      <c r="V450" s="52">
        <v>0</v>
      </c>
      <c r="W450" s="52">
        <v>0</v>
      </c>
      <c r="X450" s="52">
        <v>0.93484659897183398</v>
      </c>
      <c r="Y450" s="52">
        <v>0.81554877812021198</v>
      </c>
      <c r="Z450" s="52">
        <v>0.73953763502936098</v>
      </c>
      <c r="AA450" s="52">
        <v>0.68719853473955705</v>
      </c>
      <c r="AB450" s="52">
        <v>0.66880195051386904</v>
      </c>
      <c r="AC450" s="52">
        <v>0.66980770078762897</v>
      </c>
      <c r="AD450" s="52">
        <v>0.72188948272814102</v>
      </c>
      <c r="AE450" s="52">
        <v>0.76049386787975104</v>
      </c>
      <c r="AF450" s="52">
        <v>0.76279272426600198</v>
      </c>
      <c r="AG450" s="52">
        <v>0.84288971542123303</v>
      </c>
      <c r="AH450" s="52">
        <v>0.93279781541868501</v>
      </c>
      <c r="AI450" s="52">
        <v>1.06062260785093</v>
      </c>
      <c r="AJ450" s="52">
        <v>1.2519613636512601</v>
      </c>
      <c r="AK450" s="52">
        <v>1.44473488577664</v>
      </c>
      <c r="AL450" s="52">
        <v>1.65956862831351</v>
      </c>
      <c r="AM450" s="52">
        <v>1.8457236862544999</v>
      </c>
      <c r="AN450" s="52">
        <v>1.8946814624373001</v>
      </c>
      <c r="AO450" s="52">
        <v>1.9378569667241601</v>
      </c>
      <c r="AP450" s="52">
        <v>1.9076049210514501</v>
      </c>
      <c r="AQ450" s="52">
        <v>1.75788646044445</v>
      </c>
      <c r="AR450" s="52">
        <v>1.6431256510254499</v>
      </c>
      <c r="AS450" s="52">
        <v>1.5618362634993599</v>
      </c>
      <c r="AT450" s="52">
        <v>1.34585596548463</v>
      </c>
      <c r="AU450" s="52">
        <v>1.1264166753447</v>
      </c>
      <c r="AV450" s="52">
        <v>1.0391538563532501</v>
      </c>
      <c r="AW450" s="52">
        <v>1.0161319177400301</v>
      </c>
      <c r="AX450" s="52">
        <v>0.89539659684826101</v>
      </c>
      <c r="AY450" s="52">
        <v>0.79826144802861698</v>
      </c>
      <c r="AZ450" s="52">
        <v>0.72224293860908195</v>
      </c>
      <c r="BA450" s="52">
        <v>0.67961162255336505</v>
      </c>
      <c r="BB450" s="52">
        <v>0.67011282414603801</v>
      </c>
      <c r="BC450" s="52">
        <v>0.69706998047840896</v>
      </c>
      <c r="BD450" s="52">
        <v>0.73595198425740005</v>
      </c>
      <c r="BE450" s="52">
        <v>0.75527708640425295</v>
      </c>
      <c r="BF450" s="52">
        <v>0.81838228720441297</v>
      </c>
      <c r="BG450" s="52">
        <v>0.917877006678681</v>
      </c>
      <c r="BH450" s="52">
        <v>1.07403973630784</v>
      </c>
      <c r="BI450" s="52">
        <v>1.2780786346933699</v>
      </c>
      <c r="BJ450" s="52">
        <v>1.5340084203050099</v>
      </c>
      <c r="BK450" s="52">
        <v>1.77721854703605</v>
      </c>
      <c r="BL450" s="52">
        <v>1.9663552981523</v>
      </c>
      <c r="BM450" s="52">
        <v>2.08957429446582</v>
      </c>
      <c r="BN450" s="52">
        <v>2.1602163538818999</v>
      </c>
      <c r="BO450" s="52">
        <v>2.12122360576888</v>
      </c>
      <c r="BP450" s="52">
        <v>1.9613657544240599</v>
      </c>
      <c r="BQ450" s="52">
        <v>1.7712552831228801</v>
      </c>
      <c r="BR450" s="52">
        <v>1.5853605475080099</v>
      </c>
      <c r="BS450" s="52">
        <v>1.3300393896948499</v>
      </c>
      <c r="BT450" s="52">
        <v>1.12637880789073</v>
      </c>
      <c r="BU450" s="52">
        <v>77.671969001116096</v>
      </c>
      <c r="BV450" s="52">
        <v>75.008341307368795</v>
      </c>
      <c r="BW450" s="52">
        <v>73.393815112537396</v>
      </c>
      <c r="BX450" s="52">
        <v>71.978636011299301</v>
      </c>
      <c r="BY450" s="52">
        <v>70.495086088526605</v>
      </c>
      <c r="BZ450" s="52">
        <v>69.500263105420302</v>
      </c>
      <c r="CA450" s="52">
        <v>68.700861510965495</v>
      </c>
      <c r="CB450" s="52">
        <v>68.727521939914794</v>
      </c>
      <c r="CC450" s="52">
        <v>72.254558132122497</v>
      </c>
      <c r="CD450" s="52">
        <v>77.540094955590902</v>
      </c>
      <c r="CE450" s="52">
        <v>82.273621417948902</v>
      </c>
      <c r="CF450" s="52">
        <v>86.278401399844398</v>
      </c>
      <c r="CG450" s="52">
        <v>89.8225447168182</v>
      </c>
      <c r="CH450" s="52">
        <v>92.972891816684097</v>
      </c>
      <c r="CI450" s="52">
        <v>95.34203760218</v>
      </c>
      <c r="CJ450" s="52">
        <v>97.034563247002296</v>
      </c>
      <c r="CK450" s="52">
        <v>97.802502848709594</v>
      </c>
      <c r="CL450" s="52">
        <v>97.742914626558104</v>
      </c>
      <c r="CM450" s="52">
        <v>96.681529596998999</v>
      </c>
      <c r="CN450" s="52">
        <v>93.911248489041895</v>
      </c>
      <c r="CO450" s="52">
        <v>89.459462793744706</v>
      </c>
      <c r="CP450" s="52">
        <v>85.560201771416004</v>
      </c>
      <c r="CQ450" s="52">
        <v>82.540353213156493</v>
      </c>
      <c r="CR450" s="52">
        <v>80.216490857678195</v>
      </c>
      <c r="CS450" s="52">
        <v>78.531810686388795</v>
      </c>
      <c r="CT450" s="52">
        <v>2.3108855929629701E-2</v>
      </c>
      <c r="CU450" s="52">
        <v>1.80557007148772E-2</v>
      </c>
      <c r="CV450" s="52">
        <v>1.7666684837441701E-2</v>
      </c>
      <c r="CW450" s="52">
        <v>1.10824123321187E-2</v>
      </c>
      <c r="CX450" s="52">
        <v>1.6055347973491299E-3</v>
      </c>
      <c r="CY450" s="52">
        <v>-1.7342290064640399E-3</v>
      </c>
      <c r="CZ450" s="52">
        <v>-1.18146565327932E-3</v>
      </c>
      <c r="DA450" s="57">
        <v>8.9361510510581697E-3</v>
      </c>
      <c r="DB450" s="57">
        <v>1.83027774065814E-2</v>
      </c>
      <c r="DC450" s="57">
        <v>1.46055897733674E-2</v>
      </c>
      <c r="DD450" s="52">
        <v>4.1754862347037E-3</v>
      </c>
      <c r="DE450" s="57">
        <v>3.9869499193075798E-3</v>
      </c>
      <c r="DF450" s="57">
        <v>-7.5630090855967804E-3</v>
      </c>
      <c r="DG450" s="57">
        <v>5.3233020355355001E-3</v>
      </c>
      <c r="DH450" s="57">
        <v>1.45846243830087E-2</v>
      </c>
      <c r="DI450" s="52">
        <v>1.7337876941992701E-2</v>
      </c>
      <c r="DJ450" s="52">
        <v>8.4070564474010803E-2</v>
      </c>
      <c r="DK450" s="52">
        <v>0.10674508844559701</v>
      </c>
      <c r="DL450" s="52">
        <v>0.111209686464403</v>
      </c>
      <c r="DM450" s="52">
        <v>0.104834394092251</v>
      </c>
      <c r="DN450" s="57">
        <v>5.9841272749655602E-2</v>
      </c>
      <c r="DO450" s="57">
        <v>8.3784742732445503E-5</v>
      </c>
      <c r="DP450" s="52">
        <v>-4.4972668223490202E-3</v>
      </c>
      <c r="DQ450" s="52">
        <v>-3.8373216994231699E-5</v>
      </c>
      <c r="DR450" s="58">
        <v>4.6148221720059002E-7</v>
      </c>
      <c r="DS450" s="58">
        <v>3.9693922770230102E-7</v>
      </c>
      <c r="DT450" s="58">
        <v>2.8418775521271699E-7</v>
      </c>
      <c r="DU450" s="58">
        <v>1.38971628959318E-7</v>
      </c>
      <c r="DV450" s="58">
        <v>5.1838840728653403E-8</v>
      </c>
      <c r="DW450" s="58">
        <v>2.1075972747815998E-8</v>
      </c>
      <c r="DX450" s="58">
        <v>6.2673299097337699E-8</v>
      </c>
      <c r="DY450" s="58">
        <v>3.3134701936590801E-7</v>
      </c>
      <c r="DZ450" s="58">
        <v>1.3573886228105E-7</v>
      </c>
      <c r="EA450" s="58">
        <v>9.43981321629088E-8</v>
      </c>
      <c r="EB450" s="58">
        <v>6.1526522808875495E-8</v>
      </c>
      <c r="EC450" s="58">
        <v>6.6256445199036603E-8</v>
      </c>
      <c r="ED450" s="58">
        <v>1.47401722688235E-7</v>
      </c>
      <c r="EE450" s="58">
        <v>4.5103320520165802E-7</v>
      </c>
      <c r="EF450" s="58">
        <v>6.7747370841557998E-7</v>
      </c>
      <c r="EG450" s="58">
        <v>7.9249154248425801E-7</v>
      </c>
      <c r="EH450" s="59">
        <v>9.0474078957982099E-7</v>
      </c>
      <c r="EI450" s="59">
        <v>9.3996442989576204E-7</v>
      </c>
      <c r="EJ450" s="59">
        <v>9.2672356964444597E-7</v>
      </c>
      <c r="EK450" s="59">
        <v>8.80198114382119E-7</v>
      </c>
      <c r="EL450" s="59">
        <v>1.0222778755423499E-6</v>
      </c>
      <c r="EM450" s="58">
        <v>5.38964199892632E-7</v>
      </c>
      <c r="EN450" s="58">
        <v>6.08211328737064E-8</v>
      </c>
      <c r="EO450" s="58">
        <v>5.8078062518302603E-8</v>
      </c>
    </row>
    <row r="451" spans="2:145" x14ac:dyDescent="0.25">
      <c r="B45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Sierra_All_All_All_All_All_All_All_All_All_All_73050</v>
      </c>
      <c r="C451" s="52" t="s">
        <v>203</v>
      </c>
      <c r="D451" s="52" t="s">
        <v>216</v>
      </c>
      <c r="E451" s="52" t="s">
        <v>217</v>
      </c>
      <c r="F451" s="52" t="s">
        <v>25</v>
      </c>
      <c r="G451" s="52" t="s">
        <v>25</v>
      </c>
      <c r="H451" s="52" t="s">
        <v>25</v>
      </c>
      <c r="I451" s="52" t="s">
        <v>25</v>
      </c>
      <c r="J451" s="52" t="s">
        <v>25</v>
      </c>
      <c r="K451" s="52" t="s">
        <v>25</v>
      </c>
      <c r="L451" s="52" t="s">
        <v>25</v>
      </c>
      <c r="M451" s="52" t="s">
        <v>25</v>
      </c>
      <c r="N451" s="55" t="s">
        <v>25</v>
      </c>
      <c r="O451" s="52" t="s">
        <v>25</v>
      </c>
      <c r="P451" s="55">
        <v>73050</v>
      </c>
      <c r="Q451" s="52">
        <v>17</v>
      </c>
      <c r="R451" s="52">
        <v>21</v>
      </c>
      <c r="S451" s="56">
        <v>5038</v>
      </c>
      <c r="T451" s="52">
        <v>0</v>
      </c>
      <c r="U451" s="52">
        <v>0</v>
      </c>
      <c r="V451" s="52">
        <v>0</v>
      </c>
      <c r="W451" s="52">
        <v>0</v>
      </c>
      <c r="X451" s="52">
        <v>0.93808413777581101</v>
      </c>
      <c r="Y451" s="52">
        <v>0.84307412767812895</v>
      </c>
      <c r="Z451" s="52">
        <v>0.75935512813761197</v>
      </c>
      <c r="AA451" s="52">
        <v>0.70468819793275705</v>
      </c>
      <c r="AB451" s="52">
        <v>0.67944825972408596</v>
      </c>
      <c r="AC451" s="52">
        <v>0.70067479853871395</v>
      </c>
      <c r="AD451" s="52">
        <v>0.74858380731199503</v>
      </c>
      <c r="AE451" s="52">
        <v>0.80006919048772296</v>
      </c>
      <c r="AF451" s="52">
        <v>0.78237802942049905</v>
      </c>
      <c r="AG451" s="52">
        <v>0.82378216497338297</v>
      </c>
      <c r="AH451" s="52">
        <v>0.911765073876321</v>
      </c>
      <c r="AI451" s="52">
        <v>1.02904689995223</v>
      </c>
      <c r="AJ451" s="52">
        <v>1.2048384631240601</v>
      </c>
      <c r="AK451" s="52">
        <v>1.4063046091776199</v>
      </c>
      <c r="AL451" s="52">
        <v>1.6190678154547</v>
      </c>
      <c r="AM451" s="52">
        <v>1.8028250837738899</v>
      </c>
      <c r="AN451" s="52">
        <v>1.82968086774759</v>
      </c>
      <c r="AO451" s="52">
        <v>1.8833239313223999</v>
      </c>
      <c r="AP451" s="52">
        <v>1.85261751221552</v>
      </c>
      <c r="AQ451" s="52">
        <v>1.7237838615215499</v>
      </c>
      <c r="AR451" s="52">
        <v>1.6305376685295601</v>
      </c>
      <c r="AS451" s="52">
        <v>1.5667202802690501</v>
      </c>
      <c r="AT451" s="52">
        <v>1.3365539740963599</v>
      </c>
      <c r="AU451" s="52">
        <v>1.12617329235536</v>
      </c>
      <c r="AV451" s="52">
        <v>1.05519208612741</v>
      </c>
      <c r="AW451" s="52">
        <v>0.99497061041486001</v>
      </c>
      <c r="AX451" s="52">
        <v>0.89112960160708499</v>
      </c>
      <c r="AY451" s="52">
        <v>0.80205851130092098</v>
      </c>
      <c r="AZ451" s="52">
        <v>0.73661928324136405</v>
      </c>
      <c r="BA451" s="52">
        <v>0.70091150650214995</v>
      </c>
      <c r="BB451" s="52">
        <v>0.69395621258526297</v>
      </c>
      <c r="BC451" s="52">
        <v>0.71912484939497301</v>
      </c>
      <c r="BD451" s="52">
        <v>0.74454163674927998</v>
      </c>
      <c r="BE451" s="52">
        <v>0.75336783913958305</v>
      </c>
      <c r="BF451" s="52">
        <v>0.808736626515699</v>
      </c>
      <c r="BG451" s="52">
        <v>0.89968233593957403</v>
      </c>
      <c r="BH451" s="52">
        <v>1.04869168733616</v>
      </c>
      <c r="BI451" s="52">
        <v>1.24194040786537</v>
      </c>
      <c r="BJ451" s="52">
        <v>1.46904128216844</v>
      </c>
      <c r="BK451" s="52">
        <v>1.69039868370979</v>
      </c>
      <c r="BL451" s="52">
        <v>1.8602073109320501</v>
      </c>
      <c r="BM451" s="52">
        <v>1.98770856832967</v>
      </c>
      <c r="BN451" s="52">
        <v>2.0483716564614101</v>
      </c>
      <c r="BO451" s="52">
        <v>2.0168785585731501</v>
      </c>
      <c r="BP451" s="52">
        <v>1.86885294330788</v>
      </c>
      <c r="BQ451" s="52">
        <v>1.70237330468371</v>
      </c>
      <c r="BR451" s="52">
        <v>1.53251650353705</v>
      </c>
      <c r="BS451" s="52">
        <v>1.3221471926388899</v>
      </c>
      <c r="BT451" s="52">
        <v>1.1270193019202699</v>
      </c>
      <c r="BU451" s="52">
        <v>75.900634844221003</v>
      </c>
      <c r="BV451" s="52">
        <v>73.441047626882195</v>
      </c>
      <c r="BW451" s="52">
        <v>72.482775966620494</v>
      </c>
      <c r="BX451" s="52">
        <v>70.664430195494703</v>
      </c>
      <c r="BY451" s="52">
        <v>69.404659728341201</v>
      </c>
      <c r="BZ451" s="52">
        <v>67.851951602941796</v>
      </c>
      <c r="CA451" s="52">
        <v>67.296267270724101</v>
      </c>
      <c r="CB451" s="52">
        <v>67.743478659020496</v>
      </c>
      <c r="CC451" s="52">
        <v>71.599222233332995</v>
      </c>
      <c r="CD451" s="52">
        <v>76.889868562546397</v>
      </c>
      <c r="CE451" s="52">
        <v>81.709049607512796</v>
      </c>
      <c r="CF451" s="52">
        <v>85.561242571218699</v>
      </c>
      <c r="CG451" s="52">
        <v>88.546870863639001</v>
      </c>
      <c r="CH451" s="52">
        <v>91.409008195252994</v>
      </c>
      <c r="CI451" s="52">
        <v>93.570368077522602</v>
      </c>
      <c r="CJ451" s="52">
        <v>95.105373055101893</v>
      </c>
      <c r="CK451" s="52">
        <v>96.134372335167001</v>
      </c>
      <c r="CL451" s="52">
        <v>96.094196136175199</v>
      </c>
      <c r="CM451" s="52">
        <v>95.235306862785706</v>
      </c>
      <c r="CN451" s="52">
        <v>92.444621790845204</v>
      </c>
      <c r="CO451" s="52">
        <v>87.484859539864203</v>
      </c>
      <c r="CP451" s="52">
        <v>82.536999674360999</v>
      </c>
      <c r="CQ451" s="52">
        <v>79.726008474425299</v>
      </c>
      <c r="CR451" s="52">
        <v>78.394066161222895</v>
      </c>
      <c r="CS451" s="52">
        <v>76.288793901156495</v>
      </c>
      <c r="CT451" s="52">
        <v>1.946554666717E-2</v>
      </c>
      <c r="CU451" s="52">
        <v>1.11009886523052E-2</v>
      </c>
      <c r="CV451" s="52">
        <v>1.44018822638053E-2</v>
      </c>
      <c r="CW451" s="52">
        <v>8.5371456801100806E-3</v>
      </c>
      <c r="CX451" s="52">
        <v>1.25526326178505E-3</v>
      </c>
      <c r="CY451" s="52">
        <v>-2.0954726980579401E-3</v>
      </c>
      <c r="CZ451" s="52">
        <v>-3.6068274296204299E-4</v>
      </c>
      <c r="DA451" s="57">
        <v>8.5907295113692595E-3</v>
      </c>
      <c r="DB451" s="57">
        <v>1.89883688033161E-2</v>
      </c>
      <c r="DC451" s="57">
        <v>1.5896977626257001E-2</v>
      </c>
      <c r="DD451" s="57">
        <v>5.2347588829912703E-3</v>
      </c>
      <c r="DE451" s="57">
        <v>4.51767398467096E-3</v>
      </c>
      <c r="DF451" s="57">
        <v>-9.7094461516673298E-3</v>
      </c>
      <c r="DG451" s="57">
        <v>-4.2613213225807904E-3</v>
      </c>
      <c r="DH451" s="52">
        <v>5.5769429376541996E-3</v>
      </c>
      <c r="DI451" s="52">
        <v>1.0556464379198801E-2</v>
      </c>
      <c r="DJ451" s="52">
        <v>8.2427807950700302E-2</v>
      </c>
      <c r="DK451" s="52">
        <v>0.100396258914313</v>
      </c>
      <c r="DL451" s="52">
        <v>0.109991102717311</v>
      </c>
      <c r="DM451" s="52">
        <v>0.10576977926463001</v>
      </c>
      <c r="DN451" s="57">
        <v>5.0938068444121597E-2</v>
      </c>
      <c r="DO451" s="57">
        <v>-2.80789399416414E-3</v>
      </c>
      <c r="DP451" s="52">
        <v>-3.85564843083198E-3</v>
      </c>
      <c r="DQ451" s="52">
        <v>9.6974561587874494E-5</v>
      </c>
      <c r="DR451" s="58">
        <v>5.8687575476477004E-7</v>
      </c>
      <c r="DS451" s="58">
        <v>5.0554538485697495E-7</v>
      </c>
      <c r="DT451" s="58">
        <v>3.7488769020505501E-7</v>
      </c>
      <c r="DU451" s="58">
        <v>2.0302967398616599E-7</v>
      </c>
      <c r="DV451" s="58">
        <v>8.4069507904258503E-8</v>
      </c>
      <c r="DW451" s="58">
        <v>3.2512831894546999E-8</v>
      </c>
      <c r="DX451" s="58">
        <v>9.4669065350114607E-8</v>
      </c>
      <c r="DY451" s="58">
        <v>4.7209939582709202E-7</v>
      </c>
      <c r="DZ451" s="58">
        <v>1.8074581341126301E-7</v>
      </c>
      <c r="EA451" s="58">
        <v>1.2811284966369E-7</v>
      </c>
      <c r="EB451" s="58">
        <v>1.08567331719055E-7</v>
      </c>
      <c r="EC451" s="58">
        <v>7.8874311996675398E-8</v>
      </c>
      <c r="ED451" s="58">
        <v>1.7224334329071501E-7</v>
      </c>
      <c r="EE451" s="58">
        <v>5.4269756546463999E-7</v>
      </c>
      <c r="EF451" s="58">
        <v>8.6171747211993405E-7</v>
      </c>
      <c r="EG451" s="59">
        <v>1.00482193183731E-6</v>
      </c>
      <c r="EH451" s="59">
        <v>1.13446599235656E-6</v>
      </c>
      <c r="EI451" s="59">
        <v>1.1537042153491201E-6</v>
      </c>
      <c r="EJ451" s="59">
        <v>1.18338140031087E-6</v>
      </c>
      <c r="EK451" s="58">
        <v>1.0540851996738299E-6</v>
      </c>
      <c r="EL451" s="59">
        <v>1.2534903898353599E-6</v>
      </c>
      <c r="EM451" s="58">
        <v>6.2503005052647502E-7</v>
      </c>
      <c r="EN451" s="58">
        <v>7.1996217831604306E-8</v>
      </c>
      <c r="EO451" s="58">
        <v>6.7652506128227605E-8</v>
      </c>
    </row>
    <row r="452" spans="2:145" x14ac:dyDescent="0.25">
      <c r="B45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Stockton_All_All_All_All_All_All_All_All_All_All_73050</v>
      </c>
      <c r="C452" s="52" t="s">
        <v>203</v>
      </c>
      <c r="D452" s="52" t="s">
        <v>218</v>
      </c>
      <c r="E452" s="52" t="s">
        <v>219</v>
      </c>
      <c r="F452" s="52" t="s">
        <v>25</v>
      </c>
      <c r="G452" s="52" t="s">
        <v>25</v>
      </c>
      <c r="H452" s="52" t="s">
        <v>25</v>
      </c>
      <c r="I452" s="52" t="s">
        <v>25</v>
      </c>
      <c r="J452" s="52" t="s">
        <v>25</v>
      </c>
      <c r="K452" s="52" t="s">
        <v>25</v>
      </c>
      <c r="L452" s="52" t="s">
        <v>25</v>
      </c>
      <c r="M452" s="52" t="s">
        <v>25</v>
      </c>
      <c r="N452" s="55" t="s">
        <v>25</v>
      </c>
      <c r="O452" s="52" t="s">
        <v>25</v>
      </c>
      <c r="P452" s="55">
        <v>73050</v>
      </c>
      <c r="Q452" s="52">
        <v>17</v>
      </c>
      <c r="R452" s="52">
        <v>21</v>
      </c>
      <c r="S452" s="56">
        <v>5101.1111111111104</v>
      </c>
      <c r="T452" s="52">
        <v>0</v>
      </c>
      <c r="U452" s="52">
        <v>0</v>
      </c>
      <c r="V452" s="52">
        <v>0</v>
      </c>
      <c r="W452" s="52">
        <v>0</v>
      </c>
      <c r="X452" s="52">
        <v>1.0104278744960999</v>
      </c>
      <c r="Y452" s="52">
        <v>0.88026785632096904</v>
      </c>
      <c r="Z452" s="52">
        <v>0.79279112716765598</v>
      </c>
      <c r="AA452" s="52">
        <v>0.73649295038426998</v>
      </c>
      <c r="AB452" s="52">
        <v>0.69845933572595198</v>
      </c>
      <c r="AC452" s="52">
        <v>0.70700664002107505</v>
      </c>
      <c r="AD452" s="52">
        <v>0.73221142296966302</v>
      </c>
      <c r="AE452" s="52">
        <v>0.78986020514194399</v>
      </c>
      <c r="AF452" s="52">
        <v>0.82089722144315702</v>
      </c>
      <c r="AG452" s="52">
        <v>0.87848542142413499</v>
      </c>
      <c r="AH452" s="52">
        <v>1.0126227327492301</v>
      </c>
      <c r="AI452" s="52">
        <v>1.1564876477785999</v>
      </c>
      <c r="AJ452" s="52">
        <v>1.3663040237594399</v>
      </c>
      <c r="AK452" s="52">
        <v>1.58192789343204</v>
      </c>
      <c r="AL452" s="52">
        <v>1.8279346533821601</v>
      </c>
      <c r="AM452" s="52">
        <v>2.0119551582911899</v>
      </c>
      <c r="AN452" s="52">
        <v>2.0768194003507698</v>
      </c>
      <c r="AO452" s="52">
        <v>2.14954472445072</v>
      </c>
      <c r="AP452" s="52">
        <v>2.0836172374111199</v>
      </c>
      <c r="AQ452" s="52">
        <v>1.9375119708270601</v>
      </c>
      <c r="AR452" s="52">
        <v>1.7550158402324101</v>
      </c>
      <c r="AS452" s="52">
        <v>1.63627423613867</v>
      </c>
      <c r="AT452" s="52">
        <v>1.43448045420697</v>
      </c>
      <c r="AU452" s="52">
        <v>1.2162578385841001</v>
      </c>
      <c r="AV452" s="52">
        <v>1.1227039926042901</v>
      </c>
      <c r="AW452" s="52">
        <v>1.0362970914105201</v>
      </c>
      <c r="AX452" s="52">
        <v>0.91469060564586202</v>
      </c>
      <c r="AY452" s="52">
        <v>0.81999560945538896</v>
      </c>
      <c r="AZ452" s="52">
        <v>0.74816710554295696</v>
      </c>
      <c r="BA452" s="52">
        <v>0.70826583205174898</v>
      </c>
      <c r="BB452" s="52">
        <v>0.698368639778018</v>
      </c>
      <c r="BC452" s="52">
        <v>0.72471014281303003</v>
      </c>
      <c r="BD452" s="52">
        <v>0.76623245306390797</v>
      </c>
      <c r="BE452" s="52">
        <v>0.79736480581914904</v>
      </c>
      <c r="BF452" s="52">
        <v>0.88453076906491701</v>
      </c>
      <c r="BG452" s="52">
        <v>1.0078604553598201</v>
      </c>
      <c r="BH452" s="52">
        <v>1.17392873745398</v>
      </c>
      <c r="BI452" s="52">
        <v>1.3712765351552401</v>
      </c>
      <c r="BJ452" s="52">
        <v>1.5755839292068901</v>
      </c>
      <c r="BK452" s="52">
        <v>1.8073517790071401</v>
      </c>
      <c r="BL452" s="52">
        <v>1.9899412284034801</v>
      </c>
      <c r="BM452" s="52">
        <v>2.0999082589624201</v>
      </c>
      <c r="BN452" s="52">
        <v>2.1629793672462299</v>
      </c>
      <c r="BO452" s="52">
        <v>2.1191192283396498</v>
      </c>
      <c r="BP452" s="52">
        <v>1.95777968359069</v>
      </c>
      <c r="BQ452" s="52">
        <v>1.7999568536475601</v>
      </c>
      <c r="BR452" s="52">
        <v>1.64341737559704</v>
      </c>
      <c r="BS452" s="52">
        <v>1.4295843019480601</v>
      </c>
      <c r="BT452" s="52">
        <v>1.2163227947131401</v>
      </c>
      <c r="BU452" s="52">
        <v>77.050755509921501</v>
      </c>
      <c r="BV452" s="52">
        <v>74.1766051910257</v>
      </c>
      <c r="BW452" s="52">
        <v>73.029998634702494</v>
      </c>
      <c r="BX452" s="52">
        <v>72.029641897232693</v>
      </c>
      <c r="BY452" s="52">
        <v>70.964333853535294</v>
      </c>
      <c r="BZ452" s="52">
        <v>70.174571938689496</v>
      </c>
      <c r="CA452" s="52">
        <v>69.497661386598693</v>
      </c>
      <c r="CB452" s="52">
        <v>69.465006027731306</v>
      </c>
      <c r="CC452" s="52">
        <v>72.188439414605497</v>
      </c>
      <c r="CD452" s="52">
        <v>77.996084408787297</v>
      </c>
      <c r="CE452" s="52">
        <v>81.958422421435799</v>
      </c>
      <c r="CF452" s="52">
        <v>85.6229480845018</v>
      </c>
      <c r="CG452" s="52">
        <v>88.841008825549494</v>
      </c>
      <c r="CH452" s="52">
        <v>91.887056483516005</v>
      </c>
      <c r="CI452" s="52">
        <v>94.321562401649899</v>
      </c>
      <c r="CJ452" s="52">
        <v>96.226262787142304</v>
      </c>
      <c r="CK452" s="52">
        <v>97.101523021503894</v>
      </c>
      <c r="CL452" s="52">
        <v>97.072985031457094</v>
      </c>
      <c r="CM452" s="52">
        <v>95.835207798010401</v>
      </c>
      <c r="CN452" s="52">
        <v>93.064731670702997</v>
      </c>
      <c r="CO452" s="52">
        <v>89.092167645167606</v>
      </c>
      <c r="CP452" s="52">
        <v>84.992370187371293</v>
      </c>
      <c r="CQ452" s="52">
        <v>81.643946825418794</v>
      </c>
      <c r="CR452" s="52">
        <v>79.309998666787195</v>
      </c>
      <c r="CS452" s="52">
        <v>77.592515464934394</v>
      </c>
      <c r="CT452" s="52">
        <v>2.17855026350985E-2</v>
      </c>
      <c r="CU452" s="52">
        <v>1.42434160871238E-2</v>
      </c>
      <c r="CV452" s="52">
        <v>1.6434910809894301E-2</v>
      </c>
      <c r="CW452" s="52">
        <v>1.10106628295087E-2</v>
      </c>
      <c r="CX452" s="52">
        <v>1.93207398690179E-3</v>
      </c>
      <c r="CY452" s="52">
        <v>-1.91014209418277E-3</v>
      </c>
      <c r="CZ452" s="52">
        <v>-1.52769627569802E-3</v>
      </c>
      <c r="DA452" s="57">
        <v>9.3580619186623692E-3</v>
      </c>
      <c r="DB452" s="57">
        <v>1.86851583776519E-2</v>
      </c>
      <c r="DC452" s="57">
        <v>1.48573209137421E-2</v>
      </c>
      <c r="DD452" s="57">
        <v>5.0161606714816996E-3</v>
      </c>
      <c r="DE452" s="57">
        <v>4.3929566561965302E-3</v>
      </c>
      <c r="DF452" s="52">
        <v>-8.6454427119945099E-3</v>
      </c>
      <c r="DG452" s="52">
        <v>-1.1887054592873601E-3</v>
      </c>
      <c r="DH452" s="52">
        <v>9.3640010736764194E-3</v>
      </c>
      <c r="DI452" s="52">
        <v>1.3521537335741201E-2</v>
      </c>
      <c r="DJ452" s="52">
        <v>8.3878667461189799E-2</v>
      </c>
      <c r="DK452" s="52">
        <v>0.104056086932486</v>
      </c>
      <c r="DL452" s="52">
        <v>0.11105361255328999</v>
      </c>
      <c r="DM452" s="52">
        <v>0.106345161429207</v>
      </c>
      <c r="DN452" s="52">
        <v>5.6275389619948199E-2</v>
      </c>
      <c r="DO452" s="52">
        <v>-1.70275911087022E-3</v>
      </c>
      <c r="DP452" s="52">
        <v>-4.0547695104218798E-3</v>
      </c>
      <c r="DQ452" s="52">
        <v>1.3776770403660699E-4</v>
      </c>
      <c r="DR452" s="58">
        <v>1.0106054424752299E-6</v>
      </c>
      <c r="DS452" s="58">
        <v>8.5091361796043195E-7</v>
      </c>
      <c r="DT452" s="58">
        <v>6.2727704043877995E-7</v>
      </c>
      <c r="DU452" s="58">
        <v>2.9234214004276798E-7</v>
      </c>
      <c r="DV452" s="58">
        <v>1.0631620444072E-7</v>
      </c>
      <c r="DW452" s="58">
        <v>3.8139961001096101E-8</v>
      </c>
      <c r="DX452" s="58">
        <v>1.2976383260408499E-7</v>
      </c>
      <c r="DY452" s="58">
        <v>1.0712372308150699E-6</v>
      </c>
      <c r="DZ452" s="58">
        <v>2.38453893875068E-7</v>
      </c>
      <c r="EA452" s="58">
        <v>1.7008805092113399E-7</v>
      </c>
      <c r="EB452" s="58">
        <v>1.1602909817379199E-7</v>
      </c>
      <c r="EC452" s="58">
        <v>9.3316110397023297E-8</v>
      </c>
      <c r="ED452" s="58">
        <v>2.32274046640986E-7</v>
      </c>
      <c r="EE452" s="58">
        <v>7.4904001408710001E-7</v>
      </c>
      <c r="EF452" s="58">
        <v>9.9464815985668094E-7</v>
      </c>
      <c r="EG452" s="58">
        <v>1.1496634872086299E-6</v>
      </c>
      <c r="EH452" s="58">
        <v>1.26310335862718E-6</v>
      </c>
      <c r="EI452" s="59">
        <v>1.33389611719804E-6</v>
      </c>
      <c r="EJ452" s="59">
        <v>1.3451360265175201E-6</v>
      </c>
      <c r="EK452" s="58">
        <v>1.27217158946079E-6</v>
      </c>
      <c r="EL452" s="58">
        <v>1.94754095540784E-6</v>
      </c>
      <c r="EM452" s="58">
        <v>1.03198594427945E-6</v>
      </c>
      <c r="EN452" s="58">
        <v>1.05922301216031E-7</v>
      </c>
      <c r="EO452" s="58">
        <v>9.1979012647105997E-8</v>
      </c>
    </row>
    <row r="453" spans="2:145" x14ac:dyDescent="0.25">
      <c r="B45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All_All_All_All_All_All_TOU_All_All_All_All_73050</v>
      </c>
      <c r="C453" s="52" t="s">
        <v>203</v>
      </c>
      <c r="D453" s="52" t="s">
        <v>220</v>
      </c>
      <c r="E453" s="52" t="s">
        <v>25</v>
      </c>
      <c r="F453" s="52" t="s">
        <v>25</v>
      </c>
      <c r="G453" s="52" t="s">
        <v>25</v>
      </c>
      <c r="H453" s="52" t="s">
        <v>25</v>
      </c>
      <c r="I453" s="52" t="s">
        <v>25</v>
      </c>
      <c r="J453" s="52" t="s">
        <v>25</v>
      </c>
      <c r="K453" s="52" t="s">
        <v>37</v>
      </c>
      <c r="L453" s="52" t="s">
        <v>25</v>
      </c>
      <c r="M453" s="52" t="s">
        <v>25</v>
      </c>
      <c r="N453" s="55" t="s">
        <v>25</v>
      </c>
      <c r="O453" s="52" t="s">
        <v>25</v>
      </c>
      <c r="P453" s="55">
        <v>73050</v>
      </c>
      <c r="Q453" s="52">
        <v>17</v>
      </c>
      <c r="R453" s="52">
        <v>21</v>
      </c>
      <c r="S453" s="56">
        <v>23965.666666666599</v>
      </c>
      <c r="T453" s="52">
        <v>0</v>
      </c>
      <c r="U453" s="52">
        <v>0</v>
      </c>
      <c r="V453" s="52">
        <v>0</v>
      </c>
      <c r="W453" s="52">
        <v>0</v>
      </c>
      <c r="X453" s="52">
        <v>1.14689749687343</v>
      </c>
      <c r="Y453" s="52">
        <v>1.0151401406404801</v>
      </c>
      <c r="Z453" s="52">
        <v>0.89976296178285997</v>
      </c>
      <c r="AA453" s="52">
        <v>0.81209361202538199</v>
      </c>
      <c r="AB453" s="52">
        <v>0.75888909791650705</v>
      </c>
      <c r="AC453" s="52">
        <v>0.75186488452698697</v>
      </c>
      <c r="AD453" s="52">
        <v>0.77539844941575498</v>
      </c>
      <c r="AE453" s="52">
        <v>0.81731352421854797</v>
      </c>
      <c r="AF453" s="52">
        <v>0.82107819098481405</v>
      </c>
      <c r="AG453" s="52">
        <v>0.88904213224602002</v>
      </c>
      <c r="AH453" s="52">
        <v>0.99412699175122698</v>
      </c>
      <c r="AI453" s="52">
        <v>1.12792331517897</v>
      </c>
      <c r="AJ453" s="52">
        <v>1.29927906406205</v>
      </c>
      <c r="AK453" s="52">
        <v>1.47474328936046</v>
      </c>
      <c r="AL453" s="52">
        <v>1.6669333001550899</v>
      </c>
      <c r="AM453" s="52">
        <v>1.8109738258967101</v>
      </c>
      <c r="AN453" s="52">
        <v>1.8324191115332</v>
      </c>
      <c r="AO453" s="52">
        <v>1.8858146522064101</v>
      </c>
      <c r="AP453" s="52">
        <v>1.87450453224311</v>
      </c>
      <c r="AQ453" s="52">
        <v>1.75138409450901</v>
      </c>
      <c r="AR453" s="52">
        <v>1.6777694148101601</v>
      </c>
      <c r="AS453" s="52">
        <v>1.65970016368244</v>
      </c>
      <c r="AT453" s="52">
        <v>1.4888756506819001</v>
      </c>
      <c r="AU453" s="52">
        <v>1.29116200531262</v>
      </c>
      <c r="AV453" s="52">
        <v>1.1963245473524</v>
      </c>
      <c r="AW453" s="52">
        <v>1.0779947025515699</v>
      </c>
      <c r="AX453" s="52">
        <v>0.95612427797198396</v>
      </c>
      <c r="AY453" s="52">
        <v>0.86097973746025902</v>
      </c>
      <c r="AZ453" s="52">
        <v>0.79115045696662301</v>
      </c>
      <c r="BA453" s="52">
        <v>0.75604903511199995</v>
      </c>
      <c r="BB453" s="52">
        <v>0.74456562415113603</v>
      </c>
      <c r="BC453" s="52">
        <v>0.76527141069273796</v>
      </c>
      <c r="BD453" s="52">
        <v>0.78724012122187303</v>
      </c>
      <c r="BE453" s="52">
        <v>0.79956196590792505</v>
      </c>
      <c r="BF453" s="52">
        <v>0.87749119962177002</v>
      </c>
      <c r="BG453" s="52">
        <v>0.98203380487469705</v>
      </c>
      <c r="BH453" s="52">
        <v>1.1348089546394</v>
      </c>
      <c r="BI453" s="52">
        <v>1.3221760402170399</v>
      </c>
      <c r="BJ453" s="52">
        <v>1.5359439398082699</v>
      </c>
      <c r="BK453" s="52">
        <v>1.75434475635906</v>
      </c>
      <c r="BL453" s="52">
        <v>1.9338693060969301</v>
      </c>
      <c r="BM453" s="52">
        <v>2.04082427213037</v>
      </c>
      <c r="BN453" s="52">
        <v>2.1038990954362702</v>
      </c>
      <c r="BO453" s="52">
        <v>2.06414710893704</v>
      </c>
      <c r="BP453" s="52">
        <v>1.91656578969237</v>
      </c>
      <c r="BQ453" s="52">
        <v>1.7803488285667901</v>
      </c>
      <c r="BR453" s="52">
        <v>1.6623532720666701</v>
      </c>
      <c r="BS453" s="52">
        <v>1.48178598156898</v>
      </c>
      <c r="BT453" s="52">
        <v>1.2711839089707799</v>
      </c>
      <c r="BU453" s="52">
        <v>75.437879271921304</v>
      </c>
      <c r="BV453" s="52">
        <v>72.709354593063694</v>
      </c>
      <c r="BW453" s="52">
        <v>71.373699066216702</v>
      </c>
      <c r="BX453" s="52">
        <v>70.109200729021893</v>
      </c>
      <c r="BY453" s="52">
        <v>68.794352838525597</v>
      </c>
      <c r="BZ453" s="52">
        <v>67.819692195941002</v>
      </c>
      <c r="CA453" s="52">
        <v>67.028304110994398</v>
      </c>
      <c r="CB453" s="52">
        <v>67.1039446599314</v>
      </c>
      <c r="CC453" s="52">
        <v>70.220732413036401</v>
      </c>
      <c r="CD453" s="52">
        <v>75.100527669667301</v>
      </c>
      <c r="CE453" s="52">
        <v>79.659277805159505</v>
      </c>
      <c r="CF453" s="52">
        <v>83.661054787457999</v>
      </c>
      <c r="CG453" s="52">
        <v>87.240221791509001</v>
      </c>
      <c r="CH453" s="52">
        <v>90.296601152038406</v>
      </c>
      <c r="CI453" s="52">
        <v>92.644388055622699</v>
      </c>
      <c r="CJ453" s="52">
        <v>94.435496415325204</v>
      </c>
      <c r="CK453" s="52">
        <v>95.152710188158906</v>
      </c>
      <c r="CL453" s="52">
        <v>94.971635333582796</v>
      </c>
      <c r="CM453" s="52">
        <v>93.702778003927406</v>
      </c>
      <c r="CN453" s="52">
        <v>90.901373248909096</v>
      </c>
      <c r="CO453" s="52">
        <v>86.938860408786297</v>
      </c>
      <c r="CP453" s="52">
        <v>83.189141950067395</v>
      </c>
      <c r="CQ453" s="52">
        <v>80.360996383718202</v>
      </c>
      <c r="CR453" s="52">
        <v>78.062719699087793</v>
      </c>
      <c r="CS453" s="52">
        <v>76.329702405087303</v>
      </c>
      <c r="CT453" s="52">
        <v>1.7503774964765201E-2</v>
      </c>
      <c r="CU453" s="52">
        <v>9.4651839397664108E-3</v>
      </c>
      <c r="CV453" s="52">
        <v>1.30695115749777E-2</v>
      </c>
      <c r="CW453" s="52">
        <v>8.5041181903491702E-3</v>
      </c>
      <c r="CX453" s="52">
        <v>1.5152930201274E-3</v>
      </c>
      <c r="CY453" s="52">
        <v>-1.95242286301321E-3</v>
      </c>
      <c r="CZ453" s="52">
        <v>-1.03776590869982E-3</v>
      </c>
      <c r="DA453" s="52">
        <v>9.2402040978147894E-3</v>
      </c>
      <c r="DB453" s="52">
        <v>2.0489448086038298E-2</v>
      </c>
      <c r="DC453" s="52">
        <v>1.6778131893693499E-2</v>
      </c>
      <c r="DD453" s="52">
        <v>5.4993563234511404E-3</v>
      </c>
      <c r="DE453" s="52">
        <v>3.9276668831452598E-3</v>
      </c>
      <c r="DF453" s="52">
        <v>-5.0339997440411802E-3</v>
      </c>
      <c r="DG453" s="52">
        <v>4.65492693551322E-3</v>
      </c>
      <c r="DH453" s="52">
        <v>1.3742181317613599E-2</v>
      </c>
      <c r="DI453" s="52">
        <v>1.88090855141817E-2</v>
      </c>
      <c r="DJ453" s="52">
        <v>8.1540035841098896E-2</v>
      </c>
      <c r="DK453" s="52">
        <v>0.102040425582198</v>
      </c>
      <c r="DL453" s="52">
        <v>0.10428821688154701</v>
      </c>
      <c r="DM453" s="52">
        <v>9.5991974267069305E-2</v>
      </c>
      <c r="DN453" s="52">
        <v>5.7547375108627702E-2</v>
      </c>
      <c r="DO453" s="52">
        <v>3.6449774313753302E-3</v>
      </c>
      <c r="DP453" s="52">
        <v>-3.46056188216088E-3</v>
      </c>
      <c r="DQ453" s="52">
        <v>-2.8636710125576901E-4</v>
      </c>
      <c r="DR453" s="58">
        <v>2.6358902954592302E-7</v>
      </c>
      <c r="DS453" s="58">
        <v>2.2040657844425099E-7</v>
      </c>
      <c r="DT453" s="58">
        <v>1.6477486914065201E-7</v>
      </c>
      <c r="DU453" s="58">
        <v>7.7391356606854494E-8</v>
      </c>
      <c r="DV453" s="58">
        <v>2.9400300706880101E-8</v>
      </c>
      <c r="DW453" s="58">
        <v>9.7337102116708004E-9</v>
      </c>
      <c r="DX453" s="58">
        <v>3.37911557421456E-8</v>
      </c>
      <c r="DY453" s="58">
        <v>2.6477810846222698E-7</v>
      </c>
      <c r="DZ453" s="58">
        <v>5.36340026644646E-8</v>
      </c>
      <c r="EA453" s="58">
        <v>3.1584566209280297E-8</v>
      </c>
      <c r="EB453" s="58">
        <v>1.9834413610647499E-8</v>
      </c>
      <c r="EC453" s="58">
        <v>2.01794096320477E-8</v>
      </c>
      <c r="ED453" s="58">
        <v>4.7207349288249E-8</v>
      </c>
      <c r="EE453" s="58">
        <v>1.5278064327636199E-7</v>
      </c>
      <c r="EF453" s="58">
        <v>2.0720086394910299E-7</v>
      </c>
      <c r="EG453" s="58">
        <v>2.4088361844647802E-7</v>
      </c>
      <c r="EH453" s="58">
        <v>2.6751642650581902E-7</v>
      </c>
      <c r="EI453" s="59">
        <v>2.84363719461635E-7</v>
      </c>
      <c r="EJ453" s="58">
        <v>2.8945765630841901E-7</v>
      </c>
      <c r="EK453" s="58">
        <v>2.8120420894921802E-7</v>
      </c>
      <c r="EL453" s="58">
        <v>4.4080541078480701E-7</v>
      </c>
      <c r="EM453" s="58">
        <v>2.3246948434467999E-7</v>
      </c>
      <c r="EN453" s="58">
        <v>2.6531457235483899E-8</v>
      </c>
      <c r="EO453" s="58">
        <v>2.4232777712252801E-8</v>
      </c>
    </row>
    <row r="454" spans="2:145" x14ac:dyDescent="0.25">
      <c r="B45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All_All_All_All_All_All_non-TOU_All_All_All_All_73050</v>
      </c>
      <c r="C454" s="52" t="s">
        <v>203</v>
      </c>
      <c r="D454" s="52" t="s">
        <v>288</v>
      </c>
      <c r="E454" s="52" t="s">
        <v>25</v>
      </c>
      <c r="F454" s="52" t="s">
        <v>25</v>
      </c>
      <c r="G454" s="52" t="s">
        <v>25</v>
      </c>
      <c r="H454" s="52" t="s">
        <v>25</v>
      </c>
      <c r="I454" s="52" t="s">
        <v>25</v>
      </c>
      <c r="J454" s="52" t="s">
        <v>25</v>
      </c>
      <c r="K454" s="52" t="s">
        <v>289</v>
      </c>
      <c r="L454" s="52" t="s">
        <v>25</v>
      </c>
      <c r="M454" s="52" t="s">
        <v>25</v>
      </c>
      <c r="N454" s="55" t="s">
        <v>25</v>
      </c>
      <c r="O454" s="52" t="s">
        <v>25</v>
      </c>
      <c r="P454" s="55">
        <v>73050</v>
      </c>
      <c r="Q454" s="52">
        <v>17</v>
      </c>
      <c r="R454" s="52">
        <v>21</v>
      </c>
      <c r="S454" s="56">
        <v>21276.222222222201</v>
      </c>
      <c r="T454" s="52">
        <v>0</v>
      </c>
      <c r="U454" s="52">
        <v>0</v>
      </c>
      <c r="V454" s="52">
        <v>0</v>
      </c>
      <c r="W454" s="52">
        <v>0</v>
      </c>
      <c r="X454" s="52">
        <v>0.88455816338544602</v>
      </c>
      <c r="Y454" s="52">
        <v>0.76366955969603101</v>
      </c>
      <c r="Z454" s="52">
        <v>0.67488351678014102</v>
      </c>
      <c r="AA454" s="52">
        <v>0.622700933900172</v>
      </c>
      <c r="AB454" s="52">
        <v>0.59976592254063898</v>
      </c>
      <c r="AC454" s="52">
        <v>0.59268822844607705</v>
      </c>
      <c r="AD454" s="52">
        <v>0.63355746228754595</v>
      </c>
      <c r="AE454" s="52">
        <v>0.67089055116756402</v>
      </c>
      <c r="AF454" s="52">
        <v>0.699185904222969</v>
      </c>
      <c r="AG454" s="52">
        <v>0.78526229719381102</v>
      </c>
      <c r="AH454" s="52">
        <v>0.90381460598145802</v>
      </c>
      <c r="AI454" s="52">
        <v>1.0792713717162199</v>
      </c>
      <c r="AJ454" s="52">
        <v>1.3129792398384801</v>
      </c>
      <c r="AK454" s="52">
        <v>1.5588615233374601</v>
      </c>
      <c r="AL454" s="52">
        <v>1.8053062647536799</v>
      </c>
      <c r="AM454" s="52">
        <v>2.0336208965726499</v>
      </c>
      <c r="AN454" s="52">
        <v>2.0990717373838401</v>
      </c>
      <c r="AO454" s="52">
        <v>2.1552471609737598</v>
      </c>
      <c r="AP454" s="52">
        <v>2.0852514496183501</v>
      </c>
      <c r="AQ454" s="52">
        <v>1.9195691440501399</v>
      </c>
      <c r="AR454" s="52">
        <v>1.7673239697916301</v>
      </c>
      <c r="AS454" s="52">
        <v>1.6292139966671599</v>
      </c>
      <c r="AT454" s="52">
        <v>1.39166309098403</v>
      </c>
      <c r="AU454" s="52">
        <v>1.1579299914238901</v>
      </c>
      <c r="AV454" s="52">
        <v>1.0546984866932501</v>
      </c>
      <c r="AW454" s="52">
        <v>0.97947754317185798</v>
      </c>
      <c r="AX454" s="52">
        <v>0.84410191377588595</v>
      </c>
      <c r="AY454" s="52">
        <v>0.74273940831910201</v>
      </c>
      <c r="AZ454" s="52">
        <v>0.660106030689801</v>
      </c>
      <c r="BA454" s="52">
        <v>0.605228145438511</v>
      </c>
      <c r="BB454" s="52">
        <v>0.59519594118298202</v>
      </c>
      <c r="BC454" s="52">
        <v>0.62887320301608995</v>
      </c>
      <c r="BD454" s="52">
        <v>0.69807033830368903</v>
      </c>
      <c r="BE454" s="52">
        <v>0.73983454608642396</v>
      </c>
      <c r="BF454" s="52">
        <v>0.816899414088605</v>
      </c>
      <c r="BG454" s="52">
        <v>0.922529482720433</v>
      </c>
      <c r="BH454" s="52">
        <v>1.0800643353439201</v>
      </c>
      <c r="BI454" s="52">
        <v>1.28063756982852</v>
      </c>
      <c r="BJ454" s="52">
        <v>1.52208151209443</v>
      </c>
      <c r="BK454" s="52">
        <v>1.76338809960585</v>
      </c>
      <c r="BL454" s="52">
        <v>1.97326838947195</v>
      </c>
      <c r="BM454" s="52">
        <v>2.0984650395114</v>
      </c>
      <c r="BN454" s="52">
        <v>2.1743167301186599</v>
      </c>
      <c r="BO454" s="52">
        <v>2.1337287240143898</v>
      </c>
      <c r="BP454" s="52">
        <v>1.9776484113086401</v>
      </c>
      <c r="BQ454" s="52">
        <v>1.79970506913203</v>
      </c>
      <c r="BR454" s="52">
        <v>1.6261280608975901</v>
      </c>
      <c r="BS454" s="52">
        <v>1.38349063387989</v>
      </c>
      <c r="BT454" s="52">
        <v>1.1705044452293101</v>
      </c>
      <c r="BU454" s="52">
        <v>78.500186075613499</v>
      </c>
      <c r="BV454" s="52">
        <v>75.541544929544301</v>
      </c>
      <c r="BW454" s="52">
        <v>74.103762840537101</v>
      </c>
      <c r="BX454" s="52">
        <v>72.716151884658601</v>
      </c>
      <c r="BY454" s="52">
        <v>71.163784411240698</v>
      </c>
      <c r="BZ454" s="52">
        <v>70.056706764183005</v>
      </c>
      <c r="CA454" s="52">
        <v>69.008847503054696</v>
      </c>
      <c r="CB454" s="52">
        <v>69.073894724730295</v>
      </c>
      <c r="CC454" s="52">
        <v>72.178064726725594</v>
      </c>
      <c r="CD454" s="52">
        <v>76.870719605316594</v>
      </c>
      <c r="CE454" s="52">
        <v>81.449139143575195</v>
      </c>
      <c r="CF454" s="52">
        <v>85.524591723806196</v>
      </c>
      <c r="CG454" s="52">
        <v>89.084953909534704</v>
      </c>
      <c r="CH454" s="52">
        <v>92.163262827653199</v>
      </c>
      <c r="CI454" s="52">
        <v>94.639338971185893</v>
      </c>
      <c r="CJ454" s="52">
        <v>96.660207405132894</v>
      </c>
      <c r="CK454" s="52">
        <v>97.591195134382403</v>
      </c>
      <c r="CL454" s="52">
        <v>97.696320576641796</v>
      </c>
      <c r="CM454" s="52">
        <v>96.6760505192007</v>
      </c>
      <c r="CN454" s="52">
        <v>94.214936895048595</v>
      </c>
      <c r="CO454" s="52">
        <v>90.546065441918799</v>
      </c>
      <c r="CP454" s="52">
        <v>86.852252198360404</v>
      </c>
      <c r="CQ454" s="52">
        <v>83.884931206485803</v>
      </c>
      <c r="CR454" s="52">
        <v>81.438201353372193</v>
      </c>
      <c r="CS454" s="52">
        <v>79.648746642018097</v>
      </c>
      <c r="CT454" s="52">
        <v>2.64386977084511E-2</v>
      </c>
      <c r="CU454" s="52">
        <v>2.2308909812680602E-2</v>
      </c>
      <c r="CV454" s="52">
        <v>2.1268494054075202E-2</v>
      </c>
      <c r="CW454" s="52">
        <v>1.3746093783217299E-2</v>
      </c>
      <c r="CX454" s="52">
        <v>2.0402088930356601E-3</v>
      </c>
      <c r="CY454" s="52">
        <v>-1.7829132863186601E-3</v>
      </c>
      <c r="CZ454" s="52">
        <v>-1.3997279885186601E-3</v>
      </c>
      <c r="DA454" s="57">
        <v>9.0719945782848904E-3</v>
      </c>
      <c r="DB454" s="57">
        <v>1.7256401113086298E-2</v>
      </c>
      <c r="DC454" s="57">
        <v>1.4023224648876601E-2</v>
      </c>
      <c r="DD454" s="57">
        <v>4.7719857402348902E-3</v>
      </c>
      <c r="DE454" s="57">
        <v>3.7938240055745802E-3</v>
      </c>
      <c r="DF454" s="52">
        <v>-1.02694463041872E-2</v>
      </c>
      <c r="DG454" s="52">
        <v>3.7607272836892497E-5</v>
      </c>
      <c r="DH454" s="52">
        <v>1.0370910844610601E-2</v>
      </c>
      <c r="DI454" s="52">
        <v>1.4030659248515501E-2</v>
      </c>
      <c r="DJ454" s="52">
        <v>8.4091729452626898E-2</v>
      </c>
      <c r="DK454" s="52">
        <v>0.106870974686866</v>
      </c>
      <c r="DL454" s="52">
        <v>0.110464210340096</v>
      </c>
      <c r="DM454" s="52">
        <v>0.104741232313145</v>
      </c>
      <c r="DN454" s="57">
        <v>6.6344548634504896E-2</v>
      </c>
      <c r="DO454" s="57">
        <v>3.01162136927217E-3</v>
      </c>
      <c r="DP454" s="52">
        <v>-4.2342541163727897E-3</v>
      </c>
      <c r="DQ454" s="52">
        <v>3.8710029021577598E-4</v>
      </c>
      <c r="DR454" s="58">
        <v>3.6903458205830399E-7</v>
      </c>
      <c r="DS454" s="58">
        <v>3.0298363902891802E-7</v>
      </c>
      <c r="DT454" s="58">
        <v>2.14178175646068E-7</v>
      </c>
      <c r="DU454" s="58">
        <v>1.1647306967183E-7</v>
      </c>
      <c r="DV454" s="58">
        <v>4.8826011800211497E-8</v>
      </c>
      <c r="DW454" s="58">
        <v>2.3717509421224498E-8</v>
      </c>
      <c r="DX454" s="58">
        <v>5.8886016427961703E-8</v>
      </c>
      <c r="DY454" s="58">
        <v>2.11587989335654E-7</v>
      </c>
      <c r="DZ454" s="58">
        <v>1.5140610644350599E-7</v>
      </c>
      <c r="EA454" s="58">
        <v>1.0936505497113401E-7</v>
      </c>
      <c r="EB454" s="58">
        <v>6.4069362866869498E-8</v>
      </c>
      <c r="EC454" s="58">
        <v>8.43393378168693E-8</v>
      </c>
      <c r="ED454" s="58">
        <v>2.1115419023197301E-7</v>
      </c>
      <c r="EE454" s="58">
        <v>5.2847905960833796E-7</v>
      </c>
      <c r="EF454" s="58">
        <v>7.7934193016589495E-7</v>
      </c>
      <c r="EG454" s="58">
        <v>9.3329792637267302E-7</v>
      </c>
      <c r="EH454" s="58">
        <v>1.0261683779799701E-6</v>
      </c>
      <c r="EI454" s="58">
        <v>1.1184787574353299E-6</v>
      </c>
      <c r="EJ454" s="58">
        <v>1.08170823140284E-6</v>
      </c>
      <c r="EK454" s="58">
        <v>1.00743806119466E-6</v>
      </c>
      <c r="EL454" s="58">
        <v>1.0301373908888399E-6</v>
      </c>
      <c r="EM454" s="58">
        <v>6.6805756171767705E-7</v>
      </c>
      <c r="EN454" s="58">
        <v>1.09713100830729E-7</v>
      </c>
      <c r="EO454" s="58">
        <v>1.0091913574421899E-7</v>
      </c>
    </row>
    <row r="455" spans="2:145" x14ac:dyDescent="0.25">
      <c r="B45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All_All_All_All_All_All_All_All_No_All_All_73050</v>
      </c>
      <c r="C455" s="52" t="s">
        <v>203</v>
      </c>
      <c r="D455" s="52" t="s">
        <v>221</v>
      </c>
      <c r="E455" s="52" t="s">
        <v>25</v>
      </c>
      <c r="F455" s="52" t="s">
        <v>25</v>
      </c>
      <c r="G455" s="52" t="s">
        <v>25</v>
      </c>
      <c r="H455" s="52" t="s">
        <v>25</v>
      </c>
      <c r="I455" s="52" t="s">
        <v>25</v>
      </c>
      <c r="J455" s="52" t="s">
        <v>25</v>
      </c>
      <c r="K455" s="52" t="s">
        <v>25</v>
      </c>
      <c r="L455" s="52" t="s">
        <v>25</v>
      </c>
      <c r="M455" s="52" t="s">
        <v>222</v>
      </c>
      <c r="N455" s="55" t="s">
        <v>25</v>
      </c>
      <c r="O455" s="52" t="s">
        <v>25</v>
      </c>
      <c r="P455" s="55">
        <v>73050</v>
      </c>
      <c r="Q455" s="52">
        <v>17</v>
      </c>
      <c r="R455" s="52">
        <v>21</v>
      </c>
      <c r="S455" s="56">
        <v>33871.888888888803</v>
      </c>
      <c r="T455" s="52">
        <v>0</v>
      </c>
      <c r="U455" s="52">
        <v>0</v>
      </c>
      <c r="V455" s="52">
        <v>0</v>
      </c>
      <c r="W455" s="52">
        <v>0</v>
      </c>
      <c r="X455" s="52">
        <v>0.94665912121414797</v>
      </c>
      <c r="Y455" s="52">
        <v>0.82960397311017797</v>
      </c>
      <c r="Z455" s="52">
        <v>0.73960822439676899</v>
      </c>
      <c r="AA455" s="52">
        <v>0.68011942440469397</v>
      </c>
      <c r="AB455" s="52">
        <v>0.64972268635357699</v>
      </c>
      <c r="AC455" s="52">
        <v>0.65143091618112303</v>
      </c>
      <c r="AD455" s="52">
        <v>0.68834707610044399</v>
      </c>
      <c r="AE455" s="52">
        <v>0.73468942069046494</v>
      </c>
      <c r="AF455" s="52">
        <v>0.75396661228694695</v>
      </c>
      <c r="AG455" s="52">
        <v>0.83027992293471198</v>
      </c>
      <c r="AH455" s="52">
        <v>0.93581817427092095</v>
      </c>
      <c r="AI455" s="52">
        <v>1.08291535213844</v>
      </c>
      <c r="AJ455" s="52">
        <v>1.28223360303038</v>
      </c>
      <c r="AK455" s="52">
        <v>1.48225749166112</v>
      </c>
      <c r="AL455" s="52">
        <v>1.69571282095099</v>
      </c>
      <c r="AM455" s="52">
        <v>1.8841081498447201</v>
      </c>
      <c r="AN455" s="52">
        <v>1.9321366814446399</v>
      </c>
      <c r="AO455" s="52">
        <v>1.99024342737174</v>
      </c>
      <c r="AP455" s="52">
        <v>1.9449309642885699</v>
      </c>
      <c r="AQ455" s="52">
        <v>1.7953505874581499</v>
      </c>
      <c r="AR455" s="52">
        <v>1.6742845147616401</v>
      </c>
      <c r="AS455" s="52">
        <v>1.5778977050285199</v>
      </c>
      <c r="AT455" s="52">
        <v>1.3689857235512799</v>
      </c>
      <c r="AU455" s="52">
        <v>1.15752881022933</v>
      </c>
      <c r="AV455" s="52">
        <v>1.0635748185515299</v>
      </c>
      <c r="AW455" s="52">
        <v>0.97382436420777796</v>
      </c>
      <c r="AX455" s="52">
        <v>0.853595781177375</v>
      </c>
      <c r="AY455" s="52">
        <v>0.76318875194199198</v>
      </c>
      <c r="AZ455" s="52">
        <v>0.69371061607424001</v>
      </c>
      <c r="BA455" s="52">
        <v>0.65476976817385202</v>
      </c>
      <c r="BB455" s="52">
        <v>0.64985582302804401</v>
      </c>
      <c r="BC455" s="52">
        <v>0.68023329051252102</v>
      </c>
      <c r="BD455" s="52">
        <v>0.72762276572226703</v>
      </c>
      <c r="BE455" s="52">
        <v>0.75754062109991505</v>
      </c>
      <c r="BF455" s="52">
        <v>0.83549555351108096</v>
      </c>
      <c r="BG455" s="52">
        <v>0.93887607123542705</v>
      </c>
      <c r="BH455" s="52">
        <v>1.0891893849705301</v>
      </c>
      <c r="BI455" s="52">
        <v>1.2766678803145</v>
      </c>
      <c r="BJ455" s="52">
        <v>1.49667529566998</v>
      </c>
      <c r="BK455" s="52">
        <v>1.7230731570495501</v>
      </c>
      <c r="BL455" s="52">
        <v>1.9178556190237599</v>
      </c>
      <c r="BM455" s="52">
        <v>2.03908789230226</v>
      </c>
      <c r="BN455" s="52">
        <v>2.106658484784</v>
      </c>
      <c r="BO455" s="52">
        <v>2.0636665962268101</v>
      </c>
      <c r="BP455" s="52">
        <v>1.9080371130489799</v>
      </c>
      <c r="BQ455" s="52">
        <v>1.73922683824619</v>
      </c>
      <c r="BR455" s="52">
        <v>1.57786177791437</v>
      </c>
      <c r="BS455" s="52">
        <v>1.3628562609177699</v>
      </c>
      <c r="BT455" s="52">
        <v>1.1567028947960301</v>
      </c>
      <c r="BU455" s="52">
        <v>76.770173978136796</v>
      </c>
      <c r="BV455" s="52">
        <v>73.939484171544095</v>
      </c>
      <c r="BW455" s="52">
        <v>72.569287462323203</v>
      </c>
      <c r="BX455" s="52">
        <v>71.263749192756805</v>
      </c>
      <c r="BY455" s="52">
        <v>69.851059857674798</v>
      </c>
      <c r="BZ455" s="52">
        <v>68.814187359257602</v>
      </c>
      <c r="CA455" s="52">
        <v>67.927613069540797</v>
      </c>
      <c r="CB455" s="52">
        <v>68.0038330753097</v>
      </c>
      <c r="CC455" s="52">
        <v>71.107126587331805</v>
      </c>
      <c r="CD455" s="52">
        <v>75.924351429206695</v>
      </c>
      <c r="CE455" s="52">
        <v>80.490013157024805</v>
      </c>
      <c r="CF455" s="52">
        <v>84.516422967613593</v>
      </c>
      <c r="CG455" s="52">
        <v>88.079654420157894</v>
      </c>
      <c r="CH455" s="52">
        <v>91.1342523172234</v>
      </c>
      <c r="CI455" s="52">
        <v>93.529497291199903</v>
      </c>
      <c r="CJ455" s="52">
        <v>95.414695922187803</v>
      </c>
      <c r="CK455" s="52">
        <v>96.222603558500694</v>
      </c>
      <c r="CL455" s="52">
        <v>96.161534556738602</v>
      </c>
      <c r="CM455" s="52">
        <v>94.995641303052096</v>
      </c>
      <c r="CN455" s="52">
        <v>92.347434269625197</v>
      </c>
      <c r="CO455" s="52">
        <v>88.515779056671903</v>
      </c>
      <c r="CP455" s="52">
        <v>84.790643703558999</v>
      </c>
      <c r="CQ455" s="52">
        <v>81.894623199064995</v>
      </c>
      <c r="CR455" s="52">
        <v>79.538529543801005</v>
      </c>
      <c r="CS455" s="52">
        <v>77.771639490987496</v>
      </c>
      <c r="CT455" s="52">
        <v>2.39374795079355E-2</v>
      </c>
      <c r="CU455" s="52">
        <v>1.8253051448306402E-2</v>
      </c>
      <c r="CV455" s="52">
        <v>1.8677386930268301E-2</v>
      </c>
      <c r="CW455" s="52">
        <v>1.2471390923999201E-2</v>
      </c>
      <c r="CX455" s="52">
        <v>1.84754359984522E-3</v>
      </c>
      <c r="CY455" s="52">
        <v>-2.6394863783442699E-3</v>
      </c>
      <c r="CZ455" s="52">
        <v>-2.1913096692924899E-4</v>
      </c>
      <c r="DA455" s="52">
        <v>8.3177930490228296E-3</v>
      </c>
      <c r="DB455" s="52">
        <v>1.75609792201777E-2</v>
      </c>
      <c r="DC455" s="52">
        <v>1.4443637778013701E-2</v>
      </c>
      <c r="DD455" s="52">
        <v>6.64545752654719E-3</v>
      </c>
      <c r="DE455" s="52">
        <v>4.8095868342205098E-3</v>
      </c>
      <c r="DF455" s="52">
        <v>-1.1567780883958099E-2</v>
      </c>
      <c r="DG455" s="52">
        <v>-1.63704938874952E-3</v>
      </c>
      <c r="DH455" s="52">
        <v>8.8263196918724508E-3</v>
      </c>
      <c r="DI455" s="52">
        <v>1.23343610266709E-2</v>
      </c>
      <c r="DJ455" s="52">
        <v>8.2485041646616797E-2</v>
      </c>
      <c r="DK455" s="52">
        <v>0.101690475537536</v>
      </c>
      <c r="DL455" s="52">
        <v>0.106722566594666</v>
      </c>
      <c r="DM455" s="52">
        <v>0.102605637278082</v>
      </c>
      <c r="DN455" s="52">
        <v>6.1604505813919498E-2</v>
      </c>
      <c r="DO455" s="52">
        <v>2.4024112949222898E-3</v>
      </c>
      <c r="DP455" s="52">
        <v>-3.5811804581158901E-3</v>
      </c>
      <c r="DQ455" s="52">
        <v>4.9652179716898304E-4</v>
      </c>
      <c r="DR455" s="58">
        <v>2.5369712860063298E-7</v>
      </c>
      <c r="DS455" s="58">
        <v>2.10249817317062E-7</v>
      </c>
      <c r="DT455" s="58">
        <v>1.5158536068431101E-7</v>
      </c>
      <c r="DU455" s="58">
        <v>7.3946694259522301E-8</v>
      </c>
      <c r="DV455" s="58">
        <v>2.70525906097469E-8</v>
      </c>
      <c r="DW455" s="58">
        <v>1.2397987412568901E-8</v>
      </c>
      <c r="DX455" s="58">
        <v>3.4444625059398097E-8</v>
      </c>
      <c r="DY455" s="58">
        <v>2.0165393892900001E-7</v>
      </c>
      <c r="DZ455" s="58">
        <v>7.7439275206450306E-8</v>
      </c>
      <c r="EA455" s="58">
        <v>5.3523966750814603E-8</v>
      </c>
      <c r="EB455" s="58">
        <v>3.17215360433316E-8</v>
      </c>
      <c r="EC455" s="58">
        <v>3.8784700268989702E-8</v>
      </c>
      <c r="ED455" s="58">
        <v>9.6880616608874297E-8</v>
      </c>
      <c r="EE455" s="58">
        <v>2.63177684390763E-7</v>
      </c>
      <c r="EF455" s="58">
        <v>3.8031092640342498E-7</v>
      </c>
      <c r="EG455" s="58">
        <v>4.52200011830753E-7</v>
      </c>
      <c r="EH455" s="58">
        <v>4.9369616582841198E-7</v>
      </c>
      <c r="EI455" s="58">
        <v>5.3359221445681004E-7</v>
      </c>
      <c r="EJ455" s="58">
        <v>5.2417278781632796E-7</v>
      </c>
      <c r="EK455" s="58">
        <v>4.9855101815091095E-7</v>
      </c>
      <c r="EL455" s="58">
        <v>5.8882950109853402E-7</v>
      </c>
      <c r="EM455" s="58">
        <v>3.5409206140617101E-7</v>
      </c>
      <c r="EN455" s="58">
        <v>5.0976589498867299E-8</v>
      </c>
      <c r="EO455" s="58">
        <v>4.6770873551783803E-8</v>
      </c>
    </row>
    <row r="456" spans="2:145" x14ac:dyDescent="0.25">
      <c r="B45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All_All_All_All_All_All_All_All_Yes_All_All_73050</v>
      </c>
      <c r="C456" s="52" t="s">
        <v>203</v>
      </c>
      <c r="D456" s="52" t="s">
        <v>223</v>
      </c>
      <c r="E456" s="52" t="s">
        <v>25</v>
      </c>
      <c r="F456" s="52" t="s">
        <v>25</v>
      </c>
      <c r="G456" s="52" t="s">
        <v>25</v>
      </c>
      <c r="H456" s="52" t="s">
        <v>25</v>
      </c>
      <c r="I456" s="52" t="s">
        <v>25</v>
      </c>
      <c r="J456" s="52" t="s">
        <v>25</v>
      </c>
      <c r="K456" s="52" t="s">
        <v>25</v>
      </c>
      <c r="L456" s="52" t="s">
        <v>25</v>
      </c>
      <c r="M456" s="52" t="s">
        <v>224</v>
      </c>
      <c r="N456" s="55" t="s">
        <v>25</v>
      </c>
      <c r="O456" s="52" t="s">
        <v>25</v>
      </c>
      <c r="P456" s="55">
        <v>73050</v>
      </c>
      <c r="Q456" s="52">
        <v>17</v>
      </c>
      <c r="R456" s="52">
        <v>21</v>
      </c>
      <c r="S456" s="56">
        <v>11370</v>
      </c>
      <c r="T456" s="52">
        <v>0</v>
      </c>
      <c r="U456" s="52">
        <v>0</v>
      </c>
      <c r="V456" s="52">
        <v>0</v>
      </c>
      <c r="W456" s="52">
        <v>0</v>
      </c>
      <c r="X456" s="52">
        <v>1.25465422052327</v>
      </c>
      <c r="Y456" s="52">
        <v>1.09918718737377</v>
      </c>
      <c r="Z456" s="52">
        <v>0.95762786751679996</v>
      </c>
      <c r="AA456" s="52">
        <v>0.85219058532583003</v>
      </c>
      <c r="AB456" s="52">
        <v>0.78678140729580803</v>
      </c>
      <c r="AC456" s="52">
        <v>0.75413060591132497</v>
      </c>
      <c r="AD456" s="52">
        <v>0.76886190441306201</v>
      </c>
      <c r="AE456" s="52">
        <v>0.78852384326491098</v>
      </c>
      <c r="AF456" s="52">
        <v>0.79312839351980602</v>
      </c>
      <c r="AG456" s="52">
        <v>0.870660668102889</v>
      </c>
      <c r="AH456" s="52">
        <v>1.00041969621757</v>
      </c>
      <c r="AI456" s="52">
        <v>1.17244176675026</v>
      </c>
      <c r="AJ456" s="52">
        <v>1.3751070086949799</v>
      </c>
      <c r="AK456" s="52">
        <v>1.6088292259297601</v>
      </c>
      <c r="AL456" s="52">
        <v>1.8392423159062099</v>
      </c>
      <c r="AM456" s="52">
        <v>2.0074321909286099</v>
      </c>
      <c r="AN456" s="52">
        <v>2.0295450011479899</v>
      </c>
      <c r="AO456" s="52">
        <v>2.0743188855091401</v>
      </c>
      <c r="AP456" s="52">
        <v>2.0562798231493802</v>
      </c>
      <c r="AQ456" s="52">
        <v>1.9335064606910199</v>
      </c>
      <c r="AR456" s="52">
        <v>1.85301068901781</v>
      </c>
      <c r="AS456" s="52">
        <v>1.84375133395665</v>
      </c>
      <c r="AT456" s="52">
        <v>1.66507715646854</v>
      </c>
      <c r="AU456" s="52">
        <v>1.4423772043327601</v>
      </c>
      <c r="AV456" s="52">
        <v>1.32778771969622</v>
      </c>
      <c r="AW456" s="52">
        <v>1.20538829645581</v>
      </c>
      <c r="AX456" s="52">
        <v>1.05349813285822</v>
      </c>
      <c r="AY456" s="52">
        <v>0.93227939712499697</v>
      </c>
      <c r="AZ456" s="52">
        <v>0.83716679983946896</v>
      </c>
      <c r="BA456" s="52">
        <v>0.77625019234653703</v>
      </c>
      <c r="BB456" s="52">
        <v>0.74760114329442995</v>
      </c>
      <c r="BC456" s="52">
        <v>0.76326595399994501</v>
      </c>
      <c r="BD456" s="52">
        <v>0.79780436360989304</v>
      </c>
      <c r="BE456" s="52">
        <v>0.81336453452940805</v>
      </c>
      <c r="BF456" s="52">
        <v>0.88957462328813197</v>
      </c>
      <c r="BG456" s="52">
        <v>0.99993995691079596</v>
      </c>
      <c r="BH456" s="52">
        <v>1.1691968546067499</v>
      </c>
      <c r="BI456" s="52">
        <v>1.38095566831272</v>
      </c>
      <c r="BJ456" s="52">
        <v>1.62830279593732</v>
      </c>
      <c r="BK456" s="52">
        <v>1.8654029800947001</v>
      </c>
      <c r="BL456" s="52">
        <v>2.0561173078526398</v>
      </c>
      <c r="BM456" s="52">
        <v>2.1538733954762499</v>
      </c>
      <c r="BN456" s="52">
        <v>2.22717714206295</v>
      </c>
      <c r="BO456" s="52">
        <v>2.1958468476262798</v>
      </c>
      <c r="BP456" s="52">
        <v>2.0567714153884702</v>
      </c>
      <c r="BQ456" s="52">
        <v>1.9391083925961301</v>
      </c>
      <c r="BR456" s="52">
        <v>1.8472632174471</v>
      </c>
      <c r="BS456" s="52">
        <v>1.6536692059357601</v>
      </c>
      <c r="BT456" s="52">
        <v>1.42578951551857</v>
      </c>
      <c r="BU456" s="52">
        <v>77.202832575922798</v>
      </c>
      <c r="BV456" s="52">
        <v>74.346904431771804</v>
      </c>
      <c r="BW456" s="52">
        <v>72.926118708290801</v>
      </c>
      <c r="BX456" s="52">
        <v>71.5520298122822</v>
      </c>
      <c r="BY456" s="52">
        <v>70.085524047070095</v>
      </c>
      <c r="BZ456" s="52">
        <v>69.044781514632106</v>
      </c>
      <c r="CA456" s="52">
        <v>68.062098085294394</v>
      </c>
      <c r="CB456" s="52">
        <v>68.116040280662602</v>
      </c>
      <c r="CC456" s="52">
        <v>71.249216350601102</v>
      </c>
      <c r="CD456" s="52">
        <v>75.9633084944454</v>
      </c>
      <c r="CE456" s="52">
        <v>80.540602585901595</v>
      </c>
      <c r="CF456" s="52">
        <v>84.607227964573497</v>
      </c>
      <c r="CG456" s="52">
        <v>88.198890609855397</v>
      </c>
      <c r="CH456" s="52">
        <v>91.2984914870176</v>
      </c>
      <c r="CI456" s="52">
        <v>93.745684865174297</v>
      </c>
      <c r="CJ456" s="52">
        <v>95.683213409033399</v>
      </c>
      <c r="CK456" s="52">
        <v>96.525303101408397</v>
      </c>
      <c r="CL456" s="52">
        <v>96.523536153860903</v>
      </c>
      <c r="CM456" s="52">
        <v>95.413797059377799</v>
      </c>
      <c r="CN456" s="52">
        <v>92.796696928502598</v>
      </c>
      <c r="CO456" s="52">
        <v>88.9917614832992</v>
      </c>
      <c r="CP456" s="52">
        <v>85.273351732896302</v>
      </c>
      <c r="CQ456" s="52">
        <v>82.388325976086705</v>
      </c>
      <c r="CR456" s="52">
        <v>79.9852963502927</v>
      </c>
      <c r="CS456" s="52">
        <v>78.243501837627207</v>
      </c>
      <c r="CT456" s="52">
        <v>1.45853323611342E-2</v>
      </c>
      <c r="CU456" s="52">
        <v>7.2358953554453199E-3</v>
      </c>
      <c r="CV456" s="52">
        <v>1.1677318871032299E-2</v>
      </c>
      <c r="CW456" s="52">
        <v>6.4454805310044296E-3</v>
      </c>
      <c r="CX456" s="52">
        <v>1.56296742568764E-3</v>
      </c>
      <c r="CY456" s="52">
        <v>3.8100078204724401E-4</v>
      </c>
      <c r="CZ456" s="52">
        <v>-4.1941568115241102E-3</v>
      </c>
      <c r="DA456" s="52">
        <v>1.18504006592768E-2</v>
      </c>
      <c r="DB456" s="52">
        <v>2.3373523343489098E-2</v>
      </c>
      <c r="DC456" s="52">
        <v>1.8504445711231901E-2</v>
      </c>
      <c r="DD456" s="52">
        <v>7.4250304772779301E-4</v>
      </c>
      <c r="DE456" s="52">
        <v>9.86953172250748E-4</v>
      </c>
      <c r="DF456" s="52">
        <v>4.8310737790616303E-3</v>
      </c>
      <c r="DG456" s="52">
        <v>1.53217474506978E-2</v>
      </c>
      <c r="DH456" s="52">
        <v>2.2646767724304202E-2</v>
      </c>
      <c r="DI456" s="52">
        <v>3.0055727232211098E-2</v>
      </c>
      <c r="DJ456" s="52">
        <v>8.42883431015444E-2</v>
      </c>
      <c r="DK456" s="52">
        <v>0.11257022965063899</v>
      </c>
      <c r="DL456" s="52">
        <v>0.10930624760657601</v>
      </c>
      <c r="DM456" s="52">
        <v>9.3720802940728307E-2</v>
      </c>
      <c r="DN456" s="52">
        <v>6.2651538775568796E-2</v>
      </c>
      <c r="DO456" s="52">
        <v>6.7163287788753199E-3</v>
      </c>
      <c r="DP456" s="52">
        <v>-4.3456449423905702E-3</v>
      </c>
      <c r="DQ456" s="52">
        <v>-1.49305372252078E-3</v>
      </c>
      <c r="DR456" s="58">
        <v>1.9489201878372799E-7</v>
      </c>
      <c r="DS456" s="58">
        <v>1.60626822670247E-7</v>
      </c>
      <c r="DT456" s="58">
        <v>1.2720952518953599E-7</v>
      </c>
      <c r="DU456" s="58">
        <v>9.2368740294499904E-8</v>
      </c>
      <c r="DV456" s="58">
        <v>6.2224578774093902E-8</v>
      </c>
      <c r="DW456" s="58">
        <v>1.6027279674341E-8</v>
      </c>
      <c r="DX456" s="58">
        <v>5.0062295230466998E-8</v>
      </c>
      <c r="DY456" s="58">
        <v>1.1245039214909599E-7</v>
      </c>
      <c r="DZ456" s="58">
        <v>7.5052896023749094E-8</v>
      </c>
      <c r="EA456" s="58">
        <v>4.3738968252889298E-8</v>
      </c>
      <c r="EB456" s="58">
        <v>2.87679491805078E-8</v>
      </c>
      <c r="EC456" s="58">
        <v>3.7396637705507302E-8</v>
      </c>
      <c r="ED456" s="58">
        <v>7.8402180943252906E-8</v>
      </c>
      <c r="EE456" s="58">
        <v>1.69438278123417E-7</v>
      </c>
      <c r="EF456" s="58">
        <v>2.4176730449204497E-7</v>
      </c>
      <c r="EG456" s="58">
        <v>2.8958589384594898E-7</v>
      </c>
      <c r="EH456" s="58">
        <v>3.6138691106738999E-7</v>
      </c>
      <c r="EI456" s="58">
        <v>3.9343352206368202E-7</v>
      </c>
      <c r="EJ456" s="59">
        <v>3.7204021876709499E-7</v>
      </c>
      <c r="EK456" s="58">
        <v>2.9355235784335302E-7</v>
      </c>
      <c r="EL456" s="59">
        <v>2.7181920594160199E-7</v>
      </c>
      <c r="EM456" s="58">
        <v>1.9150145172046699E-7</v>
      </c>
      <c r="EN456" s="58">
        <v>4.4674017744256797E-8</v>
      </c>
      <c r="EO456" s="58">
        <v>4.24401551979992E-8</v>
      </c>
    </row>
    <row r="457" spans="2:145" x14ac:dyDescent="0.25">
      <c r="B45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All_No_All_All_All_All_All_All_All_All_All_73050</v>
      </c>
      <c r="C457" s="52" t="s">
        <v>203</v>
      </c>
      <c r="D457" s="52" t="s">
        <v>225</v>
      </c>
      <c r="E457" s="52" t="s">
        <v>25</v>
      </c>
      <c r="F457" s="52" t="s">
        <v>222</v>
      </c>
      <c r="G457" s="52" t="s">
        <v>25</v>
      </c>
      <c r="H457" s="52" t="s">
        <v>25</v>
      </c>
      <c r="I457" s="52" t="s">
        <v>25</v>
      </c>
      <c r="J457" s="52" t="s">
        <v>25</v>
      </c>
      <c r="K457" s="52" t="s">
        <v>25</v>
      </c>
      <c r="L457" s="52" t="s">
        <v>25</v>
      </c>
      <c r="M457" s="52" t="s">
        <v>25</v>
      </c>
      <c r="N457" s="55" t="s">
        <v>25</v>
      </c>
      <c r="O457" s="52" t="s">
        <v>25</v>
      </c>
      <c r="P457" s="55">
        <v>73050</v>
      </c>
      <c r="Q457" s="52">
        <v>17</v>
      </c>
      <c r="R457" s="52">
        <v>21</v>
      </c>
      <c r="S457" s="56">
        <v>24920.333333333299</v>
      </c>
      <c r="T457" s="52">
        <v>0</v>
      </c>
      <c r="U457" s="52">
        <v>0</v>
      </c>
      <c r="V457" s="52">
        <v>0</v>
      </c>
      <c r="W457" s="52">
        <v>0</v>
      </c>
      <c r="X457" s="52">
        <v>0.96786827105387097</v>
      </c>
      <c r="Y457" s="52">
        <v>0.85255966142642103</v>
      </c>
      <c r="Z457" s="52">
        <v>0.75540642233945099</v>
      </c>
      <c r="AA457" s="52">
        <v>0.68855997735260599</v>
      </c>
      <c r="AB457" s="52">
        <v>0.65408421826482799</v>
      </c>
      <c r="AC457" s="52">
        <v>0.6570425321019</v>
      </c>
      <c r="AD457" s="52">
        <v>0.69876857722486396</v>
      </c>
      <c r="AE457" s="52">
        <v>0.73981271458377795</v>
      </c>
      <c r="AF457" s="52">
        <v>0.75211255746500705</v>
      </c>
      <c r="AG457" s="52">
        <v>0.80536175813241695</v>
      </c>
      <c r="AH457" s="52">
        <v>0.88636780356808997</v>
      </c>
      <c r="AI457" s="52">
        <v>1.0070676270603101</v>
      </c>
      <c r="AJ457" s="52">
        <v>1.17204318810269</v>
      </c>
      <c r="AK457" s="52">
        <v>1.35685883020133</v>
      </c>
      <c r="AL457" s="52">
        <v>1.5584163312953601</v>
      </c>
      <c r="AM457" s="52">
        <v>1.7345777032130001</v>
      </c>
      <c r="AN457" s="52">
        <v>1.7630553128772899</v>
      </c>
      <c r="AO457" s="52">
        <v>1.82839071880681</v>
      </c>
      <c r="AP457" s="52">
        <v>1.80110023929912</v>
      </c>
      <c r="AQ457" s="52">
        <v>1.66556701890946</v>
      </c>
      <c r="AR457" s="52">
        <v>1.5740219001150699</v>
      </c>
      <c r="AS457" s="52">
        <v>1.5229021646526599</v>
      </c>
      <c r="AT457" s="52">
        <v>1.3383558202627499</v>
      </c>
      <c r="AU457" s="52">
        <v>1.1356893796054099</v>
      </c>
      <c r="AV457" s="52">
        <v>1.046862090121</v>
      </c>
      <c r="AW457" s="52">
        <v>0.97583299568396697</v>
      </c>
      <c r="AX457" s="52">
        <v>0.85831084201381502</v>
      </c>
      <c r="AY457" s="52">
        <v>0.76766768043910905</v>
      </c>
      <c r="AZ457" s="52">
        <v>0.69877577321021001</v>
      </c>
      <c r="BA457" s="52">
        <v>0.66021165021389805</v>
      </c>
      <c r="BB457" s="52">
        <v>0.65328813599633095</v>
      </c>
      <c r="BC457" s="52">
        <v>0.68170847968559001</v>
      </c>
      <c r="BD457" s="52">
        <v>0.719399407924604</v>
      </c>
      <c r="BE457" s="52">
        <v>0.73479837032669104</v>
      </c>
      <c r="BF457" s="52">
        <v>0.79001207858690303</v>
      </c>
      <c r="BG457" s="52">
        <v>0.87708061854557595</v>
      </c>
      <c r="BH457" s="52">
        <v>1.0161494232916799</v>
      </c>
      <c r="BI457" s="52">
        <v>1.2001969647927799</v>
      </c>
      <c r="BJ457" s="52">
        <v>1.43173914315608</v>
      </c>
      <c r="BK457" s="52">
        <v>1.66047758464661</v>
      </c>
      <c r="BL457" s="52">
        <v>1.8497809863227099</v>
      </c>
      <c r="BM457" s="52">
        <v>1.96767912381778</v>
      </c>
      <c r="BN457" s="52">
        <v>2.0323051323538799</v>
      </c>
      <c r="BO457" s="52">
        <v>1.9921045289581301</v>
      </c>
      <c r="BP457" s="52">
        <v>1.84094618540553</v>
      </c>
      <c r="BQ457" s="52">
        <v>1.6846482450210201</v>
      </c>
      <c r="BR457" s="52">
        <v>1.5375255893913999</v>
      </c>
      <c r="BS457" s="52">
        <v>1.32671741438365</v>
      </c>
      <c r="BT457" s="52">
        <v>1.12953205312081</v>
      </c>
      <c r="BU457" s="52">
        <v>75.459163987687504</v>
      </c>
      <c r="BV457" s="52">
        <v>72.708700867643401</v>
      </c>
      <c r="BW457" s="52">
        <v>71.392762332789303</v>
      </c>
      <c r="BX457" s="52">
        <v>70.131181692289005</v>
      </c>
      <c r="BY457" s="52">
        <v>68.818096486256707</v>
      </c>
      <c r="BZ457" s="52">
        <v>67.846143350696096</v>
      </c>
      <c r="CA457" s="52">
        <v>67.069040747770799</v>
      </c>
      <c r="CB457" s="52">
        <v>67.150112666658302</v>
      </c>
      <c r="CC457" s="52">
        <v>70.256345964364201</v>
      </c>
      <c r="CD457" s="52">
        <v>75.198364440565797</v>
      </c>
      <c r="CE457" s="52">
        <v>79.765960632582605</v>
      </c>
      <c r="CF457" s="52">
        <v>83.764998557453396</v>
      </c>
      <c r="CG457" s="52">
        <v>87.350328054877195</v>
      </c>
      <c r="CH457" s="52">
        <v>90.406397218666498</v>
      </c>
      <c r="CI457" s="52">
        <v>92.766432481120106</v>
      </c>
      <c r="CJ457" s="52">
        <v>94.573323638957504</v>
      </c>
      <c r="CK457" s="52">
        <v>95.320105382837497</v>
      </c>
      <c r="CL457" s="52">
        <v>95.142449602208501</v>
      </c>
      <c r="CM457" s="52">
        <v>93.878481386670003</v>
      </c>
      <c r="CN457" s="52">
        <v>91.062294104027103</v>
      </c>
      <c r="CO457" s="52">
        <v>87.053863324231699</v>
      </c>
      <c r="CP457" s="52">
        <v>83.269366707767006</v>
      </c>
      <c r="CQ457" s="52">
        <v>80.422536452730995</v>
      </c>
      <c r="CR457" s="52">
        <v>78.124704185916599</v>
      </c>
      <c r="CS457" s="52">
        <v>76.356904786255996</v>
      </c>
      <c r="CT457" s="52">
        <v>1.9162276900291798E-2</v>
      </c>
      <c r="CU457" s="52">
        <v>1.08755523157899E-2</v>
      </c>
      <c r="CV457" s="52">
        <v>1.39860556245793E-2</v>
      </c>
      <c r="CW457" s="52">
        <v>9.3371804443581792E-3</v>
      </c>
      <c r="CX457" s="52">
        <v>1.5558774933802199E-3</v>
      </c>
      <c r="CY457" s="52">
        <v>-2.1610641642174399E-3</v>
      </c>
      <c r="CZ457" s="52">
        <v>-6.1837992942732802E-4</v>
      </c>
      <c r="DA457" s="52">
        <v>8.6640551289402703E-3</v>
      </c>
      <c r="DB457" s="52">
        <v>1.9371227458707702E-2</v>
      </c>
      <c r="DC457" s="52">
        <v>1.5980427640144901E-2</v>
      </c>
      <c r="DD457" s="52">
        <v>6.0639283646847101E-3</v>
      </c>
      <c r="DE457" s="52">
        <v>4.2102706810542003E-3</v>
      </c>
      <c r="DF457" s="52">
        <v>-7.4948014864475799E-3</v>
      </c>
      <c r="DG457" s="52">
        <v>1.0082921172181801E-3</v>
      </c>
      <c r="DH457" s="52">
        <v>1.05897631791171E-2</v>
      </c>
      <c r="DI457" s="52">
        <v>1.4952272345550899E-2</v>
      </c>
      <c r="DJ457" s="52">
        <v>8.1794567737877494E-2</v>
      </c>
      <c r="DK457" s="52">
        <v>0.101408709483403</v>
      </c>
      <c r="DL457" s="52">
        <v>0.104611921495727</v>
      </c>
      <c r="DM457" s="52">
        <v>9.7979982809599603E-2</v>
      </c>
      <c r="DN457" s="52">
        <v>5.7382379524491198E-2</v>
      </c>
      <c r="DO457" s="52">
        <v>1.8555824186589701E-3</v>
      </c>
      <c r="DP457" s="52">
        <v>-3.49449412240776E-3</v>
      </c>
      <c r="DQ457" s="52">
        <v>2.42991098699178E-4</v>
      </c>
      <c r="DR457" s="58">
        <v>2.6720243686635102E-7</v>
      </c>
      <c r="DS457" s="58">
        <v>2.2358576082867499E-7</v>
      </c>
      <c r="DT457" s="58">
        <v>1.6445136680797999E-7</v>
      </c>
      <c r="DU457" s="58">
        <v>7.6680516207941706E-8</v>
      </c>
      <c r="DV457" s="58">
        <v>2.7802483192273599E-8</v>
      </c>
      <c r="DW457" s="58">
        <v>1.01472404740347E-8</v>
      </c>
      <c r="DX457" s="58">
        <v>3.3480127243862E-8</v>
      </c>
      <c r="DY457" s="58">
        <v>2.4662737472387402E-7</v>
      </c>
      <c r="DZ457" s="58">
        <v>5.8881363932586798E-8</v>
      </c>
      <c r="EA457" s="58">
        <v>3.6249198267035997E-8</v>
      </c>
      <c r="EB457" s="58">
        <v>2.3351396379334E-8</v>
      </c>
      <c r="EC457" s="58">
        <v>2.3608605128511699E-8</v>
      </c>
      <c r="ED457" s="58">
        <v>5.5923382698698301E-8</v>
      </c>
      <c r="EE457" s="58">
        <v>1.79940436098001E-7</v>
      </c>
      <c r="EF457" s="58">
        <v>2.5598059119644099E-7</v>
      </c>
      <c r="EG457" s="58">
        <v>3.0201566249674802E-7</v>
      </c>
      <c r="EH457" s="58">
        <v>3.33773543186831E-7</v>
      </c>
      <c r="EI457" s="58">
        <v>3.5648939600649702E-7</v>
      </c>
      <c r="EJ457" s="59">
        <v>3.58954047057913E-7</v>
      </c>
      <c r="EK457" s="59">
        <v>3.4866117171493002E-7</v>
      </c>
      <c r="EL457" s="59">
        <v>4.9731485548861898E-7</v>
      </c>
      <c r="EM457" s="58">
        <v>2.6502976362462001E-7</v>
      </c>
      <c r="EN457" s="58">
        <v>3.0288681803153598E-8</v>
      </c>
      <c r="EO457" s="58">
        <v>2.7215300389295001E-8</v>
      </c>
    </row>
    <row r="458" spans="2:145" x14ac:dyDescent="0.25">
      <c r="B45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All_Yes_All_All_All_All_All_All_All_All_All_73050</v>
      </c>
      <c r="C458" s="52" t="s">
        <v>203</v>
      </c>
      <c r="D458" s="52" t="s">
        <v>226</v>
      </c>
      <c r="E458" s="52" t="s">
        <v>25</v>
      </c>
      <c r="F458" s="52" t="s">
        <v>224</v>
      </c>
      <c r="G458" s="52" t="s">
        <v>25</v>
      </c>
      <c r="H458" s="52" t="s">
        <v>25</v>
      </c>
      <c r="I458" s="52" t="s">
        <v>25</v>
      </c>
      <c r="J458" s="52" t="s">
        <v>25</v>
      </c>
      <c r="K458" s="52" t="s">
        <v>25</v>
      </c>
      <c r="L458" s="52" t="s">
        <v>25</v>
      </c>
      <c r="M458" s="52" t="s">
        <v>25</v>
      </c>
      <c r="N458" s="55" t="s">
        <v>25</v>
      </c>
      <c r="O458" s="52" t="s">
        <v>25</v>
      </c>
      <c r="P458" s="55">
        <v>73050</v>
      </c>
      <c r="Q458" s="52">
        <v>17</v>
      </c>
      <c r="R458" s="52">
        <v>21</v>
      </c>
      <c r="S458" s="56">
        <v>20321.5555555555</v>
      </c>
      <c r="T458" s="52">
        <v>0</v>
      </c>
      <c r="U458" s="52">
        <v>0</v>
      </c>
      <c r="V458" s="52">
        <v>0</v>
      </c>
      <c r="W458" s="52">
        <v>0</v>
      </c>
      <c r="X458" s="52">
        <v>1.0919600213963601</v>
      </c>
      <c r="Y458" s="52">
        <v>0.95126040134850598</v>
      </c>
      <c r="Z458" s="52">
        <v>0.84129959283910405</v>
      </c>
      <c r="AA458" s="52">
        <v>0.76517680868219495</v>
      </c>
      <c r="AB458" s="52">
        <v>0.72074736778317094</v>
      </c>
      <c r="AC458" s="52">
        <v>0.70134806116763904</v>
      </c>
      <c r="AD458" s="52">
        <v>0.72067792164932598</v>
      </c>
      <c r="AE458" s="52">
        <v>0.75882346913935605</v>
      </c>
      <c r="AF458" s="52">
        <v>0.77793573217165002</v>
      </c>
      <c r="AG458" s="52">
        <v>0.88317020249608802</v>
      </c>
      <c r="AH458" s="52">
        <v>1.0321650470832699</v>
      </c>
      <c r="AI458" s="52">
        <v>1.22566113259936</v>
      </c>
      <c r="AJ458" s="52">
        <v>1.4700777591908001</v>
      </c>
      <c r="AK458" s="52">
        <v>1.70787101004597</v>
      </c>
      <c r="AL458" s="52">
        <v>1.9454225276641</v>
      </c>
      <c r="AM458" s="52">
        <v>2.1380961828400098</v>
      </c>
      <c r="AN458" s="52">
        <v>2.1972889043574</v>
      </c>
      <c r="AO458" s="52">
        <v>2.2389710399824199</v>
      </c>
      <c r="AP458" s="52">
        <v>2.1860047909437799</v>
      </c>
      <c r="AQ458" s="52">
        <v>2.03366425455234</v>
      </c>
      <c r="AR458" s="52">
        <v>1.8996240774618001</v>
      </c>
      <c r="AS458" s="52">
        <v>1.7957700456746299</v>
      </c>
      <c r="AT458" s="52">
        <v>1.57220889626808</v>
      </c>
      <c r="AU458" s="52">
        <v>1.3428722325985201</v>
      </c>
      <c r="AV458" s="52">
        <v>1.23175077358773</v>
      </c>
      <c r="AW458" s="52">
        <v>1.1002291312280801</v>
      </c>
      <c r="AX458" s="52">
        <v>0.95880218766124004</v>
      </c>
      <c r="AY458" s="52">
        <v>0.851585427307337</v>
      </c>
      <c r="AZ458" s="52">
        <v>0.76714910792185997</v>
      </c>
      <c r="BA458" s="52">
        <v>0.71551850672682604</v>
      </c>
      <c r="BB458" s="52">
        <v>0.69994459796331598</v>
      </c>
      <c r="BC458" s="52">
        <v>0.72481553726261805</v>
      </c>
      <c r="BD458" s="52">
        <v>0.77708460249546696</v>
      </c>
      <c r="BE458" s="52">
        <v>0.81656736673559005</v>
      </c>
      <c r="BF458" s="52">
        <v>0.92158775583323904</v>
      </c>
      <c r="BG458" s="52">
        <v>1.04880967774108</v>
      </c>
      <c r="BH458" s="52">
        <v>1.22350018880232</v>
      </c>
      <c r="BI458" s="52">
        <v>1.4288781048403101</v>
      </c>
      <c r="BJ458" s="52">
        <v>1.6498131506312199</v>
      </c>
      <c r="BK458" s="52">
        <v>1.87955333337571</v>
      </c>
      <c r="BL458" s="52">
        <v>2.0788749147394299</v>
      </c>
      <c r="BM458" s="52">
        <v>2.1913577846240502</v>
      </c>
      <c r="BN458" s="52">
        <v>2.2660566547761598</v>
      </c>
      <c r="BO458" s="52">
        <v>2.2259485385022502</v>
      </c>
      <c r="BP458" s="52">
        <v>2.0737781286258699</v>
      </c>
      <c r="BQ458" s="52">
        <v>1.9185945769066499</v>
      </c>
      <c r="BR458" s="52">
        <v>1.7781268543558599</v>
      </c>
      <c r="BS458" s="52">
        <v>1.5695934124262201</v>
      </c>
      <c r="BT458" s="52">
        <v>1.3399748338633699</v>
      </c>
      <c r="BU458" s="52">
        <v>78.631397510420996</v>
      </c>
      <c r="BV458" s="52">
        <v>75.686038729799705</v>
      </c>
      <c r="BW458" s="52">
        <v>74.220664733479495</v>
      </c>
      <c r="BX458" s="52">
        <v>72.822386967225896</v>
      </c>
      <c r="BY458" s="52">
        <v>71.256693068685607</v>
      </c>
      <c r="BZ458" s="52">
        <v>70.136306365747501</v>
      </c>
      <c r="CA458" s="52">
        <v>69.059180142823294</v>
      </c>
      <c r="CB458" s="52">
        <v>69.118873802305799</v>
      </c>
      <c r="CC458" s="52">
        <v>72.233913892530595</v>
      </c>
      <c r="CD458" s="52">
        <v>76.843204288165595</v>
      </c>
      <c r="CE458" s="52">
        <v>81.412893002052101</v>
      </c>
      <c r="CF458" s="52">
        <v>85.496130106473899</v>
      </c>
      <c r="CG458" s="52">
        <v>89.048461425311203</v>
      </c>
      <c r="CH458" s="52">
        <v>92.126270482125705</v>
      </c>
      <c r="CI458" s="52">
        <v>94.593581731142095</v>
      </c>
      <c r="CJ458" s="52">
        <v>96.605603365276096</v>
      </c>
      <c r="CK458" s="52">
        <v>97.507373291159595</v>
      </c>
      <c r="CL458" s="52">
        <v>97.624013946162705</v>
      </c>
      <c r="CM458" s="52">
        <v>96.609400430584998</v>
      </c>
      <c r="CN458" s="52">
        <v>94.185086396903898</v>
      </c>
      <c r="CO458" s="52">
        <v>90.586011925675194</v>
      </c>
      <c r="CP458" s="52">
        <v>86.938046012372894</v>
      </c>
      <c r="CQ458" s="52">
        <v>83.986754858993706</v>
      </c>
      <c r="CR458" s="52">
        <v>81.533251440731206</v>
      </c>
      <c r="CS458" s="52">
        <v>79.783139729082606</v>
      </c>
      <c r="CT458" s="52">
        <v>2.4857362678697901E-2</v>
      </c>
      <c r="CU458" s="52">
        <v>2.1207494449006398E-2</v>
      </c>
      <c r="CV458" s="52">
        <v>2.0547386700122201E-2</v>
      </c>
      <c r="CW458" s="52">
        <v>1.2980927535441399E-2</v>
      </c>
      <c r="CX458" s="52">
        <v>2.0142977041174501E-3</v>
      </c>
      <c r="CY458" s="52">
        <v>-1.517676427106E-3</v>
      </c>
      <c r="CZ458" s="52">
        <v>-1.9306923128800399E-3</v>
      </c>
      <c r="DA458" s="52">
        <v>9.7696714898722892E-3</v>
      </c>
      <c r="DB458" s="52">
        <v>1.84674903375695E-2</v>
      </c>
      <c r="DC458" s="52">
        <v>1.4869234180841E-2</v>
      </c>
      <c r="DD458" s="52">
        <v>4.0397439028962596E-3</v>
      </c>
      <c r="DE458" s="52">
        <v>3.4455736790631E-3</v>
      </c>
      <c r="DF458" s="52">
        <v>-7.4943294893095097E-3</v>
      </c>
      <c r="DG458" s="52">
        <v>4.3042650431600197E-3</v>
      </c>
      <c r="DH458" s="52">
        <v>1.40853242477041E-2</v>
      </c>
      <c r="DI458" s="52">
        <v>1.85289347570817E-2</v>
      </c>
      <c r="DJ458" s="52">
        <v>8.38875849474921E-2</v>
      </c>
      <c r="DK458" s="52">
        <v>0.107881804649701</v>
      </c>
      <c r="DL458" s="52">
        <v>0.110353205669294</v>
      </c>
      <c r="DM458" s="52">
        <v>0.102674235855456</v>
      </c>
      <c r="DN458" s="52">
        <v>6.7021343877329095E-2</v>
      </c>
      <c r="DO458" s="52">
        <v>5.2079819273623401E-3</v>
      </c>
      <c r="DP458" s="52">
        <v>-4.2316203927420899E-3</v>
      </c>
      <c r="DQ458" s="52">
        <v>-2.26160199128219E-4</v>
      </c>
      <c r="DR458" s="58">
        <v>3.7081741607405797E-7</v>
      </c>
      <c r="DS458" s="58">
        <v>3.0315513806301498E-7</v>
      </c>
      <c r="DT458" s="58">
        <v>2.1720623588758301E-7</v>
      </c>
      <c r="DU458" s="58">
        <v>1.2045227184399901E-7</v>
      </c>
      <c r="DV458" s="58">
        <v>5.2863672618808301E-8</v>
      </c>
      <c r="DW458" s="58">
        <v>2.4368092799501399E-8</v>
      </c>
      <c r="DX458" s="58">
        <v>6.1398370362140397E-8</v>
      </c>
      <c r="DY458" s="58">
        <v>2.28833441856829E-7</v>
      </c>
      <c r="DZ458" s="58">
        <v>1.5316684932569999E-7</v>
      </c>
      <c r="EA458" s="58">
        <v>1.10200122255389E-7</v>
      </c>
      <c r="EB458" s="58">
        <v>6.3194490691801898E-8</v>
      </c>
      <c r="EC458" s="58">
        <v>8.6061463239610299E-8</v>
      </c>
      <c r="ED458" s="58">
        <v>2.16019631458612E-7</v>
      </c>
      <c r="EE458" s="58">
        <v>5.26845390964012E-7</v>
      </c>
      <c r="EF458" s="58">
        <v>7.6475490294417096E-7</v>
      </c>
      <c r="EG458" s="58">
        <v>9.1224920995177304E-7</v>
      </c>
      <c r="EH458" s="58">
        <v>1.00461464700572E-6</v>
      </c>
      <c r="EI458" s="58">
        <v>1.09852258718666E-6</v>
      </c>
      <c r="EJ458" s="59">
        <v>1.06128882422651E-6</v>
      </c>
      <c r="EK458" s="58">
        <v>9.85244990045606E-7</v>
      </c>
      <c r="EL458" s="59">
        <v>1.00659915791692E-6</v>
      </c>
      <c r="EM458" s="58">
        <v>6.6448195845698797E-7</v>
      </c>
      <c r="EN458" s="58">
        <v>1.1296245658882E-7</v>
      </c>
      <c r="EO458" s="58">
        <v>1.0430518643239601E-7</v>
      </c>
    </row>
    <row r="459" spans="2:145" x14ac:dyDescent="0.25">
      <c r="B45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ELRPA6_73050</v>
      </c>
      <c r="C459" s="52" t="s">
        <v>203</v>
      </c>
      <c r="D459" s="52" t="s">
        <v>265</v>
      </c>
      <c r="E459" s="52" t="s">
        <v>25</v>
      </c>
      <c r="F459" s="52" t="s">
        <v>25</v>
      </c>
      <c r="G459" s="52" t="s">
        <v>25</v>
      </c>
      <c r="H459" s="52" t="s">
        <v>25</v>
      </c>
      <c r="I459" s="52" t="s">
        <v>25</v>
      </c>
      <c r="J459" s="52" t="s">
        <v>25</v>
      </c>
      <c r="K459" s="52" t="s">
        <v>25</v>
      </c>
      <c r="L459" s="52" t="s">
        <v>25</v>
      </c>
      <c r="M459" s="52" t="s">
        <v>25</v>
      </c>
      <c r="N459" s="55" t="s">
        <v>25</v>
      </c>
      <c r="O459" s="52" t="s">
        <v>268</v>
      </c>
      <c r="P459" s="55">
        <v>73050</v>
      </c>
      <c r="Q459" s="52">
        <v>17</v>
      </c>
      <c r="R459" s="52">
        <v>21</v>
      </c>
      <c r="S459" s="56">
        <v>22716.666666666599</v>
      </c>
      <c r="T459" s="52">
        <v>0</v>
      </c>
      <c r="U459" s="52">
        <v>0</v>
      </c>
      <c r="V459" s="52">
        <v>0</v>
      </c>
      <c r="W459" s="52">
        <v>0</v>
      </c>
      <c r="X459" s="52">
        <v>1.02933168351292</v>
      </c>
      <c r="Y459" s="52">
        <v>0.894719928924119</v>
      </c>
      <c r="Z459" s="52">
        <v>0.79101059376753402</v>
      </c>
      <c r="AA459" s="52">
        <v>0.71498651116014</v>
      </c>
      <c r="AB459" s="52">
        <v>0.67197081481085597</v>
      </c>
      <c r="AC459" s="52">
        <v>0.66108931589349096</v>
      </c>
      <c r="AD459" s="52">
        <v>0.68633614986305802</v>
      </c>
      <c r="AE459" s="52">
        <v>0.73625376568174705</v>
      </c>
      <c r="AF459" s="52">
        <v>0.75160719393669095</v>
      </c>
      <c r="AG459" s="52">
        <v>0.84210983818227403</v>
      </c>
      <c r="AH459" s="52">
        <v>0.97100047596846795</v>
      </c>
      <c r="AI459" s="52">
        <v>1.1528560094212901</v>
      </c>
      <c r="AJ459" s="52">
        <v>1.38258005083238</v>
      </c>
      <c r="AK459" s="52">
        <v>1.6030387436833</v>
      </c>
      <c r="AL459" s="52">
        <v>1.8323587932321701</v>
      </c>
      <c r="AM459" s="52">
        <v>2.0230218705818799</v>
      </c>
      <c r="AN459" s="52">
        <v>2.0732604541731501</v>
      </c>
      <c r="AO459" s="52">
        <v>2.1136377264312101</v>
      </c>
      <c r="AP459" s="52">
        <v>2.07347192820923</v>
      </c>
      <c r="AQ459" s="52">
        <v>1.92234857227059</v>
      </c>
      <c r="AR459" s="52">
        <v>1.7936327049829199</v>
      </c>
      <c r="AS459" s="52">
        <v>1.6858437582316801</v>
      </c>
      <c r="AT459" s="52">
        <v>1.4825859637399501</v>
      </c>
      <c r="AU459" s="52">
        <v>1.25892561370439</v>
      </c>
      <c r="AV459" s="52">
        <v>1.1475808599917601</v>
      </c>
      <c r="AW459" s="52">
        <v>1.03951757418063</v>
      </c>
      <c r="AX459" s="52">
        <v>0.90441206802915997</v>
      </c>
      <c r="AY459" s="52">
        <v>0.80145527150203799</v>
      </c>
      <c r="AZ459" s="52">
        <v>0.71980790825555396</v>
      </c>
      <c r="BA459" s="52">
        <v>0.66940706981227904</v>
      </c>
      <c r="BB459" s="52">
        <v>0.65822596883486195</v>
      </c>
      <c r="BC459" s="52">
        <v>0.68781316041476503</v>
      </c>
      <c r="BD459" s="52">
        <v>0.74602359184869005</v>
      </c>
      <c r="BE459" s="52">
        <v>0.78328650223221497</v>
      </c>
      <c r="BF459" s="52">
        <v>0.87410259310918403</v>
      </c>
      <c r="BG459" s="52">
        <v>0.98836878810585305</v>
      </c>
      <c r="BH459" s="52">
        <v>1.15054072671792</v>
      </c>
      <c r="BI459" s="52">
        <v>1.3478842913601801</v>
      </c>
      <c r="BJ459" s="52">
        <v>1.5714794544927999</v>
      </c>
      <c r="BK459" s="52">
        <v>1.80028197639578</v>
      </c>
      <c r="BL459" s="52">
        <v>1.99704975604945</v>
      </c>
      <c r="BM459" s="52">
        <v>2.11273192276213</v>
      </c>
      <c r="BN459" s="52">
        <v>2.18421919700838</v>
      </c>
      <c r="BO459" s="52">
        <v>2.1448393823894198</v>
      </c>
      <c r="BP459" s="52">
        <v>1.9941869907986201</v>
      </c>
      <c r="BQ459" s="52">
        <v>1.83615712658674</v>
      </c>
      <c r="BR459" s="52">
        <v>1.6889156848073701</v>
      </c>
      <c r="BS459" s="52">
        <v>1.47785488498472</v>
      </c>
      <c r="BT459" s="52">
        <v>1.25976316245841</v>
      </c>
      <c r="BU459" s="52">
        <v>77.630751539513994</v>
      </c>
      <c r="BV459" s="52">
        <v>74.755106648277902</v>
      </c>
      <c r="BW459" s="52">
        <v>73.333149783631896</v>
      </c>
      <c r="BX459" s="52">
        <v>71.982672975928594</v>
      </c>
      <c r="BY459" s="52">
        <v>70.498563235122205</v>
      </c>
      <c r="BZ459" s="52">
        <v>69.426244485671702</v>
      </c>
      <c r="CA459" s="52">
        <v>68.430224402775906</v>
      </c>
      <c r="CB459" s="52">
        <v>68.492110581828001</v>
      </c>
      <c r="CC459" s="52">
        <v>71.557601619997897</v>
      </c>
      <c r="CD459" s="52">
        <v>76.192763929753497</v>
      </c>
      <c r="CE459" s="52">
        <v>80.751719618890107</v>
      </c>
      <c r="CF459" s="52">
        <v>84.809151885861596</v>
      </c>
      <c r="CG459" s="52">
        <v>88.371134547958803</v>
      </c>
      <c r="CH459" s="52">
        <v>91.429990869961699</v>
      </c>
      <c r="CI459" s="52">
        <v>93.867630548748906</v>
      </c>
      <c r="CJ459" s="52">
        <v>95.829630800541096</v>
      </c>
      <c r="CK459" s="52">
        <v>96.6972376223992</v>
      </c>
      <c r="CL459" s="52">
        <v>96.723290508041501</v>
      </c>
      <c r="CM459" s="52">
        <v>95.634372816027707</v>
      </c>
      <c r="CN459" s="52">
        <v>93.1086370990635</v>
      </c>
      <c r="CO459" s="52">
        <v>89.425079756619994</v>
      </c>
      <c r="CP459" s="52">
        <v>85.786805452600902</v>
      </c>
      <c r="CQ459" s="52">
        <v>82.884705937543501</v>
      </c>
      <c r="CR459" s="52">
        <v>80.481139206324301</v>
      </c>
      <c r="CS459" s="52">
        <v>78.725181126165396</v>
      </c>
      <c r="CT459" s="52">
        <v>2.35106381718788E-2</v>
      </c>
      <c r="CU459" s="52">
        <v>1.86029166236568E-2</v>
      </c>
      <c r="CV459" s="52">
        <v>1.8699344198684201E-2</v>
      </c>
      <c r="CW459" s="52">
        <v>1.21203182509435E-2</v>
      </c>
      <c r="CX459" s="52">
        <v>1.38952480636097E-3</v>
      </c>
      <c r="CY459" s="52">
        <v>-2.0541122276367002E-3</v>
      </c>
      <c r="CZ459" s="52">
        <v>-7.11589480203527E-4</v>
      </c>
      <c r="DA459" s="57">
        <v>8.9944275891744498E-3</v>
      </c>
      <c r="DB459" s="57">
        <v>1.88283263125868E-2</v>
      </c>
      <c r="DC459" s="52">
        <v>1.53491375112048E-2</v>
      </c>
      <c r="DD459" s="52">
        <v>5.2238767746946501E-3</v>
      </c>
      <c r="DE459" s="52">
        <v>4.5286601559115401E-3</v>
      </c>
      <c r="DF459" s="52">
        <v>-8.7072858000483908E-3</v>
      </c>
      <c r="DG459" s="52">
        <v>4.4423914007298499E-3</v>
      </c>
      <c r="DH459" s="52">
        <v>1.44905746195759E-2</v>
      </c>
      <c r="DI459" s="52">
        <v>1.9254249605288501E-2</v>
      </c>
      <c r="DJ459" s="52">
        <v>7.9986685878483996E-2</v>
      </c>
      <c r="DK459" s="52">
        <v>0.101851805288171</v>
      </c>
      <c r="DL459" s="52">
        <v>0.10609564127454001</v>
      </c>
      <c r="DM459" s="52">
        <v>0.100287511737186</v>
      </c>
      <c r="DN459" s="52">
        <v>6.2458712479782498E-2</v>
      </c>
      <c r="DO459" s="52">
        <v>6.3911684361764899E-3</v>
      </c>
      <c r="DP459" s="52">
        <v>-3.7721631505369499E-3</v>
      </c>
      <c r="DQ459" s="52">
        <v>-4.3322918184888202E-4</v>
      </c>
      <c r="DR459" s="58">
        <v>3.1279815477232302E-7</v>
      </c>
      <c r="DS459" s="58">
        <v>2.5623407214355299E-7</v>
      </c>
      <c r="DT459" s="58">
        <v>1.8187565512978001E-7</v>
      </c>
      <c r="DU459" s="58">
        <v>9.78661563644628E-8</v>
      </c>
      <c r="DV459" s="58">
        <v>4.0781529042214401E-8</v>
      </c>
      <c r="DW459" s="58">
        <v>1.9868206681478798E-8</v>
      </c>
      <c r="DX459" s="58">
        <v>4.9523474295022302E-8</v>
      </c>
      <c r="DY459" s="58">
        <v>1.9537915615205401E-7</v>
      </c>
      <c r="DZ459" s="58">
        <v>1.26756303388498E-7</v>
      </c>
      <c r="EA459" s="58">
        <v>9.1669570909384195E-8</v>
      </c>
      <c r="EB459" s="58">
        <v>5.2542278388051003E-8</v>
      </c>
      <c r="EC459" s="58">
        <v>7.0148306656035897E-8</v>
      </c>
      <c r="ED459" s="58">
        <v>1.76305653222885E-7</v>
      </c>
      <c r="EE459" s="58">
        <v>4.3474020284851402E-7</v>
      </c>
      <c r="EF459" s="58">
        <v>6.3449776759540399E-7</v>
      </c>
      <c r="EG459" s="58">
        <v>7.5759233207592198E-7</v>
      </c>
      <c r="EH459" s="58">
        <v>8.3246756339361795E-7</v>
      </c>
      <c r="EI459" s="58">
        <v>9.0589950848905903E-7</v>
      </c>
      <c r="EJ459" s="58">
        <v>8.7634232988708204E-7</v>
      </c>
      <c r="EK459" s="58">
        <v>8.1900511119869596E-7</v>
      </c>
      <c r="EL459" s="59">
        <v>8.4943868580980903E-7</v>
      </c>
      <c r="EM459" s="58">
        <v>5.56256108779425E-7</v>
      </c>
      <c r="EN459" s="58">
        <v>9.1842537569217998E-8</v>
      </c>
      <c r="EO459" s="58">
        <v>8.4568267237013896E-8</v>
      </c>
    </row>
    <row r="460" spans="2:145" x14ac:dyDescent="0.25">
      <c r="B46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All_All_All_All_All_All_All_All_All_All_DE SmartAC_73050</v>
      </c>
      <c r="C460" s="52" t="s">
        <v>203</v>
      </c>
      <c r="D460" s="52" t="s">
        <v>266</v>
      </c>
      <c r="E460" s="52" t="s">
        <v>25</v>
      </c>
      <c r="F460" s="52" t="s">
        <v>25</v>
      </c>
      <c r="G460" s="52" t="s">
        <v>25</v>
      </c>
      <c r="H460" s="52" t="s">
        <v>25</v>
      </c>
      <c r="I460" s="52" t="s">
        <v>25</v>
      </c>
      <c r="J460" s="52" t="s">
        <v>25</v>
      </c>
      <c r="K460" s="52" t="s">
        <v>25</v>
      </c>
      <c r="L460" s="52" t="s">
        <v>25</v>
      </c>
      <c r="M460" s="52" t="s">
        <v>25</v>
      </c>
      <c r="N460" s="55" t="s">
        <v>25</v>
      </c>
      <c r="O460" s="52" t="s">
        <v>269</v>
      </c>
      <c r="P460" s="55">
        <v>73050</v>
      </c>
      <c r="Q460" s="52">
        <v>17</v>
      </c>
      <c r="R460" s="52">
        <v>21</v>
      </c>
      <c r="S460" s="56">
        <v>3171.5555555555502</v>
      </c>
      <c r="T460" s="52">
        <v>0</v>
      </c>
      <c r="U460" s="52">
        <v>0</v>
      </c>
      <c r="V460" s="52">
        <v>0</v>
      </c>
      <c r="W460" s="52">
        <v>0</v>
      </c>
      <c r="X460" s="52">
        <v>0.78984493486754304</v>
      </c>
      <c r="Y460" s="52">
        <v>0.69070509397221802</v>
      </c>
      <c r="Z460" s="52">
        <v>0.62149190249386299</v>
      </c>
      <c r="AA460" s="52">
        <v>0.57153373401445895</v>
      </c>
      <c r="AB460" s="52">
        <v>0.54293386812469802</v>
      </c>
      <c r="AC460" s="52">
        <v>0.54504938189913599</v>
      </c>
      <c r="AD460" s="52">
        <v>0.59386845167184399</v>
      </c>
      <c r="AE460" s="52">
        <v>0.62306309780080604</v>
      </c>
      <c r="AF460" s="52">
        <v>0.65635029604858597</v>
      </c>
      <c r="AG460" s="52">
        <v>0.71886923245074297</v>
      </c>
      <c r="AH460" s="52">
        <v>0.80287255151908798</v>
      </c>
      <c r="AI460" s="52">
        <v>0.93519516777817902</v>
      </c>
      <c r="AJ460" s="52">
        <v>1.1031724945219099</v>
      </c>
      <c r="AK460" s="52">
        <v>1.33231670718771</v>
      </c>
      <c r="AL460" s="52">
        <v>1.5593029448284299</v>
      </c>
      <c r="AM460" s="52">
        <v>1.78405344678918</v>
      </c>
      <c r="AN460" s="52">
        <v>1.78022508981584</v>
      </c>
      <c r="AO460" s="52">
        <v>1.8396402737173501</v>
      </c>
      <c r="AP460" s="52">
        <v>1.8056946106496601</v>
      </c>
      <c r="AQ460" s="52">
        <v>1.6475388675946401</v>
      </c>
      <c r="AR460" s="52">
        <v>1.4950993799516199</v>
      </c>
      <c r="AS460" s="52">
        <v>1.4590006195490799</v>
      </c>
      <c r="AT460" s="52">
        <v>1.2418352868334299</v>
      </c>
      <c r="AU460" s="52">
        <v>1.02099998346679</v>
      </c>
      <c r="AV460" s="52">
        <v>0.91067940782319601</v>
      </c>
      <c r="AW460" s="52">
        <v>0.823430900749485</v>
      </c>
      <c r="AX460" s="52">
        <v>0.71202443300178997</v>
      </c>
      <c r="AY460" s="52">
        <v>0.638676760765714</v>
      </c>
      <c r="AZ460" s="52">
        <v>0.58421386112076801</v>
      </c>
      <c r="BA460" s="52">
        <v>0.550008937469884</v>
      </c>
      <c r="BB460" s="52">
        <v>0.545040646799963</v>
      </c>
      <c r="BC460" s="52">
        <v>0.57799699818370498</v>
      </c>
      <c r="BD460" s="52">
        <v>0.61722191539106797</v>
      </c>
      <c r="BE460" s="52">
        <v>0.65283749398736401</v>
      </c>
      <c r="BF460" s="52">
        <v>0.716209832039571</v>
      </c>
      <c r="BG460" s="52">
        <v>0.80545341110504898</v>
      </c>
      <c r="BH460" s="52">
        <v>0.93924086738647605</v>
      </c>
      <c r="BI460" s="52">
        <v>1.1087275238260099</v>
      </c>
      <c r="BJ460" s="52">
        <v>1.32019543543311</v>
      </c>
      <c r="BK460" s="52">
        <v>1.5549650465391001</v>
      </c>
      <c r="BL460" s="52">
        <v>1.76766117653733</v>
      </c>
      <c r="BM460" s="52">
        <v>1.9110973709816901</v>
      </c>
      <c r="BN460" s="52">
        <v>1.98603026746324</v>
      </c>
      <c r="BO460" s="52">
        <v>1.9375245145426001</v>
      </c>
      <c r="BP460" s="52">
        <v>1.76391112270214</v>
      </c>
      <c r="BQ460" s="52">
        <v>1.57808417166425</v>
      </c>
      <c r="BR460" s="52">
        <v>1.42611213527878</v>
      </c>
      <c r="BS460" s="52">
        <v>1.2277781605829099</v>
      </c>
      <c r="BT460" s="52">
        <v>1.0240416170816</v>
      </c>
      <c r="BU460" s="52">
        <v>77.102060208326094</v>
      </c>
      <c r="BV460" s="52">
        <v>74.131628393384304</v>
      </c>
      <c r="BW460" s="52">
        <v>72.722058153319793</v>
      </c>
      <c r="BX460" s="52">
        <v>71.357301360007796</v>
      </c>
      <c r="BY460" s="52">
        <v>69.935544341481901</v>
      </c>
      <c r="BZ460" s="52">
        <v>68.915320205888307</v>
      </c>
      <c r="CA460" s="52">
        <v>67.966039712964005</v>
      </c>
      <c r="CB460" s="52">
        <v>68.006527973233005</v>
      </c>
      <c r="CC460" s="52">
        <v>71.049232155194602</v>
      </c>
      <c r="CD460" s="52">
        <v>76.007522780999807</v>
      </c>
      <c r="CE460" s="52">
        <v>80.674687448323198</v>
      </c>
      <c r="CF460" s="52">
        <v>84.8402331595627</v>
      </c>
      <c r="CG460" s="52">
        <v>88.530387472390302</v>
      </c>
      <c r="CH460" s="52">
        <v>91.6634206126039</v>
      </c>
      <c r="CI460" s="52">
        <v>94.160138040843506</v>
      </c>
      <c r="CJ460" s="52">
        <v>96.203577355417394</v>
      </c>
      <c r="CK460" s="52">
        <v>97.170723028605394</v>
      </c>
      <c r="CL460" s="52">
        <v>97.162303820515703</v>
      </c>
      <c r="CM460" s="52">
        <v>96.041409431416199</v>
      </c>
      <c r="CN460" s="52">
        <v>93.294853759080198</v>
      </c>
      <c r="CO460" s="52">
        <v>89.3326284734583</v>
      </c>
      <c r="CP460" s="52">
        <v>85.491486592459793</v>
      </c>
      <c r="CQ460" s="52">
        <v>82.489037724579404</v>
      </c>
      <c r="CR460" s="57">
        <v>80.021650766668202</v>
      </c>
      <c r="CS460" s="57">
        <v>78.184425877726994</v>
      </c>
      <c r="CT460" s="57">
        <v>3.2944618821745299E-2</v>
      </c>
      <c r="CU460" s="57">
        <v>2.2926550936514901E-2</v>
      </c>
      <c r="CV460" s="57">
        <v>2.2620306394819E-2</v>
      </c>
      <c r="CW460" s="57">
        <v>1.45388383854661E-2</v>
      </c>
      <c r="CX460" s="57">
        <v>6.2086548724316704E-3</v>
      </c>
      <c r="CY460" s="57">
        <v>4.3185541114527698E-4</v>
      </c>
      <c r="CZ460" s="57">
        <v>-6.5545180618427797E-3</v>
      </c>
      <c r="DA460" s="57">
        <v>9.0451150225501296E-3</v>
      </c>
      <c r="DB460" s="57">
        <v>1.13101540791641E-2</v>
      </c>
      <c r="DC460" s="57">
        <v>1.23471077970856E-2</v>
      </c>
      <c r="DD460" s="52">
        <v>7.06779998361528E-3</v>
      </c>
      <c r="DE460" s="52">
        <v>7.3033466761566101E-4</v>
      </c>
      <c r="DF460" s="52">
        <v>-8.5754451147323097E-3</v>
      </c>
      <c r="DG460" s="52">
        <v>-3.07274473753213E-2</v>
      </c>
      <c r="DH460" s="52">
        <v>-2.1884569254397801E-2</v>
      </c>
      <c r="DI460" s="52">
        <v>-3.03745417883187E-2</v>
      </c>
      <c r="DJ460" s="52">
        <v>0.11175891340385601</v>
      </c>
      <c r="DK460" s="52">
        <v>0.133437182316302</v>
      </c>
      <c r="DL460" s="52">
        <v>0.12845345305244099</v>
      </c>
      <c r="DM460" s="52">
        <v>0.11457666823314699</v>
      </c>
      <c r="DN460" s="52">
        <v>8.0021757425789902E-2</v>
      </c>
      <c r="DO460" s="57">
        <v>-3.03296214983809E-2</v>
      </c>
      <c r="DP460" s="52">
        <v>-7.72637917736622E-3</v>
      </c>
      <c r="DQ460" s="52">
        <v>7.5776238591029601E-3</v>
      </c>
      <c r="DR460" s="58">
        <v>4.48849954910427E-7</v>
      </c>
      <c r="DS460" s="58">
        <v>3.5026717737630799E-7</v>
      </c>
      <c r="DT460" s="58">
        <v>2.9346226489402002E-7</v>
      </c>
      <c r="DU460" s="58">
        <v>2.1783303778439001E-7</v>
      </c>
      <c r="DV460" s="58">
        <v>8.5844048371797502E-8</v>
      </c>
      <c r="DW460" s="58">
        <v>3.4443976365734003E-8</v>
      </c>
      <c r="DX460" s="58">
        <v>8.6548810326484497E-8</v>
      </c>
      <c r="DY460" s="58">
        <v>1.6064550346837901E-7</v>
      </c>
      <c r="DZ460" s="58">
        <v>2.13653865913188E-7</v>
      </c>
      <c r="EA460" s="58">
        <v>1.67465330239219E-7</v>
      </c>
      <c r="EB460" s="58">
        <v>1.35546548792743E-7</v>
      </c>
      <c r="EC460" s="58">
        <v>1.48340669646319E-7</v>
      </c>
      <c r="ED460" s="58">
        <v>3.5881526301929599E-7</v>
      </c>
      <c r="EE460" s="58">
        <v>1.05421978583475E-6</v>
      </c>
      <c r="EF460" s="58">
        <v>1.6272273479046899E-6</v>
      </c>
      <c r="EG460" s="58">
        <v>1.9898979652437298E-6</v>
      </c>
      <c r="EH460" s="59">
        <v>2.1596781518212398E-6</v>
      </c>
      <c r="EI460" s="59">
        <v>2.3989207441902401E-6</v>
      </c>
      <c r="EJ460" s="59">
        <v>2.3024141476992201E-6</v>
      </c>
      <c r="EK460" s="59">
        <v>2.04395505952359E-6</v>
      </c>
      <c r="EL460" s="59">
        <v>1.7299227201915499E-6</v>
      </c>
      <c r="EM460" s="58">
        <v>1.11760179483921E-6</v>
      </c>
      <c r="EN460" s="58">
        <v>1.9342268518369701E-7</v>
      </c>
      <c r="EO460" s="58">
        <v>1.8310261275706099E-7</v>
      </c>
    </row>
    <row r="461" spans="2:145" x14ac:dyDescent="0.25">
      <c r="B46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All_All_All_All_All_All_All_All_All_All_SmartRate Only_73050</v>
      </c>
      <c r="C461" s="52" t="s">
        <v>203</v>
      </c>
      <c r="D461" s="52" t="s">
        <v>267</v>
      </c>
      <c r="E461" s="52" t="s">
        <v>25</v>
      </c>
      <c r="F461" s="52" t="s">
        <v>25</v>
      </c>
      <c r="G461" s="52" t="s">
        <v>25</v>
      </c>
      <c r="H461" s="52" t="s">
        <v>25</v>
      </c>
      <c r="I461" s="52" t="s">
        <v>25</v>
      </c>
      <c r="J461" s="52" t="s">
        <v>25</v>
      </c>
      <c r="K461" s="52" t="s">
        <v>25</v>
      </c>
      <c r="L461" s="52" t="s">
        <v>25</v>
      </c>
      <c r="M461" s="52" t="s">
        <v>25</v>
      </c>
      <c r="N461" s="55" t="s">
        <v>25</v>
      </c>
      <c r="O461" s="52" t="s">
        <v>270</v>
      </c>
      <c r="P461" s="55">
        <v>73050</v>
      </c>
      <c r="Q461" s="52">
        <v>17</v>
      </c>
      <c r="R461" s="52">
        <v>21</v>
      </c>
      <c r="S461" s="56">
        <v>19353.666666666599</v>
      </c>
      <c r="T461" s="52">
        <v>0</v>
      </c>
      <c r="U461" s="52">
        <v>0</v>
      </c>
      <c r="V461" s="52">
        <v>0</v>
      </c>
      <c r="W461" s="52">
        <v>0</v>
      </c>
      <c r="X461" s="52">
        <v>1.05509306991925</v>
      </c>
      <c r="Y461" s="52">
        <v>0.93325197909831403</v>
      </c>
      <c r="Z461" s="52">
        <v>0.82569921974080696</v>
      </c>
      <c r="AA461" s="52">
        <v>0.75720186940580703</v>
      </c>
      <c r="AB461" s="52">
        <v>0.72140411667659099</v>
      </c>
      <c r="AC461" s="52">
        <v>0.71716935920994596</v>
      </c>
      <c r="AD461" s="52">
        <v>0.75365594241278999</v>
      </c>
      <c r="AE461" s="52">
        <v>0.78333891968167702</v>
      </c>
      <c r="AF461" s="52">
        <v>0.79560326516264801</v>
      </c>
      <c r="AG461" s="52">
        <v>0.85803787621138505</v>
      </c>
      <c r="AH461" s="52">
        <v>0.95355850884675397</v>
      </c>
      <c r="AI461" s="52">
        <v>1.0769729699175199</v>
      </c>
      <c r="AJ461" s="52">
        <v>1.24877018024221</v>
      </c>
      <c r="AK461" s="52">
        <v>1.4400505264277199</v>
      </c>
      <c r="AL461" s="52">
        <v>1.6425837567258099</v>
      </c>
      <c r="AM461" s="52">
        <v>1.81123631696431</v>
      </c>
      <c r="AN461" s="52">
        <v>1.8513855762144</v>
      </c>
      <c r="AO461" s="52">
        <v>1.9223490104458301</v>
      </c>
      <c r="AP461" s="52">
        <v>1.88413689467963</v>
      </c>
      <c r="AQ461" s="52">
        <v>1.7529907483578799</v>
      </c>
      <c r="AR461" s="52">
        <v>1.6704861787843299</v>
      </c>
      <c r="AS461" s="52">
        <v>1.6284597765025299</v>
      </c>
      <c r="AT461" s="52">
        <v>1.43021660481116</v>
      </c>
      <c r="AU461" s="52">
        <v>1.2271414222986301</v>
      </c>
      <c r="AV461" s="52">
        <v>1.14491054498658</v>
      </c>
      <c r="AW461" s="52">
        <v>1.0566184195692201</v>
      </c>
      <c r="AX461" s="52">
        <v>0.93369577684482696</v>
      </c>
      <c r="AY461" s="52">
        <v>0.83728217530984195</v>
      </c>
      <c r="AZ461" s="52">
        <v>0.76470944038935196</v>
      </c>
      <c r="BA461" s="52">
        <v>0.72562528628742895</v>
      </c>
      <c r="BB461" s="52">
        <v>0.71429403530961399</v>
      </c>
      <c r="BC461" s="52">
        <v>0.736839255800391</v>
      </c>
      <c r="BD461" s="52">
        <v>0.76545500384796505</v>
      </c>
      <c r="BE461" s="52">
        <v>0.77712819227073204</v>
      </c>
      <c r="BF461" s="52">
        <v>0.841414969701897</v>
      </c>
      <c r="BG461" s="52">
        <v>0.93828540614419698</v>
      </c>
      <c r="BH461" s="52">
        <v>1.0884046305709001</v>
      </c>
      <c r="BI461" s="52">
        <v>1.28153284532012</v>
      </c>
      <c r="BJ461" s="52">
        <v>1.5145662226946699</v>
      </c>
      <c r="BK461" s="52">
        <v>1.74326082155733</v>
      </c>
      <c r="BL461" s="52">
        <v>1.9304643692435599</v>
      </c>
      <c r="BM461" s="52">
        <v>2.0412030069307399</v>
      </c>
      <c r="BN461" s="52">
        <v>2.1065328347140699</v>
      </c>
      <c r="BO461" s="52">
        <v>2.0668464526913599</v>
      </c>
      <c r="BP461" s="52">
        <v>1.9178282786590699</v>
      </c>
      <c r="BQ461" s="52">
        <v>1.76953096167872</v>
      </c>
      <c r="BR461" s="52">
        <v>1.63035987701566</v>
      </c>
      <c r="BS461" s="52">
        <v>1.42028993280695</v>
      </c>
      <c r="BT461" s="52">
        <v>1.21471068944381</v>
      </c>
      <c r="BU461" s="52">
        <v>75.962557426628507</v>
      </c>
      <c r="BV461" s="52">
        <v>73.192961980067494</v>
      </c>
      <c r="BW461" s="52">
        <v>71.858901061623399</v>
      </c>
      <c r="BX461" s="52">
        <v>70.576123735170398</v>
      </c>
      <c r="BY461" s="52">
        <v>69.216182188602104</v>
      </c>
      <c r="BZ461" s="52">
        <v>68.2173192167606</v>
      </c>
      <c r="CA461" s="52">
        <v>67.409993159602294</v>
      </c>
      <c r="CB461" s="52">
        <v>67.496697842733397</v>
      </c>
      <c r="CC461" s="52">
        <v>70.671566403047606</v>
      </c>
      <c r="CD461" s="52">
        <v>75.620084980768496</v>
      </c>
      <c r="CE461" s="52">
        <v>80.182623440746099</v>
      </c>
      <c r="CF461" s="52">
        <v>84.173271974593902</v>
      </c>
      <c r="CG461" s="52">
        <v>87.733656937313498</v>
      </c>
      <c r="CH461" s="52">
        <v>90.797816551931305</v>
      </c>
      <c r="CI461" s="52">
        <v>93.156348800961595</v>
      </c>
      <c r="CJ461" s="52">
        <v>94.957825186176294</v>
      </c>
      <c r="CK461" s="52">
        <v>95.691428397097496</v>
      </c>
      <c r="CL461" s="52">
        <v>95.554290988204002</v>
      </c>
      <c r="CM461" s="52">
        <v>94.323530287221203</v>
      </c>
      <c r="CN461" s="52">
        <v>91.564833988058098</v>
      </c>
      <c r="CO461" s="52">
        <v>87.598225410240701</v>
      </c>
      <c r="CP461" s="52">
        <v>83.794498044448005</v>
      </c>
      <c r="CQ461" s="52">
        <v>80.928769762772603</v>
      </c>
      <c r="CR461" s="52">
        <v>78.618782487016603</v>
      </c>
      <c r="CS461" s="57">
        <v>76.866741276705596</v>
      </c>
      <c r="CT461" s="57">
        <v>1.7762202253279499E-2</v>
      </c>
      <c r="CU461" s="57">
        <v>1.0666998828698201E-2</v>
      </c>
      <c r="CV461" s="57">
        <v>1.3918641013324301E-2</v>
      </c>
      <c r="CW461" s="57">
        <v>9.0378398336446106E-3</v>
      </c>
      <c r="CX461" s="57">
        <v>1.4687257854366701E-3</v>
      </c>
      <c r="CY461" s="57">
        <v>-2.0359052126281501E-3</v>
      </c>
      <c r="CZ461" s="57">
        <v>-9.1570803056274905E-4</v>
      </c>
      <c r="DA461" s="57">
        <v>9.3729286215894006E-3</v>
      </c>
      <c r="DB461" s="57">
        <v>2.0386540414852002E-2</v>
      </c>
      <c r="DC461" s="52">
        <v>1.61481099189872E-2</v>
      </c>
      <c r="DD461" s="52">
        <v>4.7626204504860404E-3</v>
      </c>
      <c r="DE461" s="52">
        <v>3.6046838636926599E-3</v>
      </c>
      <c r="DF461" s="52">
        <v>-5.8994487747042797E-3</v>
      </c>
      <c r="DG461" s="52">
        <v>5.6459587381146202E-3</v>
      </c>
      <c r="DH461" s="52">
        <v>1.5004198041623999E-2</v>
      </c>
      <c r="DI461" s="52">
        <v>2.10803091089133E-2</v>
      </c>
      <c r="DJ461" s="52">
        <v>8.1173470309895093E-2</v>
      </c>
      <c r="DK461" s="52">
        <v>0.10237482411616899</v>
      </c>
      <c r="DL461" s="52">
        <v>0.10497073234210701</v>
      </c>
      <c r="DM461" s="52">
        <v>9.7506215919945904E-2</v>
      </c>
      <c r="DN461" s="52">
        <v>5.7771645575377201E-2</v>
      </c>
      <c r="DO461" s="52">
        <v>5.2986776724573701E-3</v>
      </c>
      <c r="DP461" s="52">
        <v>-3.2470263368513902E-3</v>
      </c>
      <c r="DQ461" s="52">
        <v>-6.6282590182910404E-4</v>
      </c>
      <c r="DR461" s="58">
        <v>4.0810092480333301E-7</v>
      </c>
      <c r="DS461" s="58">
        <v>3.42458620490079E-7</v>
      </c>
      <c r="DT461" s="58">
        <v>2.5360251202406098E-7</v>
      </c>
      <c r="DU461" s="58">
        <v>1.1905828627274999E-7</v>
      </c>
      <c r="DV461" s="58">
        <v>4.5736615932520198E-8</v>
      </c>
      <c r="DW461" s="58">
        <v>1.53361593882934E-8</v>
      </c>
      <c r="DX461" s="58">
        <v>5.25742292967824E-8</v>
      </c>
      <c r="DY461" s="58">
        <v>3.88609326738573E-7</v>
      </c>
      <c r="DZ461" s="58">
        <v>8.5292398935274995E-8</v>
      </c>
      <c r="EA461" s="58">
        <v>5.0150477036475501E-8</v>
      </c>
      <c r="EB461" s="58">
        <v>3.1990312497575897E-8</v>
      </c>
      <c r="EC461" s="58">
        <v>3.2540557829545199E-8</v>
      </c>
      <c r="ED461" s="58">
        <v>7.5939807958064506E-8</v>
      </c>
      <c r="EE461" s="58">
        <v>2.47433947152765E-7</v>
      </c>
      <c r="EF461" s="58">
        <v>3.44090735587308E-7</v>
      </c>
      <c r="EG461" s="58">
        <v>4.0279833905322299E-7</v>
      </c>
      <c r="EH461" s="59">
        <v>4.48554483693372E-7</v>
      </c>
      <c r="EI461" s="59">
        <v>4.7947885098681897E-7</v>
      </c>
      <c r="EJ461" s="59">
        <v>4.8611361051416797E-7</v>
      </c>
      <c r="EK461" s="58">
        <v>4.7001426873827199E-7</v>
      </c>
      <c r="EL461" s="59">
        <v>7.0904907810467501E-7</v>
      </c>
      <c r="EM461" s="58">
        <v>3.7018699480451503E-7</v>
      </c>
      <c r="EN461" s="58">
        <v>4.1942910936812297E-8</v>
      </c>
      <c r="EO461" s="58">
        <v>3.7961096824835201E-8</v>
      </c>
    </row>
    <row r="462" spans="2:145" x14ac:dyDescent="0.25">
      <c r="B46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All_All_No_All_All_All_All_All_All_All_All_73050</v>
      </c>
      <c r="C462" s="52" t="s">
        <v>203</v>
      </c>
      <c r="D462" s="52" t="s">
        <v>227</v>
      </c>
      <c r="E462" s="52" t="s">
        <v>25</v>
      </c>
      <c r="F462" s="52" t="s">
        <v>25</v>
      </c>
      <c r="G462" s="52" t="s">
        <v>222</v>
      </c>
      <c r="H462" s="52" t="s">
        <v>25</v>
      </c>
      <c r="I462" s="52" t="s">
        <v>25</v>
      </c>
      <c r="J462" s="52" t="s">
        <v>25</v>
      </c>
      <c r="K462" s="52" t="s">
        <v>25</v>
      </c>
      <c r="L462" s="52" t="s">
        <v>25</v>
      </c>
      <c r="M462" s="52" t="s">
        <v>25</v>
      </c>
      <c r="N462" s="55" t="s">
        <v>25</v>
      </c>
      <c r="O462" s="52" t="s">
        <v>25</v>
      </c>
      <c r="P462" s="55">
        <v>73050</v>
      </c>
      <c r="Q462" s="52">
        <v>17</v>
      </c>
      <c r="R462" s="52">
        <v>21</v>
      </c>
      <c r="S462" s="56">
        <v>44167.111111111102</v>
      </c>
      <c r="T462" s="52">
        <v>0</v>
      </c>
      <c r="U462" s="52">
        <v>0</v>
      </c>
      <c r="V462" s="52">
        <v>0</v>
      </c>
      <c r="W462" s="52">
        <v>0</v>
      </c>
      <c r="X462" s="52">
        <v>1.01897710197255</v>
      </c>
      <c r="Y462" s="52">
        <v>0.89354478864537601</v>
      </c>
      <c r="Z462" s="52">
        <v>0.79062277837685502</v>
      </c>
      <c r="AA462" s="52">
        <v>0.72028263222386901</v>
      </c>
      <c r="AB462" s="52">
        <v>0.68146518152987601</v>
      </c>
      <c r="AC462" s="52">
        <v>0.67455430391188398</v>
      </c>
      <c r="AD462" s="52">
        <v>0.70554440257083695</v>
      </c>
      <c r="AE462" s="52">
        <v>0.74521148194520703</v>
      </c>
      <c r="AF462" s="52">
        <v>0.76087221080627299</v>
      </c>
      <c r="AG462" s="52">
        <v>0.83753656526959597</v>
      </c>
      <c r="AH462" s="52">
        <v>0.947355092678272</v>
      </c>
      <c r="AI462" s="52">
        <v>1.0992566342886501</v>
      </c>
      <c r="AJ462" s="52">
        <v>1.29876505400944</v>
      </c>
      <c r="AK462" s="52">
        <v>1.50625739381011</v>
      </c>
      <c r="AL462" s="52">
        <v>1.72356505169257</v>
      </c>
      <c r="AM462" s="52">
        <v>1.90599449054688</v>
      </c>
      <c r="AN462" s="52">
        <v>1.94825344090372</v>
      </c>
      <c r="AO462" s="52">
        <v>2.0035397178594301</v>
      </c>
      <c r="AP462" s="52">
        <v>1.9636399874483801</v>
      </c>
      <c r="AQ462" s="52">
        <v>1.8219638937574001</v>
      </c>
      <c r="AR462" s="52">
        <v>1.7116919957768999</v>
      </c>
      <c r="AS462" s="52">
        <v>1.63817232195766</v>
      </c>
      <c r="AT462" s="52">
        <v>1.43544696972921</v>
      </c>
      <c r="AU462" s="52">
        <v>1.2221034839171301</v>
      </c>
      <c r="AV462" s="52">
        <v>1.1242251310211699</v>
      </c>
      <c r="AW462" s="52">
        <v>1.0282065567509799</v>
      </c>
      <c r="AX462" s="52">
        <v>0.90035487063627995</v>
      </c>
      <c r="AY462" s="52">
        <v>0.802522528460897</v>
      </c>
      <c r="AZ462" s="52">
        <v>0.726791809158985</v>
      </c>
      <c r="BA462" s="52">
        <v>0.68236376333734905</v>
      </c>
      <c r="BB462" s="52">
        <v>0.67167873149430501</v>
      </c>
      <c r="BC462" s="52">
        <v>0.69864256648824097</v>
      </c>
      <c r="BD462" s="52">
        <v>0.74306431654774197</v>
      </c>
      <c r="BE462" s="52">
        <v>0.76902706359274298</v>
      </c>
      <c r="BF462" s="52">
        <v>0.845401126364274</v>
      </c>
      <c r="BG462" s="52">
        <v>0.94957647440091597</v>
      </c>
      <c r="BH462" s="52">
        <v>1.1038994373237501</v>
      </c>
      <c r="BI462" s="52">
        <v>1.29721490341256</v>
      </c>
      <c r="BJ462" s="52">
        <v>1.5246066576274</v>
      </c>
      <c r="BK462" s="52">
        <v>1.75395055582987</v>
      </c>
      <c r="BL462" s="52">
        <v>1.94774470382798</v>
      </c>
      <c r="BM462" s="52">
        <v>2.0634403083303399</v>
      </c>
      <c r="BN462" s="52">
        <v>2.13260787516074</v>
      </c>
      <c r="BO462" s="52">
        <v>2.0924959372399798</v>
      </c>
      <c r="BP462" s="52">
        <v>1.94089187122365</v>
      </c>
      <c r="BQ462" s="52">
        <v>1.7846435352341501</v>
      </c>
      <c r="BR462" s="52">
        <v>1.6395765233311299</v>
      </c>
      <c r="BS462" s="52">
        <v>1.4283865173496899</v>
      </c>
      <c r="BT462" s="52">
        <v>1.21749133635603</v>
      </c>
      <c r="BU462" s="52">
        <v>76.859948719502</v>
      </c>
      <c r="BV462" s="52">
        <v>74.025065272505898</v>
      </c>
      <c r="BW462" s="52">
        <v>72.643001407072802</v>
      </c>
      <c r="BX462" s="52">
        <v>71.322976979886306</v>
      </c>
      <c r="BY462" s="52">
        <v>69.896537292582806</v>
      </c>
      <c r="BZ462" s="52">
        <v>68.860522048427896</v>
      </c>
      <c r="CA462" s="52">
        <v>67.951108416997101</v>
      </c>
      <c r="CB462" s="52">
        <v>68.022806979590101</v>
      </c>
      <c r="CC462" s="52">
        <v>71.133978842694802</v>
      </c>
      <c r="CD462" s="52">
        <v>75.928124344311797</v>
      </c>
      <c r="CE462" s="52">
        <v>80.494673347946204</v>
      </c>
      <c r="CF462" s="52">
        <v>84.528473406411806</v>
      </c>
      <c r="CG462" s="52">
        <v>88.097916907778497</v>
      </c>
      <c r="CH462" s="52">
        <v>91.162473708941604</v>
      </c>
      <c r="CI462" s="52">
        <v>93.568908028317296</v>
      </c>
      <c r="CJ462" s="52">
        <v>95.464944586365604</v>
      </c>
      <c r="CK462" s="52">
        <v>96.278915968600003</v>
      </c>
      <c r="CL462" s="52">
        <v>96.230746733862802</v>
      </c>
      <c r="CM462" s="52">
        <v>95.076806345802098</v>
      </c>
      <c r="CN462" s="52">
        <v>92.435234094613804</v>
      </c>
      <c r="CO462" s="52">
        <v>88.611242075610306</v>
      </c>
      <c r="CP462" s="52">
        <v>84.890806483880894</v>
      </c>
      <c r="CQ462" s="52">
        <v>81.999261961563604</v>
      </c>
      <c r="CR462" s="57">
        <v>79.631411891983802</v>
      </c>
      <c r="CS462" s="57">
        <v>77.871289312890895</v>
      </c>
      <c r="CT462" s="57">
        <v>2.1713822103034401E-2</v>
      </c>
      <c r="CU462" s="57">
        <v>1.5489670222470201E-2</v>
      </c>
      <c r="CV462" s="57">
        <v>1.6917759147152999E-2</v>
      </c>
      <c r="CW462" s="57">
        <v>1.0973340019870201E-2</v>
      </c>
      <c r="CX462" s="57">
        <v>1.76254356187507E-3</v>
      </c>
      <c r="CY462" s="57">
        <v>-1.8785854409125299E-3</v>
      </c>
      <c r="CZ462" s="57">
        <v>-1.2003645390210799E-3</v>
      </c>
      <c r="DA462" s="57">
        <v>9.1504604060673091E-3</v>
      </c>
      <c r="DB462" s="57">
        <v>1.8955395659010901E-2</v>
      </c>
      <c r="DC462" s="57">
        <v>1.54857879125432E-2</v>
      </c>
      <c r="DD462" s="57">
        <v>5.1857987065973199E-3</v>
      </c>
      <c r="DE462" s="52">
        <v>3.8840906693516199E-3</v>
      </c>
      <c r="DF462" s="52">
        <v>-7.5106322340857496E-3</v>
      </c>
      <c r="DG462" s="52">
        <v>2.44547908474621E-3</v>
      </c>
      <c r="DH462" s="52">
        <v>1.2114070123349301E-2</v>
      </c>
      <c r="DI462" s="52">
        <v>1.64808332216228E-2</v>
      </c>
      <c r="DJ462" s="52">
        <v>8.2725276597217096E-2</v>
      </c>
      <c r="DK462" s="52">
        <v>0.104255502132308</v>
      </c>
      <c r="DL462" s="52">
        <v>0.107132698639304</v>
      </c>
      <c r="DM462" s="52">
        <v>0.100045604851266</v>
      </c>
      <c r="DN462" s="52">
        <v>6.1663412276722299E-2</v>
      </c>
      <c r="DO462" s="52">
        <v>3.3137718167320202E-3</v>
      </c>
      <c r="DP462" s="52">
        <v>-3.8247707340427102E-3</v>
      </c>
      <c r="DQ462" s="52">
        <v>4.5397395219437803E-5</v>
      </c>
      <c r="DR462" s="58">
        <v>1.6275736239281399E-7</v>
      </c>
      <c r="DS462" s="58">
        <v>1.3473642952020199E-7</v>
      </c>
      <c r="DT462" s="58">
        <v>9.7869090070357094E-8</v>
      </c>
      <c r="DU462" s="58">
        <v>4.9664148432004003E-8</v>
      </c>
      <c r="DV462" s="58">
        <v>1.9931554879618099E-8</v>
      </c>
      <c r="DW462" s="58">
        <v>8.3571897372454607E-9</v>
      </c>
      <c r="DX462" s="58">
        <v>2.3546367802789802E-8</v>
      </c>
      <c r="DY462" s="58">
        <v>1.2648163896728901E-7</v>
      </c>
      <c r="DZ462" s="58">
        <v>5.0906306580558901E-8</v>
      </c>
      <c r="EA462" s="58">
        <v>3.4686886506650403E-8</v>
      </c>
      <c r="EB462" s="58">
        <v>2.0714839188720902E-8</v>
      </c>
      <c r="EC462" s="58">
        <v>2.5572237583326598E-8</v>
      </c>
      <c r="ED462" s="58">
        <v>6.3081543360922597E-8</v>
      </c>
      <c r="EE462" s="58">
        <v>1.67857898969919E-7</v>
      </c>
      <c r="EF462" s="58">
        <v>2.4215795429783699E-7</v>
      </c>
      <c r="EG462" s="58">
        <v>2.8782398087152499E-7</v>
      </c>
      <c r="EH462" s="59">
        <v>3.1730566775716501E-7</v>
      </c>
      <c r="EI462" s="59">
        <v>3.4400530525956799E-7</v>
      </c>
      <c r="EJ462" s="59">
        <v>3.36935424395268E-7</v>
      </c>
      <c r="EK462" s="58">
        <v>3.1742300013771599E-7</v>
      </c>
      <c r="EL462" s="59">
        <v>3.6921437494853698E-7</v>
      </c>
      <c r="EM462" s="58">
        <v>2.2367119007157401E-7</v>
      </c>
      <c r="EN462" s="58">
        <v>3.33397859979311E-8</v>
      </c>
      <c r="EO462" s="58">
        <v>3.0586975253789398E-8</v>
      </c>
    </row>
    <row r="463" spans="2:145" x14ac:dyDescent="0.25">
      <c r="B46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All_All_Yes_All_All_All_All_All_All_All_All_73050</v>
      </c>
      <c r="C463" s="52" t="s">
        <v>203</v>
      </c>
      <c r="D463" s="52" t="s">
        <v>228</v>
      </c>
      <c r="E463" s="52" t="s">
        <v>25</v>
      </c>
      <c r="F463" s="52" t="s">
        <v>25</v>
      </c>
      <c r="G463" s="52" t="s">
        <v>224</v>
      </c>
      <c r="H463" s="52" t="s">
        <v>25</v>
      </c>
      <c r="I463" s="52" t="s">
        <v>25</v>
      </c>
      <c r="J463" s="52" t="s">
        <v>25</v>
      </c>
      <c r="K463" s="52" t="s">
        <v>25</v>
      </c>
      <c r="L463" s="52" t="s">
        <v>25</v>
      </c>
      <c r="M463" s="52" t="s">
        <v>25</v>
      </c>
      <c r="N463" s="55" t="s">
        <v>25</v>
      </c>
      <c r="O463" s="52" t="s">
        <v>25</v>
      </c>
      <c r="P463" s="55">
        <v>73050</v>
      </c>
      <c r="Q463" s="52">
        <v>17</v>
      </c>
      <c r="R463" s="52">
        <v>21</v>
      </c>
      <c r="S463" s="56">
        <v>1074.7777777777701</v>
      </c>
      <c r="T463" s="52">
        <v>0</v>
      </c>
      <c r="U463" s="52">
        <v>0</v>
      </c>
      <c r="V463" s="52">
        <v>0</v>
      </c>
      <c r="W463" s="52">
        <v>0</v>
      </c>
      <c r="X463" s="52">
        <v>1.21163177467899</v>
      </c>
      <c r="Y463" s="52">
        <v>1.0339428617717801</v>
      </c>
      <c r="Z463" s="52">
        <v>0.93124823689268699</v>
      </c>
      <c r="AA463" s="52">
        <v>0.83339815172727905</v>
      </c>
      <c r="AB463" s="52">
        <v>0.78989147980797603</v>
      </c>
      <c r="AC463" s="52">
        <v>0.775843879229143</v>
      </c>
      <c r="AD463" s="52">
        <v>0.835768811800086</v>
      </c>
      <c r="AE463" s="52">
        <v>0.88000781851924104</v>
      </c>
      <c r="AF463" s="52">
        <v>0.88001104867726399</v>
      </c>
      <c r="AG463" s="52">
        <v>0.95183843191163198</v>
      </c>
      <c r="AH463" s="52">
        <v>1.13148140791945</v>
      </c>
      <c r="AI463" s="52">
        <v>1.3483425606872701</v>
      </c>
      <c r="AJ463" s="52">
        <v>1.59496724584718</v>
      </c>
      <c r="AK463" s="52">
        <v>1.85073502180335</v>
      </c>
      <c r="AL463" s="52">
        <v>2.08480865892095</v>
      </c>
      <c r="AM463" s="52">
        <v>2.3175278834226498</v>
      </c>
      <c r="AN463" s="52">
        <v>2.3607492402033601</v>
      </c>
      <c r="AO463" s="52">
        <v>2.3967265093304602</v>
      </c>
      <c r="AP463" s="52">
        <v>2.398793505415</v>
      </c>
      <c r="AQ463" s="52">
        <v>2.1985606072250699</v>
      </c>
      <c r="AR463" s="52">
        <v>2.0715620469127098</v>
      </c>
      <c r="AS463" s="52">
        <v>1.9464682963368001</v>
      </c>
      <c r="AT463" s="52">
        <v>1.76902595803479</v>
      </c>
      <c r="AU463" s="52">
        <v>1.4985624274137599</v>
      </c>
      <c r="AV463" s="52">
        <v>1.3613797042164399</v>
      </c>
      <c r="AW463" s="52">
        <v>1.17481673964027</v>
      </c>
      <c r="AX463" s="52">
        <v>1.03033897721051</v>
      </c>
      <c r="AY463" s="52">
        <v>0.92207202289548995</v>
      </c>
      <c r="AZ463" s="52">
        <v>0.84066857118365901</v>
      </c>
      <c r="BA463" s="52">
        <v>0.79650121841689403</v>
      </c>
      <c r="BB463" s="52">
        <v>0.78071813098812903</v>
      </c>
      <c r="BC463" s="52">
        <v>0.80158533461183001</v>
      </c>
      <c r="BD463" s="52">
        <v>0.837366633800119</v>
      </c>
      <c r="BE463" s="52">
        <v>0.87294981514624503</v>
      </c>
      <c r="BF463" s="52">
        <v>0.99883125821816299</v>
      </c>
      <c r="BG463" s="52">
        <v>1.1409721026592301</v>
      </c>
      <c r="BH463" s="52">
        <v>1.32562084884232</v>
      </c>
      <c r="BI463" s="52">
        <v>1.5313652293284801</v>
      </c>
      <c r="BJ463" s="52">
        <v>1.73336771695437</v>
      </c>
      <c r="BK463" s="52">
        <v>1.95639048527669</v>
      </c>
      <c r="BL463" s="52">
        <v>2.1509770285412202</v>
      </c>
      <c r="BM463" s="52">
        <v>2.2588962634378702</v>
      </c>
      <c r="BN463" s="52">
        <v>2.3259546398513602</v>
      </c>
      <c r="BO463" s="52">
        <v>2.28410071138092</v>
      </c>
      <c r="BP463" s="52">
        <v>2.1328759616244799</v>
      </c>
      <c r="BQ463" s="52">
        <v>1.99493013335924</v>
      </c>
      <c r="BR463" s="52">
        <v>1.8894621101647699</v>
      </c>
      <c r="BS463" s="52">
        <v>1.7387459394038101</v>
      </c>
      <c r="BT463" s="52">
        <v>1.4918196827100401</v>
      </c>
      <c r="BU463" s="52">
        <v>77.768002795474203</v>
      </c>
      <c r="BV463" s="52">
        <v>74.821804910498898</v>
      </c>
      <c r="BW463" s="52">
        <v>73.384061533425694</v>
      </c>
      <c r="BX463" s="52">
        <v>71.947659690082801</v>
      </c>
      <c r="BY463" s="52">
        <v>70.5176685280328</v>
      </c>
      <c r="BZ463" s="52">
        <v>69.410955687597905</v>
      </c>
      <c r="CA463" s="52">
        <v>68.394259768093207</v>
      </c>
      <c r="CB463" s="52">
        <v>68.439381697568393</v>
      </c>
      <c r="CC463" s="52">
        <v>71.509844159292001</v>
      </c>
      <c r="CD463" s="52">
        <v>76.235562555761504</v>
      </c>
      <c r="CE463" s="52">
        <v>80.872146292642498</v>
      </c>
      <c r="CF463" s="52">
        <v>85.032212151821398</v>
      </c>
      <c r="CG463" s="52">
        <v>88.642541250399006</v>
      </c>
      <c r="CH463" s="52">
        <v>91.780640866061304</v>
      </c>
      <c r="CI463" s="52">
        <v>94.262710195528001</v>
      </c>
      <c r="CJ463" s="52">
        <v>96.291980778053997</v>
      </c>
      <c r="CK463" s="52">
        <v>97.246055005730696</v>
      </c>
      <c r="CL463" s="52">
        <v>97.288261663539004</v>
      </c>
      <c r="CM463" s="52">
        <v>96.217886416666303</v>
      </c>
      <c r="CN463" s="52">
        <v>93.611388132716797</v>
      </c>
      <c r="CO463" s="52">
        <v>89.766277550042105</v>
      </c>
      <c r="CP463" s="52">
        <v>85.920107280823999</v>
      </c>
      <c r="CQ463" s="52">
        <v>82.935149453087902</v>
      </c>
      <c r="CR463" s="52">
        <v>80.560810396030902</v>
      </c>
      <c r="CS463" s="57">
        <v>78.8099088736342</v>
      </c>
      <c r="CT463" s="57">
        <v>2.1802512123617598E-2</v>
      </c>
      <c r="CU463" s="57">
        <v>1.63790898056662E-2</v>
      </c>
      <c r="CV463" s="57">
        <v>1.73964848512317E-2</v>
      </c>
      <c r="CW463" s="57">
        <v>1.0897534543740201E-2</v>
      </c>
      <c r="CX463" s="57">
        <v>1.72386101243586E-3</v>
      </c>
      <c r="CY463" s="57">
        <v>-1.6011608068720101E-3</v>
      </c>
      <c r="CZ463" s="57">
        <v>-1.5234340127832299E-3</v>
      </c>
      <c r="DA463" s="57">
        <v>9.5582194766438092E-3</v>
      </c>
      <c r="DB463" s="57">
        <v>1.9409194552310601E-2</v>
      </c>
      <c r="DC463" s="57">
        <v>1.5350398715510199E-2</v>
      </c>
      <c r="DD463" s="52">
        <v>3.9020026829677998E-3</v>
      </c>
      <c r="DE463" s="52">
        <v>3.1224772622388199E-3</v>
      </c>
      <c r="DF463" s="52">
        <v>-6.9173360989232598E-3</v>
      </c>
      <c r="DG463" s="52">
        <v>3.9323971341252003E-3</v>
      </c>
      <c r="DH463" s="52">
        <v>1.3781457454409E-2</v>
      </c>
      <c r="DI463" s="52">
        <v>1.96064057936584E-2</v>
      </c>
      <c r="DJ463" s="52">
        <v>8.3093027283279802E-2</v>
      </c>
      <c r="DK463" s="52">
        <v>0.10672516326376</v>
      </c>
      <c r="DL463" s="52">
        <v>0.109524293690164</v>
      </c>
      <c r="DM463" s="52">
        <v>0.102008160183522</v>
      </c>
      <c r="DN463" s="52">
        <v>6.2915932104699507E-2</v>
      </c>
      <c r="DO463" s="52">
        <v>4.7643931992163401E-3</v>
      </c>
      <c r="DP463" s="52">
        <v>-3.9227743076783199E-3</v>
      </c>
      <c r="DQ463" s="52">
        <v>-5.0837709602738403E-4</v>
      </c>
      <c r="DR463" s="58">
        <v>9.547452031265011E-7</v>
      </c>
      <c r="DS463" s="58">
        <v>8.2898422824301903E-7</v>
      </c>
      <c r="DT463" s="58">
        <v>6.2221260696191395E-7</v>
      </c>
      <c r="DU463" s="58">
        <v>3.18454671176977E-7</v>
      </c>
      <c r="DV463" s="58">
        <v>1.38865765594877E-7</v>
      </c>
      <c r="DW463" s="58">
        <v>3.6541724559524397E-8</v>
      </c>
      <c r="DX463" s="58">
        <v>1.47939156993183E-7</v>
      </c>
      <c r="DY463" s="58">
        <v>7.3817032191823496E-7</v>
      </c>
      <c r="DZ463" s="58">
        <v>2.2138161218109899E-7</v>
      </c>
      <c r="EA463" s="58">
        <v>1.3522065348910999E-7</v>
      </c>
      <c r="EB463" s="58">
        <v>6.7595714690570107E-8</v>
      </c>
      <c r="EC463" s="58">
        <v>7.3138380929849402E-8</v>
      </c>
      <c r="ED463" s="58">
        <v>1.9829664439662201E-7</v>
      </c>
      <c r="EE463" s="58">
        <v>5.1761829306807699E-7</v>
      </c>
      <c r="EF463" s="58">
        <v>7.1436845116255103E-7</v>
      </c>
      <c r="EG463" s="58">
        <v>8.5156899606957402E-7</v>
      </c>
      <c r="EH463" s="58">
        <v>9.4884379215189297E-7</v>
      </c>
      <c r="EI463" s="58">
        <v>1.02411474149988E-6</v>
      </c>
      <c r="EJ463" s="58">
        <v>1.0295081652557399E-6</v>
      </c>
      <c r="EK463" s="58">
        <v>9.8622951051996799E-7</v>
      </c>
      <c r="EL463" s="58">
        <v>1.40562066398304E-6</v>
      </c>
      <c r="EM463" s="58">
        <v>9.1626037336895702E-7</v>
      </c>
      <c r="EN463" s="58">
        <v>1.1929000505383299E-7</v>
      </c>
      <c r="EO463" s="58">
        <v>1.09028762425357E-7</v>
      </c>
    </row>
    <row r="464" spans="2:145" x14ac:dyDescent="0.25">
      <c r="B46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All_All_All_All_All_All_All_No_All_All_All_73050</v>
      </c>
      <c r="C464" s="52" t="s">
        <v>203</v>
      </c>
      <c r="D464" s="52" t="s">
        <v>229</v>
      </c>
      <c r="E464" s="52" t="s">
        <v>25</v>
      </c>
      <c r="F464" s="52" t="s">
        <v>25</v>
      </c>
      <c r="G464" s="52" t="s">
        <v>25</v>
      </c>
      <c r="H464" s="52" t="s">
        <v>25</v>
      </c>
      <c r="I464" s="52" t="s">
        <v>25</v>
      </c>
      <c r="J464" s="52" t="s">
        <v>25</v>
      </c>
      <c r="K464" s="52" t="s">
        <v>25</v>
      </c>
      <c r="L464" s="52" t="s">
        <v>222</v>
      </c>
      <c r="M464" s="52" t="s">
        <v>25</v>
      </c>
      <c r="N464" s="55" t="s">
        <v>25</v>
      </c>
      <c r="O464" s="52" t="s">
        <v>25</v>
      </c>
      <c r="P464" s="55">
        <v>73050</v>
      </c>
      <c r="Q464" s="52">
        <v>17</v>
      </c>
      <c r="R464" s="52">
        <v>21</v>
      </c>
      <c r="S464" s="56">
        <v>38058.444444444402</v>
      </c>
      <c r="T464" s="52">
        <v>0</v>
      </c>
      <c r="U464" s="52">
        <v>0</v>
      </c>
      <c r="V464" s="52">
        <v>0</v>
      </c>
      <c r="W464" s="52">
        <v>0</v>
      </c>
      <c r="X464" s="52">
        <v>1.05835920319326</v>
      </c>
      <c r="Y464" s="52">
        <v>0.92525920590643995</v>
      </c>
      <c r="Z464" s="52">
        <v>0.81407047461193305</v>
      </c>
      <c r="AA464" s="52">
        <v>0.73570458282102102</v>
      </c>
      <c r="AB464" s="52">
        <v>0.69059935353558699</v>
      </c>
      <c r="AC464" s="52">
        <v>0.67793422993881203</v>
      </c>
      <c r="AD464" s="52">
        <v>0.70360604453390796</v>
      </c>
      <c r="AE464" s="52">
        <v>0.74150575125842</v>
      </c>
      <c r="AF464" s="52">
        <v>0.76105354642737499</v>
      </c>
      <c r="AG464" s="52">
        <v>0.84603581687997598</v>
      </c>
      <c r="AH464" s="52">
        <v>0.96711584783744697</v>
      </c>
      <c r="AI464" s="52">
        <v>1.1339184733694501</v>
      </c>
      <c r="AJ464" s="52">
        <v>1.35002493676459</v>
      </c>
      <c r="AK464" s="52">
        <v>1.5740322431226099</v>
      </c>
      <c r="AL464" s="52">
        <v>1.80665686013383</v>
      </c>
      <c r="AM464" s="52">
        <v>2.0040389322796801</v>
      </c>
      <c r="AN464" s="52">
        <v>2.0535805888436198</v>
      </c>
      <c r="AO464" s="52">
        <v>2.1106646167479899</v>
      </c>
      <c r="AP464" s="52">
        <v>2.0662968831603599</v>
      </c>
      <c r="AQ464" s="52">
        <v>1.9165567035815201</v>
      </c>
      <c r="AR464" s="52">
        <v>1.8009883687980901</v>
      </c>
      <c r="AS464" s="52">
        <v>1.7223078988746701</v>
      </c>
      <c r="AT464" s="52">
        <v>1.5062388259202699</v>
      </c>
      <c r="AU464" s="52">
        <v>1.2803922508188299</v>
      </c>
      <c r="AV464" s="52">
        <v>1.17396068671932</v>
      </c>
      <c r="AW464" s="52">
        <v>1.0519596131143301</v>
      </c>
      <c r="AX464" s="52">
        <v>0.91706122032703996</v>
      </c>
      <c r="AY464" s="52">
        <v>0.81494487492999901</v>
      </c>
      <c r="AZ464" s="52">
        <v>0.73513569019185299</v>
      </c>
      <c r="BA464" s="52">
        <v>0.686989640942684</v>
      </c>
      <c r="BB464" s="52">
        <v>0.67480785022037904</v>
      </c>
      <c r="BC464" s="52">
        <v>0.70178415915287595</v>
      </c>
      <c r="BD464" s="52">
        <v>0.75024691667774202</v>
      </c>
      <c r="BE464" s="52">
        <v>0.78092309811316896</v>
      </c>
      <c r="BF464" s="52">
        <v>0.86766903971046305</v>
      </c>
      <c r="BG464" s="52">
        <v>0.97721515890474098</v>
      </c>
      <c r="BH464" s="52">
        <v>1.13501409973862</v>
      </c>
      <c r="BI464" s="52">
        <v>1.3282726075892799</v>
      </c>
      <c r="BJ464" s="52">
        <v>1.55082286345791</v>
      </c>
      <c r="BK464" s="52">
        <v>1.78249046914432</v>
      </c>
      <c r="BL464" s="52">
        <v>1.9844595424328799</v>
      </c>
      <c r="BM464" s="52">
        <v>2.1011066113852901</v>
      </c>
      <c r="BN464" s="52">
        <v>2.1734718008934801</v>
      </c>
      <c r="BO464" s="52">
        <v>2.1344936046460101</v>
      </c>
      <c r="BP464" s="52">
        <v>1.9855288346343101</v>
      </c>
      <c r="BQ464" s="52">
        <v>1.8330814116560099</v>
      </c>
      <c r="BR464" s="52">
        <v>1.69710341004244</v>
      </c>
      <c r="BS464" s="52">
        <v>1.49711209693667</v>
      </c>
      <c r="BT464" s="52">
        <v>1.27769678160945</v>
      </c>
      <c r="BU464" s="52">
        <v>77.418712423872805</v>
      </c>
      <c r="BV464" s="52">
        <v>74.551327177088595</v>
      </c>
      <c r="BW464" s="52">
        <v>73.092468592478198</v>
      </c>
      <c r="BX464" s="52">
        <v>71.654410046166703</v>
      </c>
      <c r="BY464" s="52">
        <v>70.178332651354097</v>
      </c>
      <c r="BZ464" s="52">
        <v>69.105301162531603</v>
      </c>
      <c r="CA464" s="52">
        <v>68.0222133267375</v>
      </c>
      <c r="CB464" s="52">
        <v>68.060239207960194</v>
      </c>
      <c r="CC464" s="52">
        <v>71.043052500752594</v>
      </c>
      <c r="CD464" s="52">
        <v>75.5297448178612</v>
      </c>
      <c r="CE464" s="52">
        <v>80.091058440981499</v>
      </c>
      <c r="CF464" s="52">
        <v>84.245414853102503</v>
      </c>
      <c r="CG464" s="52">
        <v>87.886753274729301</v>
      </c>
      <c r="CH464" s="52">
        <v>91.010273027309594</v>
      </c>
      <c r="CI464" s="52">
        <v>93.516215327757493</v>
      </c>
      <c r="CJ464" s="52">
        <v>95.559716175762603</v>
      </c>
      <c r="CK464" s="52">
        <v>96.466699277788905</v>
      </c>
      <c r="CL464" s="52">
        <v>96.492979426845494</v>
      </c>
      <c r="CM464" s="52">
        <v>95.393124643223999</v>
      </c>
      <c r="CN464" s="52">
        <v>92.833604562338607</v>
      </c>
      <c r="CO464" s="52">
        <v>89.146853469938506</v>
      </c>
      <c r="CP464" s="52">
        <v>85.522262187698502</v>
      </c>
      <c r="CQ464" s="52">
        <v>82.645123781047005</v>
      </c>
      <c r="CR464" s="57">
        <v>80.238284568362502</v>
      </c>
      <c r="CS464" s="57">
        <v>78.555274819357606</v>
      </c>
      <c r="CT464" s="57">
        <v>2.2864025898399101E-2</v>
      </c>
      <c r="CU464" s="57">
        <v>1.7655214450287799E-2</v>
      </c>
      <c r="CV464" s="57">
        <v>1.8143977856100401E-2</v>
      </c>
      <c r="CW464" s="57">
        <v>1.14996153726987E-2</v>
      </c>
      <c r="CX464" s="57">
        <v>1.8527016847116099E-3</v>
      </c>
      <c r="CY464" s="57">
        <v>-1.7906182025773799E-3</v>
      </c>
      <c r="CZ464" s="57">
        <v>-1.30352780272919E-3</v>
      </c>
      <c r="DA464" s="57">
        <v>9.1995982182758503E-3</v>
      </c>
      <c r="DB464" s="57">
        <v>1.9028448222767499E-2</v>
      </c>
      <c r="DC464" s="52">
        <v>1.5574086382636699E-2</v>
      </c>
      <c r="DD464" s="52">
        <v>5.1745379185574097E-3</v>
      </c>
      <c r="DE464" s="52">
        <v>3.6989856331218298E-3</v>
      </c>
      <c r="DF464" s="52">
        <v>-7.5011726067650102E-3</v>
      </c>
      <c r="DG464" s="52">
        <v>2.2487984342980001E-3</v>
      </c>
      <c r="DH464" s="52">
        <v>1.23190724263307E-2</v>
      </c>
      <c r="DI464" s="52">
        <v>1.7040510596963501E-2</v>
      </c>
      <c r="DJ464" s="52">
        <v>8.2987880073198406E-2</v>
      </c>
      <c r="DK464" s="52">
        <v>0.10554786571880399</v>
      </c>
      <c r="DL464" s="52">
        <v>0.107421147518955</v>
      </c>
      <c r="DM464" s="52">
        <v>9.9704536793815995E-2</v>
      </c>
      <c r="DN464" s="52">
        <v>6.4061192900803907E-2</v>
      </c>
      <c r="DO464" s="52">
        <v>4.0421265695533299E-3</v>
      </c>
      <c r="DP464" s="52">
        <v>-3.9453967053222497E-3</v>
      </c>
      <c r="DQ464" s="52">
        <v>-5.1577705951902802E-6</v>
      </c>
      <c r="DR464" s="58">
        <v>2.0699420675083601E-7</v>
      </c>
      <c r="DS464" s="58">
        <v>1.7108464364802301E-7</v>
      </c>
      <c r="DT464" s="58">
        <v>1.2441616789150601E-7</v>
      </c>
      <c r="DU464" s="58">
        <v>6.3288772671446695E-8</v>
      </c>
      <c r="DV464" s="58">
        <v>2.5406591246103701E-8</v>
      </c>
      <c r="DW464" s="58">
        <v>1.06981763912108E-8</v>
      </c>
      <c r="DX464" s="58">
        <v>2.9941906170977499E-8</v>
      </c>
      <c r="DY464" s="58">
        <v>1.5667015515569301E-7</v>
      </c>
      <c r="DZ464" s="58">
        <v>6.4978829207708603E-8</v>
      </c>
      <c r="EA464" s="58">
        <v>4.3830733805563698E-8</v>
      </c>
      <c r="EB464" s="58">
        <v>2.4848081817383999E-8</v>
      </c>
      <c r="EC464" s="58">
        <v>3.2353919656830697E-8</v>
      </c>
      <c r="ED464" s="58">
        <v>8.1072367394974396E-8</v>
      </c>
      <c r="EE464" s="58">
        <v>2.1430048068826099E-7</v>
      </c>
      <c r="EF464" s="58">
        <v>3.1057530025353E-7</v>
      </c>
      <c r="EG464" s="58">
        <v>3.7087909974912299E-7</v>
      </c>
      <c r="EH464" s="58">
        <v>4.0893368495083601E-7</v>
      </c>
      <c r="EI464" s="58">
        <v>4.4435219528333797E-7</v>
      </c>
      <c r="EJ464" s="58">
        <v>4.34754379048211E-7</v>
      </c>
      <c r="EK464" s="58">
        <v>4.1088947312112798E-7</v>
      </c>
      <c r="EL464" s="58">
        <v>4.7281431376868598E-7</v>
      </c>
      <c r="EM464" s="58">
        <v>2.8822207674518198E-7</v>
      </c>
      <c r="EN464" s="58">
        <v>4.3592679261431801E-8</v>
      </c>
      <c r="EO464" s="58">
        <v>3.9953482785565998E-8</v>
      </c>
    </row>
    <row r="465" spans="2:145" x14ac:dyDescent="0.25">
      <c r="B46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All_All_All_All_All_All_All_Yes_All_All_All_73050</v>
      </c>
      <c r="C465" s="52" t="s">
        <v>203</v>
      </c>
      <c r="D465" s="52" t="s">
        <v>230</v>
      </c>
      <c r="E465" s="52" t="s">
        <v>25</v>
      </c>
      <c r="F465" s="52" t="s">
        <v>25</v>
      </c>
      <c r="G465" s="52" t="s">
        <v>25</v>
      </c>
      <c r="H465" s="52" t="s">
        <v>25</v>
      </c>
      <c r="I465" s="52" t="s">
        <v>25</v>
      </c>
      <c r="J465" s="52" t="s">
        <v>25</v>
      </c>
      <c r="K465" s="52" t="s">
        <v>25</v>
      </c>
      <c r="L465" s="52" t="s">
        <v>224</v>
      </c>
      <c r="M465" s="52" t="s">
        <v>25</v>
      </c>
      <c r="N465" s="55" t="s">
        <v>25</v>
      </c>
      <c r="O465" s="52" t="s">
        <v>25</v>
      </c>
      <c r="P465" s="55">
        <v>73050</v>
      </c>
      <c r="Q465" s="52">
        <v>17</v>
      </c>
      <c r="R465" s="52">
        <v>21</v>
      </c>
      <c r="S465" s="56">
        <v>7183.4444444444398</v>
      </c>
      <c r="T465" s="52">
        <v>0</v>
      </c>
      <c r="U465" s="52">
        <v>0</v>
      </c>
      <c r="V465" s="52">
        <v>0</v>
      </c>
      <c r="W465" s="52">
        <v>0</v>
      </c>
      <c r="X465" s="52">
        <v>0.83924267277551101</v>
      </c>
      <c r="Y465" s="52">
        <v>0.746688992401218</v>
      </c>
      <c r="Z465" s="52">
        <v>0.68750282871877599</v>
      </c>
      <c r="AA465" s="52">
        <v>0.655455058830409</v>
      </c>
      <c r="AB465" s="52">
        <v>0.64921214054172605</v>
      </c>
      <c r="AC465" s="52">
        <v>0.67167613830718298</v>
      </c>
      <c r="AD465" s="52">
        <v>0.73511988187289101</v>
      </c>
      <c r="AE465" s="52">
        <v>0.78499743920706999</v>
      </c>
      <c r="AF465" s="52">
        <v>0.77774080320004602</v>
      </c>
      <c r="AG465" s="52">
        <v>0.80948092665945104</v>
      </c>
      <c r="AH465" s="52">
        <v>0.87011073506923298</v>
      </c>
      <c r="AI465" s="52">
        <v>0.95279113989868103</v>
      </c>
      <c r="AJ465" s="52">
        <v>1.0716157558678101</v>
      </c>
      <c r="AK465" s="52">
        <v>1.19876282531414</v>
      </c>
      <c r="AL465" s="52">
        <v>1.3373422724576001</v>
      </c>
      <c r="AM465" s="52">
        <v>1.4481663402437801</v>
      </c>
      <c r="AN465" s="52">
        <v>1.4520573951206299</v>
      </c>
      <c r="AO465" s="52">
        <v>1.49503545800672</v>
      </c>
      <c r="AP465" s="52">
        <v>1.48525561961744</v>
      </c>
      <c r="AQ465" s="52">
        <v>1.3774142202366699</v>
      </c>
      <c r="AR465" s="52">
        <v>1.2927411709480701</v>
      </c>
      <c r="AS465" s="52">
        <v>1.2387949689756499</v>
      </c>
      <c r="AT465" s="52">
        <v>1.1102310182188899</v>
      </c>
      <c r="AU465" s="52">
        <v>0.95470695411037199</v>
      </c>
      <c r="AV465" s="52">
        <v>0.89616684319074202</v>
      </c>
      <c r="AW465" s="52">
        <v>0.924201439904065</v>
      </c>
      <c r="AX465" s="52">
        <v>0.831164956058148</v>
      </c>
      <c r="AY465" s="52">
        <v>0.75447051244136398</v>
      </c>
      <c r="AZ465" s="52">
        <v>0.69950122942810999</v>
      </c>
      <c r="BA465" s="52">
        <v>0.67479876889581003</v>
      </c>
      <c r="BB465" s="52">
        <v>0.67128421523462001</v>
      </c>
      <c r="BC465" s="52">
        <v>0.69729217863065596</v>
      </c>
      <c r="BD465" s="52">
        <v>0.71904130658888099</v>
      </c>
      <c r="BE465" s="52">
        <v>0.72149566371717999</v>
      </c>
      <c r="BF465" s="52">
        <v>0.750342690187906</v>
      </c>
      <c r="BG465" s="52">
        <v>0.83173555430952095</v>
      </c>
      <c r="BH465" s="52">
        <v>0.972174622961121</v>
      </c>
      <c r="BI465" s="52">
        <v>1.1676639159594999</v>
      </c>
      <c r="BJ465" s="52">
        <v>1.4168504255952901</v>
      </c>
      <c r="BK465" s="52">
        <v>1.6330197374897499</v>
      </c>
      <c r="BL465" s="52">
        <v>1.78359089152926</v>
      </c>
      <c r="BM465" s="52">
        <v>1.8930275912358601</v>
      </c>
      <c r="BN465" s="52">
        <v>1.9449155647874401</v>
      </c>
      <c r="BO465" s="52">
        <v>1.8985066579634999</v>
      </c>
      <c r="BP465" s="52">
        <v>1.73285302641015</v>
      </c>
      <c r="BQ465" s="52">
        <v>1.5592772177127401</v>
      </c>
      <c r="BR465" s="52">
        <v>1.3720400335748699</v>
      </c>
      <c r="BS465" s="52">
        <v>1.11067045558</v>
      </c>
      <c r="BT465" s="52">
        <v>0.93956549845134196</v>
      </c>
      <c r="BU465" s="52">
        <v>74.030328476981794</v>
      </c>
      <c r="BV465" s="52">
        <v>71.351794873945806</v>
      </c>
      <c r="BW465" s="52">
        <v>70.369947237764805</v>
      </c>
      <c r="BX465" s="52">
        <v>69.657110056364999</v>
      </c>
      <c r="BY465" s="52">
        <v>68.493831349719002</v>
      </c>
      <c r="BZ465" s="52">
        <v>67.638353588638196</v>
      </c>
      <c r="CA465" s="52">
        <v>67.634333757257806</v>
      </c>
      <c r="CB465" s="52">
        <v>67.879270428532493</v>
      </c>
      <c r="CC465" s="52">
        <v>71.664033233529693</v>
      </c>
      <c r="CD465" s="52">
        <v>78.079733174411103</v>
      </c>
      <c r="CE465" s="52">
        <v>82.686272595660498</v>
      </c>
      <c r="CF465" s="52">
        <v>86.102075432439307</v>
      </c>
      <c r="CG465" s="52">
        <v>89.297382947050195</v>
      </c>
      <c r="CH465" s="52">
        <v>92.059889208985396</v>
      </c>
      <c r="CI465" s="52">
        <v>93.951366812586599</v>
      </c>
      <c r="CJ465" s="52">
        <v>95.085922353102404</v>
      </c>
      <c r="CK465" s="52">
        <v>95.427301280271607</v>
      </c>
      <c r="CL465" s="52">
        <v>94.997180189237298</v>
      </c>
      <c r="CM465" s="52">
        <v>93.5680973452898</v>
      </c>
      <c r="CN465" s="52">
        <v>90.495709782357196</v>
      </c>
      <c r="CO465" s="52">
        <v>85.936522624696806</v>
      </c>
      <c r="CP465" s="52">
        <v>81.688068937841905</v>
      </c>
      <c r="CQ465" s="52">
        <v>78.7087722959362</v>
      </c>
      <c r="CR465" s="52">
        <v>76.546592504440099</v>
      </c>
      <c r="CS465" s="57">
        <v>74.385422814829198</v>
      </c>
      <c r="CT465" s="57">
        <v>1.5624977687160599E-2</v>
      </c>
      <c r="CU465" s="57">
        <v>4.13865938296134E-3</v>
      </c>
      <c r="CV465" s="57">
        <v>1.04888526552667E-2</v>
      </c>
      <c r="CW465" s="57">
        <v>8.1716452542695897E-3</v>
      </c>
      <c r="CX465" s="57">
        <v>1.2786211339881799E-3</v>
      </c>
      <c r="CY465" s="57">
        <v>-2.3046197756118E-3</v>
      </c>
      <c r="CZ465" s="57">
        <v>-6.9812084130313598E-4</v>
      </c>
      <c r="DA465" s="57">
        <v>8.9478552750399901E-3</v>
      </c>
      <c r="DB465" s="57">
        <v>1.8639674220981901E-2</v>
      </c>
      <c r="DC465" s="57">
        <v>1.49990625654311E-2</v>
      </c>
      <c r="DD465" s="52">
        <v>5.05462597289942E-3</v>
      </c>
      <c r="DE465" s="52">
        <v>4.7502466305518101E-3</v>
      </c>
      <c r="DF465" s="52">
        <v>-7.4713435371096103E-3</v>
      </c>
      <c r="DG465" s="52">
        <v>3.70257772154664E-3</v>
      </c>
      <c r="DH465" s="52">
        <v>1.12773522315877E-2</v>
      </c>
      <c r="DI465" s="52">
        <v>1.39831499432612E-2</v>
      </c>
      <c r="DJ465" s="52">
        <v>8.1390778846898604E-2</v>
      </c>
      <c r="DK465" s="52">
        <v>9.7775876346799906E-2</v>
      </c>
      <c r="DL465" s="52">
        <v>0.10595570593454</v>
      </c>
      <c r="DM465" s="52">
        <v>0.10211133171428401</v>
      </c>
      <c r="DN465" s="52">
        <v>4.9175741929318999E-2</v>
      </c>
      <c r="DO465" s="52">
        <v>-2.9490446899745602E-4</v>
      </c>
      <c r="DP465" s="52">
        <v>-3.19287687105659E-3</v>
      </c>
      <c r="DQ465" s="52">
        <v>2.3328751024630801E-4</v>
      </c>
      <c r="DR465" s="58">
        <v>3.6732496820727802E-7</v>
      </c>
      <c r="DS465" s="58">
        <v>3.1223108367771598E-7</v>
      </c>
      <c r="DT465" s="58">
        <v>2.2337724756759E-7</v>
      </c>
      <c r="DU465" s="58">
        <v>1.09078352079077E-7</v>
      </c>
      <c r="DV465" s="58">
        <v>4.3760770714828399E-8</v>
      </c>
      <c r="DW465" s="58">
        <v>1.6567903115911001E-8</v>
      </c>
      <c r="DX465" s="58">
        <v>5.3299645400396097E-8</v>
      </c>
      <c r="DY465" s="58">
        <v>4.0160495684351901E-7</v>
      </c>
      <c r="DZ465" s="58">
        <v>1.06697339160841E-7</v>
      </c>
      <c r="EA465" s="58">
        <v>8.4885952241804899E-8</v>
      </c>
      <c r="EB465" s="58">
        <v>8.7548997599377998E-8</v>
      </c>
      <c r="EC465" s="58">
        <v>6.1084340095577605E-8</v>
      </c>
      <c r="ED465" s="58">
        <v>1.16399803355619E-7</v>
      </c>
      <c r="EE465" s="58">
        <v>3.4784182885265501E-7</v>
      </c>
      <c r="EF465" s="58">
        <v>4.60161953543886E-7</v>
      </c>
      <c r="EG465" s="58">
        <v>4.9826942410840804E-7</v>
      </c>
      <c r="EH465" s="58">
        <v>5.4826850208732199E-7</v>
      </c>
      <c r="EI465" s="58">
        <v>5.6898120249084402E-7</v>
      </c>
      <c r="EJ465" s="58">
        <v>5.7070256281050303E-7</v>
      </c>
      <c r="EK465" s="58">
        <v>5.0294206895825103E-7</v>
      </c>
      <c r="EL465" s="58">
        <v>7.3109396571426699E-7</v>
      </c>
      <c r="EM465" s="58">
        <v>3.9330453485668901E-7</v>
      </c>
      <c r="EN465" s="58">
        <v>4.06915256826338E-8</v>
      </c>
      <c r="EO465" s="58">
        <v>3.80602935814424E-8</v>
      </c>
    </row>
    <row r="466" spans="2:145" x14ac:dyDescent="0.25">
      <c r="B46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All_All_All_No_All_All_All_All_All_All_All_73050</v>
      </c>
      <c r="C466" s="52" t="s">
        <v>203</v>
      </c>
      <c r="D466" s="52" t="s">
        <v>231</v>
      </c>
      <c r="E466" s="52" t="s">
        <v>25</v>
      </c>
      <c r="F466" s="52" t="s">
        <v>25</v>
      </c>
      <c r="G466" s="52" t="s">
        <v>25</v>
      </c>
      <c r="H466" s="52" t="s">
        <v>222</v>
      </c>
      <c r="I466" s="52" t="s">
        <v>25</v>
      </c>
      <c r="J466" s="52" t="s">
        <v>25</v>
      </c>
      <c r="K466" s="52" t="s">
        <v>25</v>
      </c>
      <c r="L466" s="52" t="s">
        <v>25</v>
      </c>
      <c r="M466" s="52" t="s">
        <v>25</v>
      </c>
      <c r="N466" s="55" t="s">
        <v>25</v>
      </c>
      <c r="O466" s="52" t="s">
        <v>25</v>
      </c>
      <c r="P466" s="55">
        <v>73050</v>
      </c>
      <c r="Q466" s="52">
        <v>17</v>
      </c>
      <c r="R466" s="52">
        <v>21</v>
      </c>
      <c r="S466" s="56">
        <v>44430.111111111102</v>
      </c>
      <c r="T466" s="52">
        <v>0</v>
      </c>
      <c r="U466" s="52">
        <v>0</v>
      </c>
      <c r="V466" s="52">
        <v>0</v>
      </c>
      <c r="W466" s="52">
        <v>0</v>
      </c>
      <c r="X466" s="52">
        <v>1.02078417623641</v>
      </c>
      <c r="Y466" s="52">
        <v>0.89338789936376595</v>
      </c>
      <c r="Z466" s="52">
        <v>0.79037818707535901</v>
      </c>
      <c r="AA466" s="52">
        <v>0.72007740988817204</v>
      </c>
      <c r="AB466" s="52">
        <v>0.68129964294493695</v>
      </c>
      <c r="AC466" s="52">
        <v>0.67452885079595104</v>
      </c>
      <c r="AD466" s="52">
        <v>0.70625133463103595</v>
      </c>
      <c r="AE466" s="52">
        <v>0.74839272293648096</v>
      </c>
      <c r="AF466" s="52">
        <v>0.76821177339049695</v>
      </c>
      <c r="AG466" s="52">
        <v>0.84835798181408395</v>
      </c>
      <c r="AH466" s="52">
        <v>0.96258200875000599</v>
      </c>
      <c r="AI466" s="52">
        <v>1.1189320293423599</v>
      </c>
      <c r="AJ466" s="52">
        <v>1.32228752945901</v>
      </c>
      <c r="AK466" s="52">
        <v>1.5329455508574099</v>
      </c>
      <c r="AL466" s="52">
        <v>1.7519043881830001</v>
      </c>
      <c r="AM466" s="52">
        <v>1.9397402505974899</v>
      </c>
      <c r="AN466" s="52">
        <v>1.9819211655109601</v>
      </c>
      <c r="AO466" s="52">
        <v>2.0326741370015</v>
      </c>
      <c r="AP466" s="52">
        <v>1.9903639032812801</v>
      </c>
      <c r="AQ466" s="52">
        <v>1.84432172215711</v>
      </c>
      <c r="AR466" s="52">
        <v>1.7268704320374999</v>
      </c>
      <c r="AS466" s="52">
        <v>1.6462377419943299</v>
      </c>
      <c r="AT466" s="52">
        <v>1.44228280854264</v>
      </c>
      <c r="AU466" s="52">
        <v>1.2271547896878401</v>
      </c>
      <c r="AV466" s="52">
        <v>1.12949007198481</v>
      </c>
      <c r="AW466" s="52">
        <v>1.02895958455962</v>
      </c>
      <c r="AX466" s="52">
        <v>0.90053762836880702</v>
      </c>
      <c r="AY466" s="52">
        <v>0.80295335040788196</v>
      </c>
      <c r="AZ466" s="52">
        <v>0.72773405907627997</v>
      </c>
      <c r="BA466" s="52">
        <v>0.68394246744917198</v>
      </c>
      <c r="BB466" s="52">
        <v>0.67356699260116004</v>
      </c>
      <c r="BC466" s="52">
        <v>0.70024348985823304</v>
      </c>
      <c r="BD466" s="52">
        <v>0.74577833306091101</v>
      </c>
      <c r="BE466" s="52">
        <v>0.77511394729695005</v>
      </c>
      <c r="BF466" s="52">
        <v>0.85557162206354598</v>
      </c>
      <c r="BG466" s="52">
        <v>0.96339535646270902</v>
      </c>
      <c r="BH466" s="52">
        <v>1.12071661758062</v>
      </c>
      <c r="BI466" s="52">
        <v>1.3165019005757299</v>
      </c>
      <c r="BJ466" s="52">
        <v>1.5445506763692001</v>
      </c>
      <c r="BK466" s="52">
        <v>1.7746656167705901</v>
      </c>
      <c r="BL466" s="52">
        <v>1.9721518462730501</v>
      </c>
      <c r="BM466" s="52">
        <v>2.0887773436440802</v>
      </c>
      <c r="BN466" s="52">
        <v>2.1552135662382601</v>
      </c>
      <c r="BO466" s="52">
        <v>2.1114437136391802</v>
      </c>
      <c r="BP466" s="52">
        <v>1.9581199304090899</v>
      </c>
      <c r="BQ466" s="52">
        <v>1.79695794889704</v>
      </c>
      <c r="BR466" s="52">
        <v>1.64834656649988</v>
      </c>
      <c r="BS466" s="52">
        <v>1.4380437563436601</v>
      </c>
      <c r="BT466" s="52">
        <v>1.2250966869611499</v>
      </c>
      <c r="BU466" s="52">
        <v>76.887717286850304</v>
      </c>
      <c r="BV466" s="52">
        <v>74.050042671619906</v>
      </c>
      <c r="BW466" s="52">
        <v>72.665216173071698</v>
      </c>
      <c r="BX466" s="52">
        <v>71.341297372780303</v>
      </c>
      <c r="BY466" s="52">
        <v>69.913802796169705</v>
      </c>
      <c r="BZ466" s="52">
        <v>68.875807503411295</v>
      </c>
      <c r="CA466" s="52">
        <v>67.961629787271207</v>
      </c>
      <c r="CB466" s="52">
        <v>68.032030519861394</v>
      </c>
      <c r="CC466" s="52">
        <v>71.141648007627694</v>
      </c>
      <c r="CD466" s="52">
        <v>75.930421975329807</v>
      </c>
      <c r="CE466" s="52">
        <v>80.498528229737602</v>
      </c>
      <c r="CF466" s="52">
        <v>84.536274676366702</v>
      </c>
      <c r="CG466" s="52">
        <v>88.107310157983306</v>
      </c>
      <c r="CH466" s="52">
        <v>91.174490546290698</v>
      </c>
      <c r="CI466" s="52">
        <v>93.5836424601207</v>
      </c>
      <c r="CJ466" s="52">
        <v>95.484267106215</v>
      </c>
      <c r="CK466" s="52">
        <v>96.301889804120705</v>
      </c>
      <c r="CL466" s="52">
        <v>96.256489526050103</v>
      </c>
      <c r="CM466" s="52">
        <v>95.105004980814499</v>
      </c>
      <c r="CN466" s="52">
        <v>92.466118597410798</v>
      </c>
      <c r="CO466" s="52">
        <v>88.644474570255298</v>
      </c>
      <c r="CP466" s="52">
        <v>84.922380524052301</v>
      </c>
      <c r="CQ466" s="52">
        <v>82.029055171022904</v>
      </c>
      <c r="CR466" s="52">
        <v>79.659647273307499</v>
      </c>
      <c r="CS466" s="52">
        <v>77.905430796644495</v>
      </c>
      <c r="CT466" s="52">
        <v>2.15942668907988E-2</v>
      </c>
      <c r="CU466" s="52">
        <v>1.5662382156539999E-2</v>
      </c>
      <c r="CV466" s="52">
        <v>1.7203115363400499E-2</v>
      </c>
      <c r="CW466" s="52">
        <v>1.1176672606796599E-2</v>
      </c>
      <c r="CX466" s="52">
        <v>1.85272069789089E-3</v>
      </c>
      <c r="CY466" s="52">
        <v>-1.82559333195314E-3</v>
      </c>
      <c r="CZ466" s="57">
        <v>-1.2048250793393501E-3</v>
      </c>
      <c r="DA466" s="52">
        <v>9.0985356328455395E-3</v>
      </c>
      <c r="DB466" s="52">
        <v>1.8467045876415501E-2</v>
      </c>
      <c r="DC466" s="52">
        <v>1.4616079510889999E-2</v>
      </c>
      <c r="DD466" s="52">
        <v>4.5008901583638199E-3</v>
      </c>
      <c r="DE466" s="52">
        <v>2.9893418255463899E-3</v>
      </c>
      <c r="DF466" s="52">
        <v>-8.4726978564222902E-3</v>
      </c>
      <c r="DG466" s="52">
        <v>1.42283026203849E-3</v>
      </c>
      <c r="DH466" s="52">
        <v>1.1199422032132001E-2</v>
      </c>
      <c r="DI466" s="52">
        <v>1.6187389387452501E-2</v>
      </c>
      <c r="DJ466" s="52">
        <v>8.3185917607232901E-2</v>
      </c>
      <c r="DK466" s="52">
        <v>0.10520404655485401</v>
      </c>
      <c r="DL466" s="52">
        <v>0.107078938388733</v>
      </c>
      <c r="DM466" s="52">
        <v>0.100471636807434</v>
      </c>
      <c r="DN466" s="52">
        <v>6.2301768325054803E-2</v>
      </c>
      <c r="DO466" s="52">
        <v>3.66127926839644E-3</v>
      </c>
      <c r="DP466" s="52">
        <v>-3.64695616747356E-3</v>
      </c>
      <c r="DQ466" s="52">
        <v>1.3326106685066801E-4</v>
      </c>
      <c r="DR466" s="58">
        <v>1.6066521704875901E-7</v>
      </c>
      <c r="DS466" s="58">
        <v>1.33033748477936E-7</v>
      </c>
      <c r="DT466" s="58">
        <v>9.66206012873798E-8</v>
      </c>
      <c r="DU466" s="58">
        <v>4.8950871512083901E-8</v>
      </c>
      <c r="DV466" s="58">
        <v>1.96106336873531E-8</v>
      </c>
      <c r="DW466" s="58">
        <v>8.1759098949703904E-9</v>
      </c>
      <c r="DX466" s="58">
        <v>2.3196429697125601E-8</v>
      </c>
      <c r="DY466" s="58">
        <v>1.2510594009091999E-7</v>
      </c>
      <c r="DZ466" s="58">
        <v>5.0176709146111003E-8</v>
      </c>
      <c r="EA466" s="58">
        <v>3.4116509870746097E-8</v>
      </c>
      <c r="EB466" s="58">
        <v>2.0276885105591901E-8</v>
      </c>
      <c r="EC466" s="58">
        <v>2.5054155192643099E-8</v>
      </c>
      <c r="ED466" s="58">
        <v>6.2077884277988694E-8</v>
      </c>
      <c r="EE466" s="58">
        <v>1.6557307616891E-7</v>
      </c>
      <c r="EF466" s="58">
        <v>2.3889745648525801E-7</v>
      </c>
      <c r="EG466" s="58">
        <v>2.8420903256425E-7</v>
      </c>
      <c r="EH466" s="58">
        <v>3.1327142972594699E-7</v>
      </c>
      <c r="EI466" s="58">
        <v>3.3940142745569798E-7</v>
      </c>
      <c r="EJ466" s="58">
        <v>3.3230891821672702E-7</v>
      </c>
      <c r="EK466" s="58">
        <v>3.1297534029752998E-7</v>
      </c>
      <c r="EL466" s="58">
        <v>3.6429922638671803E-7</v>
      </c>
      <c r="EM466" s="58">
        <v>2.2069825726910101E-7</v>
      </c>
      <c r="EN466" s="58">
        <v>3.2730137665579997E-8</v>
      </c>
      <c r="EO466" s="58">
        <v>3.0033110075806898E-8</v>
      </c>
    </row>
    <row r="467" spans="2:145" x14ac:dyDescent="0.25">
      <c r="B46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All_All_All_Yes_All_All_All_All_All_All_All_73050</v>
      </c>
      <c r="C467" s="52" t="s">
        <v>203</v>
      </c>
      <c r="D467" s="52" t="s">
        <v>232</v>
      </c>
      <c r="E467" s="52" t="s">
        <v>25</v>
      </c>
      <c r="F467" s="52" t="s">
        <v>25</v>
      </c>
      <c r="G467" s="52" t="s">
        <v>25</v>
      </c>
      <c r="H467" s="52" t="s">
        <v>224</v>
      </c>
      <c r="I467" s="52" t="s">
        <v>25</v>
      </c>
      <c r="J467" s="52" t="s">
        <v>25</v>
      </c>
      <c r="K467" s="52" t="s">
        <v>25</v>
      </c>
      <c r="L467" s="52" t="s">
        <v>25</v>
      </c>
      <c r="M467" s="52" t="s">
        <v>25</v>
      </c>
      <c r="N467" s="55" t="s">
        <v>25</v>
      </c>
      <c r="O467" s="52" t="s">
        <v>25</v>
      </c>
      <c r="P467" s="55">
        <v>73050</v>
      </c>
      <c r="Q467" s="52">
        <v>17</v>
      </c>
      <c r="R467" s="52">
        <v>21</v>
      </c>
      <c r="S467" s="56">
        <v>811.77777777777703</v>
      </c>
      <c r="T467" s="52">
        <v>0</v>
      </c>
      <c r="U467" s="52">
        <v>0</v>
      </c>
      <c r="V467" s="52">
        <v>0</v>
      </c>
      <c r="W467" s="52">
        <v>0</v>
      </c>
      <c r="X467" s="52">
        <v>1.1650623048278499</v>
      </c>
      <c r="Y467" s="52">
        <v>1.0767441020433399</v>
      </c>
      <c r="Z467" s="52">
        <v>0.98079514423369696</v>
      </c>
      <c r="AA467" s="52">
        <v>0.87185859065243698</v>
      </c>
      <c r="AB467" s="52">
        <v>0.82602672717834802</v>
      </c>
      <c r="AC467" s="52">
        <v>0.80381430242113305</v>
      </c>
      <c r="AD467" s="52">
        <v>0.82799759639472104</v>
      </c>
      <c r="AE467" s="52">
        <v>0.73291832842009397</v>
      </c>
      <c r="AF467" s="52">
        <v>0.50199893252489702</v>
      </c>
      <c r="AG467" s="52">
        <v>0.38644659318650998</v>
      </c>
      <c r="AH467" s="52">
        <v>0.348012835711558</v>
      </c>
      <c r="AI467" s="52">
        <v>0.33582157267542301</v>
      </c>
      <c r="AJ467" s="52">
        <v>0.38130482902860402</v>
      </c>
      <c r="AK467" s="52">
        <v>0.47379001875709698</v>
      </c>
      <c r="AL467" s="52">
        <v>0.61840738052133404</v>
      </c>
      <c r="AM467" s="52">
        <v>0.57757936736536497</v>
      </c>
      <c r="AN467" s="52">
        <v>0.62471805431029703</v>
      </c>
      <c r="AO467" s="52">
        <v>0.89880918140430799</v>
      </c>
      <c r="AP467" s="52">
        <v>1.0512605771916901</v>
      </c>
      <c r="AQ467" s="52">
        <v>1.07136346647664</v>
      </c>
      <c r="AR467" s="52">
        <v>1.3383191419159399</v>
      </c>
      <c r="AS467" s="52">
        <v>1.58523916747275</v>
      </c>
      <c r="AT467" s="52">
        <v>1.4911768744626599</v>
      </c>
      <c r="AU467" s="52">
        <v>1.30361882404332</v>
      </c>
      <c r="AV467" s="52">
        <v>1.1415187838658101</v>
      </c>
      <c r="AW467" s="52">
        <v>1.17881336166197</v>
      </c>
      <c r="AX467" s="52">
        <v>1.0603229624117101</v>
      </c>
      <c r="AY467" s="52">
        <v>0.93470871343084105</v>
      </c>
      <c r="AZ467" s="52">
        <v>0.82260387285484204</v>
      </c>
      <c r="BA467" s="52">
        <v>0.74200260513499805</v>
      </c>
      <c r="BB467" s="52">
        <v>0.70897419469312895</v>
      </c>
      <c r="BC467" s="52">
        <v>0.74050660963389603</v>
      </c>
      <c r="BD467" s="52">
        <v>0.70921689293340595</v>
      </c>
      <c r="BE467" s="52">
        <v>0.56218284622922698</v>
      </c>
      <c r="BF467" s="52">
        <v>0.481286188595547</v>
      </c>
      <c r="BG467" s="52">
        <v>0.43418303997837698</v>
      </c>
      <c r="BH467" s="52">
        <v>0.460112314246305</v>
      </c>
      <c r="BI467" s="52">
        <v>0.53235031896718199</v>
      </c>
      <c r="BJ467" s="52">
        <v>0.68557977133215398</v>
      </c>
      <c r="BK467" s="52">
        <v>0.859882522031438</v>
      </c>
      <c r="BL467" s="52">
        <v>0.85287893653272895</v>
      </c>
      <c r="BM467" s="52">
        <v>0.90694365704253299</v>
      </c>
      <c r="BN467" s="52">
        <v>1.1207421040627299</v>
      </c>
      <c r="BO467" s="52">
        <v>1.2877970568508299</v>
      </c>
      <c r="BP467" s="52">
        <v>1.2366582574741101</v>
      </c>
      <c r="BQ467" s="52">
        <v>1.3769326985861401</v>
      </c>
      <c r="BR467" s="52">
        <v>1.4812209888351899</v>
      </c>
      <c r="BS467" s="52">
        <v>1.30219401407211</v>
      </c>
      <c r="BT467" s="52">
        <v>1.15878482352887</v>
      </c>
      <c r="BU467" s="52">
        <v>76.476947049639904</v>
      </c>
      <c r="BV467" s="52">
        <v>73.661041265260707</v>
      </c>
      <c r="BW467" s="52">
        <v>72.353316217889898</v>
      </c>
      <c r="BX467" s="52">
        <v>71.093279300105195</v>
      </c>
      <c r="BY467" s="52">
        <v>69.723853271911196</v>
      </c>
      <c r="BZ467" s="52">
        <v>68.718981748329597</v>
      </c>
      <c r="CA467" s="52">
        <v>67.930400085406106</v>
      </c>
      <c r="CB467" s="52">
        <v>68.040301517115495</v>
      </c>
      <c r="CC467" s="52">
        <v>71.171247787438602</v>
      </c>
      <c r="CD467" s="52">
        <v>76.173962764436297</v>
      </c>
      <c r="CE467" s="52">
        <v>80.741292576359996</v>
      </c>
      <c r="CF467" s="52">
        <v>84.7219836209661</v>
      </c>
      <c r="CG467" s="52">
        <v>88.255210960966807</v>
      </c>
      <c r="CH467" s="52">
        <v>91.273102648552495</v>
      </c>
      <c r="CI467" s="52">
        <v>93.627871507968194</v>
      </c>
      <c r="CJ467" s="52">
        <v>95.449365896098996</v>
      </c>
      <c r="CK467" s="52">
        <v>96.256708970817002</v>
      </c>
      <c r="CL467" s="52">
        <v>96.176783183429293</v>
      </c>
      <c r="CM467" s="52">
        <v>95.000966140102193</v>
      </c>
      <c r="CN467" s="52">
        <v>92.251832395180998</v>
      </c>
      <c r="CO467" s="52">
        <v>88.274038319613297</v>
      </c>
      <c r="CP467" s="52">
        <v>84.4676560445224</v>
      </c>
      <c r="CQ467" s="52">
        <v>81.547831891175903</v>
      </c>
      <c r="CR467" s="52">
        <v>79.254883161444596</v>
      </c>
      <c r="CS467" s="57">
        <v>77.179827612211</v>
      </c>
      <c r="CT467" s="57">
        <v>2.8394900974763E-2</v>
      </c>
      <c r="CU467" s="57">
        <v>6.8888814675444002E-3</v>
      </c>
      <c r="CV467" s="57">
        <v>1.5521095364832E-3</v>
      </c>
      <c r="CW467" s="57">
        <v>-6.4364815708659203E-4</v>
      </c>
      <c r="CX467" s="57">
        <v>-3.3402853561870999E-3</v>
      </c>
      <c r="CY467" s="57">
        <v>-4.5145544976683402E-3</v>
      </c>
      <c r="CZ467" s="57">
        <v>-1.3433936123114401E-3</v>
      </c>
      <c r="DA467" s="57">
        <v>1.28565068446956E-2</v>
      </c>
      <c r="DB467" s="57">
        <v>4.7221828956501503E-2</v>
      </c>
      <c r="DC467" s="57">
        <v>6.4858926802063899E-2</v>
      </c>
      <c r="DD467" s="52">
        <v>4.1849809980157297E-2</v>
      </c>
      <c r="DE467" s="52">
        <v>5.2634554812436403E-2</v>
      </c>
      <c r="DF467" s="52">
        <v>4.7507639384503197E-2</v>
      </c>
      <c r="DG467" s="52">
        <v>6.2197453590146598E-2</v>
      </c>
      <c r="DH467" s="52">
        <v>6.6064843294126596E-2</v>
      </c>
      <c r="DI467" s="52">
        <v>3.7348776186444298E-2</v>
      </c>
      <c r="DJ467" s="52">
        <v>5.7936284653355097E-2</v>
      </c>
      <c r="DK467" s="52">
        <v>5.5142304898513801E-2</v>
      </c>
      <c r="DL467" s="52">
        <v>0.115659075122517</v>
      </c>
      <c r="DM467" s="52">
        <v>8.0468130237801805E-2</v>
      </c>
      <c r="DN467" s="52">
        <v>2.892732462056E-2</v>
      </c>
      <c r="DO467" s="52">
        <v>-1.3451425226610299E-2</v>
      </c>
      <c r="DP467" s="52">
        <v>-1.43249773923067E-2</v>
      </c>
      <c r="DQ467" s="52">
        <v>-5.7727787300491801E-3</v>
      </c>
      <c r="DR467" s="58">
        <v>1.8670121747995301E-6</v>
      </c>
      <c r="DS467" s="58">
        <v>1.55030341613443E-6</v>
      </c>
      <c r="DT467" s="58">
        <v>1.18531255684182E-6</v>
      </c>
      <c r="DU467" s="58">
        <v>8.6384772533207101E-7</v>
      </c>
      <c r="DV467" s="58">
        <v>4.8642657582330804E-7</v>
      </c>
      <c r="DW467" s="58">
        <v>3.1594525132772599E-7</v>
      </c>
      <c r="DX467" s="58">
        <v>4.5365951807544702E-7</v>
      </c>
      <c r="DY467" s="58">
        <v>6.5076676800227801E-7</v>
      </c>
      <c r="DZ467" s="58">
        <v>6.3863271859251999E-7</v>
      </c>
      <c r="EA467" s="58">
        <v>6.2460028185600798E-7</v>
      </c>
      <c r="EB467" s="58">
        <v>6.6633411633440402E-7</v>
      </c>
      <c r="EC467" s="58">
        <v>7.0347758731699004E-7</v>
      </c>
      <c r="ED467" s="58">
        <v>8.5468069390269296E-7</v>
      </c>
      <c r="EE467" s="58">
        <v>1.20474660740866E-6</v>
      </c>
      <c r="EF467" s="58">
        <v>1.66708868606333E-6</v>
      </c>
      <c r="EG467" s="58">
        <v>1.2374220641415E-6</v>
      </c>
      <c r="EH467" s="58">
        <v>1.4655525799670099E-6</v>
      </c>
      <c r="EI467" s="58">
        <v>2.0294793957992498E-6</v>
      </c>
      <c r="EJ467" s="59">
        <v>2.46029225369057E-6</v>
      </c>
      <c r="EK467" s="59">
        <v>2.4645236512796799E-6</v>
      </c>
      <c r="EL467" s="59">
        <v>2.6944533118892998E-6</v>
      </c>
      <c r="EM467" s="58">
        <v>1.7829874339313E-6</v>
      </c>
      <c r="EN467" s="58">
        <v>7.7586118467471804E-7</v>
      </c>
      <c r="EO467" s="58">
        <v>7.1839259009382096E-7</v>
      </c>
    </row>
    <row r="468" spans="2:145" x14ac:dyDescent="0.25">
      <c r="B46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All_All_All_All_All_H3EELECN_All_All_All_All_All_73050</v>
      </c>
      <c r="C468" s="52" t="s">
        <v>203</v>
      </c>
      <c r="D468" s="52" t="s">
        <v>233</v>
      </c>
      <c r="E468" s="52" t="s">
        <v>25</v>
      </c>
      <c r="F468" s="52" t="s">
        <v>25</v>
      </c>
      <c r="G468" s="52" t="s">
        <v>25</v>
      </c>
      <c r="H468" s="52" t="s">
        <v>25</v>
      </c>
      <c r="I468" s="52" t="s">
        <v>25</v>
      </c>
      <c r="J468" s="52" t="s">
        <v>234</v>
      </c>
      <c r="K468" s="52" t="s">
        <v>25</v>
      </c>
      <c r="L468" s="52" t="s">
        <v>25</v>
      </c>
      <c r="M468" s="52" t="s">
        <v>25</v>
      </c>
      <c r="N468" s="55" t="s">
        <v>25</v>
      </c>
      <c r="O468" s="52" t="s">
        <v>25</v>
      </c>
      <c r="P468" s="55">
        <v>73050</v>
      </c>
      <c r="Q468" s="52">
        <v>17</v>
      </c>
      <c r="R468" s="52">
        <v>21</v>
      </c>
      <c r="S468" s="56">
        <v>811.77777777777703</v>
      </c>
      <c r="T468" s="52">
        <v>0</v>
      </c>
      <c r="U468" s="52">
        <v>0</v>
      </c>
      <c r="V468" s="52">
        <v>0</v>
      </c>
      <c r="W468" s="52">
        <v>0</v>
      </c>
      <c r="X468" s="52">
        <v>1.1650623048278499</v>
      </c>
      <c r="Y468" s="52">
        <v>1.0767441020433399</v>
      </c>
      <c r="Z468" s="52">
        <v>0.98079514423369696</v>
      </c>
      <c r="AA468" s="52">
        <v>0.87185859065243698</v>
      </c>
      <c r="AB468" s="52">
        <v>0.82602672717834802</v>
      </c>
      <c r="AC468" s="52">
        <v>0.80381430242113305</v>
      </c>
      <c r="AD468" s="52">
        <v>0.82799759639472104</v>
      </c>
      <c r="AE468" s="52">
        <v>0.73291832842009397</v>
      </c>
      <c r="AF468" s="52">
        <v>0.50199893252489702</v>
      </c>
      <c r="AG468" s="52">
        <v>0.38644659318650998</v>
      </c>
      <c r="AH468" s="52">
        <v>0.348012835711558</v>
      </c>
      <c r="AI468" s="52">
        <v>0.33582157267542301</v>
      </c>
      <c r="AJ468" s="52">
        <v>0.38130482902860402</v>
      </c>
      <c r="AK468" s="52">
        <v>0.47379001875709698</v>
      </c>
      <c r="AL468" s="52">
        <v>0.61840738052133404</v>
      </c>
      <c r="AM468" s="52">
        <v>0.57757936736536497</v>
      </c>
      <c r="AN468" s="52">
        <v>0.62471805431029703</v>
      </c>
      <c r="AO468" s="52">
        <v>0.89880918140430799</v>
      </c>
      <c r="AP468" s="52">
        <v>1.0512605771916901</v>
      </c>
      <c r="AQ468" s="52">
        <v>1.07136346647664</v>
      </c>
      <c r="AR468" s="52">
        <v>1.3383191419159399</v>
      </c>
      <c r="AS468" s="52">
        <v>1.58523916747275</v>
      </c>
      <c r="AT468" s="52">
        <v>1.4911768744626599</v>
      </c>
      <c r="AU468" s="52">
        <v>1.30361882404332</v>
      </c>
      <c r="AV468" s="52">
        <v>1.1415187838658101</v>
      </c>
      <c r="AW468" s="52">
        <v>1.17881336166197</v>
      </c>
      <c r="AX468" s="52">
        <v>1.0603229624117101</v>
      </c>
      <c r="AY468" s="52">
        <v>0.93470871343084105</v>
      </c>
      <c r="AZ468" s="52">
        <v>0.82260387285484204</v>
      </c>
      <c r="BA468" s="52">
        <v>0.74200260513499805</v>
      </c>
      <c r="BB468" s="52">
        <v>0.70897419469312895</v>
      </c>
      <c r="BC468" s="52">
        <v>0.74050660963389603</v>
      </c>
      <c r="BD468" s="52">
        <v>0.70921689293340595</v>
      </c>
      <c r="BE468" s="52">
        <v>0.56218284622922698</v>
      </c>
      <c r="BF468" s="52">
        <v>0.481286188595547</v>
      </c>
      <c r="BG468" s="52">
        <v>0.43418303997837698</v>
      </c>
      <c r="BH468" s="52">
        <v>0.460112314246305</v>
      </c>
      <c r="BI468" s="52">
        <v>0.53235031896718199</v>
      </c>
      <c r="BJ468" s="52">
        <v>0.68557977133215398</v>
      </c>
      <c r="BK468" s="52">
        <v>0.859882522031438</v>
      </c>
      <c r="BL468" s="52">
        <v>0.85287893653272895</v>
      </c>
      <c r="BM468" s="52">
        <v>0.90694365704253299</v>
      </c>
      <c r="BN468" s="52">
        <v>1.1207421040627299</v>
      </c>
      <c r="BO468" s="52">
        <v>1.2877970568508299</v>
      </c>
      <c r="BP468" s="52">
        <v>1.2366582574741101</v>
      </c>
      <c r="BQ468" s="52">
        <v>1.3769326985861401</v>
      </c>
      <c r="BR468" s="52">
        <v>1.4812209888351899</v>
      </c>
      <c r="BS468" s="52">
        <v>1.30219401407211</v>
      </c>
      <c r="BT468" s="52">
        <v>1.15878482352887</v>
      </c>
      <c r="BU468" s="52">
        <v>76.476947049639904</v>
      </c>
      <c r="BV468" s="52">
        <v>73.661041265260707</v>
      </c>
      <c r="BW468" s="52">
        <v>72.353316217889898</v>
      </c>
      <c r="BX468" s="52">
        <v>71.093279300105195</v>
      </c>
      <c r="BY468" s="52">
        <v>69.723853271911196</v>
      </c>
      <c r="BZ468" s="52">
        <v>68.718981748329597</v>
      </c>
      <c r="CA468" s="52">
        <v>67.930400085406106</v>
      </c>
      <c r="CB468" s="52">
        <v>68.040301517115495</v>
      </c>
      <c r="CC468" s="52">
        <v>71.171247787438602</v>
      </c>
      <c r="CD468" s="52">
        <v>76.173962764436297</v>
      </c>
      <c r="CE468" s="52">
        <v>80.741292576359996</v>
      </c>
      <c r="CF468" s="52">
        <v>84.7219836209661</v>
      </c>
      <c r="CG468" s="52">
        <v>88.255210960966807</v>
      </c>
      <c r="CH468" s="52">
        <v>91.273102648552495</v>
      </c>
      <c r="CI468" s="52">
        <v>93.627871507968194</v>
      </c>
      <c r="CJ468" s="52">
        <v>95.449365896098996</v>
      </c>
      <c r="CK468" s="52">
        <v>96.256708970817002</v>
      </c>
      <c r="CL468" s="52">
        <v>96.176783183429293</v>
      </c>
      <c r="CM468" s="52">
        <v>95.000966140102193</v>
      </c>
      <c r="CN468" s="52">
        <v>92.251832395180998</v>
      </c>
      <c r="CO468" s="52">
        <v>88.274038319613297</v>
      </c>
      <c r="CP468" s="52">
        <v>84.4676560445224</v>
      </c>
      <c r="CQ468" s="52">
        <v>81.547831891175903</v>
      </c>
      <c r="CR468" s="52">
        <v>79.254883161444596</v>
      </c>
      <c r="CS468" s="52">
        <v>77.179827612211</v>
      </c>
      <c r="CT468" s="52">
        <v>2.8394900974763E-2</v>
      </c>
      <c r="CU468" s="57">
        <v>6.8888814675444002E-3</v>
      </c>
      <c r="CV468" s="57">
        <v>1.5521095364832E-3</v>
      </c>
      <c r="CW468" s="57">
        <v>-6.4364815708659203E-4</v>
      </c>
      <c r="CX468" s="57">
        <v>-3.3402853561870999E-3</v>
      </c>
      <c r="CY468" s="57">
        <v>-4.5145544976683402E-3</v>
      </c>
      <c r="CZ468" s="57">
        <v>-1.3433936123114401E-3</v>
      </c>
      <c r="DA468" s="52">
        <v>1.28565068446956E-2</v>
      </c>
      <c r="DB468" s="52">
        <v>4.7221828956501503E-2</v>
      </c>
      <c r="DC468" s="52">
        <v>6.4858926802063899E-2</v>
      </c>
      <c r="DD468" s="52">
        <v>4.1849809980157297E-2</v>
      </c>
      <c r="DE468" s="52">
        <v>5.2634554812436403E-2</v>
      </c>
      <c r="DF468" s="52">
        <v>4.7507639384503197E-2</v>
      </c>
      <c r="DG468" s="52">
        <v>6.2197453590146598E-2</v>
      </c>
      <c r="DH468" s="52">
        <v>6.6064843294126596E-2</v>
      </c>
      <c r="DI468" s="52">
        <v>3.7348776186444298E-2</v>
      </c>
      <c r="DJ468" s="52">
        <v>5.7936284653355097E-2</v>
      </c>
      <c r="DK468" s="52">
        <v>5.5142304898513801E-2</v>
      </c>
      <c r="DL468" s="52">
        <v>0.115659075122517</v>
      </c>
      <c r="DM468" s="52">
        <v>8.0468130237801805E-2</v>
      </c>
      <c r="DN468" s="52">
        <v>2.892732462056E-2</v>
      </c>
      <c r="DO468" s="52">
        <v>-1.3451425226610299E-2</v>
      </c>
      <c r="DP468" s="52">
        <v>-1.43249773923067E-2</v>
      </c>
      <c r="DQ468" s="52">
        <v>-5.7727787300491801E-3</v>
      </c>
      <c r="DR468" s="58">
        <v>1.8670121747995301E-6</v>
      </c>
      <c r="DS468" s="58">
        <v>1.55030341613443E-6</v>
      </c>
      <c r="DT468" s="58">
        <v>1.18531255684182E-6</v>
      </c>
      <c r="DU468" s="58">
        <v>8.6384772533207101E-7</v>
      </c>
      <c r="DV468" s="58">
        <v>4.8642657582330804E-7</v>
      </c>
      <c r="DW468" s="58">
        <v>3.1594525132772599E-7</v>
      </c>
      <c r="DX468" s="58">
        <v>4.5365951807544702E-7</v>
      </c>
      <c r="DY468" s="58">
        <v>6.5076676800227801E-7</v>
      </c>
      <c r="DZ468" s="58">
        <v>6.3863271859251999E-7</v>
      </c>
      <c r="EA468" s="58">
        <v>6.2460028185600798E-7</v>
      </c>
      <c r="EB468" s="58">
        <v>6.6633411633440402E-7</v>
      </c>
      <c r="EC468" s="58">
        <v>7.0347758731699004E-7</v>
      </c>
      <c r="ED468" s="58">
        <v>8.5468069390269296E-7</v>
      </c>
      <c r="EE468" s="58">
        <v>1.20474660740866E-6</v>
      </c>
      <c r="EF468" s="58">
        <v>1.66708868606333E-6</v>
      </c>
      <c r="EG468" s="58">
        <v>1.2374220641415E-6</v>
      </c>
      <c r="EH468" s="58">
        <v>1.4655525799670099E-6</v>
      </c>
      <c r="EI468" s="58">
        <v>2.0294793957992498E-6</v>
      </c>
      <c r="EJ468" s="59">
        <v>2.46029225369057E-6</v>
      </c>
      <c r="EK468" s="58">
        <v>2.4645236512796799E-6</v>
      </c>
      <c r="EL468" s="59">
        <v>2.6944533118892998E-6</v>
      </c>
      <c r="EM468" s="58">
        <v>1.7829874339313E-6</v>
      </c>
      <c r="EN468" s="58">
        <v>7.7586118467471804E-7</v>
      </c>
      <c r="EO468" s="58">
        <v>7.1839259009382096E-7</v>
      </c>
    </row>
    <row r="469" spans="2:145" x14ac:dyDescent="0.25">
      <c r="B46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All_All_All_All_All_HE1_All_All_All_All_All_73050</v>
      </c>
      <c r="C469" s="52" t="s">
        <v>203</v>
      </c>
      <c r="D469" s="52" t="s">
        <v>235</v>
      </c>
      <c r="E469" s="52" t="s">
        <v>25</v>
      </c>
      <c r="F469" s="52" t="s">
        <v>25</v>
      </c>
      <c r="G469" s="52" t="s">
        <v>25</v>
      </c>
      <c r="H469" s="52" t="s">
        <v>25</v>
      </c>
      <c r="I469" s="52" t="s">
        <v>25</v>
      </c>
      <c r="J469" s="52" t="s">
        <v>236</v>
      </c>
      <c r="K469" s="52" t="s">
        <v>25</v>
      </c>
      <c r="L469" s="52" t="s">
        <v>25</v>
      </c>
      <c r="M469" s="52" t="s">
        <v>25</v>
      </c>
      <c r="N469" s="55" t="s">
        <v>25</v>
      </c>
      <c r="O469" s="52" t="s">
        <v>25</v>
      </c>
      <c r="P469" s="55">
        <v>73050</v>
      </c>
      <c r="Q469" s="52">
        <v>17</v>
      </c>
      <c r="R469" s="52">
        <v>21</v>
      </c>
      <c r="S469" s="56">
        <v>21276.222222222201</v>
      </c>
      <c r="T469" s="52">
        <v>0</v>
      </c>
      <c r="U469" s="52">
        <v>0</v>
      </c>
      <c r="V469" s="52">
        <v>0</v>
      </c>
      <c r="W469" s="52">
        <v>0</v>
      </c>
      <c r="X469" s="52">
        <v>0.88455816338544602</v>
      </c>
      <c r="Y469" s="52">
        <v>0.76366955969603101</v>
      </c>
      <c r="Z469" s="52">
        <v>0.67488351678014102</v>
      </c>
      <c r="AA469" s="52">
        <v>0.622700933900172</v>
      </c>
      <c r="AB469" s="52">
        <v>0.59976592254063898</v>
      </c>
      <c r="AC469" s="52">
        <v>0.59268822844607705</v>
      </c>
      <c r="AD469" s="52">
        <v>0.63355746228754595</v>
      </c>
      <c r="AE469" s="52">
        <v>0.67089055116756402</v>
      </c>
      <c r="AF469" s="52">
        <v>0.699185904222969</v>
      </c>
      <c r="AG469" s="52">
        <v>0.78526229719381102</v>
      </c>
      <c r="AH469" s="52">
        <v>0.90381460598145802</v>
      </c>
      <c r="AI469" s="52">
        <v>1.0792713717162199</v>
      </c>
      <c r="AJ469" s="52">
        <v>1.3129792398384801</v>
      </c>
      <c r="AK469" s="52">
        <v>1.5588615233374601</v>
      </c>
      <c r="AL469" s="52">
        <v>1.8053062647536799</v>
      </c>
      <c r="AM469" s="52">
        <v>2.0336208965726499</v>
      </c>
      <c r="AN469" s="52">
        <v>2.0990717373838401</v>
      </c>
      <c r="AO469" s="52">
        <v>2.1552471609737598</v>
      </c>
      <c r="AP469" s="52">
        <v>2.0852514496183501</v>
      </c>
      <c r="AQ469" s="52">
        <v>1.9195691440501399</v>
      </c>
      <c r="AR469" s="52">
        <v>1.7673239697916301</v>
      </c>
      <c r="AS469" s="52">
        <v>1.6292139966671599</v>
      </c>
      <c r="AT469" s="52">
        <v>1.39166309098403</v>
      </c>
      <c r="AU469" s="52">
        <v>1.1579299914238901</v>
      </c>
      <c r="AV469" s="52">
        <v>1.0546984866932501</v>
      </c>
      <c r="AW469" s="52">
        <v>0.97947754317185798</v>
      </c>
      <c r="AX469" s="52">
        <v>0.84410191377588595</v>
      </c>
      <c r="AY469" s="52">
        <v>0.74273940831910201</v>
      </c>
      <c r="AZ469" s="52">
        <v>0.660106030689801</v>
      </c>
      <c r="BA469" s="52">
        <v>0.605228145438511</v>
      </c>
      <c r="BB469" s="52">
        <v>0.59519594118298202</v>
      </c>
      <c r="BC469" s="52">
        <v>0.62887320301608995</v>
      </c>
      <c r="BD469" s="52">
        <v>0.69807033830368903</v>
      </c>
      <c r="BE469" s="52">
        <v>0.73983454608642396</v>
      </c>
      <c r="BF469" s="52">
        <v>0.816899414088605</v>
      </c>
      <c r="BG469" s="52">
        <v>0.922529482720433</v>
      </c>
      <c r="BH469" s="52">
        <v>1.0800643353439201</v>
      </c>
      <c r="BI469" s="52">
        <v>1.28063756982852</v>
      </c>
      <c r="BJ469" s="52">
        <v>1.52208151209443</v>
      </c>
      <c r="BK469" s="52">
        <v>1.76338809960585</v>
      </c>
      <c r="BL469" s="52">
        <v>1.97326838947195</v>
      </c>
      <c r="BM469" s="52">
        <v>2.0984650395114</v>
      </c>
      <c r="BN469" s="52">
        <v>2.1743167301186599</v>
      </c>
      <c r="BO469" s="52">
        <v>2.1337287240143898</v>
      </c>
      <c r="BP469" s="52">
        <v>1.9776484113086401</v>
      </c>
      <c r="BQ469" s="52">
        <v>1.79970506913203</v>
      </c>
      <c r="BR469" s="52">
        <v>1.6261280608975901</v>
      </c>
      <c r="BS469" s="52">
        <v>1.38349063387989</v>
      </c>
      <c r="BT469" s="52">
        <v>1.1705044452293101</v>
      </c>
      <c r="BU469" s="52">
        <v>78.500186075613499</v>
      </c>
      <c r="BV469" s="52">
        <v>75.541544929544301</v>
      </c>
      <c r="BW469" s="52">
        <v>74.103762840537101</v>
      </c>
      <c r="BX469" s="52">
        <v>72.716151884658601</v>
      </c>
      <c r="BY469" s="52">
        <v>71.163784411240698</v>
      </c>
      <c r="BZ469" s="52">
        <v>70.056706764183005</v>
      </c>
      <c r="CA469" s="52">
        <v>69.008847503054696</v>
      </c>
      <c r="CB469" s="52">
        <v>69.073894724730295</v>
      </c>
      <c r="CC469" s="52">
        <v>72.178064726725594</v>
      </c>
      <c r="CD469" s="52">
        <v>76.870719605316594</v>
      </c>
      <c r="CE469" s="52">
        <v>81.449139143575195</v>
      </c>
      <c r="CF469" s="52">
        <v>85.524591723806196</v>
      </c>
      <c r="CG469" s="52">
        <v>89.084953909534704</v>
      </c>
      <c r="CH469" s="52">
        <v>92.163262827653199</v>
      </c>
      <c r="CI469" s="52">
        <v>94.639338971185893</v>
      </c>
      <c r="CJ469" s="52">
        <v>96.660207405132894</v>
      </c>
      <c r="CK469" s="52">
        <v>97.591195134382403</v>
      </c>
      <c r="CL469" s="52">
        <v>97.696320576641796</v>
      </c>
      <c r="CM469" s="52">
        <v>96.6760505192007</v>
      </c>
      <c r="CN469" s="52">
        <v>94.214936895048595</v>
      </c>
      <c r="CO469" s="52">
        <v>90.546065441918799</v>
      </c>
      <c r="CP469" s="52">
        <v>86.852252198360404</v>
      </c>
      <c r="CQ469" s="52">
        <v>83.884931206485803</v>
      </c>
      <c r="CR469" s="52">
        <v>81.438201353372193</v>
      </c>
      <c r="CS469" s="52">
        <v>79.648746642018097</v>
      </c>
      <c r="CT469" s="52">
        <v>2.64386977084511E-2</v>
      </c>
      <c r="CU469" s="52">
        <v>2.2308909812680602E-2</v>
      </c>
      <c r="CV469" s="52">
        <v>2.1268494054075202E-2</v>
      </c>
      <c r="CW469" s="57">
        <v>1.3746093783217299E-2</v>
      </c>
      <c r="CX469" s="57">
        <v>2.0402088930356601E-3</v>
      </c>
      <c r="CY469" s="57">
        <v>-1.7829132863186601E-3</v>
      </c>
      <c r="CZ469" s="52">
        <v>-1.3997279885186601E-3</v>
      </c>
      <c r="DA469" s="52">
        <v>9.0719945782848904E-3</v>
      </c>
      <c r="DB469" s="52">
        <v>1.7256401113086298E-2</v>
      </c>
      <c r="DC469" s="52">
        <v>1.4023224648876601E-2</v>
      </c>
      <c r="DD469" s="52">
        <v>4.7719857402348902E-3</v>
      </c>
      <c r="DE469" s="52">
        <v>3.7938240055745802E-3</v>
      </c>
      <c r="DF469" s="52">
        <v>-1.02694463041872E-2</v>
      </c>
      <c r="DG469" s="52">
        <v>3.7607272836892497E-5</v>
      </c>
      <c r="DH469" s="52">
        <v>1.0370910844610601E-2</v>
      </c>
      <c r="DI469" s="52">
        <v>1.4030659248515501E-2</v>
      </c>
      <c r="DJ469" s="52">
        <v>8.4091729452626898E-2</v>
      </c>
      <c r="DK469" s="52">
        <v>0.106870974686866</v>
      </c>
      <c r="DL469" s="52">
        <v>0.110464210340096</v>
      </c>
      <c r="DM469" s="52">
        <v>0.104741232313145</v>
      </c>
      <c r="DN469" s="52">
        <v>6.6344548634504896E-2</v>
      </c>
      <c r="DO469" s="52">
        <v>3.01162136927217E-3</v>
      </c>
      <c r="DP469" s="52">
        <v>-4.2342541163727897E-3</v>
      </c>
      <c r="DQ469" s="52">
        <v>3.8710029021577598E-4</v>
      </c>
      <c r="DR469" s="58">
        <v>3.6903458205830399E-7</v>
      </c>
      <c r="DS469" s="58">
        <v>3.0298363902891802E-7</v>
      </c>
      <c r="DT469" s="58">
        <v>2.14178175646068E-7</v>
      </c>
      <c r="DU469" s="58">
        <v>1.1647306967183E-7</v>
      </c>
      <c r="DV469" s="58">
        <v>4.8826011800211497E-8</v>
      </c>
      <c r="DW469" s="58">
        <v>2.3717509421224498E-8</v>
      </c>
      <c r="DX469" s="58">
        <v>5.8886016427961703E-8</v>
      </c>
      <c r="DY469" s="58">
        <v>2.11587989335654E-7</v>
      </c>
      <c r="DZ469" s="58">
        <v>1.5140610644350599E-7</v>
      </c>
      <c r="EA469" s="58">
        <v>1.0936505497113401E-7</v>
      </c>
      <c r="EB469" s="58">
        <v>6.4069362866869498E-8</v>
      </c>
      <c r="EC469" s="58">
        <v>8.43393378168693E-8</v>
      </c>
      <c r="ED469" s="58">
        <v>2.1115419023197301E-7</v>
      </c>
      <c r="EE469" s="58">
        <v>5.2847905960833796E-7</v>
      </c>
      <c r="EF469" s="58">
        <v>7.7934193016589495E-7</v>
      </c>
      <c r="EG469" s="58">
        <v>9.3329792637267302E-7</v>
      </c>
      <c r="EH469" s="59">
        <v>1.0261683779799701E-6</v>
      </c>
      <c r="EI469" s="59">
        <v>1.1184787574353299E-6</v>
      </c>
      <c r="EJ469" s="59">
        <v>1.08170823140284E-6</v>
      </c>
      <c r="EK469" s="58">
        <v>1.00743806119466E-6</v>
      </c>
      <c r="EL469" s="59">
        <v>1.0301373908888399E-6</v>
      </c>
      <c r="EM469" s="58">
        <v>6.6805756171767705E-7</v>
      </c>
      <c r="EN469" s="58">
        <v>1.09713100830729E-7</v>
      </c>
      <c r="EO469" s="58">
        <v>1.0091913574421899E-7</v>
      </c>
    </row>
    <row r="470" spans="2:145" x14ac:dyDescent="0.25">
      <c r="B47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All_All_All_All_All_HEELEC_All_All_All_All_All_73050</v>
      </c>
      <c r="C470" s="52" t="s">
        <v>203</v>
      </c>
      <c r="D470" s="52" t="s">
        <v>237</v>
      </c>
      <c r="E470" s="52" t="s">
        <v>25</v>
      </c>
      <c r="F470" s="52" t="s">
        <v>25</v>
      </c>
      <c r="G470" s="52" t="s">
        <v>25</v>
      </c>
      <c r="H470" s="52" t="s">
        <v>25</v>
      </c>
      <c r="I470" s="52" t="s">
        <v>25</v>
      </c>
      <c r="J470" s="52" t="s">
        <v>238</v>
      </c>
      <c r="K470" s="52" t="s">
        <v>25</v>
      </c>
      <c r="L470" s="52" t="s">
        <v>25</v>
      </c>
      <c r="M470" s="52" t="s">
        <v>25</v>
      </c>
      <c r="N470" s="55" t="s">
        <v>25</v>
      </c>
      <c r="O470" s="52" t="s">
        <v>25</v>
      </c>
      <c r="P470" s="55">
        <v>73050</v>
      </c>
      <c r="Q470" s="52">
        <v>17</v>
      </c>
      <c r="R470" s="52">
        <v>21</v>
      </c>
      <c r="S470" s="56">
        <v>928.22222222222194</v>
      </c>
      <c r="T470" s="52">
        <v>0</v>
      </c>
      <c r="U470" s="52">
        <v>0</v>
      </c>
      <c r="V470" s="52">
        <v>0</v>
      </c>
      <c r="W470" s="52">
        <v>0</v>
      </c>
      <c r="X470" s="52">
        <v>2.2061730329984299</v>
      </c>
      <c r="Y470" s="52">
        <v>2.0156353627343999</v>
      </c>
      <c r="Z470" s="52">
        <v>1.7477395852659201</v>
      </c>
      <c r="AA470" s="52">
        <v>1.4899555356404099</v>
      </c>
      <c r="AB470" s="52">
        <v>1.34503532483499</v>
      </c>
      <c r="AC470" s="52">
        <v>1.27746569897331</v>
      </c>
      <c r="AD470" s="52">
        <v>1.2798387682832</v>
      </c>
      <c r="AE470" s="52">
        <v>1.3410556695301401</v>
      </c>
      <c r="AF470" s="52">
        <v>1.3695267294279001</v>
      </c>
      <c r="AG470" s="52">
        <v>1.4506640297287601</v>
      </c>
      <c r="AH470" s="52">
        <v>1.62698610520703</v>
      </c>
      <c r="AI470" s="52">
        <v>1.74355893022566</v>
      </c>
      <c r="AJ470" s="52">
        <v>1.9152322850704699</v>
      </c>
      <c r="AK470" s="52">
        <v>2.09842402517793</v>
      </c>
      <c r="AL470" s="52">
        <v>2.42577310726384</v>
      </c>
      <c r="AM470" s="52">
        <v>2.5350674046808099</v>
      </c>
      <c r="AN470" s="52">
        <v>2.4769515698480502</v>
      </c>
      <c r="AO470" s="52">
        <v>2.6245638104704301</v>
      </c>
      <c r="AP470" s="52">
        <v>2.6280822932909098</v>
      </c>
      <c r="AQ470" s="52">
        <v>2.4090917584116198</v>
      </c>
      <c r="AR470" s="52">
        <v>2.29657221624361</v>
      </c>
      <c r="AS470" s="52">
        <v>2.4476898351702401</v>
      </c>
      <c r="AT470" s="52">
        <v>2.3286987739149199</v>
      </c>
      <c r="AU470" s="52">
        <v>2.1444666259164702</v>
      </c>
      <c r="AV470" s="52">
        <v>2.0790576626520201</v>
      </c>
      <c r="AW470" s="52">
        <v>1.56994134842051</v>
      </c>
      <c r="AX470" s="52">
        <v>1.4454142138780399</v>
      </c>
      <c r="AY470" s="52">
        <v>1.3576246260074101</v>
      </c>
      <c r="AZ470" s="52">
        <v>1.31309936373661</v>
      </c>
      <c r="BA470" s="52">
        <v>1.3281717907353501</v>
      </c>
      <c r="BB470" s="52">
        <v>1.3032521361464999</v>
      </c>
      <c r="BC470" s="52">
        <v>1.26968224127077</v>
      </c>
      <c r="BD470" s="52">
        <v>1.17899980200013</v>
      </c>
      <c r="BE470" s="52">
        <v>1.1704386379190399</v>
      </c>
      <c r="BF470" s="52">
        <v>1.3669265477603101</v>
      </c>
      <c r="BG470" s="52">
        <v>1.5684972173084799</v>
      </c>
      <c r="BH470" s="52">
        <v>1.7951503069403101</v>
      </c>
      <c r="BI470" s="52">
        <v>2.0048773396776198</v>
      </c>
      <c r="BJ470" s="52">
        <v>2.1298176632668602</v>
      </c>
      <c r="BK470" s="52">
        <v>2.3122770806178301</v>
      </c>
      <c r="BL470" s="52">
        <v>2.46820308405661</v>
      </c>
      <c r="BM470" s="52">
        <v>2.5429148587117099</v>
      </c>
      <c r="BN470" s="52">
        <v>2.58688254072108</v>
      </c>
      <c r="BO470" s="52">
        <v>2.5338034254332298</v>
      </c>
      <c r="BP470" s="52">
        <v>2.3915946257160901</v>
      </c>
      <c r="BQ470" s="52">
        <v>2.3084845754665499</v>
      </c>
      <c r="BR470" s="52">
        <v>2.3285777663838299</v>
      </c>
      <c r="BS470" s="52">
        <v>2.3840221803742998</v>
      </c>
      <c r="BT470" s="52">
        <v>2.0850188602170099</v>
      </c>
      <c r="BU470" s="52">
        <v>75.661598699574796</v>
      </c>
      <c r="BV470" s="52">
        <v>72.787307501888193</v>
      </c>
      <c r="BW470" s="52">
        <v>71.4409851653825</v>
      </c>
      <c r="BX470" s="52">
        <v>70.153529149217704</v>
      </c>
      <c r="BY470" s="52">
        <v>68.785300371971303</v>
      </c>
      <c r="BZ470" s="52">
        <v>67.822567899602504</v>
      </c>
      <c r="CA470" s="52">
        <v>67.097628961355596</v>
      </c>
      <c r="CB470" s="52">
        <v>67.191122251760206</v>
      </c>
      <c r="CC470" s="52">
        <v>70.405078070253595</v>
      </c>
      <c r="CD470" s="52">
        <v>75.603424693193404</v>
      </c>
      <c r="CE470" s="52">
        <v>80.314781797511202</v>
      </c>
      <c r="CF470" s="52">
        <v>84.332326084032502</v>
      </c>
      <c r="CG470" s="52">
        <v>87.979480206921394</v>
      </c>
      <c r="CH470" s="52">
        <v>91.072465272152201</v>
      </c>
      <c r="CI470" s="52">
        <v>93.434015281097302</v>
      </c>
      <c r="CJ470" s="52">
        <v>95.230437811732301</v>
      </c>
      <c r="CK470" s="52">
        <v>96.002673256447594</v>
      </c>
      <c r="CL470" s="52">
        <v>95.826604277024103</v>
      </c>
      <c r="CM470" s="52">
        <v>94.551791198622595</v>
      </c>
      <c r="CN470" s="52">
        <v>91.559086679887997</v>
      </c>
      <c r="CO470" s="52">
        <v>87.363154136517196</v>
      </c>
      <c r="CP470" s="52">
        <v>83.532820695587205</v>
      </c>
      <c r="CQ470" s="52">
        <v>80.669118585190404</v>
      </c>
      <c r="CR470" s="52">
        <v>78.343713341226604</v>
      </c>
      <c r="CS470" s="52">
        <v>76.463661451109104</v>
      </c>
      <c r="CT470" s="57">
        <v>1.7146614342835102E-2</v>
      </c>
      <c r="CU470" s="57">
        <v>7.5602293319623403E-3</v>
      </c>
      <c r="CV470" s="57">
        <v>1.2048768381042799E-2</v>
      </c>
      <c r="CW470" s="57">
        <v>8.0035478281176402E-3</v>
      </c>
      <c r="CX470" s="57">
        <v>1.04289584489206E-3</v>
      </c>
      <c r="CY470" s="57">
        <v>-1.5089133275632499E-3</v>
      </c>
      <c r="CZ470" s="52">
        <v>-7.1251218938480005E-4</v>
      </c>
      <c r="DA470" s="52">
        <v>8.78230455585206E-3</v>
      </c>
      <c r="DB470" s="52">
        <v>1.94785809023959E-2</v>
      </c>
      <c r="DC470" s="52">
        <v>1.5425774393416599E-2</v>
      </c>
      <c r="DD470" s="52">
        <v>3.3163964651641699E-3</v>
      </c>
      <c r="DE470" s="52">
        <v>2.3149422391182898E-3</v>
      </c>
      <c r="DF470" s="52">
        <v>-7.0312105365367902E-3</v>
      </c>
      <c r="DG470" s="52">
        <v>2.33778991219549E-3</v>
      </c>
      <c r="DH470" s="52">
        <v>1.16550326344832E-2</v>
      </c>
      <c r="DI470" s="52">
        <v>1.77184307882143E-2</v>
      </c>
      <c r="DJ470" s="52">
        <v>8.0294749459481396E-2</v>
      </c>
      <c r="DK470" s="52">
        <v>0.103085893069276</v>
      </c>
      <c r="DL470" s="52">
        <v>0.105259455694826</v>
      </c>
      <c r="DM470" s="52">
        <v>9.8776462832015702E-2</v>
      </c>
      <c r="DN470" s="52">
        <v>5.4944409548502098E-2</v>
      </c>
      <c r="DO470" s="52">
        <v>3.1891118721010399E-3</v>
      </c>
      <c r="DP470" s="52">
        <v>-3.7581302385929498E-3</v>
      </c>
      <c r="DQ470" s="52">
        <v>-4.4221609708691198E-5</v>
      </c>
      <c r="DR470" s="58">
        <v>4.1536059119136202E-6</v>
      </c>
      <c r="DS470" s="58">
        <v>3.49761424417118E-6</v>
      </c>
      <c r="DT470" s="58">
        <v>2.7109304150684801E-6</v>
      </c>
      <c r="DU470" s="58">
        <v>1.6971860197486101E-6</v>
      </c>
      <c r="DV470" s="58">
        <v>1.1718793985539301E-6</v>
      </c>
      <c r="DW470" s="58">
        <v>2.02244773962048E-7</v>
      </c>
      <c r="DX470" s="58">
        <v>9.4554257474784597E-7</v>
      </c>
      <c r="DY470" s="58">
        <v>4.0272671191842502E-6</v>
      </c>
      <c r="DZ470" s="58">
        <v>1.0985810568752599E-6</v>
      </c>
      <c r="EA470" s="58">
        <v>3.9077326061855202E-7</v>
      </c>
      <c r="EB470" s="58">
        <v>1.3865045392984899E-7</v>
      </c>
      <c r="EC470" s="58">
        <v>1.4823006128836999E-7</v>
      </c>
      <c r="ED470" s="58">
        <v>3.7551055869640203E-7</v>
      </c>
      <c r="EE470" s="58">
        <v>1.1388112827477E-6</v>
      </c>
      <c r="EF470" s="58">
        <v>1.65838319670889E-6</v>
      </c>
      <c r="EG470" s="58">
        <v>2.0233577398156301E-6</v>
      </c>
      <c r="EH470" s="59">
        <v>3.3694906950701101E-6</v>
      </c>
      <c r="EI470" s="59">
        <v>3.7646083355440401E-6</v>
      </c>
      <c r="EJ470" s="59">
        <v>3.5784883562472801E-6</v>
      </c>
      <c r="EK470" s="59">
        <v>2.5652675639128601E-6</v>
      </c>
      <c r="EL470" s="59">
        <v>4.7291813124002599E-6</v>
      </c>
      <c r="EM470" s="58">
        <v>2.8580228140193398E-6</v>
      </c>
      <c r="EN470" s="58">
        <v>3.02564944248563E-7</v>
      </c>
      <c r="EO470" s="58">
        <v>2.84507408864771E-7</v>
      </c>
    </row>
    <row r="471" spans="2:145" x14ac:dyDescent="0.25">
      <c r="B47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All_All_All_All_All_HETOUB_All_All_All_All_All_73050</v>
      </c>
      <c r="C471" s="52" t="s">
        <v>203</v>
      </c>
      <c r="D471" s="52" t="s">
        <v>239</v>
      </c>
      <c r="E471" s="52" t="s">
        <v>25</v>
      </c>
      <c r="F471" s="52" t="s">
        <v>25</v>
      </c>
      <c r="G471" s="52" t="s">
        <v>25</v>
      </c>
      <c r="H471" s="52" t="s">
        <v>25</v>
      </c>
      <c r="I471" s="52" t="s">
        <v>25</v>
      </c>
      <c r="J471" s="52" t="s">
        <v>240</v>
      </c>
      <c r="K471" s="52" t="s">
        <v>25</v>
      </c>
      <c r="L471" s="52" t="s">
        <v>25</v>
      </c>
      <c r="M471" s="52" t="s">
        <v>25</v>
      </c>
      <c r="N471" s="55" t="s">
        <v>25</v>
      </c>
      <c r="O471" s="52" t="s">
        <v>25</v>
      </c>
      <c r="P471" s="55">
        <v>73050</v>
      </c>
      <c r="Q471" s="52">
        <v>17</v>
      </c>
      <c r="R471" s="52">
        <v>21</v>
      </c>
      <c r="S471" s="56">
        <v>12.1111111111111</v>
      </c>
      <c r="T471" s="52">
        <v>1</v>
      </c>
      <c r="U471" s="52">
        <v>1</v>
      </c>
      <c r="V471" s="52">
        <v>0</v>
      </c>
      <c r="W471" s="52">
        <v>0</v>
      </c>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v>64.829777241124006</v>
      </c>
      <c r="BV471" s="52">
        <v>63.357402145035998</v>
      </c>
      <c r="BW471" s="52">
        <v>61.720602618199202</v>
      </c>
      <c r="BX471" s="52">
        <v>60.808314112020803</v>
      </c>
      <c r="BY471" s="52">
        <v>60.2874507207246</v>
      </c>
      <c r="BZ471" s="52">
        <v>60.011513298212797</v>
      </c>
      <c r="CA471" s="52">
        <v>59.841913456497402</v>
      </c>
      <c r="CB471" s="52">
        <v>59.6677277987053</v>
      </c>
      <c r="CC471" s="52">
        <v>62.185710163193598</v>
      </c>
      <c r="CD471" s="52">
        <v>66.744804165699094</v>
      </c>
      <c r="CE471" s="52">
        <v>70.9493674932326</v>
      </c>
      <c r="CF471" s="52">
        <v>75.1398571163013</v>
      </c>
      <c r="CG471" s="52">
        <v>79.080930447341203</v>
      </c>
      <c r="CH471" s="52">
        <v>82.096823505802007</v>
      </c>
      <c r="CI471" s="52">
        <v>84.485494543894205</v>
      </c>
      <c r="CJ471" s="52">
        <v>86.000740464895799</v>
      </c>
      <c r="CK471" s="52">
        <v>86.706810950150796</v>
      </c>
      <c r="CL471" s="52">
        <v>85.631697311773294</v>
      </c>
      <c r="CM471" s="52">
        <v>83.5740124481121</v>
      </c>
      <c r="CN471" s="52">
        <v>80.033627538827304</v>
      </c>
      <c r="CO471" s="52">
        <v>76.141472610457697</v>
      </c>
      <c r="CP471" s="52">
        <v>73.420780011826807</v>
      </c>
      <c r="CQ471" s="52">
        <v>70.476051296686606</v>
      </c>
      <c r="CR471" s="52">
        <v>66.960660901274295</v>
      </c>
      <c r="CS471" s="52">
        <v>66.066031791522093</v>
      </c>
      <c r="CT471" s="52"/>
      <c r="CU471" s="52"/>
      <c r="CV471" s="57"/>
      <c r="CW471" s="57"/>
      <c r="CX471" s="57"/>
      <c r="CY471" s="57"/>
      <c r="CZ471" s="57"/>
      <c r="DA471" s="57"/>
      <c r="DB471" s="52"/>
      <c r="DC471" s="52"/>
      <c r="DD471" s="52"/>
      <c r="DE471" s="52"/>
      <c r="DF471" s="52"/>
      <c r="DG471" s="52"/>
      <c r="DH471" s="52"/>
      <c r="DI471" s="52"/>
      <c r="DJ471" s="52"/>
      <c r="DK471" s="52"/>
      <c r="DL471" s="52"/>
      <c r="DM471" s="52"/>
      <c r="DN471" s="52"/>
      <c r="DO471" s="52"/>
      <c r="DP471" s="52"/>
      <c r="DQ471" s="52"/>
      <c r="DR471" s="58"/>
      <c r="DS471" s="58"/>
      <c r="DT471" s="58"/>
      <c r="DU471" s="58"/>
      <c r="DV471" s="58"/>
      <c r="DW471" s="58"/>
      <c r="DX471" s="58"/>
      <c r="DY471" s="58"/>
      <c r="DZ471" s="58"/>
      <c r="EA471" s="58"/>
      <c r="EB471" s="58"/>
      <c r="EC471" s="58"/>
      <c r="ED471" s="58"/>
      <c r="EE471" s="58"/>
      <c r="EF471" s="58"/>
      <c r="EG471" s="58"/>
      <c r="EH471" s="59"/>
      <c r="EI471" s="59"/>
      <c r="EJ471" s="59"/>
      <c r="EK471" s="58"/>
      <c r="EL471" s="59"/>
      <c r="EM471" s="58"/>
      <c r="EN471" s="58"/>
      <c r="EO471" s="58"/>
    </row>
    <row r="472" spans="2:145" x14ac:dyDescent="0.25">
      <c r="B47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All_All_All_All_All_HETOUC_All_All_All_All_All_73050</v>
      </c>
      <c r="C472" s="52" t="s">
        <v>203</v>
      </c>
      <c r="D472" s="52" t="s">
        <v>241</v>
      </c>
      <c r="E472" s="52" t="s">
        <v>25</v>
      </c>
      <c r="F472" s="52" t="s">
        <v>25</v>
      </c>
      <c r="G472" s="52" t="s">
        <v>25</v>
      </c>
      <c r="H472" s="52" t="s">
        <v>25</v>
      </c>
      <c r="I472" s="52" t="s">
        <v>25</v>
      </c>
      <c r="J472" s="52" t="s">
        <v>242</v>
      </c>
      <c r="K472" s="52" t="s">
        <v>25</v>
      </c>
      <c r="L472" s="52" t="s">
        <v>25</v>
      </c>
      <c r="M472" s="52" t="s">
        <v>25</v>
      </c>
      <c r="N472" s="55" t="s">
        <v>25</v>
      </c>
      <c r="O472" s="52" t="s">
        <v>25</v>
      </c>
      <c r="P472" s="55">
        <v>73050</v>
      </c>
      <c r="Q472" s="52">
        <v>17</v>
      </c>
      <c r="R472" s="52">
        <v>21</v>
      </c>
      <c r="S472" s="56">
        <v>14220.222222222201</v>
      </c>
      <c r="T472" s="52">
        <v>0</v>
      </c>
      <c r="U472" s="52">
        <v>0</v>
      </c>
      <c r="V472" s="52">
        <v>0</v>
      </c>
      <c r="W472" s="52">
        <v>0</v>
      </c>
      <c r="X472" s="52">
        <v>0.80408241391423896</v>
      </c>
      <c r="Y472" s="52">
        <v>0.70271220743512097</v>
      </c>
      <c r="Z472" s="52">
        <v>0.63485521624447205</v>
      </c>
      <c r="AA472" s="52">
        <v>0.59341603048019798</v>
      </c>
      <c r="AB472" s="52">
        <v>0.56909379806932603</v>
      </c>
      <c r="AC472" s="52">
        <v>0.57389795572833802</v>
      </c>
      <c r="AD472" s="52">
        <v>0.60842507809405699</v>
      </c>
      <c r="AE472" s="52">
        <v>0.65124657638821704</v>
      </c>
      <c r="AF472" s="52">
        <v>0.67576003773573101</v>
      </c>
      <c r="AG472" s="52">
        <v>0.74433043403315002</v>
      </c>
      <c r="AH472" s="52">
        <v>0.82929228474434902</v>
      </c>
      <c r="AI472" s="52">
        <v>0.93338871399744805</v>
      </c>
      <c r="AJ472" s="52">
        <v>1.07607350654217</v>
      </c>
      <c r="AK472" s="52">
        <v>1.21679917387771</v>
      </c>
      <c r="AL472" s="52">
        <v>1.3667082168027</v>
      </c>
      <c r="AM472" s="52">
        <v>1.5087917977762</v>
      </c>
      <c r="AN472" s="52">
        <v>1.5276628302198501</v>
      </c>
      <c r="AO472" s="52">
        <v>1.5742773468142699</v>
      </c>
      <c r="AP472" s="52">
        <v>1.56115252955686</v>
      </c>
      <c r="AQ472" s="52">
        <v>1.4589175562580401</v>
      </c>
      <c r="AR472" s="52">
        <v>1.3573752777916099</v>
      </c>
      <c r="AS472" s="52">
        <v>1.3419438818468199</v>
      </c>
      <c r="AT472" s="52">
        <v>1.1994340003756701</v>
      </c>
      <c r="AU472" s="52">
        <v>1.02532349226204</v>
      </c>
      <c r="AV472" s="52">
        <v>0.94619865343624499</v>
      </c>
      <c r="AW472" s="52">
        <v>0.90924927251061705</v>
      </c>
      <c r="AX472" s="52">
        <v>0.79082208328439796</v>
      </c>
      <c r="AY472" s="52">
        <v>0.69744361437894098</v>
      </c>
      <c r="AZ472" s="52">
        <v>0.62330735579366703</v>
      </c>
      <c r="BA472" s="52">
        <v>0.57531863960135199</v>
      </c>
      <c r="BB472" s="52">
        <v>0.56813088163589798</v>
      </c>
      <c r="BC472" s="52">
        <v>0.60242602844159299</v>
      </c>
      <c r="BD472" s="52">
        <v>0.66099048794255399</v>
      </c>
      <c r="BE472" s="52">
        <v>0.68545926932335999</v>
      </c>
      <c r="BF472" s="52">
        <v>0.72514029536298596</v>
      </c>
      <c r="BG472" s="52">
        <v>0.80144870745006502</v>
      </c>
      <c r="BH472" s="52">
        <v>0.93402753832420804</v>
      </c>
      <c r="BI472" s="52">
        <v>1.12068340603663</v>
      </c>
      <c r="BJ472" s="52">
        <v>1.3727201149049799</v>
      </c>
      <c r="BK472" s="52">
        <v>1.6072963523905901</v>
      </c>
      <c r="BL472" s="52">
        <v>1.80115045784098</v>
      </c>
      <c r="BM472" s="52">
        <v>1.9204136807521499</v>
      </c>
      <c r="BN472" s="52">
        <v>1.98194815486133</v>
      </c>
      <c r="BO472" s="52">
        <v>1.93694257660408</v>
      </c>
      <c r="BP472" s="52">
        <v>1.7838332014190299</v>
      </c>
      <c r="BQ472" s="52">
        <v>1.61486639232518</v>
      </c>
      <c r="BR472" s="52">
        <v>1.44697327831552</v>
      </c>
      <c r="BS472" s="52">
        <v>1.2010244470290199</v>
      </c>
      <c r="BT472" s="52">
        <v>1.0169687034669801</v>
      </c>
      <c r="BU472" s="52">
        <v>75.043679967752595</v>
      </c>
      <c r="BV472" s="52">
        <v>72.355051439701597</v>
      </c>
      <c r="BW472" s="52">
        <v>71.048072580562106</v>
      </c>
      <c r="BX472" s="52">
        <v>69.847842348319801</v>
      </c>
      <c r="BY472" s="52">
        <v>68.558190721700399</v>
      </c>
      <c r="BZ472" s="52">
        <v>67.615140348376599</v>
      </c>
      <c r="CA472" s="52">
        <v>66.874555481014099</v>
      </c>
      <c r="CB472" s="52">
        <v>66.952844784260506</v>
      </c>
      <c r="CC472" s="52">
        <v>70.099391617425596</v>
      </c>
      <c r="CD472" s="52">
        <v>75.038520183900602</v>
      </c>
      <c r="CE472" s="52">
        <v>79.565412313117207</v>
      </c>
      <c r="CF472" s="52">
        <v>83.525859396529498</v>
      </c>
      <c r="CG472" s="52">
        <v>87.090223406561094</v>
      </c>
      <c r="CH472" s="52">
        <v>90.121709810749195</v>
      </c>
      <c r="CI472" s="52">
        <v>92.455828654823307</v>
      </c>
      <c r="CJ472" s="52">
        <v>94.192313469550001</v>
      </c>
      <c r="CK472" s="52">
        <v>94.8543838051135</v>
      </c>
      <c r="CL472" s="52">
        <v>94.629244981275406</v>
      </c>
      <c r="CM472" s="52">
        <v>93.319413571859698</v>
      </c>
      <c r="CN472" s="52">
        <v>90.505134917131599</v>
      </c>
      <c r="CO472" s="52">
        <v>86.536378401318203</v>
      </c>
      <c r="CP472" s="52">
        <v>82.781024376091807</v>
      </c>
      <c r="CQ472" s="52">
        <v>79.950756164819694</v>
      </c>
      <c r="CR472" s="52">
        <v>77.638856075860303</v>
      </c>
      <c r="CS472" s="52">
        <v>75.923504796614793</v>
      </c>
      <c r="CT472" s="57">
        <v>1.6600186449873301E-2</v>
      </c>
      <c r="CU472" s="57">
        <v>8.7420101525859904E-3</v>
      </c>
      <c r="CV472" s="57">
        <v>1.3043742602681801E-2</v>
      </c>
      <c r="CW472" s="57">
        <v>8.6530212680551999E-3</v>
      </c>
      <c r="CX472" s="57">
        <v>1.77717771662451E-3</v>
      </c>
      <c r="CY472" s="57">
        <v>-1.92548752362582E-3</v>
      </c>
      <c r="CZ472" s="57">
        <v>-1.06849094205587E-3</v>
      </c>
      <c r="DA472" s="57">
        <v>9.1068591023403794E-3</v>
      </c>
      <c r="DB472" s="57">
        <v>1.9506111026922599E-2</v>
      </c>
      <c r="DC472" s="52">
        <v>1.50422493914576E-2</v>
      </c>
      <c r="DD472" s="52">
        <v>4.4279394817623996E-3</v>
      </c>
      <c r="DE472" s="52">
        <v>2.21919160830321E-3</v>
      </c>
      <c r="DF472" s="52">
        <v>-6.7700121745651902E-3</v>
      </c>
      <c r="DG472" s="52">
        <v>2.4433405911285502E-3</v>
      </c>
      <c r="DH472" s="52">
        <v>1.15731918500772E-2</v>
      </c>
      <c r="DI472" s="52">
        <v>1.7503319182003801E-2</v>
      </c>
      <c r="DJ472" s="52">
        <v>8.2851041784172103E-2</v>
      </c>
      <c r="DK472" s="52">
        <v>0.103579197323141</v>
      </c>
      <c r="DL472" s="52">
        <v>0.103641192247772</v>
      </c>
      <c r="DM472" s="52">
        <v>9.6128775286142096E-2</v>
      </c>
      <c r="DN472" s="52">
        <v>5.8405022713593102E-2</v>
      </c>
      <c r="DO472" s="52">
        <v>3.7535118967542101E-3</v>
      </c>
      <c r="DP472" s="52">
        <v>-3.0100257266364901E-3</v>
      </c>
      <c r="DQ472" s="52">
        <v>3.1141974817027798E-5</v>
      </c>
      <c r="DR472" s="58">
        <v>2.2794883350811101E-7</v>
      </c>
      <c r="DS472" s="58">
        <v>1.9264475027366399E-7</v>
      </c>
      <c r="DT472" s="58">
        <v>1.4104025116331299E-7</v>
      </c>
      <c r="DU472" s="58">
        <v>7.4123782808313297E-8</v>
      </c>
      <c r="DV472" s="58">
        <v>3.0035454071431602E-8</v>
      </c>
      <c r="DW472" s="58">
        <v>1.21723851911276E-8</v>
      </c>
      <c r="DX472" s="58">
        <v>3.3800135821083999E-8</v>
      </c>
      <c r="DY472" s="58">
        <v>1.89724924842762E-7</v>
      </c>
      <c r="DZ472" s="58">
        <v>7.5581573931802398E-8</v>
      </c>
      <c r="EA472" s="58">
        <v>5.52385335340466E-8</v>
      </c>
      <c r="EB472" s="58">
        <v>3.9477213615261097E-8</v>
      </c>
      <c r="EC472" s="58">
        <v>3.9943864310937801E-8</v>
      </c>
      <c r="ED472" s="58">
        <v>8.9306962087585895E-8</v>
      </c>
      <c r="EE472" s="58">
        <v>2.4310837383145102E-7</v>
      </c>
      <c r="EF472" s="58">
        <v>3.4795261681940702E-7</v>
      </c>
      <c r="EG472" s="59">
        <v>4.0905389427008198E-7</v>
      </c>
      <c r="EH472" s="59">
        <v>4.5152352087868998E-7</v>
      </c>
      <c r="EI472" s="59">
        <v>4.72497450644807E-7</v>
      </c>
      <c r="EJ472" s="59">
        <v>4.6061859760744999E-7</v>
      </c>
      <c r="EK472" s="58">
        <v>4.2128589265371902E-7</v>
      </c>
      <c r="EL472" s="58">
        <v>4.8096325951714099E-7</v>
      </c>
      <c r="EM472" s="58">
        <v>2.8258372227429302E-7</v>
      </c>
      <c r="EN472" s="58">
        <v>4.0724701684891501E-8</v>
      </c>
      <c r="EO472" s="58">
        <v>3.76044098044382E-8</v>
      </c>
    </row>
    <row r="473" spans="2:145" x14ac:dyDescent="0.25">
      <c r="B47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All_All_All_All_All_HETOUD_All_All_All_All_All_73050</v>
      </c>
      <c r="C473" s="52" t="s">
        <v>203</v>
      </c>
      <c r="D473" s="52" t="s">
        <v>243</v>
      </c>
      <c r="E473" s="52" t="s">
        <v>25</v>
      </c>
      <c r="F473" s="52" t="s">
        <v>25</v>
      </c>
      <c r="G473" s="52" t="s">
        <v>25</v>
      </c>
      <c r="H473" s="52" t="s">
        <v>25</v>
      </c>
      <c r="I473" s="52" t="s">
        <v>25</v>
      </c>
      <c r="J473" s="52" t="s">
        <v>244</v>
      </c>
      <c r="K473" s="52" t="s">
        <v>25</v>
      </c>
      <c r="L473" s="52" t="s">
        <v>25</v>
      </c>
      <c r="M473" s="52" t="s">
        <v>25</v>
      </c>
      <c r="N473" s="55" t="s">
        <v>25</v>
      </c>
      <c r="O473" s="52" t="s">
        <v>25</v>
      </c>
      <c r="P473" s="55">
        <v>73050</v>
      </c>
      <c r="Q473" s="52">
        <v>17</v>
      </c>
      <c r="R473" s="52">
        <v>21</v>
      </c>
      <c r="S473" s="56">
        <v>6241.1111111111104</v>
      </c>
      <c r="T473" s="52">
        <v>0</v>
      </c>
      <c r="U473" s="52">
        <v>0</v>
      </c>
      <c r="V473" s="52">
        <v>0</v>
      </c>
      <c r="W473" s="52">
        <v>0</v>
      </c>
      <c r="X473" s="52">
        <v>1.36522847929306</v>
      </c>
      <c r="Y473" s="52">
        <v>1.1785570157522101</v>
      </c>
      <c r="Z473" s="52">
        <v>1.06588016417886</v>
      </c>
      <c r="AA473" s="52">
        <v>0.99481138561342497</v>
      </c>
      <c r="AB473" s="52">
        <v>0.95553319993306196</v>
      </c>
      <c r="AC473" s="52">
        <v>0.96611407629534096</v>
      </c>
      <c r="AD473" s="52">
        <v>0.99339194036923395</v>
      </c>
      <c r="AE473" s="52">
        <v>1.0776744706383501</v>
      </c>
      <c r="AF473" s="52">
        <v>1.06051992928671</v>
      </c>
      <c r="AG473" s="52">
        <v>1.15831178652013</v>
      </c>
      <c r="AH473" s="52">
        <v>1.3302811087448201</v>
      </c>
      <c r="AI473" s="52">
        <v>1.56585717820459</v>
      </c>
      <c r="AJ473" s="52">
        <v>1.8339126370763199</v>
      </c>
      <c r="AK473" s="52">
        <v>2.0767456026149902</v>
      </c>
      <c r="AL473" s="52">
        <v>2.34755907256416</v>
      </c>
      <c r="AM473" s="52">
        <v>2.5586097251140201</v>
      </c>
      <c r="AN473" s="52">
        <v>2.5950386460729402</v>
      </c>
      <c r="AO473" s="52">
        <v>2.62586973264442</v>
      </c>
      <c r="AP473" s="52">
        <v>2.59349449747981</v>
      </c>
      <c r="AQ473" s="52">
        <v>2.4228233714873699</v>
      </c>
      <c r="AR473" s="52">
        <v>2.3521339091360201</v>
      </c>
      <c r="AS473" s="52">
        <v>2.23609335205682</v>
      </c>
      <c r="AT473" s="52">
        <v>1.9634716968835699</v>
      </c>
      <c r="AU473" s="52">
        <v>1.7013308320485601</v>
      </c>
      <c r="AV473" s="52">
        <v>1.5866892452896499</v>
      </c>
      <c r="AW473" s="52">
        <v>1.30954922333461</v>
      </c>
      <c r="AX473" s="52">
        <v>1.1717911272347901</v>
      </c>
      <c r="AY473" s="52">
        <v>1.06806212302668</v>
      </c>
      <c r="AZ473" s="52">
        <v>0.99859682707504105</v>
      </c>
      <c r="BA473" s="52">
        <v>0.97452274954279605</v>
      </c>
      <c r="BB473" s="52">
        <v>0.95833304428638599</v>
      </c>
      <c r="BC473" s="52">
        <v>0.96611312149921702</v>
      </c>
      <c r="BD473" s="52">
        <v>0.96627198866946296</v>
      </c>
      <c r="BE473" s="52">
        <v>0.99917306697993902</v>
      </c>
      <c r="BF473" s="52">
        <v>1.1776107208375599</v>
      </c>
      <c r="BG473" s="52">
        <v>1.3576076795705301</v>
      </c>
      <c r="BH473" s="52">
        <v>1.5657263474027201</v>
      </c>
      <c r="BI473" s="52">
        <v>1.76817274259671</v>
      </c>
      <c r="BJ473" s="52">
        <v>1.91563047601472</v>
      </c>
      <c r="BK473" s="52">
        <v>2.1075217117559202</v>
      </c>
      <c r="BL473" s="52">
        <v>2.2802942155620398</v>
      </c>
      <c r="BM473" s="52">
        <v>2.3700481611979201</v>
      </c>
      <c r="BN473" s="52">
        <v>2.4229711556407398</v>
      </c>
      <c r="BO473" s="52">
        <v>2.3719913388534102</v>
      </c>
      <c r="BP473" s="52">
        <v>2.22119110769574</v>
      </c>
      <c r="BQ473" s="52">
        <v>2.10720849427479</v>
      </c>
      <c r="BR473" s="52">
        <v>2.0397088996742001</v>
      </c>
      <c r="BS473" s="52">
        <v>1.95211374580668</v>
      </c>
      <c r="BT473" s="52">
        <v>1.6880835170466599</v>
      </c>
      <c r="BU473" s="52">
        <v>76.706196086380402</v>
      </c>
      <c r="BV473" s="52">
        <v>73.902310297449304</v>
      </c>
      <c r="BW473" s="52">
        <v>72.484609780992898</v>
      </c>
      <c r="BX473" s="52">
        <v>71.071114002504103</v>
      </c>
      <c r="BY473" s="52">
        <v>69.683254113464898</v>
      </c>
      <c r="BZ473" s="52">
        <v>68.613557498019304</v>
      </c>
      <c r="CA473" s="52">
        <v>67.673376217588896</v>
      </c>
      <c r="CB473" s="52">
        <v>67.734596170915097</v>
      </c>
      <c r="CC473" s="52">
        <v>70.828784359518593</v>
      </c>
      <c r="CD473" s="52">
        <v>75.559715309472296</v>
      </c>
      <c r="CE473" s="52">
        <v>80.147623685009705</v>
      </c>
      <c r="CF473" s="52">
        <v>84.2451302819956</v>
      </c>
      <c r="CG473" s="52">
        <v>87.819422000334001</v>
      </c>
      <c r="CH473" s="52">
        <v>90.932462404741102</v>
      </c>
      <c r="CI473" s="52">
        <v>93.328539015315499</v>
      </c>
      <c r="CJ473" s="52">
        <v>95.242749913754096</v>
      </c>
      <c r="CK473" s="52">
        <v>96.056546416856804</v>
      </c>
      <c r="CL473" s="52">
        <v>96.007488622667097</v>
      </c>
      <c r="CM473" s="52">
        <v>94.859087188124903</v>
      </c>
      <c r="CN473" s="52">
        <v>92.180509725197297</v>
      </c>
      <c r="CO473" s="52">
        <v>88.304089466394601</v>
      </c>
      <c r="CP473" s="52">
        <v>84.5340063245105</v>
      </c>
      <c r="CQ473" s="52">
        <v>81.664763833811307</v>
      </c>
      <c r="CR473" s="57">
        <v>79.361365554971897</v>
      </c>
      <c r="CS473" s="57">
        <v>77.678609213050706</v>
      </c>
      <c r="CT473" s="57">
        <v>1.9498799493598399E-2</v>
      </c>
      <c r="CU473" s="57">
        <v>1.4056549311624001E-2</v>
      </c>
      <c r="CV473" s="57">
        <v>1.6161924279182501E-2</v>
      </c>
      <c r="CW473" s="57">
        <v>1.02256724865681E-2</v>
      </c>
      <c r="CX473" s="57">
        <v>1.7519452166684199E-3</v>
      </c>
      <c r="CY473" s="57">
        <v>-1.8210518744145199E-3</v>
      </c>
      <c r="CZ473" s="57">
        <v>-1.17601542575428E-3</v>
      </c>
      <c r="DA473" s="57">
        <v>9.3733835905283596E-3</v>
      </c>
      <c r="DB473" s="57">
        <v>1.9446195575806201E-2</v>
      </c>
      <c r="DC473" s="57">
        <v>1.49613758143421E-2</v>
      </c>
      <c r="DD473" s="57">
        <v>3.8955413395210599E-3</v>
      </c>
      <c r="DE473" s="57">
        <v>2.4209010469060199E-3</v>
      </c>
      <c r="DF473" s="57">
        <v>-7.3832620909501396E-3</v>
      </c>
      <c r="DG473" s="57">
        <v>3.71632118916704E-3</v>
      </c>
      <c r="DH473" s="57">
        <v>1.34057248007189E-2</v>
      </c>
      <c r="DI473" s="57">
        <v>2.0063450822667299E-2</v>
      </c>
      <c r="DJ473" s="57">
        <v>8.25809019154089E-2</v>
      </c>
      <c r="DK473" s="57">
        <v>0.105000825684694</v>
      </c>
      <c r="DL473" s="57">
        <v>0.106170837659167</v>
      </c>
      <c r="DM473" s="57">
        <v>9.9135310142421801E-2</v>
      </c>
      <c r="DN473" s="57">
        <v>6.1244228250868497E-2</v>
      </c>
      <c r="DO473" s="57">
        <v>5.6495084011167502E-3</v>
      </c>
      <c r="DP473" s="52">
        <v>-3.2329344523776499E-3</v>
      </c>
      <c r="DQ473" s="52">
        <v>-4.7303668242193101E-4</v>
      </c>
      <c r="DR473" s="58">
        <v>2.2908936898829698E-6</v>
      </c>
      <c r="DS473" s="58">
        <v>1.88610588233854E-6</v>
      </c>
      <c r="DT473" s="58">
        <v>1.4100162363263E-6</v>
      </c>
      <c r="DU473" s="58">
        <v>5.8263597189135901E-7</v>
      </c>
      <c r="DV473" s="58">
        <v>1.6916347646697699E-7</v>
      </c>
      <c r="DW473" s="58">
        <v>5.7218820605291001E-8</v>
      </c>
      <c r="DX473" s="58">
        <v>2.31451280595738E-7</v>
      </c>
      <c r="DY473" s="58">
        <v>2.5640543331826499E-6</v>
      </c>
      <c r="DZ473" s="58">
        <v>3.15307825345589E-7</v>
      </c>
      <c r="EA473" s="58">
        <v>1.42465620224867E-7</v>
      </c>
      <c r="EB473" s="58">
        <v>6.56964428867923E-8</v>
      </c>
      <c r="EC473" s="58">
        <v>6.7683789507726598E-8</v>
      </c>
      <c r="ED473" s="58">
        <v>1.9175247369075201E-7</v>
      </c>
      <c r="EE473" s="58">
        <v>8.8040206761746103E-7</v>
      </c>
      <c r="EF473" s="58">
        <v>1.0977940350227699E-6</v>
      </c>
      <c r="EG473" s="58">
        <v>1.2611794118608299E-6</v>
      </c>
      <c r="EH473" s="58">
        <v>1.32555062066928E-6</v>
      </c>
      <c r="EI473" s="58">
        <v>1.4303987281144301E-6</v>
      </c>
      <c r="EJ473" s="58">
        <v>1.55531039078827E-6</v>
      </c>
      <c r="EK473" s="58">
        <v>1.7222564819954799E-6</v>
      </c>
      <c r="EL473" s="58">
        <v>3.5871598058053E-6</v>
      </c>
      <c r="EM473" s="58">
        <v>1.7322747128799699E-6</v>
      </c>
      <c r="EN473" s="58">
        <v>1.47620859513251E-7</v>
      </c>
      <c r="EO473" s="58">
        <v>1.3219985734268101E-7</v>
      </c>
    </row>
    <row r="474" spans="2:145" x14ac:dyDescent="0.25">
      <c r="B47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All_All_All_All_All_HEV2A_All_All_All_All_All_73050</v>
      </c>
      <c r="C474" s="52" t="s">
        <v>203</v>
      </c>
      <c r="D474" s="52" t="s">
        <v>245</v>
      </c>
      <c r="E474" s="52" t="s">
        <v>25</v>
      </c>
      <c r="F474" s="52" t="s">
        <v>25</v>
      </c>
      <c r="G474" s="52" t="s">
        <v>25</v>
      </c>
      <c r="H474" s="52" t="s">
        <v>25</v>
      </c>
      <c r="I474" s="52" t="s">
        <v>25</v>
      </c>
      <c r="J474" s="52" t="s">
        <v>246</v>
      </c>
      <c r="K474" s="52" t="s">
        <v>25</v>
      </c>
      <c r="L474" s="52" t="s">
        <v>25</v>
      </c>
      <c r="M474" s="52" t="s">
        <v>25</v>
      </c>
      <c r="N474" s="55" t="s">
        <v>25</v>
      </c>
      <c r="O474" s="52" t="s">
        <v>25</v>
      </c>
      <c r="P474" s="55">
        <v>73050</v>
      </c>
      <c r="Q474" s="52">
        <v>17</v>
      </c>
      <c r="R474" s="52">
        <v>21</v>
      </c>
      <c r="S474" s="56">
        <v>1752.2222222222199</v>
      </c>
      <c r="T474" s="52">
        <v>0</v>
      </c>
      <c r="U474" s="52">
        <v>0</v>
      </c>
      <c r="V474" s="52">
        <v>0</v>
      </c>
      <c r="W474" s="52">
        <v>0</v>
      </c>
      <c r="X474" s="52">
        <v>2.5814486493276898</v>
      </c>
      <c r="Y474" s="52">
        <v>2.4084867491302901</v>
      </c>
      <c r="Z474" s="52">
        <v>1.96973395356114</v>
      </c>
      <c r="AA474" s="52">
        <v>1.54646170057599</v>
      </c>
      <c r="AB474" s="52">
        <v>1.25595228907011</v>
      </c>
      <c r="AC474" s="52">
        <v>1.1300689270003601</v>
      </c>
      <c r="AD474" s="52">
        <v>1.05893545106447</v>
      </c>
      <c r="AE474" s="52">
        <v>0.99461936731537604</v>
      </c>
      <c r="AF474" s="52">
        <v>0.99969130867952305</v>
      </c>
      <c r="AG474" s="52">
        <v>1.0371441613644301</v>
      </c>
      <c r="AH474" s="52">
        <v>1.0959457098057299</v>
      </c>
      <c r="AI474" s="52">
        <v>1.1828545914992601</v>
      </c>
      <c r="AJ474" s="52">
        <v>1.2980344452243</v>
      </c>
      <c r="AK474" s="52">
        <v>1.54793134406968</v>
      </c>
      <c r="AL474" s="52">
        <v>1.7507624018932699</v>
      </c>
      <c r="AM474" s="52">
        <v>1.7792397107693101</v>
      </c>
      <c r="AN474" s="52">
        <v>1.79973674692979</v>
      </c>
      <c r="AO474" s="52">
        <v>1.8363174888682099</v>
      </c>
      <c r="AP474" s="52">
        <v>1.83276366494985</v>
      </c>
      <c r="AQ474" s="52">
        <v>1.6960453374312801</v>
      </c>
      <c r="AR474" s="52">
        <v>1.7035417211246699</v>
      </c>
      <c r="AS474" s="52">
        <v>1.7984564477912699</v>
      </c>
      <c r="AT474" s="52">
        <v>1.7027832166180901</v>
      </c>
      <c r="AU474" s="52">
        <v>1.5314938151741</v>
      </c>
      <c r="AV474" s="52">
        <v>1.39680891021461</v>
      </c>
      <c r="AW474" s="52">
        <v>1.3175213480604</v>
      </c>
      <c r="AX474" s="52">
        <v>1.22377812647621</v>
      </c>
      <c r="AY474" s="52">
        <v>1.15464034954551</v>
      </c>
      <c r="AZ474" s="52">
        <v>1.12400044137969</v>
      </c>
      <c r="BA474" s="52">
        <v>1.1477831590774099</v>
      </c>
      <c r="BB474" s="52">
        <v>1.13573230414286</v>
      </c>
      <c r="BC474" s="52">
        <v>1.11448357574394</v>
      </c>
      <c r="BD474" s="52">
        <v>0.99980907334935798</v>
      </c>
      <c r="BE474" s="52">
        <v>0.92440420831274395</v>
      </c>
      <c r="BF474" s="52">
        <v>0.96603327578478604</v>
      </c>
      <c r="BG474" s="52">
        <v>1.04939313990199</v>
      </c>
      <c r="BH474" s="52">
        <v>1.1872442979943401</v>
      </c>
      <c r="BI474" s="52">
        <v>1.3678482890671799</v>
      </c>
      <c r="BJ474" s="52">
        <v>1.58082082473777</v>
      </c>
      <c r="BK474" s="52">
        <v>1.80022715412625</v>
      </c>
      <c r="BL474" s="52">
        <v>1.98684357753744</v>
      </c>
      <c r="BM474" s="52">
        <v>2.0961712437772402</v>
      </c>
      <c r="BN474" s="52">
        <v>2.1479427158372699</v>
      </c>
      <c r="BO474" s="52">
        <v>2.1064416001556099</v>
      </c>
      <c r="BP474" s="52">
        <v>1.97027981633741</v>
      </c>
      <c r="BQ474" s="52">
        <v>1.86632832714222</v>
      </c>
      <c r="BR474" s="52">
        <v>1.7989526670263301</v>
      </c>
      <c r="BS474" s="52">
        <v>1.69253878423771</v>
      </c>
      <c r="BT474" s="52">
        <v>1.47300636612651</v>
      </c>
      <c r="BU474" s="52">
        <v>73.588841302224196</v>
      </c>
      <c r="BV474" s="52">
        <v>70.9161516581227</v>
      </c>
      <c r="BW474" s="52">
        <v>69.633390965801397</v>
      </c>
      <c r="BX474" s="52">
        <v>68.382533027221896</v>
      </c>
      <c r="BY474" s="52">
        <v>67.174971746151698</v>
      </c>
      <c r="BZ474" s="52">
        <v>66.288565795152905</v>
      </c>
      <c r="CA474" s="52">
        <v>65.577715268671497</v>
      </c>
      <c r="CB474" s="52">
        <v>65.666074905354293</v>
      </c>
      <c r="CC474" s="52">
        <v>68.555138742000594</v>
      </c>
      <c r="CD474" s="52">
        <v>73.267063159383596</v>
      </c>
      <c r="CE474" s="52">
        <v>77.898667567102294</v>
      </c>
      <c r="CF474" s="52">
        <v>81.896139307978601</v>
      </c>
      <c r="CG474" s="52">
        <v>85.596919898348602</v>
      </c>
      <c r="CH474" s="52">
        <v>88.647315618024606</v>
      </c>
      <c r="CI474" s="52">
        <v>90.919716925183394</v>
      </c>
      <c r="CJ474" s="52">
        <v>92.6974964027943</v>
      </c>
      <c r="CK474" s="52">
        <v>93.445498498551402</v>
      </c>
      <c r="CL474" s="52">
        <v>93.110968525873005</v>
      </c>
      <c r="CM474" s="52">
        <v>91.711442181656807</v>
      </c>
      <c r="CN474" s="52">
        <v>88.659598927319607</v>
      </c>
      <c r="CO474" s="52">
        <v>84.575982853760294</v>
      </c>
      <c r="CP474" s="52">
        <v>81.009289527757204</v>
      </c>
      <c r="CQ474" s="52">
        <v>78.401833404270207</v>
      </c>
      <c r="CR474" s="57">
        <v>76.247513868842404</v>
      </c>
      <c r="CS474" s="57">
        <v>74.416734902057101</v>
      </c>
      <c r="CT474" s="57">
        <v>1.3115584963773E-2</v>
      </c>
      <c r="CU474" s="57">
        <v>1.26177196417736E-3</v>
      </c>
      <c r="CV474" s="57">
        <v>8.1017507170350802E-3</v>
      </c>
      <c r="CW474" s="57">
        <v>5.5649588564458301E-3</v>
      </c>
      <c r="CX474" s="57">
        <v>9.8859970313206706E-4</v>
      </c>
      <c r="CY474" s="57">
        <v>-1.7054642393455001E-3</v>
      </c>
      <c r="CZ474" s="57">
        <v>-3.4200015793863902E-4</v>
      </c>
      <c r="DA474" s="57">
        <v>8.5746570073535998E-3</v>
      </c>
      <c r="DB474" s="57">
        <v>2.0718903661600702E-2</v>
      </c>
      <c r="DC474" s="57">
        <v>1.6662766399917199E-2</v>
      </c>
      <c r="DD474" s="57">
        <v>4.5737450002911297E-3</v>
      </c>
      <c r="DE474" s="57">
        <v>1.85738620562024E-3</v>
      </c>
      <c r="DF474" s="57">
        <v>-5.1131598146628597E-3</v>
      </c>
      <c r="DG474" s="57">
        <v>1.4227082812387399E-3</v>
      </c>
      <c r="DH474" s="57">
        <v>1.0235175445247499E-2</v>
      </c>
      <c r="DI474" s="57">
        <v>1.7220365764827099E-2</v>
      </c>
      <c r="DJ474" s="57">
        <v>7.8736957267148897E-2</v>
      </c>
      <c r="DK474" s="57">
        <v>0.100076893122153</v>
      </c>
      <c r="DL474" s="57">
        <v>9.8264859278885397E-2</v>
      </c>
      <c r="DM474" s="57">
        <v>8.9984953057130695E-2</v>
      </c>
      <c r="DN474" s="57">
        <v>5.24687593823202E-2</v>
      </c>
      <c r="DO474" s="57">
        <v>3.9260438272192997E-3</v>
      </c>
      <c r="DP474" s="52">
        <v>-3.0753184675271499E-3</v>
      </c>
      <c r="DQ474" s="52">
        <v>9.6428368535104498E-5</v>
      </c>
      <c r="DR474" s="58">
        <v>3.5424533890527199E-6</v>
      </c>
      <c r="DS474" s="58">
        <v>3.1983460563062E-6</v>
      </c>
      <c r="DT474" s="58">
        <v>2.5527710837930102E-6</v>
      </c>
      <c r="DU474" s="58">
        <v>1.51745940235012E-6</v>
      </c>
      <c r="DV474" s="58">
        <v>9.4174664120714796E-7</v>
      </c>
      <c r="DW474" s="58">
        <v>1.70225808893878E-7</v>
      </c>
      <c r="DX474" s="58">
        <v>7.9063916163421101E-7</v>
      </c>
      <c r="DY474" s="58">
        <v>3.0773528361715301E-6</v>
      </c>
      <c r="DZ474" s="58">
        <v>5.9169540942037796E-7</v>
      </c>
      <c r="EA474" s="58">
        <v>2.12801584057643E-7</v>
      </c>
      <c r="EB474" s="58">
        <v>9.7175701774690904E-8</v>
      </c>
      <c r="EC474" s="58">
        <v>9.5130141786055695E-8</v>
      </c>
      <c r="ED474" s="58">
        <v>2.1946004596152399E-7</v>
      </c>
      <c r="EE474" s="58">
        <v>7.5862429030969997E-7</v>
      </c>
      <c r="EF474" s="58">
        <v>1.0219129637905799E-6</v>
      </c>
      <c r="EG474" s="58">
        <v>1.20302925876486E-6</v>
      </c>
      <c r="EH474" s="58">
        <v>2.1397928130502599E-6</v>
      </c>
      <c r="EI474" s="58">
        <v>2.33611102943334E-6</v>
      </c>
      <c r="EJ474" s="58">
        <v>2.4590508833863598E-6</v>
      </c>
      <c r="EK474" s="58">
        <v>1.6725921542619401E-6</v>
      </c>
      <c r="EL474" s="58">
        <v>3.1935365237015699E-6</v>
      </c>
      <c r="EM474" s="58">
        <v>1.6363536356254201E-6</v>
      </c>
      <c r="EN474" s="58">
        <v>1.6029766438992899E-7</v>
      </c>
      <c r="EO474" s="58">
        <v>1.48639436188177E-7</v>
      </c>
    </row>
    <row r="475" spans="2:145" x14ac:dyDescent="0.25">
      <c r="B47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All_All_All_All_No_All_All_All_All_All_All_73050</v>
      </c>
      <c r="C475" s="52" t="s">
        <v>203</v>
      </c>
      <c r="D475" s="52" t="s">
        <v>247</v>
      </c>
      <c r="E475" s="52" t="s">
        <v>25</v>
      </c>
      <c r="F475" s="52" t="s">
        <v>25</v>
      </c>
      <c r="G475" s="52" t="s">
        <v>25</v>
      </c>
      <c r="H475" s="52" t="s">
        <v>25</v>
      </c>
      <c r="I475" s="52" t="s">
        <v>222</v>
      </c>
      <c r="J475" s="52" t="s">
        <v>25</v>
      </c>
      <c r="K475" s="52" t="s">
        <v>25</v>
      </c>
      <c r="L475" s="52" t="s">
        <v>25</v>
      </c>
      <c r="M475" s="52" t="s">
        <v>25</v>
      </c>
      <c r="N475" s="55" t="s">
        <v>25</v>
      </c>
      <c r="O475" s="52" t="s">
        <v>25</v>
      </c>
      <c r="P475" s="55">
        <v>73050</v>
      </c>
      <c r="Q475" s="52">
        <v>17</v>
      </c>
      <c r="R475" s="52">
        <v>21</v>
      </c>
      <c r="S475" s="56">
        <v>44981.444444444402</v>
      </c>
      <c r="T475" s="52">
        <v>0</v>
      </c>
      <c r="U475" s="52">
        <v>0</v>
      </c>
      <c r="V475" s="52">
        <v>0</v>
      </c>
      <c r="W475" s="52">
        <v>0</v>
      </c>
      <c r="X475" s="52">
        <v>1.02281565299046</v>
      </c>
      <c r="Y475" s="52">
        <v>0.89596741743932495</v>
      </c>
      <c r="Z475" s="52">
        <v>0.79337454269852703</v>
      </c>
      <c r="AA475" s="52">
        <v>0.72268599541901002</v>
      </c>
      <c r="AB475" s="52">
        <v>0.68366074056360504</v>
      </c>
      <c r="AC475" s="52">
        <v>0.67653312948809197</v>
      </c>
      <c r="AD475" s="52">
        <v>0.70817341314625504</v>
      </c>
      <c r="AE475" s="52">
        <v>0.74855616521444401</v>
      </c>
      <c r="AF475" s="52">
        <v>0.76494480735543702</v>
      </c>
      <c r="AG475" s="52">
        <v>0.84269683320822597</v>
      </c>
      <c r="AH475" s="52">
        <v>0.95513541976246397</v>
      </c>
      <c r="AI475" s="52">
        <v>1.10970024070064</v>
      </c>
      <c r="AJ475" s="52">
        <v>1.3112441502335801</v>
      </c>
      <c r="AK475" s="52">
        <v>1.5204810360921499</v>
      </c>
      <c r="AL475" s="52">
        <v>1.73866724283175</v>
      </c>
      <c r="AM475" s="52">
        <v>1.9239154792756199</v>
      </c>
      <c r="AN475" s="52">
        <v>1.9668257961669</v>
      </c>
      <c r="AO475" s="52">
        <v>2.02061400092163</v>
      </c>
      <c r="AP475" s="52">
        <v>1.98029591956067</v>
      </c>
      <c r="AQ475" s="52">
        <v>1.83646025794581</v>
      </c>
      <c r="AR475" s="52">
        <v>1.7236587204229601</v>
      </c>
      <c r="AS475" s="52">
        <v>1.64703886230977</v>
      </c>
      <c r="AT475" s="52">
        <v>1.44446886152096</v>
      </c>
      <c r="AU475" s="52">
        <v>1.2291293139665</v>
      </c>
      <c r="AV475" s="52">
        <v>1.13066975540338</v>
      </c>
      <c r="AW475" s="52">
        <v>1.0307818593199201</v>
      </c>
      <c r="AX475" s="52">
        <v>0.90238094433849003</v>
      </c>
      <c r="AY475" s="52">
        <v>0.80444187273663503</v>
      </c>
      <c r="AZ475" s="52">
        <v>0.72877995230315895</v>
      </c>
      <c r="BA475" s="52">
        <v>0.68457673160036203</v>
      </c>
      <c r="BB475" s="52">
        <v>0.67391161859545201</v>
      </c>
      <c r="BC475" s="52">
        <v>0.700678566530201</v>
      </c>
      <c r="BD475" s="52">
        <v>0.745419295928753</v>
      </c>
      <c r="BE475" s="52">
        <v>0.77280677748256998</v>
      </c>
      <c r="BF475" s="52">
        <v>0.85135021462563298</v>
      </c>
      <c r="BG475" s="52">
        <v>0.95736402600158799</v>
      </c>
      <c r="BH475" s="52">
        <v>1.11324833984459</v>
      </c>
      <c r="BI475" s="52">
        <v>1.3077630474756401</v>
      </c>
      <c r="BJ475" s="52">
        <v>1.5352586348584101</v>
      </c>
      <c r="BK475" s="52">
        <v>1.76495890729122</v>
      </c>
      <c r="BL475" s="52">
        <v>1.96025143384519</v>
      </c>
      <c r="BM475" s="52">
        <v>2.0762745794039299</v>
      </c>
      <c r="BN475" s="52">
        <v>2.1444808798779902</v>
      </c>
      <c r="BO475" s="52">
        <v>2.1030204680867701</v>
      </c>
      <c r="BP475" s="52">
        <v>1.95074447986057</v>
      </c>
      <c r="BQ475" s="52">
        <v>1.7928922439653601</v>
      </c>
      <c r="BR475" s="52">
        <v>1.64707307572696</v>
      </c>
      <c r="BS475" s="52">
        <v>1.43689359344922</v>
      </c>
      <c r="BT475" s="52">
        <v>1.2246352334707</v>
      </c>
      <c r="BU475" s="52">
        <v>76.892156391810005</v>
      </c>
      <c r="BV475" s="52">
        <v>74.053560800796603</v>
      </c>
      <c r="BW475" s="52">
        <v>72.668253757294593</v>
      </c>
      <c r="BX475" s="52">
        <v>71.344870190590797</v>
      </c>
      <c r="BY475" s="52">
        <v>69.917192604212602</v>
      </c>
      <c r="BZ475" s="52">
        <v>68.879285859561307</v>
      </c>
      <c r="CA475" s="52">
        <v>67.965113759949205</v>
      </c>
      <c r="CB475" s="52">
        <v>68.035282903000194</v>
      </c>
      <c r="CC475" s="52">
        <v>71.145250131044705</v>
      </c>
      <c r="CD475" s="52">
        <v>75.935227529685505</v>
      </c>
      <c r="CE475" s="52">
        <v>80.503691908009699</v>
      </c>
      <c r="CF475" s="52">
        <v>84.542111209449601</v>
      </c>
      <c r="CG475" s="52">
        <v>88.1140063358703</v>
      </c>
      <c r="CH475" s="52">
        <v>91.181381043890099</v>
      </c>
      <c r="CI475" s="52">
        <v>93.591051519056194</v>
      </c>
      <c r="CJ475" s="52">
        <v>95.492204297035897</v>
      </c>
      <c r="CK475" s="52">
        <v>96.310450427797704</v>
      </c>
      <c r="CL475" s="52">
        <v>96.265525115914301</v>
      </c>
      <c r="CM475" s="52">
        <v>95.114156751109405</v>
      </c>
      <c r="CN475" s="52">
        <v>92.474681704618803</v>
      </c>
      <c r="CO475" s="52">
        <v>88.652766356294507</v>
      </c>
      <c r="CP475" s="52">
        <v>84.930662508423694</v>
      </c>
      <c r="CQ475" s="52">
        <v>82.035879960196795</v>
      </c>
      <c r="CR475" s="57">
        <v>79.665301053434604</v>
      </c>
      <c r="CS475" s="52">
        <v>77.906546343394794</v>
      </c>
      <c r="CT475" s="52">
        <v>2.16842939888954E-2</v>
      </c>
      <c r="CU475" s="52">
        <v>1.55974638812304E-2</v>
      </c>
      <c r="CV475" s="52">
        <v>1.70508119295135E-2</v>
      </c>
      <c r="CW475" s="52">
        <v>1.10499863781884E-2</v>
      </c>
      <c r="CX475" s="52">
        <v>1.7957718040497899E-3</v>
      </c>
      <c r="CY475" s="52">
        <v>-1.8568218324196001E-3</v>
      </c>
      <c r="CZ475" s="57">
        <v>-1.20592128616375E-3</v>
      </c>
      <c r="DA475" s="57">
        <v>9.1392842459007799E-3</v>
      </c>
      <c r="DB475" s="57">
        <v>1.8773377133200601E-2</v>
      </c>
      <c r="DC475" s="57">
        <v>1.51468983187422E-2</v>
      </c>
      <c r="DD475" s="57">
        <v>4.8952553670555104E-3</v>
      </c>
      <c r="DE475" s="57">
        <v>3.5202914222142801E-3</v>
      </c>
      <c r="DF475" s="57">
        <v>-7.8714101271659294E-3</v>
      </c>
      <c r="DG475" s="57">
        <v>2.09937361694934E-3</v>
      </c>
      <c r="DH475" s="57">
        <v>1.18219487380997E-2</v>
      </c>
      <c r="DI475" s="57">
        <v>1.6437897387466101E-2</v>
      </c>
      <c r="DJ475" s="57">
        <v>8.2938983956774306E-2</v>
      </c>
      <c r="DK475" s="57">
        <v>0.104697505076006</v>
      </c>
      <c r="DL475" s="57">
        <v>0.107235305941944</v>
      </c>
      <c r="DM475" s="57">
        <v>0.100296943581583</v>
      </c>
      <c r="DN475" s="57">
        <v>6.1995749799912701E-2</v>
      </c>
      <c r="DO475" s="57">
        <v>3.5054690734134799E-3</v>
      </c>
      <c r="DP475" s="52">
        <v>-3.79016394946318E-3</v>
      </c>
      <c r="DQ475" s="52">
        <v>6.3843540228073706E-5</v>
      </c>
      <c r="DR475" s="58">
        <v>1.5724306411605399E-7</v>
      </c>
      <c r="DS475" s="58">
        <v>1.3018935894148401E-7</v>
      </c>
      <c r="DT475" s="58">
        <v>9.45655394766446E-8</v>
      </c>
      <c r="DU475" s="58">
        <v>4.7953741659827503E-8</v>
      </c>
      <c r="DV475" s="58">
        <v>1.92252966305133E-8</v>
      </c>
      <c r="DW475" s="58">
        <v>8.0293684190005193E-9</v>
      </c>
      <c r="DX475" s="58">
        <v>2.27193645962132E-8</v>
      </c>
      <c r="DY475" s="58">
        <v>1.2228858292887E-7</v>
      </c>
      <c r="DZ475" s="58">
        <v>4.9126243472877498E-8</v>
      </c>
      <c r="EA475" s="58">
        <v>3.34370610744447E-8</v>
      </c>
      <c r="EB475" s="58">
        <v>1.9907532403386999E-8</v>
      </c>
      <c r="EC475" s="58">
        <v>2.4602427053587299E-8</v>
      </c>
      <c r="ED475" s="58">
        <v>6.0828691758356194E-8</v>
      </c>
      <c r="EE475" s="58">
        <v>1.6199696459009399E-7</v>
      </c>
      <c r="EF475" s="58">
        <v>2.33688756352478E-7</v>
      </c>
      <c r="EG475" s="58">
        <v>2.7784333722599198E-7</v>
      </c>
      <c r="EH475" s="58">
        <v>3.0629164058878599E-7</v>
      </c>
      <c r="EI475" s="58">
        <v>3.32009953816688E-7</v>
      </c>
      <c r="EJ475" s="58">
        <v>3.2516081365927001E-7</v>
      </c>
      <c r="EK475" s="58">
        <v>3.06353804594637E-7</v>
      </c>
      <c r="EL475" s="58">
        <v>3.5650550751482098E-7</v>
      </c>
      <c r="EM475" s="58">
        <v>2.1599938392652999E-7</v>
      </c>
      <c r="EN475" s="58">
        <v>3.21288569199348E-8</v>
      </c>
      <c r="EO475" s="58">
        <v>2.9469438236293901E-8</v>
      </c>
    </row>
    <row r="476" spans="2:145" x14ac:dyDescent="0.25">
      <c r="B47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All_All_All_All_Yes_All_All_All_All_All_All_73050</v>
      </c>
      <c r="C476" s="52" t="s">
        <v>203</v>
      </c>
      <c r="D476" s="52" t="s">
        <v>248</v>
      </c>
      <c r="E476" s="52" t="s">
        <v>25</v>
      </c>
      <c r="F476" s="52" t="s">
        <v>25</v>
      </c>
      <c r="G476" s="52" t="s">
        <v>25</v>
      </c>
      <c r="H476" s="52" t="s">
        <v>25</v>
      </c>
      <c r="I476" s="52" t="s">
        <v>224</v>
      </c>
      <c r="J476" s="52" t="s">
        <v>25</v>
      </c>
      <c r="K476" s="52" t="s">
        <v>25</v>
      </c>
      <c r="L476" s="52" t="s">
        <v>25</v>
      </c>
      <c r="M476" s="52" t="s">
        <v>25</v>
      </c>
      <c r="N476" s="55" t="s">
        <v>25</v>
      </c>
      <c r="O476" s="52" t="s">
        <v>25</v>
      </c>
      <c r="P476" s="55">
        <v>73050</v>
      </c>
      <c r="Q476" s="52">
        <v>17</v>
      </c>
      <c r="R476" s="52">
        <v>21</v>
      </c>
      <c r="S476" s="56">
        <v>260.444444444444</v>
      </c>
      <c r="T476" s="52">
        <v>0</v>
      </c>
      <c r="U476" s="52">
        <v>0</v>
      </c>
      <c r="V476" s="52">
        <v>0</v>
      </c>
      <c r="W476" s="52">
        <v>0</v>
      </c>
      <c r="X476" s="52">
        <v>1.1419658133863999</v>
      </c>
      <c r="Y476" s="52">
        <v>1.0461523899460601</v>
      </c>
      <c r="Z476" s="52">
        <v>0.88723038649358898</v>
      </c>
      <c r="AA476" s="52">
        <v>0.76409423079574201</v>
      </c>
      <c r="AB476" s="52">
        <v>0.74288145329836797</v>
      </c>
      <c r="AC476" s="52">
        <v>0.744746237520031</v>
      </c>
      <c r="AD476" s="52">
        <v>0.78135711158089305</v>
      </c>
      <c r="AE476" s="52">
        <v>0.71303744144992498</v>
      </c>
      <c r="AF476" s="52">
        <v>0.53731266967937297</v>
      </c>
      <c r="AG476" s="52">
        <v>0.406878942547795</v>
      </c>
      <c r="AH476" s="52">
        <v>0.35246957069812102</v>
      </c>
      <c r="AI476" s="52">
        <v>0.30558265616695401</v>
      </c>
      <c r="AJ476" s="52">
        <v>0.34784107096030698</v>
      </c>
      <c r="AK476" s="52">
        <v>0.45122303088375798</v>
      </c>
      <c r="AL476" s="52">
        <v>0.58609292733664997</v>
      </c>
      <c r="AM476" s="52">
        <v>0.49400483675429802</v>
      </c>
      <c r="AN476" s="52">
        <v>0.42503497822771702</v>
      </c>
      <c r="AO476" s="52">
        <v>0.65264854721844801</v>
      </c>
      <c r="AP476" s="52">
        <v>0.86119531306273001</v>
      </c>
      <c r="AQ476" s="52">
        <v>0.85773610889239904</v>
      </c>
      <c r="AR476" s="52">
        <v>1.1188077768318201</v>
      </c>
      <c r="AS476" s="52">
        <v>1.3701481906767901</v>
      </c>
      <c r="AT476" s="52">
        <v>1.2424881510575401</v>
      </c>
      <c r="AU476" s="52">
        <v>1.14168876956358</v>
      </c>
      <c r="AV476" s="52">
        <v>0.98028708560816902</v>
      </c>
      <c r="AW476" s="52">
        <v>1.1821199749689499</v>
      </c>
      <c r="AX476" s="52">
        <v>1.0809177351663199</v>
      </c>
      <c r="AY476" s="52">
        <v>0.95829351963972598</v>
      </c>
      <c r="AZ476" s="52">
        <v>0.84675367486702602</v>
      </c>
      <c r="BA476" s="52">
        <v>0.76345845176707094</v>
      </c>
      <c r="BB476" s="52">
        <v>0.72915764842612696</v>
      </c>
      <c r="BC476" s="52">
        <v>0.76355489018498002</v>
      </c>
      <c r="BD476" s="52">
        <v>0.71622317605426999</v>
      </c>
      <c r="BE476" s="52">
        <v>0.535656289970318</v>
      </c>
      <c r="BF476" s="52">
        <v>0.44073659709868301</v>
      </c>
      <c r="BG476" s="52">
        <v>0.38252030191800102</v>
      </c>
      <c r="BH476" s="52">
        <v>0.38927704239602701</v>
      </c>
      <c r="BI476" s="52">
        <v>0.42582944615262303</v>
      </c>
      <c r="BJ476" s="52">
        <v>0.53007765824303699</v>
      </c>
      <c r="BK476" s="52">
        <v>0.67036609846699302</v>
      </c>
      <c r="BL476" s="52">
        <v>0.61030225688141904</v>
      </c>
      <c r="BM476" s="52">
        <v>0.63809527610717198</v>
      </c>
      <c r="BN476" s="52">
        <v>0.86329735076345304</v>
      </c>
      <c r="BO476" s="52">
        <v>1.05305590713062</v>
      </c>
      <c r="BP476" s="52">
        <v>1.0223701479690299</v>
      </c>
      <c r="BQ476" s="52">
        <v>1.21808950276815</v>
      </c>
      <c r="BR476" s="52">
        <v>1.36488701233627</v>
      </c>
      <c r="BS476" s="52">
        <v>1.2268752653676001</v>
      </c>
      <c r="BT476" s="52">
        <v>1.10500938074735</v>
      </c>
      <c r="BU476" s="52">
        <v>75.016037382526207</v>
      </c>
      <c r="BV476" s="52">
        <v>72.378032064241907</v>
      </c>
      <c r="BW476" s="52">
        <v>71.320585486994503</v>
      </c>
      <c r="BX476" s="52">
        <v>70.102831105651802</v>
      </c>
      <c r="BY476" s="52">
        <v>68.868889803079199</v>
      </c>
      <c r="BZ476" s="52">
        <v>67.883002607412493</v>
      </c>
      <c r="CA476" s="52">
        <v>67.344954794626901</v>
      </c>
      <c r="CB476" s="52">
        <v>67.567130457069098</v>
      </c>
      <c r="CC476" s="52">
        <v>70.7158951765594</v>
      </c>
      <c r="CD476" s="52">
        <v>75.943637240917596</v>
      </c>
      <c r="CE476" s="52">
        <v>80.459250576960599</v>
      </c>
      <c r="CF476" s="52">
        <v>84.213212617817703</v>
      </c>
      <c r="CG476" s="52">
        <v>87.524444091822502</v>
      </c>
      <c r="CH476" s="52">
        <v>90.413641363620997</v>
      </c>
      <c r="CI476" s="52">
        <v>92.571310855654005</v>
      </c>
      <c r="CJ476" s="52">
        <v>94.139644098693495</v>
      </c>
      <c r="CK476" s="52">
        <v>94.808720129956001</v>
      </c>
      <c r="CL476" s="52">
        <v>94.572305096491604</v>
      </c>
      <c r="CM476" s="52">
        <v>93.325724735806304</v>
      </c>
      <c r="CN476" s="52">
        <v>90.463230632334103</v>
      </c>
      <c r="CO476" s="52">
        <v>86.202498037213999</v>
      </c>
      <c r="CP476" s="52">
        <v>82.235251633442999</v>
      </c>
      <c r="CQ476" s="52">
        <v>79.523969235609698</v>
      </c>
      <c r="CR476" s="52">
        <v>77.596136272538402</v>
      </c>
      <c r="CS476" s="52">
        <v>75.623870134195101</v>
      </c>
      <c r="CT476" s="52">
        <v>2.71662986466828E-2</v>
      </c>
      <c r="CU476" s="52">
        <v>4.4689990941312603E-4</v>
      </c>
      <c r="CV476" s="52">
        <v>-4.20649087447174E-3</v>
      </c>
      <c r="CW476" s="52">
        <v>-2.7099251265540998E-3</v>
      </c>
      <c r="CX476" s="52">
        <v>-4.1722284509848303E-3</v>
      </c>
      <c r="CY476" s="52">
        <v>-4.5202253437353701E-3</v>
      </c>
      <c r="CZ476" s="57">
        <v>-1.56683648792256E-3</v>
      </c>
      <c r="DA476" s="57">
        <v>1.28847043333261E-2</v>
      </c>
      <c r="DB476" s="57">
        <v>5.2588641060258602E-2</v>
      </c>
      <c r="DC476" s="57">
        <v>7.4189129482852695E-2</v>
      </c>
      <c r="DD476" s="57">
        <v>5.0277072817327302E-2</v>
      </c>
      <c r="DE476" s="57">
        <v>6.3785490352173999E-2</v>
      </c>
      <c r="DF476" s="57">
        <v>5.7642093280321098E-2</v>
      </c>
      <c r="DG476" s="57">
        <v>6.8728839290744401E-2</v>
      </c>
      <c r="DH476" s="57">
        <v>6.9824627868097303E-2</v>
      </c>
      <c r="DI476" s="57">
        <v>3.6950128004629199E-2</v>
      </c>
      <c r="DJ476" s="57">
        <v>4.7414445868185502E-2</v>
      </c>
      <c r="DK476" s="57">
        <v>3.8068841525479499E-2</v>
      </c>
      <c r="DL476" s="57">
        <v>0.100538949814655</v>
      </c>
      <c r="DM476" s="57">
        <v>6.5453768567170195E-2</v>
      </c>
      <c r="DN476" s="57">
        <v>9.4116786435362604E-3</v>
      </c>
      <c r="DO476" s="57">
        <v>-2.4107580266225299E-2</v>
      </c>
      <c r="DP476" s="52">
        <v>-1.06717130304801E-2</v>
      </c>
      <c r="DQ476" s="52">
        <v>-5.5566985739832903E-3</v>
      </c>
      <c r="DR476" s="58">
        <v>6.6129048077911203E-6</v>
      </c>
      <c r="DS476" s="58">
        <v>5.5834338795490404E-6</v>
      </c>
      <c r="DT476" s="58">
        <v>4.3984854931705299E-6</v>
      </c>
      <c r="DU476" s="58">
        <v>3.3197774898670999E-6</v>
      </c>
      <c r="DV476" s="58">
        <v>2.1370326235737699E-6</v>
      </c>
      <c r="DW476" s="58">
        <v>1.4803272718739499E-6</v>
      </c>
      <c r="DX476" s="58">
        <v>2.0111941914054299E-6</v>
      </c>
      <c r="DY476" s="58">
        <v>2.2388596629042401E-6</v>
      </c>
      <c r="DZ476" s="58">
        <v>2.4381779380157201E-6</v>
      </c>
      <c r="EA476" s="58">
        <v>2.5101814781696298E-6</v>
      </c>
      <c r="EB476" s="58">
        <v>3.09876282384449E-6</v>
      </c>
      <c r="EC476" s="58">
        <v>2.8456685407975899E-6</v>
      </c>
      <c r="ED476" s="58">
        <v>3.14176971916608E-6</v>
      </c>
      <c r="EE476" s="58">
        <v>4.1060331842834802E-6</v>
      </c>
      <c r="EF476" s="58">
        <v>5.7608167785092697E-6</v>
      </c>
      <c r="EG476" s="58">
        <v>4.2628659219454597E-6</v>
      </c>
      <c r="EH476" s="58">
        <v>5.1924243659749999E-6</v>
      </c>
      <c r="EI476" s="58">
        <v>7.20286950984925E-6</v>
      </c>
      <c r="EJ476" s="58">
        <v>8.3505452229543798E-6</v>
      </c>
      <c r="EK476" s="58">
        <v>7.6142476511026901E-6</v>
      </c>
      <c r="EL476" s="58">
        <v>8.2367595428117892E-6</v>
      </c>
      <c r="EM476" s="58">
        <v>5.2139319209014801E-6</v>
      </c>
      <c r="EN476" s="58">
        <v>2.52441979018294E-6</v>
      </c>
      <c r="EO476" s="58">
        <v>2.4970632040202201E-6</v>
      </c>
    </row>
    <row r="477" spans="2:145" x14ac:dyDescent="0.25">
      <c r="B47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All_All_All_All_All_All_All_All_All_SLAP_PGCC_All_73050</v>
      </c>
      <c r="C477" s="52" t="s">
        <v>203</v>
      </c>
      <c r="D477" s="52" t="s">
        <v>249</v>
      </c>
      <c r="E477" s="52" t="s">
        <v>25</v>
      </c>
      <c r="F477" s="52" t="s">
        <v>25</v>
      </c>
      <c r="G477" s="52" t="s">
        <v>25</v>
      </c>
      <c r="H477" s="52" t="s">
        <v>25</v>
      </c>
      <c r="I477" s="52" t="s">
        <v>25</v>
      </c>
      <c r="J477" s="52" t="s">
        <v>25</v>
      </c>
      <c r="K477" s="52" t="s">
        <v>25</v>
      </c>
      <c r="L477" s="52" t="s">
        <v>25</v>
      </c>
      <c r="M477" s="52" t="s">
        <v>25</v>
      </c>
      <c r="N477" s="55" t="s">
        <v>272</v>
      </c>
      <c r="O477" s="52" t="s">
        <v>25</v>
      </c>
      <c r="P477" s="55">
        <v>73050</v>
      </c>
      <c r="Q477" s="52">
        <v>17</v>
      </c>
      <c r="R477" s="52">
        <v>21</v>
      </c>
      <c r="S477" s="56">
        <v>301.222222222222</v>
      </c>
      <c r="T477" s="52">
        <v>0</v>
      </c>
      <c r="U477" s="52">
        <v>0</v>
      </c>
      <c r="V477" s="52">
        <v>0</v>
      </c>
      <c r="W477" s="52">
        <v>0</v>
      </c>
      <c r="X477" s="52">
        <v>0.75672684844830895</v>
      </c>
      <c r="Y477" s="52">
        <v>0.76941391837968098</v>
      </c>
      <c r="Z477" s="52">
        <v>0.72065860325531905</v>
      </c>
      <c r="AA477" s="52">
        <v>0.67154261808086002</v>
      </c>
      <c r="AB477" s="52">
        <v>0.58688198005036196</v>
      </c>
      <c r="AC477" s="52">
        <v>0.55924405941687905</v>
      </c>
      <c r="AD477" s="52">
        <v>0.55876283303859997</v>
      </c>
      <c r="AE477" s="52">
        <v>0.59029968342961403</v>
      </c>
      <c r="AF477" s="52">
        <v>0.49754350703511302</v>
      </c>
      <c r="AG477" s="52">
        <v>0.52005396647901303</v>
      </c>
      <c r="AH477" s="52">
        <v>0.56937443618007</v>
      </c>
      <c r="AI477" s="52">
        <v>0.50850786703413398</v>
      </c>
      <c r="AJ477" s="52">
        <v>0.54045856982187201</v>
      </c>
      <c r="AK477" s="52">
        <v>0.65244569094901395</v>
      </c>
      <c r="AL477" s="52">
        <v>0.67287891635682695</v>
      </c>
      <c r="AM477" s="52">
        <v>0.67598234308093397</v>
      </c>
      <c r="AN477" s="52">
        <v>0.724727654339403</v>
      </c>
      <c r="AO477" s="52">
        <v>0.76463647000039403</v>
      </c>
      <c r="AP477" s="52">
        <v>0.80172553883606101</v>
      </c>
      <c r="AQ477" s="52">
        <v>0.84226671891646798</v>
      </c>
      <c r="AR477" s="52">
        <v>0.87241283561843597</v>
      </c>
      <c r="AS477" s="52">
        <v>0.861939063674797</v>
      </c>
      <c r="AT477" s="52">
        <v>0.73000632072810501</v>
      </c>
      <c r="AU477" s="52">
        <v>0.67624516017529201</v>
      </c>
      <c r="AV477" s="52">
        <v>0.71322384410863804</v>
      </c>
      <c r="AW477" s="52">
        <v>0.67955906935168098</v>
      </c>
      <c r="AX477" s="52">
        <v>0.63853985766664401</v>
      </c>
      <c r="AY477" s="52">
        <v>0.58443352455077102</v>
      </c>
      <c r="AZ477" s="52">
        <v>0.55531775265184702</v>
      </c>
      <c r="BA477" s="52">
        <v>0.55029035785358904</v>
      </c>
      <c r="BB477" s="52">
        <v>0.56249916451648796</v>
      </c>
      <c r="BC477" s="52">
        <v>0.59705281232452101</v>
      </c>
      <c r="BD477" s="52">
        <v>0.59615955816194799</v>
      </c>
      <c r="BE477" s="52">
        <v>0.55238512601563805</v>
      </c>
      <c r="BF477" s="52">
        <v>0.50928277578771997</v>
      </c>
      <c r="BG477" s="52">
        <v>0.49848028142648398</v>
      </c>
      <c r="BH477" s="52">
        <v>0.522346525763978</v>
      </c>
      <c r="BI477" s="52">
        <v>0.59014408758266601</v>
      </c>
      <c r="BJ477" s="52">
        <v>0.715784520914166</v>
      </c>
      <c r="BK477" s="52">
        <v>0.83471013865893895</v>
      </c>
      <c r="BL477" s="52">
        <v>0.91899827605272699</v>
      </c>
      <c r="BM477" s="52">
        <v>0.98287118757778802</v>
      </c>
      <c r="BN477" s="52">
        <v>0.99977249189409001</v>
      </c>
      <c r="BO477" s="52">
        <v>0.97545711791629697</v>
      </c>
      <c r="BP477" s="52">
        <v>0.92011010970498297</v>
      </c>
      <c r="BQ477" s="52">
        <v>0.88896155681683398</v>
      </c>
      <c r="BR477" s="52">
        <v>0.85309290059284903</v>
      </c>
      <c r="BS477" s="52">
        <v>0.75026281821063201</v>
      </c>
      <c r="BT477" s="52">
        <v>0.65336894728276196</v>
      </c>
      <c r="BU477" s="52">
        <v>60.291092662552998</v>
      </c>
      <c r="BV477" s="52">
        <v>59.629142709551203</v>
      </c>
      <c r="BW477" s="52">
        <v>59.136448200139803</v>
      </c>
      <c r="BX477" s="52">
        <v>58.677704946963303</v>
      </c>
      <c r="BY477" s="52">
        <v>58.451458627456098</v>
      </c>
      <c r="BZ477" s="52">
        <v>57.828176054166001</v>
      </c>
      <c r="CA477" s="52">
        <v>57.479184167838703</v>
      </c>
      <c r="CB477" s="52">
        <v>57.332940131320797</v>
      </c>
      <c r="CC477" s="52">
        <v>59.279677954580002</v>
      </c>
      <c r="CD477" s="52">
        <v>61.716933230381102</v>
      </c>
      <c r="CE477" s="52">
        <v>65.633119549137106</v>
      </c>
      <c r="CF477" s="52">
        <v>69.181831419862206</v>
      </c>
      <c r="CG477" s="52">
        <v>70.858552170690601</v>
      </c>
      <c r="CH477" s="52">
        <v>72.460487461863195</v>
      </c>
      <c r="CI477" s="52">
        <v>72.819121784607006</v>
      </c>
      <c r="CJ477" s="52">
        <v>72.875889499547</v>
      </c>
      <c r="CK477" s="52">
        <v>71.867492779886106</v>
      </c>
      <c r="CL477" s="52">
        <v>70.874251564846304</v>
      </c>
      <c r="CM477" s="52">
        <v>68.685446953142602</v>
      </c>
      <c r="CN477" s="52">
        <v>66.367284640897594</v>
      </c>
      <c r="CO477" s="52">
        <v>64.230771247998803</v>
      </c>
      <c r="CP477" s="52">
        <v>62.972067058001599</v>
      </c>
      <c r="CQ477" s="52">
        <v>62.347390114832997</v>
      </c>
      <c r="CR477" s="57">
        <v>61.720823866416801</v>
      </c>
      <c r="CS477" s="57">
        <v>60.856323479069502</v>
      </c>
      <c r="CT477" s="57">
        <v>-3.30344942891255E-3</v>
      </c>
      <c r="CU477" s="57">
        <v>-2.4766462078925001E-2</v>
      </c>
      <c r="CV477" s="57">
        <v>-7.2995091137509297E-3</v>
      </c>
      <c r="CW477" s="57">
        <v>-1.7907943877690201E-3</v>
      </c>
      <c r="CX477" s="57">
        <v>-3.3882648021849499E-4</v>
      </c>
      <c r="CY477" s="57">
        <v>-2.91040565989575E-3</v>
      </c>
      <c r="CZ477" s="57">
        <v>3.0392207448884001E-3</v>
      </c>
      <c r="DA477" s="57">
        <v>5.8291552584785102E-3</v>
      </c>
      <c r="DB477" s="57">
        <v>2.2581204537378701E-2</v>
      </c>
      <c r="DC477" s="57">
        <v>2.2150042831201502E-2</v>
      </c>
      <c r="DD477" s="57">
        <v>1.14580180524958E-2</v>
      </c>
      <c r="DE477" s="57">
        <v>2.85792445546754E-3</v>
      </c>
      <c r="DF477" s="57">
        <v>4.1940853574386596E-3</v>
      </c>
      <c r="DG477" s="57">
        <v>7.72544368768257E-3</v>
      </c>
      <c r="DH477" s="57">
        <v>1.96576352657566E-2</v>
      </c>
      <c r="DI477" s="57">
        <v>2.75734408780406E-2</v>
      </c>
      <c r="DJ477" s="57">
        <v>5.78311094291067E-2</v>
      </c>
      <c r="DK477" s="57">
        <v>7.2840004803939207E-2</v>
      </c>
      <c r="DL477" s="57">
        <v>3.6090993936028798E-2</v>
      </c>
      <c r="DM477" s="57">
        <v>2.15887586209529E-2</v>
      </c>
      <c r="DN477" s="57">
        <v>3.7739872565569002E-2</v>
      </c>
      <c r="DO477" s="57">
        <v>1.05394606053413E-2</v>
      </c>
      <c r="DP477" s="52">
        <v>8.6990028900223301E-4</v>
      </c>
      <c r="DQ477" s="52">
        <v>1.8072263445247901E-3</v>
      </c>
      <c r="DR477" s="58">
        <v>5.4711011036076397E-6</v>
      </c>
      <c r="DS477" s="58">
        <v>4.7657645196190997E-6</v>
      </c>
      <c r="DT477" s="58">
        <v>3.5835898109510702E-6</v>
      </c>
      <c r="DU477" s="58">
        <v>1.63115811048592E-6</v>
      </c>
      <c r="DV477" s="58">
        <v>5.7034110942035896E-7</v>
      </c>
      <c r="DW477" s="58">
        <v>1.62373798315241E-7</v>
      </c>
      <c r="DX477" s="58">
        <v>6.8779690524318602E-7</v>
      </c>
      <c r="DY477" s="58">
        <v>5.3978042065803603E-6</v>
      </c>
      <c r="DZ477" s="58">
        <v>9.5102430812677305E-7</v>
      </c>
      <c r="EA477" s="58">
        <v>4.94234921657543E-7</v>
      </c>
      <c r="EB477" s="58">
        <v>2.8960496699509898E-7</v>
      </c>
      <c r="EC477" s="58">
        <v>3.0719298558846303E-7</v>
      </c>
      <c r="ED477" s="58">
        <v>7.87004401710645E-7</v>
      </c>
      <c r="EE477" s="58">
        <v>2.42220849787173E-6</v>
      </c>
      <c r="EF477" s="58">
        <v>3.1342110903133901E-6</v>
      </c>
      <c r="EG477" s="58">
        <v>3.9283386874033499E-6</v>
      </c>
      <c r="EH477" s="58">
        <v>4.5617331084769296E-6</v>
      </c>
      <c r="EI477" s="58">
        <v>4.4708072475227296E-6</v>
      </c>
      <c r="EJ477" s="58">
        <v>4.6858303467010899E-6</v>
      </c>
      <c r="EK477" s="58">
        <v>4.5112929090720003E-6</v>
      </c>
      <c r="EL477" s="58">
        <v>7.4046988443655803E-6</v>
      </c>
      <c r="EM477" s="58">
        <v>3.5754030118741699E-6</v>
      </c>
      <c r="EN477" s="58">
        <v>3.3208755936851502E-7</v>
      </c>
      <c r="EO477" s="58">
        <v>2.9580963987609598E-7</v>
      </c>
    </row>
    <row r="478" spans="2:145" x14ac:dyDescent="0.25">
      <c r="B47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All_All_All_All_All_All_All_All_All_SLAP_PGEB_All_73050</v>
      </c>
      <c r="C478" s="52" t="s">
        <v>203</v>
      </c>
      <c r="D478" s="52" t="s">
        <v>250</v>
      </c>
      <c r="E478" s="52" t="s">
        <v>25</v>
      </c>
      <c r="F478" s="52" t="s">
        <v>25</v>
      </c>
      <c r="G478" s="52" t="s">
        <v>25</v>
      </c>
      <c r="H478" s="52" t="s">
        <v>25</v>
      </c>
      <c r="I478" s="52" t="s">
        <v>25</v>
      </c>
      <c r="J478" s="52" t="s">
        <v>25</v>
      </c>
      <c r="K478" s="52" t="s">
        <v>25</v>
      </c>
      <c r="L478" s="52" t="s">
        <v>25</v>
      </c>
      <c r="M478" s="52" t="s">
        <v>25</v>
      </c>
      <c r="N478" s="55" t="s">
        <v>273</v>
      </c>
      <c r="O478" s="52" t="s">
        <v>25</v>
      </c>
      <c r="P478" s="55">
        <v>73050</v>
      </c>
      <c r="Q478" s="52">
        <v>17</v>
      </c>
      <c r="R478" s="52">
        <v>21</v>
      </c>
      <c r="S478" s="56">
        <v>4154.4444444444398</v>
      </c>
      <c r="T478" s="52">
        <v>0</v>
      </c>
      <c r="U478" s="52">
        <v>0</v>
      </c>
      <c r="V478" s="52">
        <v>0</v>
      </c>
      <c r="W478" s="52">
        <v>0</v>
      </c>
      <c r="X478" s="52">
        <v>1.0908803475837601</v>
      </c>
      <c r="Y478" s="52">
        <v>0.95958734920267297</v>
      </c>
      <c r="Z478" s="52">
        <v>0.82459372269414999</v>
      </c>
      <c r="AA478" s="52">
        <v>0.70508713466128303</v>
      </c>
      <c r="AB478" s="52">
        <v>0.62291706893120802</v>
      </c>
      <c r="AC478" s="52">
        <v>0.60707694405527601</v>
      </c>
      <c r="AD478" s="52">
        <v>0.61567439758671105</v>
      </c>
      <c r="AE478" s="52">
        <v>0.66742880293287798</v>
      </c>
      <c r="AF478" s="52">
        <v>0.70477707639606502</v>
      </c>
      <c r="AG478" s="52">
        <v>0.775455779248024</v>
      </c>
      <c r="AH478" s="52">
        <v>0.85472314725081699</v>
      </c>
      <c r="AI478" s="52">
        <v>0.99800747235864595</v>
      </c>
      <c r="AJ478" s="52">
        <v>1.1325650587846701</v>
      </c>
      <c r="AK478" s="52">
        <v>1.3140564986081</v>
      </c>
      <c r="AL478" s="52">
        <v>1.52250017287673</v>
      </c>
      <c r="AM478" s="52">
        <v>1.6744574184407399</v>
      </c>
      <c r="AN478" s="52">
        <v>1.6710939331218799</v>
      </c>
      <c r="AO478" s="52">
        <v>1.7428653245261001</v>
      </c>
      <c r="AP478" s="52">
        <v>1.7239298556389999</v>
      </c>
      <c r="AQ478" s="52">
        <v>1.59573972120775</v>
      </c>
      <c r="AR478" s="52">
        <v>1.4976122463512</v>
      </c>
      <c r="AS478" s="52">
        <v>1.5026181850156</v>
      </c>
      <c r="AT478" s="52">
        <v>1.38125081403933</v>
      </c>
      <c r="AU478" s="52">
        <v>1.21179055079133</v>
      </c>
      <c r="AV478" s="52">
        <v>1.1005798525827999</v>
      </c>
      <c r="AW478" s="52">
        <v>0.883095988177516</v>
      </c>
      <c r="AX478" s="52">
        <v>0.76526860428655996</v>
      </c>
      <c r="AY478" s="52">
        <v>0.68633730202342702</v>
      </c>
      <c r="AZ478" s="52">
        <v>0.62833549684207202</v>
      </c>
      <c r="BA478" s="52">
        <v>0.59830745819712505</v>
      </c>
      <c r="BB478" s="52">
        <v>0.59915030067650499</v>
      </c>
      <c r="BC478" s="52">
        <v>0.63312030719780499</v>
      </c>
      <c r="BD478" s="52">
        <v>0.68020867308065103</v>
      </c>
      <c r="BE478" s="52">
        <v>0.711445032215829</v>
      </c>
      <c r="BF478" s="52">
        <v>0.78905260608133698</v>
      </c>
      <c r="BG478" s="52">
        <v>0.86843588018208495</v>
      </c>
      <c r="BH478" s="52">
        <v>0.98401658429127603</v>
      </c>
      <c r="BI478" s="52">
        <v>1.1290668796875201</v>
      </c>
      <c r="BJ478" s="52">
        <v>1.3120323970968899</v>
      </c>
      <c r="BK478" s="52">
        <v>1.51596022486996</v>
      </c>
      <c r="BL478" s="52">
        <v>1.72312610822892</v>
      </c>
      <c r="BM478" s="52">
        <v>1.8489283457111101</v>
      </c>
      <c r="BN478" s="52">
        <v>1.8761060493685</v>
      </c>
      <c r="BO478" s="52">
        <v>1.8339540082657899</v>
      </c>
      <c r="BP478" s="52">
        <v>1.6809108783926101</v>
      </c>
      <c r="BQ478" s="52">
        <v>1.5188991371428</v>
      </c>
      <c r="BR478" s="52">
        <v>1.4574406561153199</v>
      </c>
      <c r="BS478" s="52">
        <v>1.3836036334135799</v>
      </c>
      <c r="BT478" s="52">
        <v>1.1882964717350799</v>
      </c>
      <c r="BU478" s="52">
        <v>70.371728748554602</v>
      </c>
      <c r="BV478" s="52">
        <v>67.410048379634702</v>
      </c>
      <c r="BW478" s="52">
        <v>65.808740513712905</v>
      </c>
      <c r="BX478" s="52">
        <v>64.407127820318493</v>
      </c>
      <c r="BY478" s="52">
        <v>63.292560612983301</v>
      </c>
      <c r="BZ478" s="52">
        <v>62.464453863328998</v>
      </c>
      <c r="CA478" s="52">
        <v>61.736419706204501</v>
      </c>
      <c r="CB478" s="52">
        <v>61.7917888590692</v>
      </c>
      <c r="CC478" s="52">
        <v>64.294050596917799</v>
      </c>
      <c r="CD478" s="52">
        <v>68.798276030192596</v>
      </c>
      <c r="CE478" s="52">
        <v>73.840369380823304</v>
      </c>
      <c r="CF478" s="52">
        <v>78.425874460475995</v>
      </c>
      <c r="CG478" s="52">
        <v>82.825744092393293</v>
      </c>
      <c r="CH478" s="52">
        <v>86.036467480611606</v>
      </c>
      <c r="CI478" s="52">
        <v>88.534966660163406</v>
      </c>
      <c r="CJ478" s="52">
        <v>90.766286214056706</v>
      </c>
      <c r="CK478" s="52">
        <v>91.855535133893795</v>
      </c>
      <c r="CL478" s="52">
        <v>91.098531928689496</v>
      </c>
      <c r="CM478" s="52">
        <v>89.679241541655202</v>
      </c>
      <c r="CN478" s="52">
        <v>85.714173173792304</v>
      </c>
      <c r="CO478" s="52">
        <v>81.118476741361206</v>
      </c>
      <c r="CP478" s="52">
        <v>77.815002435771106</v>
      </c>
      <c r="CQ478" s="52">
        <v>75.329541728796499</v>
      </c>
      <c r="CR478" s="57">
        <v>73.26825543468</v>
      </c>
      <c r="CS478" s="57">
        <v>71.121159476124802</v>
      </c>
      <c r="CT478" s="52">
        <v>8.6053782641029707E-3</v>
      </c>
      <c r="CU478" s="52">
        <v>-9.8953934143480599E-3</v>
      </c>
      <c r="CV478" s="52">
        <v>-6.6919254939863204E-4</v>
      </c>
      <c r="CW478" s="57">
        <v>8.7541497799711697E-5</v>
      </c>
      <c r="CX478" s="57">
        <v>3.44479220298977E-4</v>
      </c>
      <c r="CY478" s="57">
        <v>-2.9116095111775698E-3</v>
      </c>
      <c r="CZ478" s="57">
        <v>2.3167506221455901E-3</v>
      </c>
      <c r="DA478" s="57">
        <v>5.7540363167585297E-3</v>
      </c>
      <c r="DB478" s="57">
        <v>2.2230731701275999E-2</v>
      </c>
      <c r="DC478" s="57">
        <v>1.8810095285904299E-2</v>
      </c>
      <c r="DD478" s="57">
        <v>8.8541060923400493E-3</v>
      </c>
      <c r="DE478" s="57">
        <v>3.5141493055580201E-3</v>
      </c>
      <c r="DF478" s="57">
        <v>-6.3518511388851104E-3</v>
      </c>
      <c r="DG478" s="57">
        <v>-6.7603310202641199E-3</v>
      </c>
      <c r="DH478" s="57">
        <v>2.1106755003077902E-3</v>
      </c>
      <c r="DI478" s="57">
        <v>9.8054786459397299E-3</v>
      </c>
      <c r="DJ478" s="57">
        <v>7.8227418131954496E-2</v>
      </c>
      <c r="DK478" s="52">
        <v>9.4012184337866705E-2</v>
      </c>
      <c r="DL478" s="52">
        <v>9.4393023634120304E-2</v>
      </c>
      <c r="DM478" s="52">
        <v>8.9560037465169995E-2</v>
      </c>
      <c r="DN478" s="57">
        <v>4.2617642178446401E-2</v>
      </c>
      <c r="DO478" s="57">
        <v>-1.2737503196492599E-3</v>
      </c>
      <c r="DP478" s="52">
        <v>-2.38679432097616E-3</v>
      </c>
      <c r="DQ478" s="52">
        <v>1.1241409907487301E-3</v>
      </c>
      <c r="DR478" s="58">
        <v>1.11054412483442E-6</v>
      </c>
      <c r="DS478" s="58">
        <v>9.7044349859040408E-7</v>
      </c>
      <c r="DT478" s="58">
        <v>7.4886646678332405E-7</v>
      </c>
      <c r="DU478" s="58">
        <v>3.9897835131096098E-7</v>
      </c>
      <c r="DV478" s="58">
        <v>1.6095178991709501E-7</v>
      </c>
      <c r="DW478" s="58">
        <v>5.2319172507971702E-8</v>
      </c>
      <c r="DX478" s="58">
        <v>1.6152940724074901E-7</v>
      </c>
      <c r="DY478" s="58">
        <v>9.2258031345601905E-7</v>
      </c>
      <c r="DZ478" s="58">
        <v>3.2432529292071398E-7</v>
      </c>
      <c r="EA478" s="58">
        <v>2.0438626590248999E-7</v>
      </c>
      <c r="EB478" s="58">
        <v>1.1942447660259801E-7</v>
      </c>
      <c r="EC478" s="58">
        <v>1.09931220532883E-7</v>
      </c>
      <c r="ED478" s="58">
        <v>2.34118871039944E-7</v>
      </c>
      <c r="EE478" s="58">
        <v>7.3472337949989103E-7</v>
      </c>
      <c r="EF478" s="58">
        <v>1.0775136629060901E-6</v>
      </c>
      <c r="EG478" s="58">
        <v>1.23573297883948E-6</v>
      </c>
      <c r="EH478" s="58">
        <v>1.44928407354783E-6</v>
      </c>
      <c r="EI478" s="58">
        <v>1.4109058952046201E-6</v>
      </c>
      <c r="EJ478" s="58">
        <v>1.4053404765476599E-6</v>
      </c>
      <c r="EK478" s="58">
        <v>1.51917920200244E-6</v>
      </c>
      <c r="EL478" s="58">
        <v>1.74537059348894E-6</v>
      </c>
      <c r="EM478" s="58">
        <v>9.6801085505574597E-7</v>
      </c>
      <c r="EN478" s="58">
        <v>1.06724425283697E-7</v>
      </c>
      <c r="EO478" s="58">
        <v>9.9797742811683002E-8</v>
      </c>
    </row>
    <row r="479" spans="2:145" x14ac:dyDescent="0.25">
      <c r="B47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All_All_All_All_All_All_All_All_All_SLAP_PGF1_All_73050</v>
      </c>
      <c r="C479" s="52" t="s">
        <v>203</v>
      </c>
      <c r="D479" s="52" t="s">
        <v>251</v>
      </c>
      <c r="E479" s="52" t="s">
        <v>25</v>
      </c>
      <c r="F479" s="52" t="s">
        <v>25</v>
      </c>
      <c r="G479" s="52" t="s">
        <v>25</v>
      </c>
      <c r="H479" s="52" t="s">
        <v>25</v>
      </c>
      <c r="I479" s="52" t="s">
        <v>25</v>
      </c>
      <c r="J479" s="52" t="s">
        <v>25</v>
      </c>
      <c r="K479" s="52" t="s">
        <v>25</v>
      </c>
      <c r="L479" s="52" t="s">
        <v>25</v>
      </c>
      <c r="M479" s="52" t="s">
        <v>25</v>
      </c>
      <c r="N479" s="55" t="s">
        <v>274</v>
      </c>
      <c r="O479" s="52" t="s">
        <v>25</v>
      </c>
      <c r="P479" s="55">
        <v>73050</v>
      </c>
      <c r="Q479" s="52">
        <v>17</v>
      </c>
      <c r="R479" s="52">
        <v>21</v>
      </c>
      <c r="S479" s="56">
        <v>12313.1111111111</v>
      </c>
      <c r="T479" s="52">
        <v>0</v>
      </c>
      <c r="U479" s="52">
        <v>0</v>
      </c>
      <c r="V479" s="52">
        <v>0</v>
      </c>
      <c r="W479" s="52">
        <v>0</v>
      </c>
      <c r="X479" s="52">
        <v>1.15545807580904</v>
      </c>
      <c r="Y479" s="52">
        <v>0.99462989583288897</v>
      </c>
      <c r="Z479" s="52">
        <v>0.87210971475752397</v>
      </c>
      <c r="AA479" s="52">
        <v>0.78875199785962902</v>
      </c>
      <c r="AB479" s="52">
        <v>0.74989973678174204</v>
      </c>
      <c r="AC479" s="52">
        <v>0.73013516699966896</v>
      </c>
      <c r="AD479" s="52">
        <v>0.76070630158944896</v>
      </c>
      <c r="AE479" s="52">
        <v>0.78522049315517495</v>
      </c>
      <c r="AF479" s="52">
        <v>0.80801846679844602</v>
      </c>
      <c r="AG479" s="52">
        <v>0.89775128998042097</v>
      </c>
      <c r="AH479" s="52">
        <v>1.0494507406279201</v>
      </c>
      <c r="AI479" s="52">
        <v>1.2566402044715099</v>
      </c>
      <c r="AJ479" s="52">
        <v>1.5213536969866699</v>
      </c>
      <c r="AK479" s="52">
        <v>1.79184815504452</v>
      </c>
      <c r="AL479" s="52">
        <v>2.0468981950532199</v>
      </c>
      <c r="AM479" s="52">
        <v>2.2751632329879699</v>
      </c>
      <c r="AN479" s="52">
        <v>2.3417564239829698</v>
      </c>
      <c r="AO479" s="52">
        <v>2.4251930156160402</v>
      </c>
      <c r="AP479" s="52">
        <v>2.3777871157838102</v>
      </c>
      <c r="AQ479" s="52">
        <v>2.1891643258169</v>
      </c>
      <c r="AR479" s="52">
        <v>2.0418529731038801</v>
      </c>
      <c r="AS479" s="52">
        <v>1.9193959154746201</v>
      </c>
      <c r="AT479" s="52">
        <v>1.6901437725078801</v>
      </c>
      <c r="AU479" s="52">
        <v>1.44585469871806</v>
      </c>
      <c r="AV479" s="52">
        <v>1.31100451283927</v>
      </c>
      <c r="AW479" s="52">
        <v>1.17563498830513</v>
      </c>
      <c r="AX479" s="52">
        <v>1.01520915545114</v>
      </c>
      <c r="AY479" s="52">
        <v>0.90050728909608901</v>
      </c>
      <c r="AZ479" s="52">
        <v>0.80866242516036602</v>
      </c>
      <c r="BA479" s="52">
        <v>0.75079201662795203</v>
      </c>
      <c r="BB479" s="52">
        <v>0.73107491633160704</v>
      </c>
      <c r="BC479" s="52">
        <v>0.75260087323982305</v>
      </c>
      <c r="BD479" s="52">
        <v>0.80233203685174004</v>
      </c>
      <c r="BE479" s="52">
        <v>0.83733323724258801</v>
      </c>
      <c r="BF479" s="52">
        <v>0.94076869972334098</v>
      </c>
      <c r="BG479" s="52">
        <v>1.0718725519758201</v>
      </c>
      <c r="BH479" s="52">
        <v>1.25452396418515</v>
      </c>
      <c r="BI479" s="52">
        <v>1.4719372657511001</v>
      </c>
      <c r="BJ479" s="52">
        <v>1.7107632049169501</v>
      </c>
      <c r="BK479" s="52">
        <v>1.9516953961254699</v>
      </c>
      <c r="BL479" s="52">
        <v>2.1927557485660398</v>
      </c>
      <c r="BM479" s="52">
        <v>2.29414236292887</v>
      </c>
      <c r="BN479" s="52">
        <v>2.39839478079822</v>
      </c>
      <c r="BO479" s="52">
        <v>2.3671463334055498</v>
      </c>
      <c r="BP479" s="52">
        <v>2.2171441270535799</v>
      </c>
      <c r="BQ479" s="52">
        <v>2.0645469400359402</v>
      </c>
      <c r="BR479" s="52">
        <v>1.9189727710565301</v>
      </c>
      <c r="BS479" s="52">
        <v>1.68548517492626</v>
      </c>
      <c r="BT479" s="52">
        <v>1.43866138944051</v>
      </c>
      <c r="BU479" s="52">
        <v>81.768097897001098</v>
      </c>
      <c r="BV479" s="52">
        <v>78.238684322266906</v>
      </c>
      <c r="BW479" s="52">
        <v>76.8307307602512</v>
      </c>
      <c r="BX479" s="52">
        <v>75.364931664748596</v>
      </c>
      <c r="BY479" s="52">
        <v>73.706552062892897</v>
      </c>
      <c r="BZ479" s="52">
        <v>72.801472119468301</v>
      </c>
      <c r="CA479" s="52">
        <v>71.152009444937406</v>
      </c>
      <c r="CB479" s="52">
        <v>71.065437141642207</v>
      </c>
      <c r="CC479" s="52">
        <v>73.695122234923602</v>
      </c>
      <c r="CD479" s="52">
        <v>78.074271367649004</v>
      </c>
      <c r="CE479" s="52">
        <v>82.575650384836393</v>
      </c>
      <c r="CF479" s="52">
        <v>86.719451638236094</v>
      </c>
      <c r="CG479" s="52">
        <v>90.268096720200006</v>
      </c>
      <c r="CH479" s="52">
        <v>93.398259257569507</v>
      </c>
      <c r="CI479" s="52">
        <v>95.930740599031793</v>
      </c>
      <c r="CJ479" s="52">
        <v>98.483155343892307</v>
      </c>
      <c r="CK479" s="52">
        <v>99.427211015166094</v>
      </c>
      <c r="CL479" s="52">
        <v>100.035881725766</v>
      </c>
      <c r="CM479" s="52">
        <v>99.306024239671203</v>
      </c>
      <c r="CN479" s="52">
        <v>97.181406194738301</v>
      </c>
      <c r="CO479" s="52">
        <v>94.165670699814896</v>
      </c>
      <c r="CP479" s="52">
        <v>90.541313489624798</v>
      </c>
      <c r="CQ479" s="52">
        <v>87.752099749682102</v>
      </c>
      <c r="CR479" s="52">
        <v>84.759201013104899</v>
      </c>
      <c r="CS479" s="52">
        <v>83.127381201776402</v>
      </c>
      <c r="CT479" s="52">
        <v>3.1273367489066999E-2</v>
      </c>
      <c r="CU479" s="52">
        <v>3.0901720285739301E-2</v>
      </c>
      <c r="CV479" s="52">
        <v>2.70966615218288E-2</v>
      </c>
      <c r="CW479" s="52">
        <v>1.6761790717578301E-2</v>
      </c>
      <c r="CX479" s="52">
        <v>2.6395887713822602E-3</v>
      </c>
      <c r="CY479" s="52">
        <v>-1.19208961088947E-3</v>
      </c>
      <c r="CZ479" s="52">
        <v>-2.9766576810145201E-3</v>
      </c>
      <c r="DA479" s="57">
        <v>1.05880505047104E-2</v>
      </c>
      <c r="DB479" s="57">
        <v>1.7919037561872599E-2</v>
      </c>
      <c r="DC479" s="57">
        <v>1.42928826408693E-2</v>
      </c>
      <c r="DD479" s="57">
        <v>3.61619249954921E-3</v>
      </c>
      <c r="DE479" s="57">
        <v>3.6844210786740701E-3</v>
      </c>
      <c r="DF479" s="57">
        <v>-8.8523447609064002E-3</v>
      </c>
      <c r="DG479" s="57">
        <v>4.4947105035270099E-3</v>
      </c>
      <c r="DH479" s="57">
        <v>1.49793672066473E-2</v>
      </c>
      <c r="DI479" s="57">
        <v>2.02199783684739E-2</v>
      </c>
      <c r="DJ479" s="57">
        <v>8.6051395419432603E-2</v>
      </c>
      <c r="DK479" s="52">
        <v>0.11325120623550899</v>
      </c>
      <c r="DL479" s="52">
        <v>0.11622727787860999</v>
      </c>
      <c r="DM479" s="52">
        <v>0.10749835279806901</v>
      </c>
      <c r="DN479" s="57">
        <v>7.7263143700354503E-2</v>
      </c>
      <c r="DO479" s="57">
        <v>6.4613026841380903E-3</v>
      </c>
      <c r="DP479" s="52">
        <v>-4.8137629090299E-3</v>
      </c>
      <c r="DQ479" s="52">
        <v>-5.6135550211490904E-4</v>
      </c>
      <c r="DR479" s="58">
        <v>1.0594255995990299E-6</v>
      </c>
      <c r="DS479" s="58">
        <v>8.4818511954226795E-7</v>
      </c>
      <c r="DT479" s="58">
        <v>6.1264248195328996E-7</v>
      </c>
      <c r="DU479" s="58">
        <v>2.93958869275237E-7</v>
      </c>
      <c r="DV479" s="58">
        <v>1.1508795266040799E-7</v>
      </c>
      <c r="DW479" s="58">
        <v>5.3453914244142201E-8</v>
      </c>
      <c r="DX479" s="58">
        <v>1.4216040435748701E-7</v>
      </c>
      <c r="DY479" s="58">
        <v>8.1920492411643399E-7</v>
      </c>
      <c r="DZ479" s="58">
        <v>2.95845046558213E-7</v>
      </c>
      <c r="EA479" s="58">
        <v>2.0061280588322699E-7</v>
      </c>
      <c r="EB479" s="58">
        <v>1.1663010617936099E-7</v>
      </c>
      <c r="EC479" s="58">
        <v>1.4118071852756699E-7</v>
      </c>
      <c r="ED479" s="58">
        <v>4.0154752915091398E-7</v>
      </c>
      <c r="EE479" s="58">
        <v>1.11747331044864E-6</v>
      </c>
      <c r="EF479" s="58">
        <v>1.6470131485066201E-6</v>
      </c>
      <c r="EG479" s="58">
        <v>2.0364610621301901E-6</v>
      </c>
      <c r="EH479" s="58">
        <v>2.1380018788806601E-6</v>
      </c>
      <c r="EI479" s="58">
        <v>2.4173495930948299E-6</v>
      </c>
      <c r="EJ479" s="58">
        <v>2.3474349712010802E-6</v>
      </c>
      <c r="EK479" s="58">
        <v>2.1576631158509198E-6</v>
      </c>
      <c r="EL479" s="58">
        <v>2.4595639230643502E-6</v>
      </c>
      <c r="EM479" s="58">
        <v>1.4993296127910799E-6</v>
      </c>
      <c r="EN479" s="58">
        <v>2.3959000860675598E-7</v>
      </c>
      <c r="EO479" s="58">
        <v>1.9306577720010701E-7</v>
      </c>
    </row>
    <row r="480" spans="2:145" x14ac:dyDescent="0.25">
      <c r="B48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All_All_All_All_All_All_All_All_All_SLAP_PGFG_All_73050</v>
      </c>
      <c r="C480" s="52" t="s">
        <v>203</v>
      </c>
      <c r="D480" s="52" t="s">
        <v>252</v>
      </c>
      <c r="E480" s="52" t="s">
        <v>25</v>
      </c>
      <c r="F480" s="52" t="s">
        <v>25</v>
      </c>
      <c r="G480" s="52" t="s">
        <v>25</v>
      </c>
      <c r="H480" s="52" t="s">
        <v>25</v>
      </c>
      <c r="I480" s="52" t="s">
        <v>25</v>
      </c>
      <c r="J480" s="52" t="s">
        <v>25</v>
      </c>
      <c r="K480" s="52" t="s">
        <v>25</v>
      </c>
      <c r="L480" s="52" t="s">
        <v>25</v>
      </c>
      <c r="M480" s="52" t="s">
        <v>25</v>
      </c>
      <c r="N480" s="55" t="s">
        <v>275</v>
      </c>
      <c r="O480" s="52" t="s">
        <v>25</v>
      </c>
      <c r="P480" s="55">
        <v>73050</v>
      </c>
      <c r="Q480" s="52">
        <v>17</v>
      </c>
      <c r="R480" s="52">
        <v>21</v>
      </c>
      <c r="S480" s="56">
        <v>602.55555555555497</v>
      </c>
      <c r="T480" s="52">
        <v>0</v>
      </c>
      <c r="U480" s="52">
        <v>0</v>
      </c>
      <c r="V480" s="52">
        <v>0</v>
      </c>
      <c r="W480" s="52">
        <v>0</v>
      </c>
      <c r="X480" s="52">
        <v>0.66072613496815702</v>
      </c>
      <c r="Y480" s="52">
        <v>0.57980978963584195</v>
      </c>
      <c r="Z480" s="52">
        <v>0.52217156394512998</v>
      </c>
      <c r="AA480" s="52">
        <v>0.51653199303198105</v>
      </c>
      <c r="AB480" s="52">
        <v>0.50043972816997195</v>
      </c>
      <c r="AC480" s="52">
        <v>0.50772839945655501</v>
      </c>
      <c r="AD480" s="52">
        <v>0.57195388009169001</v>
      </c>
      <c r="AE480" s="52">
        <v>0.63404829183976796</v>
      </c>
      <c r="AF480" s="52">
        <v>0.62713902591603599</v>
      </c>
      <c r="AG480" s="52">
        <v>0.65652224979375995</v>
      </c>
      <c r="AH480" s="52">
        <v>0.72139345253182097</v>
      </c>
      <c r="AI480" s="52">
        <v>0.76909418627697002</v>
      </c>
      <c r="AJ480" s="52">
        <v>0.86026660989926196</v>
      </c>
      <c r="AK480" s="52">
        <v>0.88453206639347104</v>
      </c>
      <c r="AL480" s="52">
        <v>0.96465125072833402</v>
      </c>
      <c r="AM480" s="52">
        <v>1.0791880668795999</v>
      </c>
      <c r="AN480" s="52">
        <v>1.0902314735785701</v>
      </c>
      <c r="AO480" s="52">
        <v>0.98152637313864</v>
      </c>
      <c r="AP480" s="52">
        <v>1.01993201274719</v>
      </c>
      <c r="AQ480" s="52">
        <v>0.92290938863161998</v>
      </c>
      <c r="AR480" s="52">
        <v>1.0009034613126799</v>
      </c>
      <c r="AS480" s="52">
        <v>0.95732980530478295</v>
      </c>
      <c r="AT480" s="52">
        <v>0.88665221448950304</v>
      </c>
      <c r="AU480" s="52">
        <v>0.71281734241761796</v>
      </c>
      <c r="AV480" s="52">
        <v>0.70297206464156403</v>
      </c>
      <c r="AW480" s="52">
        <v>0.68149448973007698</v>
      </c>
      <c r="AX480" s="52">
        <v>0.62068198379355699</v>
      </c>
      <c r="AY480" s="52">
        <v>0.562033802500022</v>
      </c>
      <c r="AZ480" s="52">
        <v>0.52522057307518599</v>
      </c>
      <c r="BA480" s="52">
        <v>0.50785717139736197</v>
      </c>
      <c r="BB480" s="52">
        <v>0.516974762687059</v>
      </c>
      <c r="BC480" s="52">
        <v>0.55615822124903402</v>
      </c>
      <c r="BD480" s="52">
        <v>0.601320076975698</v>
      </c>
      <c r="BE480" s="52">
        <v>0.62121405609247204</v>
      </c>
      <c r="BF480" s="52">
        <v>0.66820643329834895</v>
      </c>
      <c r="BG480" s="52">
        <v>0.707215278698762</v>
      </c>
      <c r="BH480" s="52">
        <v>0.78185484819011297</v>
      </c>
      <c r="BI480" s="52">
        <v>0.90320625356627904</v>
      </c>
      <c r="BJ480" s="52">
        <v>1.1183810759166199</v>
      </c>
      <c r="BK480" s="52">
        <v>1.3189844290152799</v>
      </c>
      <c r="BL480" s="52">
        <v>1.49392469485728</v>
      </c>
      <c r="BM480" s="52">
        <v>1.5440932965098899</v>
      </c>
      <c r="BN480" s="52">
        <v>1.5518091848005999</v>
      </c>
      <c r="BO480" s="52">
        <v>1.43246513507639</v>
      </c>
      <c r="BP480" s="52">
        <v>1.2587889915404999</v>
      </c>
      <c r="BQ480" s="52">
        <v>1.13313517911246</v>
      </c>
      <c r="BR480" s="52">
        <v>1.0177098106993101</v>
      </c>
      <c r="BS480" s="52">
        <v>0.86348635714669097</v>
      </c>
      <c r="BT480" s="52">
        <v>0.741916055628279</v>
      </c>
      <c r="BU480" s="52">
        <v>62.268045407054302</v>
      </c>
      <c r="BV480" s="52">
        <v>60.140190384514902</v>
      </c>
      <c r="BW480" s="52">
        <v>58.8166097412048</v>
      </c>
      <c r="BX480" s="52">
        <v>57.289524702736301</v>
      </c>
      <c r="BY480" s="52">
        <v>56.579630811082602</v>
      </c>
      <c r="BZ480" s="52">
        <v>55.389934755511199</v>
      </c>
      <c r="CA480" s="52">
        <v>54.9965779547869</v>
      </c>
      <c r="CB480" s="52">
        <v>55.085001848913599</v>
      </c>
      <c r="CC480" s="52">
        <v>58.816987968724597</v>
      </c>
      <c r="CD480" s="52">
        <v>64.385854948208703</v>
      </c>
      <c r="CE480" s="52">
        <v>69.808125337754703</v>
      </c>
      <c r="CF480" s="52">
        <v>76.228944794315595</v>
      </c>
      <c r="CG480" s="52">
        <v>81.752678992069093</v>
      </c>
      <c r="CH480" s="52">
        <v>86.314663810139905</v>
      </c>
      <c r="CI480" s="52">
        <v>89.002422243016298</v>
      </c>
      <c r="CJ480" s="52">
        <v>90.650454660854507</v>
      </c>
      <c r="CK480" s="52">
        <v>90.136539398542396</v>
      </c>
      <c r="CL480" s="52">
        <v>87.997952821803196</v>
      </c>
      <c r="CM480" s="52">
        <v>84.370886330689004</v>
      </c>
      <c r="CN480" s="52">
        <v>80.027062227240293</v>
      </c>
      <c r="CO480" s="52">
        <v>74.807877336690495</v>
      </c>
      <c r="CP480" s="52">
        <v>69.746511315364799</v>
      </c>
      <c r="CQ480" s="52">
        <v>66.602399367358103</v>
      </c>
      <c r="CR480" s="57">
        <v>63.905396070823301</v>
      </c>
      <c r="CS480" s="52">
        <v>63.846663030812998</v>
      </c>
      <c r="CT480" s="52">
        <v>-4.6159549837864796E-3</v>
      </c>
      <c r="CU480" s="52">
        <v>-2.2724137092971199E-2</v>
      </c>
      <c r="CV480" s="52">
        <v>-5.7592252611872504E-3</v>
      </c>
      <c r="CW480" s="52">
        <v>-1.1180701357290099E-3</v>
      </c>
      <c r="CX480" s="52">
        <v>5.9418684437869405E-4</v>
      </c>
      <c r="CY480" s="57">
        <v>-3.81703159061564E-3</v>
      </c>
      <c r="CZ480" s="57">
        <v>2.9052569540721999E-3</v>
      </c>
      <c r="DA480" s="57">
        <v>6.1172551073144796E-3</v>
      </c>
      <c r="DB480" s="57">
        <v>2.3174547349436601E-2</v>
      </c>
      <c r="DC480" s="57">
        <v>2.00245759603494E-2</v>
      </c>
      <c r="DD480" s="57">
        <v>1.17046221541921E-2</v>
      </c>
      <c r="DE480" s="57">
        <v>3.44372600156196E-3</v>
      </c>
      <c r="DF480" s="57">
        <v>-6.4398247069661803E-3</v>
      </c>
      <c r="DG480" s="57">
        <v>-4.8136251734566598E-3</v>
      </c>
      <c r="DH480" s="57">
        <v>2.1407554533499698E-3</v>
      </c>
      <c r="DI480" s="57">
        <v>9.40084124378468E-3</v>
      </c>
      <c r="DJ480" s="57">
        <v>7.7840432549582894E-2</v>
      </c>
      <c r="DK480" s="57">
        <v>8.3473891509450004E-2</v>
      </c>
      <c r="DL480" s="57">
        <v>8.2579734538277799E-2</v>
      </c>
      <c r="DM480" s="57">
        <v>6.9801151978858195E-2</v>
      </c>
      <c r="DN480" s="57">
        <v>3.9116839187989902E-2</v>
      </c>
      <c r="DO480" s="57">
        <v>5.0926328945898498E-3</v>
      </c>
      <c r="DP480" s="52">
        <v>8.9879302233870201E-4</v>
      </c>
      <c r="DQ480" s="52">
        <v>1.6653636392402801E-3</v>
      </c>
      <c r="DR480" s="58">
        <v>2.1158709068034599E-6</v>
      </c>
      <c r="DS480" s="58">
        <v>1.80969453309953E-6</v>
      </c>
      <c r="DT480" s="58">
        <v>1.34898257923328E-6</v>
      </c>
      <c r="DU480" s="58">
        <v>7.1041667966544502E-7</v>
      </c>
      <c r="DV480" s="58">
        <v>3.1849866743281402E-7</v>
      </c>
      <c r="DW480" s="58">
        <v>8.9221684841667902E-8</v>
      </c>
      <c r="DX480" s="58">
        <v>3.03625962293486E-7</v>
      </c>
      <c r="DY480" s="58">
        <v>1.8552469264901001E-6</v>
      </c>
      <c r="DZ480" s="58">
        <v>5.43736227242822E-7</v>
      </c>
      <c r="EA480" s="58">
        <v>4.3268998811154101E-7</v>
      </c>
      <c r="EB480" s="58">
        <v>2.4613986735205299E-7</v>
      </c>
      <c r="EC480" s="58">
        <v>2.13662915219107E-7</v>
      </c>
      <c r="ED480" s="58">
        <v>4.6529735138757701E-7</v>
      </c>
      <c r="EE480" s="58">
        <v>1.41540388638535E-6</v>
      </c>
      <c r="EF480" s="58">
        <v>2.2075223409323001E-6</v>
      </c>
      <c r="EG480" s="58">
        <v>2.6219390083852499E-6</v>
      </c>
      <c r="EH480" s="58">
        <v>3.22838508685686E-6</v>
      </c>
      <c r="EI480" s="58">
        <v>3.1030912582137198E-6</v>
      </c>
      <c r="EJ480" s="58">
        <v>2.95708064274816E-6</v>
      </c>
      <c r="EK480" s="58">
        <v>2.1074107625067902E-6</v>
      </c>
      <c r="EL480" s="58">
        <v>2.90491614136348E-6</v>
      </c>
      <c r="EM480" s="58">
        <v>1.68998311425655E-6</v>
      </c>
      <c r="EN480" s="58">
        <v>2.06726393685601E-7</v>
      </c>
      <c r="EO480" s="58">
        <v>1.9738241613476899E-7</v>
      </c>
    </row>
    <row r="481" spans="2:145" x14ac:dyDescent="0.25">
      <c r="B48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All_All_All_All_All_All_All_All_All_SLAP_PGHB_All_73050</v>
      </c>
      <c r="C481" s="52" t="s">
        <v>203</v>
      </c>
      <c r="D481" s="52" t="s">
        <v>253</v>
      </c>
      <c r="E481" s="52" t="s">
        <v>25</v>
      </c>
      <c r="F481" s="52" t="s">
        <v>25</v>
      </c>
      <c r="G481" s="52" t="s">
        <v>25</v>
      </c>
      <c r="H481" s="52" t="s">
        <v>25</v>
      </c>
      <c r="I481" s="52" t="s">
        <v>25</v>
      </c>
      <c r="J481" s="52" t="s">
        <v>25</v>
      </c>
      <c r="K481" s="52" t="s">
        <v>25</v>
      </c>
      <c r="L481" s="52" t="s">
        <v>25</v>
      </c>
      <c r="M481" s="52" t="s">
        <v>25</v>
      </c>
      <c r="N481" s="55" t="s">
        <v>276</v>
      </c>
      <c r="O481" s="52" t="s">
        <v>25</v>
      </c>
      <c r="P481" s="55">
        <v>73050</v>
      </c>
      <c r="Q481" s="52">
        <v>17</v>
      </c>
      <c r="R481" s="52">
        <v>21</v>
      </c>
      <c r="S481" s="56">
        <v>184.777777777777</v>
      </c>
      <c r="T481" s="52">
        <v>0</v>
      </c>
      <c r="U481" s="52">
        <v>0</v>
      </c>
      <c r="V481" s="52">
        <v>0</v>
      </c>
      <c r="W481" s="52">
        <v>0</v>
      </c>
      <c r="X481" s="52">
        <v>0.55984400292113301</v>
      </c>
      <c r="Y481" s="52">
        <v>0.49905648562238403</v>
      </c>
      <c r="Z481" s="52">
        <v>0.46939398964532503</v>
      </c>
      <c r="AA481" s="52">
        <v>0.430842031088709</v>
      </c>
      <c r="AB481" s="52">
        <v>0.42858205298452001</v>
      </c>
      <c r="AC481" s="52">
        <v>0.45265042489753299</v>
      </c>
      <c r="AD481" s="52">
        <v>0.46642431535277401</v>
      </c>
      <c r="AE481" s="52">
        <v>0.47922808397205702</v>
      </c>
      <c r="AF481" s="52">
        <v>0.469161133077234</v>
      </c>
      <c r="AG481" s="52">
        <v>0.50757460342522998</v>
      </c>
      <c r="AH481" s="52">
        <v>0.57018734771789803</v>
      </c>
      <c r="AI481" s="52">
        <v>0.61268454510579096</v>
      </c>
      <c r="AJ481" s="52">
        <v>0.66705016146681695</v>
      </c>
      <c r="AK481" s="52">
        <v>0.69274684869595204</v>
      </c>
      <c r="AL481" s="52">
        <v>0.724987897579356</v>
      </c>
      <c r="AM481" s="52">
        <v>0.73845577941451601</v>
      </c>
      <c r="AN481" s="52">
        <v>0.74050368868127703</v>
      </c>
      <c r="AO481" s="52">
        <v>0.77000200256030704</v>
      </c>
      <c r="AP481" s="52">
        <v>0.75005756142958901</v>
      </c>
      <c r="AQ481" s="52">
        <v>0.74930156343180598</v>
      </c>
      <c r="AR481" s="52">
        <v>0.76386155719762705</v>
      </c>
      <c r="AS481" s="52">
        <v>0.78654080436220097</v>
      </c>
      <c r="AT481" s="52">
        <v>0.70676037010442705</v>
      </c>
      <c r="AU481" s="52">
        <v>0.64939407560187901</v>
      </c>
      <c r="AV481" s="52">
        <v>0.61383876838512397</v>
      </c>
      <c r="AW481" s="52">
        <v>0.62516484281437801</v>
      </c>
      <c r="AX481" s="52">
        <v>0.56774748449846302</v>
      </c>
      <c r="AY481" s="52">
        <v>0.50339757842705501</v>
      </c>
      <c r="AZ481" s="52">
        <v>0.45826571593341198</v>
      </c>
      <c r="BA481" s="52">
        <v>0.42963827201278199</v>
      </c>
      <c r="BB481" s="52">
        <v>0.43784783267979699</v>
      </c>
      <c r="BC481" s="52">
        <v>0.48290211328286198</v>
      </c>
      <c r="BD481" s="52">
        <v>0.53635572042219704</v>
      </c>
      <c r="BE481" s="52">
        <v>0.53976360685554703</v>
      </c>
      <c r="BF481" s="52">
        <v>0.53527443720522105</v>
      </c>
      <c r="BG481" s="52">
        <v>0.55321893078819895</v>
      </c>
      <c r="BH481" s="52">
        <v>0.59063329557931499</v>
      </c>
      <c r="BI481" s="52">
        <v>0.65487607473786502</v>
      </c>
      <c r="BJ481" s="52">
        <v>0.75562505090315601</v>
      </c>
      <c r="BK481" s="52">
        <v>0.86432746369187297</v>
      </c>
      <c r="BL481" s="52">
        <v>0.94694761367802305</v>
      </c>
      <c r="BM481" s="52">
        <v>1.00950152837437</v>
      </c>
      <c r="BN481" s="52">
        <v>1.04459408753852</v>
      </c>
      <c r="BO481" s="52">
        <v>1.0412093148124899</v>
      </c>
      <c r="BP481" s="52">
        <v>0.97835524324263401</v>
      </c>
      <c r="BQ481" s="52">
        <v>0.91967169595862397</v>
      </c>
      <c r="BR481" s="52">
        <v>0.86124205444825497</v>
      </c>
      <c r="BS481" s="52">
        <v>0.72945829613156499</v>
      </c>
      <c r="BT481" s="52">
        <v>0.62772686098707897</v>
      </c>
      <c r="BU481" s="52">
        <v>58.991390178928903</v>
      </c>
      <c r="BV481" s="52">
        <v>58.501781404851101</v>
      </c>
      <c r="BW481" s="52">
        <v>57.826696456701903</v>
      </c>
      <c r="BX481" s="52">
        <v>56.856239677907503</v>
      </c>
      <c r="BY481" s="52">
        <v>56.079958471745499</v>
      </c>
      <c r="BZ481" s="52">
        <v>55.7885466939886</v>
      </c>
      <c r="CA481" s="52">
        <v>55.492509465333001</v>
      </c>
      <c r="CB481" s="52">
        <v>55.433959140495702</v>
      </c>
      <c r="CC481" s="52">
        <v>57.907136248781498</v>
      </c>
      <c r="CD481" s="52">
        <v>60.9554901981409</v>
      </c>
      <c r="CE481" s="52">
        <v>64.058236510455501</v>
      </c>
      <c r="CF481" s="52">
        <v>67.390320174952294</v>
      </c>
      <c r="CG481" s="52">
        <v>69.259358974354697</v>
      </c>
      <c r="CH481" s="52">
        <v>70.606805025332804</v>
      </c>
      <c r="CI481" s="52">
        <v>71.092671113558296</v>
      </c>
      <c r="CJ481" s="52">
        <v>71.317398137861701</v>
      </c>
      <c r="CK481" s="52">
        <v>70.747099923213696</v>
      </c>
      <c r="CL481" s="52">
        <v>70.827263014738804</v>
      </c>
      <c r="CM481" s="52">
        <v>69.7157212277056</v>
      </c>
      <c r="CN481" s="52">
        <v>67.373797167713093</v>
      </c>
      <c r="CO481" s="52">
        <v>65.236968400847601</v>
      </c>
      <c r="CP481" s="52">
        <v>63.2969439738307</v>
      </c>
      <c r="CQ481" s="52">
        <v>62.019967579162497</v>
      </c>
      <c r="CR481" s="57">
        <v>60.927190517123798</v>
      </c>
      <c r="CS481" s="57">
        <v>59.929506790917898</v>
      </c>
      <c r="CT481" s="57">
        <v>-1.5216693711724101E-3</v>
      </c>
      <c r="CU481" s="57">
        <v>-2.2493890983058901E-2</v>
      </c>
      <c r="CV481" s="57">
        <v>-5.9271453849611697E-3</v>
      </c>
      <c r="CW481" s="57">
        <v>-9.779701627574979E-4</v>
      </c>
      <c r="CX481" s="52">
        <v>-3.1172281899334499E-4</v>
      </c>
      <c r="CY481" s="57">
        <v>-2.58374017793131E-3</v>
      </c>
      <c r="CZ481" s="57">
        <v>2.50148911095345E-3</v>
      </c>
      <c r="DA481" s="57">
        <v>6.0846546058740498E-3</v>
      </c>
      <c r="DB481" s="57">
        <v>2.2348901413846701E-2</v>
      </c>
      <c r="DC481" s="57">
        <v>2.15475969023259E-2</v>
      </c>
      <c r="DD481" s="57">
        <v>1.1361624574653799E-2</v>
      </c>
      <c r="DE481" s="57">
        <v>2.8824247306992799E-3</v>
      </c>
      <c r="DF481" s="57">
        <v>6.43523857271303E-3</v>
      </c>
      <c r="DG481" s="57">
        <v>1.2853647268460699E-2</v>
      </c>
      <c r="DH481" s="57">
        <v>2.69206840340122E-2</v>
      </c>
      <c r="DI481" s="52">
        <v>3.3936718398847203E-2</v>
      </c>
      <c r="DJ481" s="57">
        <v>5.7799629278518602E-2</v>
      </c>
      <c r="DK481" s="52">
        <v>7.6187633162407203E-2</v>
      </c>
      <c r="DL481" s="52">
        <v>3.8700949952803897E-2</v>
      </c>
      <c r="DM481" s="57">
        <v>2.42420583105592E-2</v>
      </c>
      <c r="DN481" s="57">
        <v>3.91446418941322E-2</v>
      </c>
      <c r="DO481" s="57">
        <v>9.6393329917394705E-3</v>
      </c>
      <c r="DP481" s="52">
        <v>1.18923135603882E-3</v>
      </c>
      <c r="DQ481" s="52">
        <v>1.81985327740295E-3</v>
      </c>
      <c r="DR481" s="58">
        <v>2.0306759628021399E-6</v>
      </c>
      <c r="DS481" s="58">
        <v>1.7406911803710399E-6</v>
      </c>
      <c r="DT481" s="58">
        <v>1.3097962305682399E-6</v>
      </c>
      <c r="DU481" s="58">
        <v>6.7237253682845997E-7</v>
      </c>
      <c r="DV481" s="58">
        <v>2.8815833302274802E-7</v>
      </c>
      <c r="DW481" s="58">
        <v>9.48876090350875E-8</v>
      </c>
      <c r="DX481" s="58">
        <v>2.9885297762103599E-7</v>
      </c>
      <c r="DY481" s="58">
        <v>2.0441897692232202E-6</v>
      </c>
      <c r="DZ481" s="58">
        <v>5.4500561427391003E-7</v>
      </c>
      <c r="EA481" s="58">
        <v>3.94012862209859E-7</v>
      </c>
      <c r="EB481" s="58">
        <v>2.87990803480454E-7</v>
      </c>
      <c r="EC481" s="58">
        <v>3.3576219256686298E-7</v>
      </c>
      <c r="ED481" s="58">
        <v>7.9104383417645296E-7</v>
      </c>
      <c r="EE481" s="58">
        <v>1.9701396682878399E-6</v>
      </c>
      <c r="EF481" s="58">
        <v>2.6295444403703201E-6</v>
      </c>
      <c r="EG481" s="58">
        <v>3.3412366460992702E-6</v>
      </c>
      <c r="EH481" s="58">
        <v>4.30541514470092E-6</v>
      </c>
      <c r="EI481" s="58">
        <v>3.8940116174901598E-6</v>
      </c>
      <c r="EJ481" s="58">
        <v>3.5998592624326499E-6</v>
      </c>
      <c r="EK481" s="58">
        <v>2.9326862198130301E-6</v>
      </c>
      <c r="EL481" s="58">
        <v>3.1470164004730102E-6</v>
      </c>
      <c r="EM481" s="58">
        <v>1.65950460244941E-6</v>
      </c>
      <c r="EN481" s="58">
        <v>2.1700189579238401E-7</v>
      </c>
      <c r="EO481" s="58">
        <v>1.9394957293467499E-7</v>
      </c>
    </row>
    <row r="482" spans="2:145" x14ac:dyDescent="0.25">
      <c r="B48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All_All_All_All_All_All_All_All_All_SLAP_PGKN_All_73050</v>
      </c>
      <c r="C482" s="52" t="s">
        <v>203</v>
      </c>
      <c r="D482" s="52" t="s">
        <v>254</v>
      </c>
      <c r="E482" s="52" t="s">
        <v>25</v>
      </c>
      <c r="F482" s="52" t="s">
        <v>25</v>
      </c>
      <c r="G482" s="52" t="s">
        <v>25</v>
      </c>
      <c r="H482" s="52" t="s">
        <v>25</v>
      </c>
      <c r="I482" s="52" t="s">
        <v>25</v>
      </c>
      <c r="J482" s="52" t="s">
        <v>25</v>
      </c>
      <c r="K482" s="52" t="s">
        <v>25</v>
      </c>
      <c r="L482" s="52" t="s">
        <v>25</v>
      </c>
      <c r="M482" s="52" t="s">
        <v>25</v>
      </c>
      <c r="N482" s="55" t="s">
        <v>277</v>
      </c>
      <c r="O482" s="52" t="s">
        <v>25</v>
      </c>
      <c r="P482" s="55">
        <v>73050</v>
      </c>
      <c r="Q482" s="52">
        <v>17</v>
      </c>
      <c r="R482" s="52">
        <v>21</v>
      </c>
      <c r="S482" s="56">
        <v>5270.1111111111104</v>
      </c>
      <c r="T482" s="52">
        <v>0</v>
      </c>
      <c r="U482" s="52">
        <v>0</v>
      </c>
      <c r="V482" s="52">
        <v>0</v>
      </c>
      <c r="W482" s="52">
        <v>0</v>
      </c>
      <c r="X482" s="52">
        <v>1.21320216467195</v>
      </c>
      <c r="Y482" s="52">
        <v>1.07067924604175</v>
      </c>
      <c r="Z482" s="52">
        <v>0.93918888473917395</v>
      </c>
      <c r="AA482" s="52">
        <v>0.853851238289702</v>
      </c>
      <c r="AB482" s="52">
        <v>0.78859221307382998</v>
      </c>
      <c r="AC482" s="52">
        <v>0.74578005921659096</v>
      </c>
      <c r="AD482" s="52">
        <v>0.73248404073054396</v>
      </c>
      <c r="AE482" s="52">
        <v>0.75731827097325999</v>
      </c>
      <c r="AF482" s="52">
        <v>0.80783535309584498</v>
      </c>
      <c r="AG482" s="52">
        <v>0.93272604070723097</v>
      </c>
      <c r="AH482" s="52">
        <v>1.11033491278661</v>
      </c>
      <c r="AI482" s="52">
        <v>1.3471216659465399</v>
      </c>
      <c r="AJ482" s="52">
        <v>1.63550215714021</v>
      </c>
      <c r="AK482" s="52">
        <v>1.89392806939415</v>
      </c>
      <c r="AL482" s="52">
        <v>2.1671545872603999</v>
      </c>
      <c r="AM482" s="52">
        <v>2.3567076654629999</v>
      </c>
      <c r="AN482" s="52">
        <v>2.39909051060248</v>
      </c>
      <c r="AO482" s="52">
        <v>2.4005237013725802</v>
      </c>
      <c r="AP482" s="52">
        <v>2.3066873004739801</v>
      </c>
      <c r="AQ482" s="52">
        <v>2.1728297004147898</v>
      </c>
      <c r="AR482" s="52">
        <v>2.08311356333029</v>
      </c>
      <c r="AS482" s="52">
        <v>2.0242915186530199</v>
      </c>
      <c r="AT482" s="52">
        <v>1.7852123189279001</v>
      </c>
      <c r="AU482" s="52">
        <v>1.52479922569667</v>
      </c>
      <c r="AV482" s="52">
        <v>1.3793473729939301</v>
      </c>
      <c r="AW482" s="52">
        <v>1.2294498244788299</v>
      </c>
      <c r="AX482" s="52">
        <v>1.0609653521273801</v>
      </c>
      <c r="AY482" s="52">
        <v>0.93452475765562804</v>
      </c>
      <c r="AZ482" s="52">
        <v>0.83131952179475599</v>
      </c>
      <c r="BA482" s="52">
        <v>0.76464067956557102</v>
      </c>
      <c r="BB482" s="52">
        <v>0.73766339672121395</v>
      </c>
      <c r="BC482" s="52">
        <v>0.75918611828768001</v>
      </c>
      <c r="BD482" s="52">
        <v>0.82142678363275201</v>
      </c>
      <c r="BE482" s="52">
        <v>0.86721451298131502</v>
      </c>
      <c r="BF482" s="52">
        <v>0.98387283406162196</v>
      </c>
      <c r="BG482" s="52">
        <v>1.13190418074286</v>
      </c>
      <c r="BH482" s="52">
        <v>1.3372229520618999</v>
      </c>
      <c r="BI482" s="52">
        <v>1.57595171986633</v>
      </c>
      <c r="BJ482" s="52">
        <v>1.8127740183579799</v>
      </c>
      <c r="BK482" s="52">
        <v>2.0454184159230002</v>
      </c>
      <c r="BL482" s="52">
        <v>2.2290314606619299</v>
      </c>
      <c r="BM482" s="52">
        <v>2.3700420365978201</v>
      </c>
      <c r="BN482" s="52">
        <v>2.4497800191333998</v>
      </c>
      <c r="BO482" s="52">
        <v>2.4151455065471299</v>
      </c>
      <c r="BP482" s="52">
        <v>2.2738186480714</v>
      </c>
      <c r="BQ482" s="52">
        <v>2.1488928570781098</v>
      </c>
      <c r="BR482" s="52">
        <v>2.0137609795308302</v>
      </c>
      <c r="BS482" s="52">
        <v>1.7782485186924399</v>
      </c>
      <c r="BT482" s="52">
        <v>1.51838879177869</v>
      </c>
      <c r="BU482" s="52">
        <v>83.043128214589302</v>
      </c>
      <c r="BV482" s="52">
        <v>80.244439095327806</v>
      </c>
      <c r="BW482" s="52">
        <v>78.749495331495396</v>
      </c>
      <c r="BX482" s="52">
        <v>77.860660454089299</v>
      </c>
      <c r="BY482" s="52">
        <v>75.563209314428306</v>
      </c>
      <c r="BZ482" s="52">
        <v>73.942174978236693</v>
      </c>
      <c r="CA482" s="52">
        <v>73.1668894034716</v>
      </c>
      <c r="CB482" s="52">
        <v>73.533540105713797</v>
      </c>
      <c r="CC482" s="52">
        <v>77.060410357922393</v>
      </c>
      <c r="CD482" s="52">
        <v>80.929169616333098</v>
      </c>
      <c r="CE482" s="52">
        <v>85.398274079571195</v>
      </c>
      <c r="CF482" s="52">
        <v>89.048168841111305</v>
      </c>
      <c r="CG482" s="52">
        <v>92.351104586982203</v>
      </c>
      <c r="CH482" s="52">
        <v>94.849427465206006</v>
      </c>
      <c r="CI482" s="52">
        <v>97.173995781535396</v>
      </c>
      <c r="CJ482" s="52">
        <v>98.834273949413003</v>
      </c>
      <c r="CK482" s="52">
        <v>99.986092838748405</v>
      </c>
      <c r="CL482" s="52">
        <v>100.148146463149</v>
      </c>
      <c r="CM482" s="52">
        <v>99.370672631651004</v>
      </c>
      <c r="CN482" s="52">
        <v>98.091325200329706</v>
      </c>
      <c r="CO482" s="52">
        <v>95.639690202085504</v>
      </c>
      <c r="CP482" s="52">
        <v>93.1122063508612</v>
      </c>
      <c r="CQ482" s="52">
        <v>89.923117866600805</v>
      </c>
      <c r="CR482" s="52">
        <v>87.600647802054795</v>
      </c>
      <c r="CS482" s="52">
        <v>85.057266737562401</v>
      </c>
      <c r="CT482" s="52">
        <v>3.3794272578428097E-2</v>
      </c>
      <c r="CU482" s="52">
        <v>3.9358048041929598E-2</v>
      </c>
      <c r="CV482" s="52">
        <v>3.2591702572633899E-2</v>
      </c>
      <c r="CW482" s="52">
        <v>2.1141863353644999E-2</v>
      </c>
      <c r="CX482" s="52">
        <v>3.1068005502871898E-3</v>
      </c>
      <c r="CY482" s="52">
        <v>-9.2204888731611096E-4</v>
      </c>
      <c r="CZ482" s="52">
        <v>-4.82276924453077E-3</v>
      </c>
      <c r="DA482" s="57">
        <v>1.2595354317840301E-2</v>
      </c>
      <c r="DB482" s="57">
        <v>1.6373076963578301E-2</v>
      </c>
      <c r="DC482" s="57">
        <v>1.2680251435346899E-2</v>
      </c>
      <c r="DD482" s="57">
        <v>1.88837607687039E-3</v>
      </c>
      <c r="DE482" s="57">
        <v>3.8733439469376099E-3</v>
      </c>
      <c r="DF482" s="57">
        <v>-6.0242475765996898E-3</v>
      </c>
      <c r="DG482" s="57">
        <v>1.32219959300533E-2</v>
      </c>
      <c r="DH482" s="52">
        <v>2.0997942788491802E-2</v>
      </c>
      <c r="DI482" s="52">
        <v>2.1955366161887601E-2</v>
      </c>
      <c r="DJ482" s="52">
        <v>8.6164813699865297E-2</v>
      </c>
      <c r="DK482" s="52">
        <v>0.112849507833633</v>
      </c>
      <c r="DL482" s="52">
        <v>0.116024812993014</v>
      </c>
      <c r="DM482" s="52">
        <v>0.10747870852637401</v>
      </c>
      <c r="DN482" s="57">
        <v>8.42066545528809E-2</v>
      </c>
      <c r="DO482" s="57">
        <v>1.5466142577363401E-2</v>
      </c>
      <c r="DP482" s="52">
        <v>-5.1284943359735597E-3</v>
      </c>
      <c r="DQ482" s="52">
        <v>-9.1925033791849205E-4</v>
      </c>
      <c r="DR482" s="58">
        <v>1.7148503587671499E-6</v>
      </c>
      <c r="DS482" s="58">
        <v>1.4417042532996499E-6</v>
      </c>
      <c r="DT482" s="58">
        <v>1.02983498473045E-6</v>
      </c>
      <c r="DU482" s="58">
        <v>6.3970788646227999E-7</v>
      </c>
      <c r="DV482" s="58">
        <v>2.9927360048025999E-7</v>
      </c>
      <c r="DW482" s="58">
        <v>1.19148451473571E-7</v>
      </c>
      <c r="DX482" s="58">
        <v>3.3336127222245401E-7</v>
      </c>
      <c r="DY482" s="58">
        <v>1.0338135227129299E-6</v>
      </c>
      <c r="DZ482" s="58">
        <v>8.7289294569710501E-7</v>
      </c>
      <c r="EA482" s="58">
        <v>5.9061561040011601E-7</v>
      </c>
      <c r="EB482" s="58">
        <v>3.09614623890935E-7</v>
      </c>
      <c r="EC482" s="58">
        <v>5.61697286325799E-7</v>
      </c>
      <c r="ED482" s="58">
        <v>1.2080850973695799E-6</v>
      </c>
      <c r="EE482" s="58">
        <v>2.4434967924273402E-6</v>
      </c>
      <c r="EF482" s="58">
        <v>3.2279156845888998E-6</v>
      </c>
      <c r="EG482" s="58">
        <v>3.5267630255997602E-6</v>
      </c>
      <c r="EH482" s="58">
        <v>4.27287508699767E-6</v>
      </c>
      <c r="EI482" s="58">
        <v>4.4928003370175499E-6</v>
      </c>
      <c r="EJ482" s="58">
        <v>4.3769458383522302E-6</v>
      </c>
      <c r="EK482" s="58">
        <v>4.38305928174151E-6</v>
      </c>
      <c r="EL482" s="58">
        <v>4.8031033198207704E-6</v>
      </c>
      <c r="EM482" s="58">
        <v>3.50063092716003E-6</v>
      </c>
      <c r="EN482" s="58">
        <v>6.0062930260604096E-7</v>
      </c>
      <c r="EO482" s="58">
        <v>6.8417914752572297E-7</v>
      </c>
    </row>
    <row r="483" spans="2:145" x14ac:dyDescent="0.25">
      <c r="B48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All_All_All_All_All_All_All_All_All_SLAP_PGLP-APND_All_73050</v>
      </c>
      <c r="C483" s="52" t="s">
        <v>203</v>
      </c>
      <c r="D483" s="52" t="s">
        <v>271</v>
      </c>
      <c r="E483" s="52" t="s">
        <v>25</v>
      </c>
      <c r="F483" s="52" t="s">
        <v>25</v>
      </c>
      <c r="G483" s="52" t="s">
        <v>25</v>
      </c>
      <c r="H483" s="52" t="s">
        <v>25</v>
      </c>
      <c r="I483" s="52" t="s">
        <v>25</v>
      </c>
      <c r="J483" s="52" t="s">
        <v>25</v>
      </c>
      <c r="K483" s="52" t="s">
        <v>25</v>
      </c>
      <c r="L483" s="52" t="s">
        <v>25</v>
      </c>
      <c r="M483" s="52" t="s">
        <v>25</v>
      </c>
      <c r="N483" s="55" t="s">
        <v>278</v>
      </c>
      <c r="O483" s="52" t="s">
        <v>25</v>
      </c>
      <c r="P483" s="55">
        <v>73050</v>
      </c>
      <c r="Q483" s="52">
        <v>17</v>
      </c>
      <c r="R483" s="52">
        <v>21</v>
      </c>
      <c r="S483" s="56">
        <v>2</v>
      </c>
      <c r="T483" s="52">
        <v>1</v>
      </c>
      <c r="U483" s="52">
        <v>1</v>
      </c>
      <c r="V483" s="52">
        <v>0</v>
      </c>
      <c r="W483" s="52">
        <v>0</v>
      </c>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v>75.148180528079607</v>
      </c>
      <c r="BV483" s="52">
        <v>72.323631589369796</v>
      </c>
      <c r="BW483" s="52">
        <v>70.957922553385202</v>
      </c>
      <c r="BX483" s="52">
        <v>69.741345836298805</v>
      </c>
      <c r="BY483" s="52">
        <v>68.451953609053504</v>
      </c>
      <c r="BZ483" s="52">
        <v>67.455397610624203</v>
      </c>
      <c r="CA483" s="52">
        <v>66.703441723115205</v>
      </c>
      <c r="CB483" s="52">
        <v>66.742368575739803</v>
      </c>
      <c r="CC483" s="52">
        <v>69.855712609609498</v>
      </c>
      <c r="CD483" s="52">
        <v>74.867662336197299</v>
      </c>
      <c r="CE483" s="52">
        <v>79.467449383019698</v>
      </c>
      <c r="CF483" s="52">
        <v>83.599189818757793</v>
      </c>
      <c r="CG483" s="52">
        <v>87.280653089360698</v>
      </c>
      <c r="CH483" s="52">
        <v>90.388476230292</v>
      </c>
      <c r="CI483" s="52">
        <v>92.809957759409599</v>
      </c>
      <c r="CJ483" s="52">
        <v>94.6400908615297</v>
      </c>
      <c r="CK483" s="52">
        <v>95.397861575558295</v>
      </c>
      <c r="CL483" s="52">
        <v>95.205894942914497</v>
      </c>
      <c r="CM483" s="52">
        <v>93.833020778606794</v>
      </c>
      <c r="CN483" s="52">
        <v>90.972698840667803</v>
      </c>
      <c r="CO483" s="52">
        <v>87.068610257450501</v>
      </c>
      <c r="CP483" s="52">
        <v>83.278001787349694</v>
      </c>
      <c r="CQ483" s="52">
        <v>80.273321293104104</v>
      </c>
      <c r="CR483" s="52">
        <v>77.840004899847301</v>
      </c>
      <c r="CS483" s="52">
        <v>76.128754143475305</v>
      </c>
      <c r="CT483" s="52"/>
      <c r="CU483" s="52"/>
      <c r="CV483" s="52"/>
      <c r="CW483" s="52"/>
      <c r="CX483" s="52"/>
      <c r="CY483" s="52"/>
      <c r="CZ483" s="52"/>
      <c r="DA483" s="57"/>
      <c r="DB483" s="57"/>
      <c r="DC483" s="57"/>
      <c r="DD483" s="57"/>
      <c r="DE483" s="57"/>
      <c r="DF483" s="57"/>
      <c r="DG483" s="52"/>
      <c r="DH483" s="52"/>
      <c r="DI483" s="52"/>
      <c r="DJ483" s="52"/>
      <c r="DK483" s="52"/>
      <c r="DL483" s="52"/>
      <c r="DM483" s="52"/>
      <c r="DN483" s="57"/>
      <c r="DO483" s="57"/>
      <c r="DP483" s="52"/>
      <c r="DQ483" s="52"/>
      <c r="DR483" s="58"/>
      <c r="DS483" s="58"/>
      <c r="DT483" s="58"/>
      <c r="DU483" s="58"/>
      <c r="DV483" s="58"/>
      <c r="DW483" s="58"/>
      <c r="DX483" s="58"/>
      <c r="DY483" s="58"/>
      <c r="DZ483" s="58"/>
      <c r="EA483" s="58"/>
      <c r="EB483" s="58"/>
      <c r="EC483" s="58"/>
      <c r="ED483" s="58"/>
      <c r="EE483" s="58"/>
      <c r="EF483" s="58"/>
      <c r="EG483" s="58"/>
      <c r="EH483" s="58"/>
      <c r="EI483" s="58"/>
      <c r="EJ483" s="59"/>
      <c r="EK483" s="58"/>
      <c r="EL483" s="58"/>
      <c r="EM483" s="58"/>
      <c r="EN483" s="58"/>
      <c r="EO483" s="58"/>
    </row>
    <row r="484" spans="2:145" x14ac:dyDescent="0.25">
      <c r="B48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All_All_All_All_All_All_All_All_All_SLAP_PGNB_All_73050</v>
      </c>
      <c r="C484" s="52" t="s">
        <v>203</v>
      </c>
      <c r="D484" s="52" t="s">
        <v>255</v>
      </c>
      <c r="E484" s="52" t="s">
        <v>25</v>
      </c>
      <c r="F484" s="52" t="s">
        <v>25</v>
      </c>
      <c r="G484" s="52" t="s">
        <v>25</v>
      </c>
      <c r="H484" s="52" t="s">
        <v>25</v>
      </c>
      <c r="I484" s="52" t="s">
        <v>25</v>
      </c>
      <c r="J484" s="52" t="s">
        <v>25</v>
      </c>
      <c r="K484" s="52" t="s">
        <v>25</v>
      </c>
      <c r="L484" s="52" t="s">
        <v>25</v>
      </c>
      <c r="M484" s="52" t="s">
        <v>25</v>
      </c>
      <c r="N484" s="55" t="s">
        <v>279</v>
      </c>
      <c r="O484" s="52" t="s">
        <v>25</v>
      </c>
      <c r="P484" s="55">
        <v>73050</v>
      </c>
      <c r="Q484" s="52">
        <v>17</v>
      </c>
      <c r="R484" s="52">
        <v>21</v>
      </c>
      <c r="S484" s="56">
        <v>910</v>
      </c>
      <c r="T484" s="52">
        <v>0</v>
      </c>
      <c r="U484" s="52">
        <v>0</v>
      </c>
      <c r="V484" s="52">
        <v>0</v>
      </c>
      <c r="W484" s="52">
        <v>0</v>
      </c>
      <c r="X484" s="52">
        <v>0.78618166631821995</v>
      </c>
      <c r="Y484" s="52">
        <v>0.73064163207251498</v>
      </c>
      <c r="Z484" s="52">
        <v>0.66320430205020098</v>
      </c>
      <c r="AA484" s="52">
        <v>0.610019102837284</v>
      </c>
      <c r="AB484" s="52">
        <v>0.55833285866566496</v>
      </c>
      <c r="AC484" s="52">
        <v>0.54664388098643502</v>
      </c>
      <c r="AD484" s="52">
        <v>0.61221719853813605</v>
      </c>
      <c r="AE484" s="52">
        <v>0.69025624711920097</v>
      </c>
      <c r="AF484" s="52">
        <v>0.67866132645873301</v>
      </c>
      <c r="AG484" s="52">
        <v>0.82870190555049905</v>
      </c>
      <c r="AH484" s="52">
        <v>0.80289095287055601</v>
      </c>
      <c r="AI484" s="52">
        <v>0.80787039773401403</v>
      </c>
      <c r="AJ484" s="52">
        <v>0.86011280160827497</v>
      </c>
      <c r="AK484" s="52">
        <v>0.92987614940513896</v>
      </c>
      <c r="AL484" s="52">
        <v>0.97295494332937604</v>
      </c>
      <c r="AM484" s="52">
        <v>1.0741903488554001</v>
      </c>
      <c r="AN484" s="52">
        <v>1.0574006122459101</v>
      </c>
      <c r="AO484" s="52">
        <v>1.09030088577847</v>
      </c>
      <c r="AP484" s="52">
        <v>1.10336585720864</v>
      </c>
      <c r="AQ484" s="52">
        <v>1.0371776077466299</v>
      </c>
      <c r="AR484" s="52">
        <v>0.99819064074863995</v>
      </c>
      <c r="AS484" s="52">
        <v>1.0259697574811499</v>
      </c>
      <c r="AT484" s="52">
        <v>0.94427286499115604</v>
      </c>
      <c r="AU484" s="52">
        <v>0.78805155452459497</v>
      </c>
      <c r="AV484" s="52">
        <v>0.771729409217213</v>
      </c>
      <c r="AW484" s="52">
        <v>0.73228045805439601</v>
      </c>
      <c r="AX484" s="52">
        <v>0.66857913783080003</v>
      </c>
      <c r="AY484" s="52">
        <v>0.60650987312430105</v>
      </c>
      <c r="AZ484" s="52">
        <v>0.56775603972663402</v>
      </c>
      <c r="BA484" s="52">
        <v>0.55421240699247798</v>
      </c>
      <c r="BB484" s="52">
        <v>0.56346114680514103</v>
      </c>
      <c r="BC484" s="52">
        <v>0.60077977966777496</v>
      </c>
      <c r="BD484" s="52">
        <v>0.63801167451089902</v>
      </c>
      <c r="BE484" s="52">
        <v>0.65808887824129503</v>
      </c>
      <c r="BF484" s="52">
        <v>0.71675131401747505</v>
      </c>
      <c r="BG484" s="52">
        <v>0.77316746288316496</v>
      </c>
      <c r="BH484" s="52">
        <v>0.85481949696051396</v>
      </c>
      <c r="BI484" s="52">
        <v>0.96159083293450398</v>
      </c>
      <c r="BJ484" s="52">
        <v>1.1125589747493401</v>
      </c>
      <c r="BK484" s="52">
        <v>1.27730823063704</v>
      </c>
      <c r="BL484" s="52">
        <v>1.40701880572412</v>
      </c>
      <c r="BM484" s="52">
        <v>1.50830334039295</v>
      </c>
      <c r="BN484" s="52">
        <v>1.52557751748101</v>
      </c>
      <c r="BO484" s="52">
        <v>1.44021597360636</v>
      </c>
      <c r="BP484" s="52">
        <v>1.2882875884848299</v>
      </c>
      <c r="BQ484" s="52">
        <v>1.1846894301092701</v>
      </c>
      <c r="BR484" s="52">
        <v>1.08474498106143</v>
      </c>
      <c r="BS484" s="52">
        <v>0.93224090370001</v>
      </c>
      <c r="BT484" s="52">
        <v>0.80064624091414704</v>
      </c>
      <c r="BU484" s="52">
        <v>63.749259031743897</v>
      </c>
      <c r="BV484" s="52">
        <v>62.114292163450301</v>
      </c>
      <c r="BW484" s="52">
        <v>60.532590191337</v>
      </c>
      <c r="BX484" s="52">
        <v>59.557561667390701</v>
      </c>
      <c r="BY484" s="52">
        <v>58.926278937754702</v>
      </c>
      <c r="BZ484" s="52">
        <v>58.358492527305003</v>
      </c>
      <c r="CA484" s="52">
        <v>58.1620275123773</v>
      </c>
      <c r="CB484" s="52">
        <v>58.026034445349502</v>
      </c>
      <c r="CC484" s="52">
        <v>61.242135312736004</v>
      </c>
      <c r="CD484" s="52">
        <v>66.030747346242507</v>
      </c>
      <c r="CE484" s="52">
        <v>70.395423514180706</v>
      </c>
      <c r="CF484" s="52">
        <v>74.859304039101204</v>
      </c>
      <c r="CG484" s="52">
        <v>79.128718837519202</v>
      </c>
      <c r="CH484" s="52">
        <v>82.624873850747207</v>
      </c>
      <c r="CI484" s="52">
        <v>85.111107040621107</v>
      </c>
      <c r="CJ484" s="52">
        <v>86.836584153739906</v>
      </c>
      <c r="CK484" s="52">
        <v>87.045917734882494</v>
      </c>
      <c r="CL484" s="52">
        <v>85.735442903178907</v>
      </c>
      <c r="CM484" s="52">
        <v>83.154534263073401</v>
      </c>
      <c r="CN484" s="52">
        <v>79.344500306559098</v>
      </c>
      <c r="CO484" s="52">
        <v>75.154992877673806</v>
      </c>
      <c r="CP484" s="52">
        <v>71.880166310605105</v>
      </c>
      <c r="CQ484" s="52">
        <v>68.918115284090405</v>
      </c>
      <c r="CR484" s="52">
        <v>65.769558479574897</v>
      </c>
      <c r="CS484" s="52">
        <v>65.150653046248394</v>
      </c>
      <c r="CT484" s="52">
        <v>-3.8857205059103701E-3</v>
      </c>
      <c r="CU484" s="52">
        <v>-1.9916155917841499E-2</v>
      </c>
      <c r="CV484" s="52">
        <v>-4.87476042394427E-3</v>
      </c>
      <c r="CW484" s="52">
        <v>-6.53392621591701E-4</v>
      </c>
      <c r="CX484" s="52">
        <v>8.5104186727250899E-4</v>
      </c>
      <c r="CY484" s="52">
        <v>-4.2927338630601797E-3</v>
      </c>
      <c r="CZ484" s="52">
        <v>3.15408824820542E-3</v>
      </c>
      <c r="DA484" s="57">
        <v>6.4264434862509497E-3</v>
      </c>
      <c r="DB484" s="57">
        <v>2.3442240558520799E-2</v>
      </c>
      <c r="DC484" s="57">
        <v>1.9414185193476902E-2</v>
      </c>
      <c r="DD484" s="57">
        <v>1.20474172168108E-2</v>
      </c>
      <c r="DE484" s="57">
        <v>2.77462635614342E-3</v>
      </c>
      <c r="DF484" s="57">
        <v>-5.2130681801272503E-3</v>
      </c>
      <c r="DG484" s="57">
        <v>-3.89849642286686E-3</v>
      </c>
      <c r="DH484" s="57">
        <v>3.9046069099027201E-3</v>
      </c>
      <c r="DI484" s="52">
        <v>1.2470981255492E-2</v>
      </c>
      <c r="DJ484" s="57">
        <v>7.6657059554766205E-2</v>
      </c>
      <c r="DK484" s="52">
        <v>8.3206114923008903E-2</v>
      </c>
      <c r="DL484" s="57">
        <v>7.9939290822206299E-2</v>
      </c>
      <c r="DM484" s="52">
        <v>6.8332405374916402E-2</v>
      </c>
      <c r="DN484" s="57">
        <v>4.0805672453926398E-2</v>
      </c>
      <c r="DO484" s="57">
        <v>6.0470708887002296E-3</v>
      </c>
      <c r="DP484" s="52">
        <v>7.6893248272009703E-4</v>
      </c>
      <c r="DQ484" s="52">
        <v>1.1885403202408699E-3</v>
      </c>
      <c r="DR484" s="58">
        <v>3.0266781331196099E-6</v>
      </c>
      <c r="DS484" s="58">
        <v>2.6478113429334499E-6</v>
      </c>
      <c r="DT484" s="58">
        <v>1.9999055551952301E-6</v>
      </c>
      <c r="DU484" s="58">
        <v>9.3705278931682002E-7</v>
      </c>
      <c r="DV484" s="58">
        <v>3.2447490235795198E-7</v>
      </c>
      <c r="DW484" s="58">
        <v>1.01284602129011E-7</v>
      </c>
      <c r="DX484" s="58">
        <v>3.7596416545066097E-7</v>
      </c>
      <c r="DY484" s="58">
        <v>2.8472170058769499E-6</v>
      </c>
      <c r="DZ484" s="58">
        <v>6.2659426244391695E-7</v>
      </c>
      <c r="EA484" s="58">
        <v>4.1837201364561497E-7</v>
      </c>
      <c r="EB484" s="58">
        <v>2.34304438241753E-7</v>
      </c>
      <c r="EC484" s="58">
        <v>2.1383977433013701E-7</v>
      </c>
      <c r="ED484" s="58">
        <v>4.8011571934462596E-7</v>
      </c>
      <c r="EE484" s="58">
        <v>1.3723544356815801E-6</v>
      </c>
      <c r="EF484" s="58">
        <v>1.9226508644608099E-6</v>
      </c>
      <c r="EG484" s="58">
        <v>2.4346087386125599E-6</v>
      </c>
      <c r="EH484" s="58">
        <v>2.8514245506664398E-6</v>
      </c>
      <c r="EI484" s="58">
        <v>2.9265761583866902E-6</v>
      </c>
      <c r="EJ484" s="58">
        <v>2.8813644593325599E-6</v>
      </c>
      <c r="EK484" s="58">
        <v>2.5302328296142301E-6</v>
      </c>
      <c r="EL484" s="58">
        <v>4.16220264997868E-6</v>
      </c>
      <c r="EM484" s="58">
        <v>2.2508477563260202E-6</v>
      </c>
      <c r="EN484" s="58">
        <v>2.36871024979208E-7</v>
      </c>
      <c r="EO484" s="58">
        <v>2.3027914108956299E-7</v>
      </c>
    </row>
    <row r="485" spans="2:145" x14ac:dyDescent="0.25">
      <c r="B48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All_All_All_All_All_All_All_All_All_SLAP_PGNC_All_73050</v>
      </c>
      <c r="C485" s="52" t="s">
        <v>203</v>
      </c>
      <c r="D485" s="52" t="s">
        <v>256</v>
      </c>
      <c r="E485" s="52" t="s">
        <v>25</v>
      </c>
      <c r="F485" s="52" t="s">
        <v>25</v>
      </c>
      <c r="G485" s="52" t="s">
        <v>25</v>
      </c>
      <c r="H485" s="52" t="s">
        <v>25</v>
      </c>
      <c r="I485" s="52" t="s">
        <v>25</v>
      </c>
      <c r="J485" s="52" t="s">
        <v>25</v>
      </c>
      <c r="K485" s="52" t="s">
        <v>25</v>
      </c>
      <c r="L485" s="52" t="s">
        <v>25</v>
      </c>
      <c r="M485" s="52" t="s">
        <v>25</v>
      </c>
      <c r="N485" s="55" t="s">
        <v>280</v>
      </c>
      <c r="O485" s="52" t="s">
        <v>25</v>
      </c>
      <c r="P485" s="55">
        <v>73050</v>
      </c>
      <c r="Q485" s="52">
        <v>17</v>
      </c>
      <c r="R485" s="52">
        <v>21</v>
      </c>
      <c r="S485" s="56">
        <v>1174.3333333333301</v>
      </c>
      <c r="T485" s="52">
        <v>0</v>
      </c>
      <c r="U485" s="52">
        <v>0</v>
      </c>
      <c r="V485" s="52">
        <v>0</v>
      </c>
      <c r="W485" s="52">
        <v>0</v>
      </c>
      <c r="X485" s="52">
        <v>0.72253079347440996</v>
      </c>
      <c r="Y485" s="52">
        <v>0.62163867127263805</v>
      </c>
      <c r="Z485" s="52">
        <v>0.55256203920854896</v>
      </c>
      <c r="AA485" s="52">
        <v>0.50628394419709699</v>
      </c>
      <c r="AB485" s="52">
        <v>0.491224062763648</v>
      </c>
      <c r="AC485" s="52">
        <v>0.53322896033052503</v>
      </c>
      <c r="AD485" s="52">
        <v>0.57859436272308096</v>
      </c>
      <c r="AE485" s="52">
        <v>0.64071856096157398</v>
      </c>
      <c r="AF485" s="52">
        <v>0.61353122504525903</v>
      </c>
      <c r="AG485" s="52">
        <v>0.65109448512600498</v>
      </c>
      <c r="AH485" s="52">
        <v>0.72082496015740805</v>
      </c>
      <c r="AI485" s="52">
        <v>0.86323706430946201</v>
      </c>
      <c r="AJ485" s="52">
        <v>0.97240654364146395</v>
      </c>
      <c r="AK485" s="52">
        <v>1.11388523092944</v>
      </c>
      <c r="AL485" s="52">
        <v>1.2885459900618601</v>
      </c>
      <c r="AM485" s="52">
        <v>1.430322288423</v>
      </c>
      <c r="AN485" s="52">
        <v>1.4453254909220401</v>
      </c>
      <c r="AO485" s="52">
        <v>1.5166342626378699</v>
      </c>
      <c r="AP485" s="52">
        <v>1.4696265182577899</v>
      </c>
      <c r="AQ485" s="52">
        <v>1.3327042788888901</v>
      </c>
      <c r="AR485" s="52">
        <v>1.2692745551639</v>
      </c>
      <c r="AS485" s="52">
        <v>1.2022181999291299</v>
      </c>
      <c r="AT485" s="52">
        <v>1.0315196700973399</v>
      </c>
      <c r="AU485" s="52">
        <v>0.86100895407106703</v>
      </c>
      <c r="AV485" s="52">
        <v>0.807804251927144</v>
      </c>
      <c r="AW485" s="52">
        <v>0.75382092906031795</v>
      </c>
      <c r="AX485" s="52">
        <v>0.65054385619444699</v>
      </c>
      <c r="AY485" s="52">
        <v>0.58573937071932602</v>
      </c>
      <c r="AZ485" s="52">
        <v>0.54031294146407605</v>
      </c>
      <c r="BA485" s="52">
        <v>0.51603440772932996</v>
      </c>
      <c r="BB485" s="52">
        <v>0.52276046567163603</v>
      </c>
      <c r="BC485" s="52">
        <v>0.56291435836273296</v>
      </c>
      <c r="BD485" s="52">
        <v>0.61603508578425403</v>
      </c>
      <c r="BE485" s="52">
        <v>0.64230026658470796</v>
      </c>
      <c r="BF485" s="52">
        <v>0.69097688903518095</v>
      </c>
      <c r="BG485" s="52">
        <v>0.73910262037823604</v>
      </c>
      <c r="BH485" s="52">
        <v>0.83998659955080701</v>
      </c>
      <c r="BI485" s="52">
        <v>1.00170036195669</v>
      </c>
      <c r="BJ485" s="52">
        <v>1.28986481922052</v>
      </c>
      <c r="BK485" s="52">
        <v>1.61488130509273</v>
      </c>
      <c r="BL485" s="52">
        <v>1.75875384357533</v>
      </c>
      <c r="BM485" s="52">
        <v>1.8630809410534199</v>
      </c>
      <c r="BN485" s="52">
        <v>1.9106884372297199</v>
      </c>
      <c r="BO485" s="52">
        <v>1.82488510109941</v>
      </c>
      <c r="BP485" s="52">
        <v>1.61778644628172</v>
      </c>
      <c r="BQ485" s="52">
        <v>1.42583317703714</v>
      </c>
      <c r="BR485" s="52">
        <v>1.2551364439414101</v>
      </c>
      <c r="BS485" s="52">
        <v>1.02840572225286</v>
      </c>
      <c r="BT485" s="52">
        <v>0.86851743296074302</v>
      </c>
      <c r="BU485" s="52">
        <v>67.384534384805406</v>
      </c>
      <c r="BV485" s="52">
        <v>64.146311786086699</v>
      </c>
      <c r="BW485" s="52">
        <v>62.152459752822899</v>
      </c>
      <c r="BX485" s="52">
        <v>60.441898618690601</v>
      </c>
      <c r="BY485" s="52">
        <v>59.230737907052301</v>
      </c>
      <c r="BZ485" s="52">
        <v>57.891979820177497</v>
      </c>
      <c r="CA485" s="52">
        <v>57.125629954380798</v>
      </c>
      <c r="CB485" s="52">
        <v>56.789868027444797</v>
      </c>
      <c r="CC485" s="52">
        <v>61.203261653655296</v>
      </c>
      <c r="CD485" s="52">
        <v>67.805600207797397</v>
      </c>
      <c r="CE485" s="52">
        <v>74.161703291167498</v>
      </c>
      <c r="CF485" s="52">
        <v>80.4154925993994</v>
      </c>
      <c r="CG485" s="52">
        <v>86.184479982700495</v>
      </c>
      <c r="CH485" s="52">
        <v>90.920488011224094</v>
      </c>
      <c r="CI485" s="52">
        <v>94.8758020968138</v>
      </c>
      <c r="CJ485" s="52">
        <v>96.070282401388894</v>
      </c>
      <c r="CK485" s="52">
        <v>95.895265670276899</v>
      </c>
      <c r="CL485" s="52">
        <v>95.106690974003598</v>
      </c>
      <c r="CM485" s="52">
        <v>92.038190561815696</v>
      </c>
      <c r="CN485" s="52">
        <v>87.945317609166096</v>
      </c>
      <c r="CO485" s="52">
        <v>83.659295901212403</v>
      </c>
      <c r="CP485" s="52">
        <v>78.196801641088697</v>
      </c>
      <c r="CQ485" s="52">
        <v>73.603314317507198</v>
      </c>
      <c r="CR485" s="52">
        <v>69.181527997284505</v>
      </c>
      <c r="CS485" s="52">
        <v>68.862699566918295</v>
      </c>
      <c r="CT485" s="52">
        <v>1.9344311353770001E-3</v>
      </c>
      <c r="CU485" s="52">
        <v>-2.2050818377730499E-2</v>
      </c>
      <c r="CV485" s="52">
        <v>-6.3092204464000497E-3</v>
      </c>
      <c r="CW485" s="52">
        <v>-1.8199337957430801E-3</v>
      </c>
      <c r="CX485" s="52">
        <v>-7.1145279141899398E-5</v>
      </c>
      <c r="CY485" s="52">
        <v>-3.11704134607034E-3</v>
      </c>
      <c r="CZ485" s="52">
        <v>2.9274775241551602E-3</v>
      </c>
      <c r="DA485" s="57">
        <v>5.8553097929521904E-3</v>
      </c>
      <c r="DB485" s="57">
        <v>2.2533017690947801E-2</v>
      </c>
      <c r="DC485" s="57">
        <v>1.99706957912037E-2</v>
      </c>
      <c r="DD485" s="57">
        <v>8.1579321448556896E-3</v>
      </c>
      <c r="DE485" s="57">
        <v>3.49871514646438E-3</v>
      </c>
      <c r="DF485" s="57">
        <v>-7.9307230618149392E-3</v>
      </c>
      <c r="DG485" s="57">
        <v>2.6961405809773501E-4</v>
      </c>
      <c r="DH485" s="57">
        <v>1.6441618940383401E-2</v>
      </c>
      <c r="DI485" s="57">
        <v>1.83168305803088E-2</v>
      </c>
      <c r="DJ485" s="57">
        <v>8.0980340204891699E-2</v>
      </c>
      <c r="DK485" s="57">
        <v>9.9776690188292494E-2</v>
      </c>
      <c r="DL485" s="57">
        <v>0.101233004941156</v>
      </c>
      <c r="DM485" s="57">
        <v>9.6458934519266404E-2</v>
      </c>
      <c r="DN485" s="57">
        <v>4.41154370232325E-2</v>
      </c>
      <c r="DO485" s="57">
        <v>1.5209299210102499E-3</v>
      </c>
      <c r="DP485" s="52">
        <v>-1.6237710173770299E-3</v>
      </c>
      <c r="DQ485" s="52">
        <v>1.3281036112484899E-3</v>
      </c>
      <c r="DR485" s="58">
        <v>1.19234657234283E-6</v>
      </c>
      <c r="DS485" s="58">
        <v>1.03666602891431E-6</v>
      </c>
      <c r="DT485" s="58">
        <v>7.6245666328237403E-7</v>
      </c>
      <c r="DU485" s="58">
        <v>3.7618756153000501E-7</v>
      </c>
      <c r="DV485" s="58">
        <v>1.3180680834046E-7</v>
      </c>
      <c r="DW485" s="58">
        <v>4.6102224469220601E-8</v>
      </c>
      <c r="DX485" s="58">
        <v>1.4261800246482701E-7</v>
      </c>
      <c r="DY485" s="58">
        <v>1.0238100359464999E-6</v>
      </c>
      <c r="DZ485" s="58">
        <v>2.9397350921724098E-7</v>
      </c>
      <c r="EA485" s="58">
        <v>1.9848198920408701E-7</v>
      </c>
      <c r="EB485" s="58">
        <v>1.04857326563186E-7</v>
      </c>
      <c r="EC485" s="58">
        <v>8.6343700351242096E-8</v>
      </c>
      <c r="ED485" s="58">
        <v>2.0830025581129899E-7</v>
      </c>
      <c r="EE485" s="58">
        <v>8.7960215616187001E-7</v>
      </c>
      <c r="EF485" s="58">
        <v>1.5847772830702399E-6</v>
      </c>
      <c r="EG485" s="58">
        <v>1.5571440987378499E-6</v>
      </c>
      <c r="EH485" s="58">
        <v>1.6326960645257601E-6</v>
      </c>
      <c r="EI485" s="58">
        <v>1.6882038033885299E-6</v>
      </c>
      <c r="EJ485" s="58">
        <v>1.8244064032129399E-6</v>
      </c>
      <c r="EK485" s="59">
        <v>1.4910876760680099E-6</v>
      </c>
      <c r="EL485" s="58">
        <v>2.0952415417353399E-6</v>
      </c>
      <c r="EM485" s="58">
        <v>1.1274608475297299E-6</v>
      </c>
      <c r="EN485" s="58">
        <v>1.2046171774621E-7</v>
      </c>
      <c r="EO485" s="58">
        <v>1.2509499995974499E-7</v>
      </c>
    </row>
    <row r="486" spans="2:145" x14ac:dyDescent="0.25">
      <c r="B48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All_All_All_All_All_All_All_All_All_SLAP_PGNP_All_73050</v>
      </c>
      <c r="C486" s="52" t="s">
        <v>203</v>
      </c>
      <c r="D486" s="52" t="s">
        <v>257</v>
      </c>
      <c r="E486" s="52" t="s">
        <v>25</v>
      </c>
      <c r="F486" s="52" t="s">
        <v>25</v>
      </c>
      <c r="G486" s="52" t="s">
        <v>25</v>
      </c>
      <c r="H486" s="52" t="s">
        <v>25</v>
      </c>
      <c r="I486" s="52" t="s">
        <v>25</v>
      </c>
      <c r="J486" s="52" t="s">
        <v>25</v>
      </c>
      <c r="K486" s="52" t="s">
        <v>25</v>
      </c>
      <c r="L486" s="52" t="s">
        <v>25</v>
      </c>
      <c r="M486" s="52" t="s">
        <v>25</v>
      </c>
      <c r="N486" s="55" t="s">
        <v>281</v>
      </c>
      <c r="O486" s="52" t="s">
        <v>25</v>
      </c>
      <c r="P486" s="55">
        <v>73050</v>
      </c>
      <c r="Q486" s="52">
        <v>17</v>
      </c>
      <c r="R486" s="52">
        <v>21</v>
      </c>
      <c r="S486" s="56">
        <v>8035.2222222222199</v>
      </c>
      <c r="T486" s="52">
        <v>0</v>
      </c>
      <c r="U486" s="52">
        <v>0</v>
      </c>
      <c r="V486" s="52">
        <v>0</v>
      </c>
      <c r="W486" s="52">
        <v>0</v>
      </c>
      <c r="X486" s="52">
        <v>0.90177304865257801</v>
      </c>
      <c r="Y486" s="52">
        <v>0.78850928324571501</v>
      </c>
      <c r="Z486" s="52">
        <v>0.71764592707335995</v>
      </c>
      <c r="AA486" s="52">
        <v>0.66953803626494701</v>
      </c>
      <c r="AB486" s="52">
        <v>0.660871297508828</v>
      </c>
      <c r="AC486" s="52">
        <v>0.66255351424142395</v>
      </c>
      <c r="AD486" s="52">
        <v>0.71531757838739296</v>
      </c>
      <c r="AE486" s="52">
        <v>0.75537484107279795</v>
      </c>
      <c r="AF486" s="52">
        <v>0.75816381753527096</v>
      </c>
      <c r="AG486" s="52">
        <v>0.83597519298451195</v>
      </c>
      <c r="AH486" s="52">
        <v>0.91412513706232401</v>
      </c>
      <c r="AI486" s="52">
        <v>1.02682954438079</v>
      </c>
      <c r="AJ486" s="52">
        <v>1.21453614895381</v>
      </c>
      <c r="AK486" s="52">
        <v>1.3952427973281201</v>
      </c>
      <c r="AL486" s="52">
        <v>1.60711320147609</v>
      </c>
      <c r="AM486" s="52">
        <v>1.78433471917094</v>
      </c>
      <c r="AN486" s="52">
        <v>1.83284980641151</v>
      </c>
      <c r="AO486" s="52">
        <v>1.88355840947798</v>
      </c>
      <c r="AP486" s="52">
        <v>1.8607806736447401</v>
      </c>
      <c r="AQ486" s="52">
        <v>1.7038349269566799</v>
      </c>
      <c r="AR486" s="52">
        <v>1.59210085910068</v>
      </c>
      <c r="AS486" s="52">
        <v>1.50605180082599</v>
      </c>
      <c r="AT486" s="52">
        <v>1.2959046784930199</v>
      </c>
      <c r="AU486" s="52">
        <v>1.0861976027543101</v>
      </c>
      <c r="AV486" s="52">
        <v>1.0080250882916799</v>
      </c>
      <c r="AW486" s="52">
        <v>0.99356590537739797</v>
      </c>
      <c r="AX486" s="52">
        <v>0.87845839852545005</v>
      </c>
      <c r="AY486" s="52">
        <v>0.78431842542078001</v>
      </c>
      <c r="AZ486" s="52">
        <v>0.71099347841991201</v>
      </c>
      <c r="BA486" s="52">
        <v>0.67077714030277502</v>
      </c>
      <c r="BB486" s="52">
        <v>0.66321060678255095</v>
      </c>
      <c r="BC486" s="52">
        <v>0.69081124750804301</v>
      </c>
      <c r="BD486" s="52">
        <v>0.72700801229939105</v>
      </c>
      <c r="BE486" s="52">
        <v>0.743193697767632</v>
      </c>
      <c r="BF486" s="52">
        <v>0.80059701428219598</v>
      </c>
      <c r="BG486" s="52">
        <v>0.89519479208389496</v>
      </c>
      <c r="BH486" s="52">
        <v>1.04672033620219</v>
      </c>
      <c r="BI486" s="52">
        <v>1.2476943925827899</v>
      </c>
      <c r="BJ486" s="52">
        <v>1.5075147100731501</v>
      </c>
      <c r="BK486" s="52">
        <v>1.75476260254975</v>
      </c>
      <c r="BL486" s="52">
        <v>1.9460236413690399</v>
      </c>
      <c r="BM486" s="52">
        <v>2.0684481008859201</v>
      </c>
      <c r="BN486" s="52">
        <v>2.13838176141426</v>
      </c>
      <c r="BO486" s="52">
        <v>2.0988887290601799</v>
      </c>
      <c r="BP486" s="52">
        <v>1.9346656391257799</v>
      </c>
      <c r="BQ486" s="52">
        <v>1.73282838606477</v>
      </c>
      <c r="BR486" s="52">
        <v>1.5395135198469101</v>
      </c>
      <c r="BS486" s="52">
        <v>1.28254493553648</v>
      </c>
      <c r="BT486" s="52">
        <v>1.08439759240471</v>
      </c>
      <c r="BU486" s="52">
        <v>77.107868009076896</v>
      </c>
      <c r="BV486" s="52">
        <v>74.445167681553698</v>
      </c>
      <c r="BW486" s="52">
        <v>72.785674737579498</v>
      </c>
      <c r="BX486" s="52">
        <v>71.279676492797407</v>
      </c>
      <c r="BY486" s="52">
        <v>69.908017863478605</v>
      </c>
      <c r="BZ486" s="52">
        <v>68.996744736815103</v>
      </c>
      <c r="CA486" s="52">
        <v>68.206700663968803</v>
      </c>
      <c r="CB486" s="52">
        <v>68.180843893856107</v>
      </c>
      <c r="CC486" s="52">
        <v>71.706429250281104</v>
      </c>
      <c r="CD486" s="52">
        <v>77.260575135681094</v>
      </c>
      <c r="CE486" s="52">
        <v>82.035651229377294</v>
      </c>
      <c r="CF486" s="52">
        <v>86.067245660398697</v>
      </c>
      <c r="CG486" s="52">
        <v>89.635913535606306</v>
      </c>
      <c r="CH486" s="52">
        <v>92.917400258603493</v>
      </c>
      <c r="CI486" s="52">
        <v>95.335214772147495</v>
      </c>
      <c r="CJ486" s="52">
        <v>97.076592608217894</v>
      </c>
      <c r="CK486" s="52">
        <v>97.843638105664297</v>
      </c>
      <c r="CL486" s="52">
        <v>97.764834239290195</v>
      </c>
      <c r="CM486" s="52">
        <v>96.679298506316002</v>
      </c>
      <c r="CN486" s="52">
        <v>93.656126840825294</v>
      </c>
      <c r="CO486" s="52">
        <v>88.837182343640094</v>
      </c>
      <c r="CP486" s="52">
        <v>84.687078621795294</v>
      </c>
      <c r="CQ486" s="52">
        <v>81.657989598002501</v>
      </c>
      <c r="CR486" s="57">
        <v>79.334524184280099</v>
      </c>
      <c r="CS486" s="57">
        <v>77.761201817964107</v>
      </c>
      <c r="CT486" s="57">
        <v>2.15507913238564E-2</v>
      </c>
      <c r="CU486" s="57">
        <v>1.5186986049524599E-2</v>
      </c>
      <c r="CV486" s="57">
        <v>1.5570353312506899E-2</v>
      </c>
      <c r="CW486" s="57">
        <v>9.5374448721614099E-3</v>
      </c>
      <c r="CX486" s="57">
        <v>1.4512781800589999E-3</v>
      </c>
      <c r="CY486" s="57">
        <v>-1.8332216417946199E-3</v>
      </c>
      <c r="CZ486" s="57">
        <v>-7.5908214260345E-4</v>
      </c>
      <c r="DA486" s="57">
        <v>8.5418768656065399E-3</v>
      </c>
      <c r="DB486" s="57">
        <v>1.8714966870376E-2</v>
      </c>
      <c r="DC486" s="57">
        <v>1.47759626662172E-2</v>
      </c>
      <c r="DD486" s="57">
        <v>4.2822489943386303E-3</v>
      </c>
      <c r="DE486" s="52">
        <v>3.8359964047112402E-3</v>
      </c>
      <c r="DF486" s="52">
        <v>-7.62631659952472E-3</v>
      </c>
      <c r="DG486" s="52">
        <v>4.4447604644358603E-3</v>
      </c>
      <c r="DH486" s="52">
        <v>1.38465351984514E-2</v>
      </c>
      <c r="DI486" s="52">
        <v>1.6862682628912499E-2</v>
      </c>
      <c r="DJ486" s="52">
        <v>8.4386202811394598E-2</v>
      </c>
      <c r="DK486" s="52">
        <v>0.10669717468581399</v>
      </c>
      <c r="DL486" s="52">
        <v>0.111783000211591</v>
      </c>
      <c r="DM486" s="52">
        <v>0.10581141287165299</v>
      </c>
      <c r="DN486" s="52">
        <v>5.6331088951000002E-2</v>
      </c>
      <c r="DO486" s="57">
        <v>-2.3101853440670801E-3</v>
      </c>
      <c r="DP486" s="52">
        <v>-4.47752740464332E-3</v>
      </c>
      <c r="DQ486" s="52">
        <v>-2.4596892881731499E-5</v>
      </c>
      <c r="DR486" s="59">
        <v>5.6685401887358604E-7</v>
      </c>
      <c r="DS486" s="59">
        <v>4.9195589414885799E-7</v>
      </c>
      <c r="DT486" s="58">
        <v>3.5589301690583601E-7</v>
      </c>
      <c r="DU486" s="58">
        <v>1.73004983867945E-7</v>
      </c>
      <c r="DV486" s="58">
        <v>6.45079011650648E-8</v>
      </c>
      <c r="DW486" s="58">
        <v>2.60103430016908E-8</v>
      </c>
      <c r="DX486" s="58">
        <v>7.7831517592865796E-8</v>
      </c>
      <c r="DY486" s="59">
        <v>4.0697522899727299E-7</v>
      </c>
      <c r="DZ486" s="58">
        <v>1.64133633219277E-7</v>
      </c>
      <c r="EA486" s="58">
        <v>1.15867955816033E-7</v>
      </c>
      <c r="EB486" s="58">
        <v>7.8385761906715595E-8</v>
      </c>
      <c r="EC486" s="58">
        <v>7.7077598065977403E-8</v>
      </c>
      <c r="ED486" s="58">
        <v>1.7249715328378699E-7</v>
      </c>
      <c r="EE486" s="58">
        <v>5.6298736129505995E-7</v>
      </c>
      <c r="EF486" s="58">
        <v>8.6174858755073098E-7</v>
      </c>
      <c r="EG486" s="59">
        <v>1.01644643616077E-6</v>
      </c>
      <c r="EH486" s="59">
        <v>1.1530517004889099E-6</v>
      </c>
      <c r="EI486" s="59">
        <v>1.19468995391742E-6</v>
      </c>
      <c r="EJ486" s="59">
        <v>1.1758245490264499E-6</v>
      </c>
      <c r="EK486" s="59">
        <v>1.0997806495447801E-6</v>
      </c>
      <c r="EL486" s="59">
        <v>1.2378149867744299E-6</v>
      </c>
      <c r="EM486" s="59">
        <v>6.1382829649724804E-7</v>
      </c>
      <c r="EN486" s="58">
        <v>6.5057879830813799E-8</v>
      </c>
      <c r="EO486" s="58">
        <v>5.8974061302289799E-8</v>
      </c>
    </row>
    <row r="487" spans="2:145" x14ac:dyDescent="0.25">
      <c r="B48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All_All_All_All_All_All_All_All_All_SLAP_PGP2_All_73050</v>
      </c>
      <c r="C487" s="52" t="s">
        <v>203</v>
      </c>
      <c r="D487" s="52" t="s">
        <v>258</v>
      </c>
      <c r="E487" s="52" t="s">
        <v>25</v>
      </c>
      <c r="F487" s="52" t="s">
        <v>25</v>
      </c>
      <c r="G487" s="52" t="s">
        <v>25</v>
      </c>
      <c r="H487" s="52" t="s">
        <v>25</v>
      </c>
      <c r="I487" s="52" t="s">
        <v>25</v>
      </c>
      <c r="J487" s="52" t="s">
        <v>25</v>
      </c>
      <c r="K487" s="52" t="s">
        <v>25</v>
      </c>
      <c r="L487" s="52" t="s">
        <v>25</v>
      </c>
      <c r="M487" s="52" t="s">
        <v>25</v>
      </c>
      <c r="N487" s="55" t="s">
        <v>282</v>
      </c>
      <c r="O487" s="52" t="s">
        <v>25</v>
      </c>
      <c r="P487" s="55">
        <v>73050</v>
      </c>
      <c r="Q487" s="52">
        <v>17</v>
      </c>
      <c r="R487" s="52">
        <v>21</v>
      </c>
      <c r="S487" s="56">
        <v>276.11111111111097</v>
      </c>
      <c r="T487" s="52">
        <v>0</v>
      </c>
      <c r="U487" s="52">
        <v>0</v>
      </c>
      <c r="V487" s="52">
        <v>0</v>
      </c>
      <c r="W487" s="52">
        <v>0</v>
      </c>
      <c r="X487" s="52">
        <v>0.89532374396054504</v>
      </c>
      <c r="Y487" s="52">
        <v>0.83911933513179504</v>
      </c>
      <c r="Z487" s="52">
        <v>0.66659139369440101</v>
      </c>
      <c r="AA487" s="52">
        <v>0.57070358532786802</v>
      </c>
      <c r="AB487" s="52">
        <v>0.53622382121620904</v>
      </c>
      <c r="AC487" s="52">
        <v>0.52423884337112403</v>
      </c>
      <c r="AD487" s="52">
        <v>0.54308613016193397</v>
      </c>
      <c r="AE487" s="52">
        <v>0.65421527008356595</v>
      </c>
      <c r="AF487" s="52">
        <v>0.66761512340433504</v>
      </c>
      <c r="AG487" s="52">
        <v>0.65809406429972594</v>
      </c>
      <c r="AH487" s="52">
        <v>0.663948435799805</v>
      </c>
      <c r="AI487" s="52">
        <v>0.73198102355294203</v>
      </c>
      <c r="AJ487" s="52">
        <v>0.70787030725514699</v>
      </c>
      <c r="AK487" s="52">
        <v>0.78583537705962203</v>
      </c>
      <c r="AL487" s="52">
        <v>0.88292368069163496</v>
      </c>
      <c r="AM487" s="52">
        <v>1.0726700924950501</v>
      </c>
      <c r="AN487" s="52">
        <v>1.16622601822469</v>
      </c>
      <c r="AO487" s="52">
        <v>1.2122875983405399</v>
      </c>
      <c r="AP487" s="52">
        <v>1.2710516939271199</v>
      </c>
      <c r="AQ487" s="52">
        <v>1.0828999917487701</v>
      </c>
      <c r="AR487" s="52">
        <v>1.0315805664175699</v>
      </c>
      <c r="AS487" s="52">
        <v>0.95883689874114997</v>
      </c>
      <c r="AT487" s="52">
        <v>0.90567850015136597</v>
      </c>
      <c r="AU487" s="52">
        <v>0.81533960733342203</v>
      </c>
      <c r="AV487" s="52">
        <v>0.74688646348895804</v>
      </c>
      <c r="AW487" s="52">
        <v>0.71538599140689796</v>
      </c>
      <c r="AX487" s="52">
        <v>0.64757714543587297</v>
      </c>
      <c r="AY487" s="52">
        <v>0.58211207521172403</v>
      </c>
      <c r="AZ487" s="52">
        <v>0.53675066285416595</v>
      </c>
      <c r="BA487" s="52">
        <v>0.51364737430609397</v>
      </c>
      <c r="BB487" s="52">
        <v>0.52014740312214902</v>
      </c>
      <c r="BC487" s="52">
        <v>0.55843685256143605</v>
      </c>
      <c r="BD487" s="52">
        <v>0.59708569311928295</v>
      </c>
      <c r="BE487" s="52">
        <v>0.59767094062769599</v>
      </c>
      <c r="BF487" s="52">
        <v>0.607860328612152</v>
      </c>
      <c r="BG487" s="52">
        <v>0.63696034353341402</v>
      </c>
      <c r="BH487" s="52">
        <v>0.70531717969682295</v>
      </c>
      <c r="BI487" s="52">
        <v>0.81750007932998703</v>
      </c>
      <c r="BJ487" s="52">
        <v>0.99608651333195597</v>
      </c>
      <c r="BK487" s="52">
        <v>1.16529029452377</v>
      </c>
      <c r="BL487" s="52">
        <v>1.3092351250796701</v>
      </c>
      <c r="BM487" s="52">
        <v>1.4013469132563099</v>
      </c>
      <c r="BN487" s="52">
        <v>1.4444341438133801</v>
      </c>
      <c r="BO487" s="52">
        <v>1.3839401552569599</v>
      </c>
      <c r="BP487" s="52">
        <v>1.24334083240096</v>
      </c>
      <c r="BQ487" s="52">
        <v>1.1482985506804</v>
      </c>
      <c r="BR487" s="52">
        <v>1.0591936853242601</v>
      </c>
      <c r="BS487" s="52">
        <v>0.91589605204111801</v>
      </c>
      <c r="BT487" s="52">
        <v>0.78633245269311602</v>
      </c>
      <c r="BU487" s="52">
        <v>67.415572804894296</v>
      </c>
      <c r="BV487" s="52">
        <v>65.440282406222195</v>
      </c>
      <c r="BW487" s="52">
        <v>64.452530030041402</v>
      </c>
      <c r="BX487" s="52">
        <v>63.751107468588899</v>
      </c>
      <c r="BY487" s="52">
        <v>63.122736236859801</v>
      </c>
      <c r="BZ487" s="52">
        <v>62.475456680847998</v>
      </c>
      <c r="CA487" s="52">
        <v>61.968161422435699</v>
      </c>
      <c r="CB487" s="52">
        <v>62.139174489824597</v>
      </c>
      <c r="CC487" s="52">
        <v>64.519776708112701</v>
      </c>
      <c r="CD487" s="52">
        <v>67.880783256794402</v>
      </c>
      <c r="CE487" s="52">
        <v>71.790134594933605</v>
      </c>
      <c r="CF487" s="52">
        <v>75.341892669531205</v>
      </c>
      <c r="CG487" s="52">
        <v>79.0437791695649</v>
      </c>
      <c r="CH487" s="52">
        <v>81.926528578971897</v>
      </c>
      <c r="CI487" s="52">
        <v>83.987708277944193</v>
      </c>
      <c r="CJ487" s="52">
        <v>85.266225725105997</v>
      </c>
      <c r="CK487" s="52">
        <v>85.3187995458714</v>
      </c>
      <c r="CL487" s="52">
        <v>84.617602376898404</v>
      </c>
      <c r="CM487" s="52">
        <v>82.414598325541306</v>
      </c>
      <c r="CN487" s="52">
        <v>78.805657054815001</v>
      </c>
      <c r="CO487" s="52">
        <v>74.880136244959701</v>
      </c>
      <c r="CP487" s="52">
        <v>72.088979188581504</v>
      </c>
      <c r="CQ487" s="52">
        <v>70.477352389300904</v>
      </c>
      <c r="CR487" s="57">
        <v>68.986053115612805</v>
      </c>
      <c r="CS487" s="57">
        <v>67.439967231008296</v>
      </c>
      <c r="CT487" s="57">
        <v>1.7902133143956099E-3</v>
      </c>
      <c r="CU487" s="57">
        <v>-1.5493762607517701E-2</v>
      </c>
      <c r="CV487" s="57">
        <v>-2.23639221677657E-3</v>
      </c>
      <c r="CW487" s="57">
        <v>7.2678083306625097E-4</v>
      </c>
      <c r="CX487" s="57">
        <v>5.0757090853918198E-4</v>
      </c>
      <c r="CY487" s="57">
        <v>-3.45932878000655E-3</v>
      </c>
      <c r="CZ487" s="57">
        <v>2.52527066296423E-3</v>
      </c>
      <c r="DA487" s="57">
        <v>6.4041049372711998E-3</v>
      </c>
      <c r="DB487" s="57">
        <v>2.23693912660347E-2</v>
      </c>
      <c r="DC487" s="57">
        <v>1.92876207455445E-2</v>
      </c>
      <c r="DD487" s="52">
        <v>1.06689402872045E-2</v>
      </c>
      <c r="DE487" s="52">
        <v>3.68054228783824E-3</v>
      </c>
      <c r="DF487" s="52">
        <v>-3.2027371563577199E-3</v>
      </c>
      <c r="DG487" s="52">
        <v>-2.6487137132699999E-3</v>
      </c>
      <c r="DH487" s="52">
        <v>4.48930116554768E-3</v>
      </c>
      <c r="DI487" s="52">
        <v>1.2422791513630901E-2</v>
      </c>
      <c r="DJ487" s="52">
        <v>7.1238114724582594E-2</v>
      </c>
      <c r="DK487" s="52">
        <v>8.1338520960111793E-2</v>
      </c>
      <c r="DL487" s="52">
        <v>7.4763005888125594E-2</v>
      </c>
      <c r="DM487" s="52">
        <v>6.2173138434937401E-2</v>
      </c>
      <c r="DN487" s="52">
        <v>4.0648180624681902E-2</v>
      </c>
      <c r="DO487" s="52">
        <v>5.8359894799842899E-3</v>
      </c>
      <c r="DP487" s="52">
        <v>3.0518607812399598E-4</v>
      </c>
      <c r="DQ487" s="52">
        <v>1.18181829681848E-3</v>
      </c>
      <c r="DR487" s="59">
        <v>4.0385663794373399E-6</v>
      </c>
      <c r="DS487" s="59">
        <v>3.52261640704816E-6</v>
      </c>
      <c r="DT487" s="58">
        <v>2.6469531462048002E-6</v>
      </c>
      <c r="DU487" s="58">
        <v>1.3105452464927701E-6</v>
      </c>
      <c r="DV487" s="58">
        <v>5.5158763998983401E-7</v>
      </c>
      <c r="DW487" s="58">
        <v>1.5913122824923601E-7</v>
      </c>
      <c r="DX487" s="58">
        <v>5.7205994130672995E-7</v>
      </c>
      <c r="DY487" s="59">
        <v>4.0608827769186298E-6</v>
      </c>
      <c r="DZ487" s="58">
        <v>7.5857181419611498E-7</v>
      </c>
      <c r="EA487" s="58">
        <v>4.7258423795437402E-7</v>
      </c>
      <c r="EB487" s="58">
        <v>2.6471434649044598E-7</v>
      </c>
      <c r="EC487" s="58">
        <v>2.5305346284467202E-7</v>
      </c>
      <c r="ED487" s="58">
        <v>5.3766804638619597E-7</v>
      </c>
      <c r="EE487" s="58">
        <v>1.77936522784466E-6</v>
      </c>
      <c r="EF487" s="59">
        <v>2.4596089680904899E-6</v>
      </c>
      <c r="EG487" s="59">
        <v>3.0393177477679501E-6</v>
      </c>
      <c r="EH487" s="59">
        <v>3.6140875775485101E-6</v>
      </c>
      <c r="EI487" s="59">
        <v>3.6344423534187499E-6</v>
      </c>
      <c r="EJ487" s="59">
        <v>3.7340593434778401E-6</v>
      </c>
      <c r="EK487" s="59">
        <v>3.2303313041255399E-6</v>
      </c>
      <c r="EL487" s="59">
        <v>5.69703104414709E-6</v>
      </c>
      <c r="EM487" s="59">
        <v>3.18276371111544E-6</v>
      </c>
      <c r="EN487" s="58">
        <v>3.3823348517547798E-7</v>
      </c>
      <c r="EO487" s="58">
        <v>3.1597502389402199E-7</v>
      </c>
    </row>
    <row r="488" spans="2:145" x14ac:dyDescent="0.25">
      <c r="B48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All_All_All_All_All_All_All_All_All_SLAP_PGSB_All_73050</v>
      </c>
      <c r="C488" s="52" t="s">
        <v>203</v>
      </c>
      <c r="D488" s="52" t="s">
        <v>259</v>
      </c>
      <c r="E488" s="52" t="s">
        <v>25</v>
      </c>
      <c r="F488" s="52" t="s">
        <v>25</v>
      </c>
      <c r="G488" s="52" t="s">
        <v>25</v>
      </c>
      <c r="H488" s="52" t="s">
        <v>25</v>
      </c>
      <c r="I488" s="52" t="s">
        <v>25</v>
      </c>
      <c r="J488" s="52" t="s">
        <v>25</v>
      </c>
      <c r="K488" s="52" t="s">
        <v>25</v>
      </c>
      <c r="L488" s="52" t="s">
        <v>25</v>
      </c>
      <c r="M488" s="52" t="s">
        <v>25</v>
      </c>
      <c r="N488" s="55" t="s">
        <v>283</v>
      </c>
      <c r="O488" s="52" t="s">
        <v>25</v>
      </c>
      <c r="P488" s="55">
        <v>73050</v>
      </c>
      <c r="Q488" s="52">
        <v>17</v>
      </c>
      <c r="R488" s="52">
        <v>21</v>
      </c>
      <c r="S488" s="56">
        <v>717.22222222222194</v>
      </c>
      <c r="T488" s="52">
        <v>0</v>
      </c>
      <c r="U488" s="52">
        <v>0</v>
      </c>
      <c r="V488" s="52">
        <v>0</v>
      </c>
      <c r="W488" s="52">
        <v>0</v>
      </c>
      <c r="X488" s="52">
        <v>0.88152295949990001</v>
      </c>
      <c r="Y488" s="52">
        <v>0.78416181682576802</v>
      </c>
      <c r="Z488" s="52">
        <v>0.60969576726724295</v>
      </c>
      <c r="AA488" s="52">
        <v>0.54632395442597803</v>
      </c>
      <c r="AB488" s="52">
        <v>0.50305227415882703</v>
      </c>
      <c r="AC488" s="52">
        <v>0.478379541871918</v>
      </c>
      <c r="AD488" s="52">
        <v>0.51009690387622697</v>
      </c>
      <c r="AE488" s="52">
        <v>0.52596630911846198</v>
      </c>
      <c r="AF488" s="52">
        <v>0.51381312385425004</v>
      </c>
      <c r="AG488" s="52">
        <v>0.55298973381961003</v>
      </c>
      <c r="AH488" s="52">
        <v>0.58962203371713795</v>
      </c>
      <c r="AI488" s="52">
        <v>0.61767021267083699</v>
      </c>
      <c r="AJ488" s="52">
        <v>0.663913160037651</v>
      </c>
      <c r="AK488" s="52">
        <v>0.77084932495970504</v>
      </c>
      <c r="AL488" s="52">
        <v>0.83738603448364501</v>
      </c>
      <c r="AM488" s="52">
        <v>0.92374060296348404</v>
      </c>
      <c r="AN488" s="52">
        <v>0.91987209508440804</v>
      </c>
      <c r="AO488" s="52">
        <v>0.96461324383555103</v>
      </c>
      <c r="AP488" s="52">
        <v>0.98855807824942299</v>
      </c>
      <c r="AQ488" s="52">
        <v>0.95832429561698196</v>
      </c>
      <c r="AR488" s="52">
        <v>0.94639856250737497</v>
      </c>
      <c r="AS488" s="52">
        <v>1.0092216264705101</v>
      </c>
      <c r="AT488" s="52">
        <v>0.95696257365822501</v>
      </c>
      <c r="AU488" s="52">
        <v>0.83343007229661203</v>
      </c>
      <c r="AV488" s="52">
        <v>0.81596928299785998</v>
      </c>
      <c r="AW488" s="52">
        <v>0.68780937837599998</v>
      </c>
      <c r="AX488" s="52">
        <v>0.61961160378545199</v>
      </c>
      <c r="AY488" s="52">
        <v>0.553345153545443</v>
      </c>
      <c r="AZ488" s="52">
        <v>0.50715342401783403</v>
      </c>
      <c r="BA488" s="52">
        <v>0.48061117972147899</v>
      </c>
      <c r="BB488" s="52">
        <v>0.48764121082895401</v>
      </c>
      <c r="BC488" s="52">
        <v>0.52773730515683404</v>
      </c>
      <c r="BD488" s="52">
        <v>0.56945881603151505</v>
      </c>
      <c r="BE488" s="52">
        <v>0.55927212880243504</v>
      </c>
      <c r="BF488" s="52">
        <v>0.54229792239839603</v>
      </c>
      <c r="BG488" s="52">
        <v>0.55339010327240801</v>
      </c>
      <c r="BH488" s="52">
        <v>0.61086680002997595</v>
      </c>
      <c r="BI488" s="52">
        <v>0.72721226253635296</v>
      </c>
      <c r="BJ488" s="52">
        <v>0.94007917571606903</v>
      </c>
      <c r="BK488" s="52">
        <v>1.1316405980175901</v>
      </c>
      <c r="BL488" s="52">
        <v>1.2732434910077099</v>
      </c>
      <c r="BM488" s="52">
        <v>1.37398733589932</v>
      </c>
      <c r="BN488" s="52">
        <v>1.41010924466986</v>
      </c>
      <c r="BO488" s="52">
        <v>1.3399335797998699</v>
      </c>
      <c r="BP488" s="52">
        <v>1.19918967331869</v>
      </c>
      <c r="BQ488" s="52">
        <v>1.12260326435852</v>
      </c>
      <c r="BR488" s="52">
        <v>1.0613618444592601</v>
      </c>
      <c r="BS488" s="52">
        <v>0.96191672575214804</v>
      </c>
      <c r="BT488" s="52">
        <v>0.82831351927582297</v>
      </c>
      <c r="BU488" s="52">
        <v>67.308700364973802</v>
      </c>
      <c r="BV488" s="52">
        <v>65.441214704507502</v>
      </c>
      <c r="BW488" s="52">
        <v>64.567247143167606</v>
      </c>
      <c r="BX488" s="52">
        <v>63.893242934513196</v>
      </c>
      <c r="BY488" s="52">
        <v>63.373991290354397</v>
      </c>
      <c r="BZ488" s="52">
        <v>62.980110892084298</v>
      </c>
      <c r="CA488" s="52">
        <v>62.528251570565502</v>
      </c>
      <c r="CB488" s="52">
        <v>62.663398289484903</v>
      </c>
      <c r="CC488" s="52">
        <v>65.029878289920404</v>
      </c>
      <c r="CD488" s="52">
        <v>68.273619521906696</v>
      </c>
      <c r="CE488" s="52">
        <v>71.956288784633401</v>
      </c>
      <c r="CF488" s="52">
        <v>75.470445227625504</v>
      </c>
      <c r="CG488" s="52">
        <v>79.650356767995504</v>
      </c>
      <c r="CH488" s="52">
        <v>82.990453249521806</v>
      </c>
      <c r="CI488" s="52">
        <v>84.840686253935701</v>
      </c>
      <c r="CJ488" s="52">
        <v>85.9956612889181</v>
      </c>
      <c r="CK488" s="52">
        <v>86.000183515833498</v>
      </c>
      <c r="CL488" s="52">
        <v>84.9371759942388</v>
      </c>
      <c r="CM488" s="52">
        <v>82.391737460703496</v>
      </c>
      <c r="CN488" s="52">
        <v>78.679099163161695</v>
      </c>
      <c r="CO488" s="52">
        <v>74.338417596018701</v>
      </c>
      <c r="CP488" s="52">
        <v>71.595489590812306</v>
      </c>
      <c r="CQ488" s="52">
        <v>70.339039062027894</v>
      </c>
      <c r="CR488" s="57">
        <v>68.739927389542999</v>
      </c>
      <c r="CS488" s="57">
        <v>67.266478130037498</v>
      </c>
      <c r="CT488" s="57">
        <v>1.1033036418329699E-3</v>
      </c>
      <c r="CU488" s="57">
        <v>-1.8200208449951499E-2</v>
      </c>
      <c r="CV488" s="57">
        <v>-3.8472309416440801E-3</v>
      </c>
      <c r="CW488" s="57">
        <v>-4.0044410022464902E-4</v>
      </c>
      <c r="CX488" s="57">
        <v>2.04328468155284E-4</v>
      </c>
      <c r="CY488" s="57">
        <v>-2.9635713418653402E-3</v>
      </c>
      <c r="CZ488" s="57">
        <v>2.43549616171944E-3</v>
      </c>
      <c r="DA488" s="57">
        <v>6.0553645876405904E-3</v>
      </c>
      <c r="DB488" s="57">
        <v>2.2111121208026701E-2</v>
      </c>
      <c r="DC488" s="52">
        <v>1.9686587795793301E-2</v>
      </c>
      <c r="DD488" s="52">
        <v>9.9150206858513706E-3</v>
      </c>
      <c r="DE488" s="52">
        <v>3.4802825250529398E-3</v>
      </c>
      <c r="DF488" s="52">
        <v>-3.5105124041213301E-3</v>
      </c>
      <c r="DG488" s="52">
        <v>-7.0704764563261696E-3</v>
      </c>
      <c r="DH488" s="52">
        <v>-1.33333373957351E-3</v>
      </c>
      <c r="DI488" s="52">
        <v>5.9069844981029596E-3</v>
      </c>
      <c r="DJ488" s="52">
        <v>6.9701095385211603E-2</v>
      </c>
      <c r="DK488" s="52">
        <v>7.7892610663860107E-2</v>
      </c>
      <c r="DL488" s="52">
        <v>7.4441761273761203E-2</v>
      </c>
      <c r="DM488" s="52">
        <v>6.1787962281290999E-2</v>
      </c>
      <c r="DN488" s="52">
        <v>3.7858628746575099E-2</v>
      </c>
      <c r="DO488" s="52">
        <v>4.3595914356715599E-3</v>
      </c>
      <c r="DP488" s="52">
        <v>-3.3126093823135198E-4</v>
      </c>
      <c r="DQ488" s="52">
        <v>1.6086409612238799E-3</v>
      </c>
      <c r="DR488" s="59">
        <v>2.3654843956873201E-6</v>
      </c>
      <c r="DS488" s="58">
        <v>2.0870724050955098E-6</v>
      </c>
      <c r="DT488" s="58">
        <v>1.5743559216362001E-6</v>
      </c>
      <c r="DU488" s="58">
        <v>8.0678207484319402E-7</v>
      </c>
      <c r="DV488" s="58">
        <v>3.4158841845645902E-7</v>
      </c>
      <c r="DW488" s="58">
        <v>1.00141219064499E-7</v>
      </c>
      <c r="DX488" s="58">
        <v>3.46726531745355E-7</v>
      </c>
      <c r="DY488" s="59">
        <v>2.1893234263448102E-6</v>
      </c>
      <c r="DZ488" s="58">
        <v>5.7367603871054398E-7</v>
      </c>
      <c r="EA488" s="58">
        <v>3.83270432176571E-7</v>
      </c>
      <c r="EB488" s="58">
        <v>2.2354467072313299E-7</v>
      </c>
      <c r="EC488" s="58">
        <v>2.1465749722435501E-7</v>
      </c>
      <c r="ED488" s="58">
        <v>4.2430513983290699E-7</v>
      </c>
      <c r="EE488" s="58">
        <v>1.2389375203703301E-6</v>
      </c>
      <c r="EF488" s="59">
        <v>1.8594451822135799E-6</v>
      </c>
      <c r="EG488" s="59">
        <v>2.4260069469831801E-6</v>
      </c>
      <c r="EH488" s="59">
        <v>2.8545061101754399E-6</v>
      </c>
      <c r="EI488" s="59">
        <v>2.7121081902756699E-6</v>
      </c>
      <c r="EJ488" s="59">
        <v>2.7231780151377602E-6</v>
      </c>
      <c r="EK488" s="59">
        <v>2.0437948477298898E-6</v>
      </c>
      <c r="EL488" s="59">
        <v>3.03443124960408E-6</v>
      </c>
      <c r="EM488" s="59">
        <v>1.6814443707922999E-6</v>
      </c>
      <c r="EN488" s="58">
        <v>2.0216242808889301E-7</v>
      </c>
      <c r="EO488" s="58">
        <v>1.94608644353529E-7</v>
      </c>
    </row>
    <row r="489" spans="2:145" x14ac:dyDescent="0.25">
      <c r="B48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All_All_All_All_All_All_All_All_All_SLAP_PGSF_All_73050</v>
      </c>
      <c r="C489" s="52" t="s">
        <v>203</v>
      </c>
      <c r="D489" s="52" t="s">
        <v>260</v>
      </c>
      <c r="E489" s="52" t="s">
        <v>25</v>
      </c>
      <c r="F489" s="52" t="s">
        <v>25</v>
      </c>
      <c r="G489" s="52" t="s">
        <v>25</v>
      </c>
      <c r="H489" s="52" t="s">
        <v>25</v>
      </c>
      <c r="I489" s="52" t="s">
        <v>25</v>
      </c>
      <c r="J489" s="52" t="s">
        <v>25</v>
      </c>
      <c r="K489" s="52" t="s">
        <v>25</v>
      </c>
      <c r="L489" s="52" t="s">
        <v>25</v>
      </c>
      <c r="M489" s="52" t="s">
        <v>25</v>
      </c>
      <c r="N489" s="55" t="s">
        <v>284</v>
      </c>
      <c r="O489" s="52" t="s">
        <v>25</v>
      </c>
      <c r="P489" s="55">
        <v>73050</v>
      </c>
      <c r="Q489" s="52">
        <v>17</v>
      </c>
      <c r="R489" s="52">
        <v>21</v>
      </c>
      <c r="S489" s="56">
        <v>738.444444444444</v>
      </c>
      <c r="T489" s="52">
        <v>0</v>
      </c>
      <c r="U489" s="52">
        <v>0</v>
      </c>
      <c r="V489" s="52">
        <v>0</v>
      </c>
      <c r="W489" s="52">
        <v>0</v>
      </c>
      <c r="X489" s="52">
        <v>0.59584374956256603</v>
      </c>
      <c r="Y489" s="52">
        <v>0.54481690051446896</v>
      </c>
      <c r="Z489" s="52">
        <v>0.46844405179165199</v>
      </c>
      <c r="AA489" s="52">
        <v>0.38692380910928198</v>
      </c>
      <c r="AB489" s="52">
        <v>0.362989513756791</v>
      </c>
      <c r="AC489" s="52">
        <v>0.36883321798639301</v>
      </c>
      <c r="AD489" s="52">
        <v>0.41694554796733901</v>
      </c>
      <c r="AE489" s="52">
        <v>0.47293782081309599</v>
      </c>
      <c r="AF489" s="52">
        <v>0.48192825428432601</v>
      </c>
      <c r="AG489" s="52">
        <v>0.47805141895826497</v>
      </c>
      <c r="AH489" s="52">
        <v>0.48675977716315499</v>
      </c>
      <c r="AI489" s="52">
        <v>0.48370193098474501</v>
      </c>
      <c r="AJ489" s="52">
        <v>0.49489531390370201</v>
      </c>
      <c r="AK489" s="52">
        <v>0.50843844780083702</v>
      </c>
      <c r="AL489" s="52">
        <v>0.48813521169232699</v>
      </c>
      <c r="AM489" s="52">
        <v>0.50829089605509303</v>
      </c>
      <c r="AN489" s="52">
        <v>0.50713235927467804</v>
      </c>
      <c r="AO489" s="52">
        <v>0.53611336007284305</v>
      </c>
      <c r="AP489" s="52">
        <v>0.57514941930470997</v>
      </c>
      <c r="AQ489" s="52">
        <v>0.60595943530749397</v>
      </c>
      <c r="AR489" s="52">
        <v>0.62833798160381304</v>
      </c>
      <c r="AS489" s="52">
        <v>0.63173612976685301</v>
      </c>
      <c r="AT489" s="52">
        <v>0.59870821977952904</v>
      </c>
      <c r="AU489" s="52">
        <v>0.54458896743102703</v>
      </c>
      <c r="AV489" s="52">
        <v>0.550226515668362</v>
      </c>
      <c r="AW489" s="52">
        <v>0.53266279167304897</v>
      </c>
      <c r="AX489" s="52">
        <v>0.48526570528062002</v>
      </c>
      <c r="AY489" s="52">
        <v>0.42782781638004203</v>
      </c>
      <c r="AZ489" s="52">
        <v>0.38730639414559997</v>
      </c>
      <c r="BA489" s="52">
        <v>0.35999021800297598</v>
      </c>
      <c r="BB489" s="52">
        <v>0.37213232823591902</v>
      </c>
      <c r="BC489" s="52">
        <v>0.42082423032021998</v>
      </c>
      <c r="BD489" s="52">
        <v>0.482856205348699</v>
      </c>
      <c r="BE489" s="52">
        <v>0.487464459055099</v>
      </c>
      <c r="BF489" s="52">
        <v>0.46262537248362501</v>
      </c>
      <c r="BG489" s="52">
        <v>0.45973077082709701</v>
      </c>
      <c r="BH489" s="52">
        <v>0.47649482392957199</v>
      </c>
      <c r="BI489" s="52">
        <v>0.52078526433524797</v>
      </c>
      <c r="BJ489" s="52">
        <v>0.63121275234479202</v>
      </c>
      <c r="BK489" s="52">
        <v>0.74006162711149304</v>
      </c>
      <c r="BL489" s="52">
        <v>0.84940913130811102</v>
      </c>
      <c r="BM489" s="52">
        <v>0.93428684814685004</v>
      </c>
      <c r="BN489" s="52">
        <v>0.95161755424098404</v>
      </c>
      <c r="BO489" s="52">
        <v>0.91652663272289003</v>
      </c>
      <c r="BP489" s="52">
        <v>0.85755352899009996</v>
      </c>
      <c r="BQ489" s="52">
        <v>0.79569537462758799</v>
      </c>
      <c r="BR489" s="52">
        <v>0.73529103961322795</v>
      </c>
      <c r="BS489" s="52">
        <v>0.61461174132252105</v>
      </c>
      <c r="BT489" s="52">
        <v>0.52996073907491703</v>
      </c>
      <c r="BU489" s="52">
        <v>60.784096837538698</v>
      </c>
      <c r="BV489" s="52">
        <v>59.798718947541303</v>
      </c>
      <c r="BW489" s="52">
        <v>59.336035555324301</v>
      </c>
      <c r="BX489" s="52">
        <v>58.831986259571799</v>
      </c>
      <c r="BY489" s="52">
        <v>58.520204824012197</v>
      </c>
      <c r="BZ489" s="52">
        <v>58.405437999135103</v>
      </c>
      <c r="CA489" s="52">
        <v>58.3024269461907</v>
      </c>
      <c r="CB489" s="52">
        <v>58.455837153653498</v>
      </c>
      <c r="CC489" s="52">
        <v>60.174586669980499</v>
      </c>
      <c r="CD489" s="52">
        <v>62.161866593106303</v>
      </c>
      <c r="CE489" s="52">
        <v>64.600412815593501</v>
      </c>
      <c r="CF489" s="52">
        <v>66.076209012064695</v>
      </c>
      <c r="CG489" s="52">
        <v>68.532290360339999</v>
      </c>
      <c r="CH489" s="52">
        <v>70.625335949172893</v>
      </c>
      <c r="CI489" s="52">
        <v>72.491027257953505</v>
      </c>
      <c r="CJ489" s="52">
        <v>73.297520010515598</v>
      </c>
      <c r="CK489" s="52">
        <v>72.608544872581902</v>
      </c>
      <c r="CL489" s="52">
        <v>71.591711796870399</v>
      </c>
      <c r="CM489" s="52">
        <v>69.487471576236302</v>
      </c>
      <c r="CN489" s="52">
        <v>67.218162100277894</v>
      </c>
      <c r="CO489" s="52">
        <v>64.852219276968995</v>
      </c>
      <c r="CP489" s="52">
        <v>62.715392406816797</v>
      </c>
      <c r="CQ489" s="52">
        <v>61.897322483542602</v>
      </c>
      <c r="CR489" s="52">
        <v>61.310824585362198</v>
      </c>
      <c r="CS489" s="57">
        <v>60.479077595709903</v>
      </c>
      <c r="CT489" s="57">
        <v>-5.4110726070408198E-3</v>
      </c>
      <c r="CU489" s="57">
        <v>-2.49463233573065E-2</v>
      </c>
      <c r="CV489" s="57">
        <v>-6.9360487965130996E-3</v>
      </c>
      <c r="CW489" s="57">
        <v>-1.70294104373403E-3</v>
      </c>
      <c r="CX489" s="57">
        <v>2.9390460079457002E-4</v>
      </c>
      <c r="CY489" s="57">
        <v>-3.9581797400744002E-3</v>
      </c>
      <c r="CZ489" s="57">
        <v>3.5183853128453301E-3</v>
      </c>
      <c r="DA489" s="57">
        <v>6.0870429169254201E-3</v>
      </c>
      <c r="DB489" s="57">
        <v>2.3227299780831299E-2</v>
      </c>
      <c r="DC489" s="52">
        <v>2.1424178968410201E-2</v>
      </c>
      <c r="DD489" s="52">
        <v>1.37601032057548E-2</v>
      </c>
      <c r="DE489" s="52">
        <v>1.7139371668258799E-3</v>
      </c>
      <c r="DF489" s="52">
        <v>3.2326659927655399E-3</v>
      </c>
      <c r="DG489" s="52">
        <v>7.45471070502689E-3</v>
      </c>
      <c r="DH489" s="52">
        <v>1.791362153342E-2</v>
      </c>
      <c r="DI489" s="52">
        <v>2.5020977607063601E-2</v>
      </c>
      <c r="DJ489" s="52">
        <v>6.0901457865341999E-2</v>
      </c>
      <c r="DK489" s="52">
        <v>7.3817171473579302E-2</v>
      </c>
      <c r="DL489" s="52">
        <v>3.85553306337761E-2</v>
      </c>
      <c r="DM489" s="52">
        <v>2.4352740173963001E-2</v>
      </c>
      <c r="DN489" s="52">
        <v>3.8417344260939498E-2</v>
      </c>
      <c r="DO489" s="52">
        <v>1.08817726389308E-2</v>
      </c>
      <c r="DP489" s="52">
        <v>1.4303107590665899E-3</v>
      </c>
      <c r="DQ489" s="52">
        <v>1.38285577246938E-3</v>
      </c>
      <c r="DR489" s="59">
        <v>4.4094945017087897E-6</v>
      </c>
      <c r="DS489" s="58">
        <v>3.8661950225538201E-6</v>
      </c>
      <c r="DT489" s="58">
        <v>2.9327103427325199E-6</v>
      </c>
      <c r="DU489" s="58">
        <v>1.3518459228590501E-6</v>
      </c>
      <c r="DV489" s="58">
        <v>4.1932991496188102E-7</v>
      </c>
      <c r="DW489" s="58">
        <v>1.7335578475318701E-7</v>
      </c>
      <c r="DX489" s="58">
        <v>5.1557551533564803E-7</v>
      </c>
      <c r="DY489" s="59">
        <v>5.6500359846212201E-6</v>
      </c>
      <c r="DZ489" s="58">
        <v>1.0436593027590599E-6</v>
      </c>
      <c r="EA489" s="58">
        <v>7.86191523039645E-7</v>
      </c>
      <c r="EB489" s="58">
        <v>5.4576281290953098E-7</v>
      </c>
      <c r="EC489" s="58">
        <v>6.6519777854830199E-7</v>
      </c>
      <c r="ED489" s="58">
        <v>1.4423360245661199E-6</v>
      </c>
      <c r="EE489" s="58">
        <v>3.5844962780278602E-6</v>
      </c>
      <c r="EF489" s="58">
        <v>4.4202590687535502E-6</v>
      </c>
      <c r="EG489" s="59">
        <v>5.7302070471067402E-6</v>
      </c>
      <c r="EH489" s="59">
        <v>6.4625234110441099E-6</v>
      </c>
      <c r="EI489" s="59">
        <v>6.5944259879532698E-6</v>
      </c>
      <c r="EJ489" s="59">
        <v>6.6397467567604297E-6</v>
      </c>
      <c r="EK489" s="59">
        <v>6.0399306398839503E-6</v>
      </c>
      <c r="EL489" s="59">
        <v>7.7504409944951092E-6</v>
      </c>
      <c r="EM489" s="59">
        <v>3.9145765147359402E-6</v>
      </c>
      <c r="EN489" s="58">
        <v>4.2595397488732799E-7</v>
      </c>
      <c r="EO489" s="58">
        <v>3.7631691451209198E-7</v>
      </c>
    </row>
    <row r="490" spans="2:145" x14ac:dyDescent="0.25">
      <c r="B49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All_All_All_All_All_All_All_All_All_SLAP_PGSI_All_73050</v>
      </c>
      <c r="C490" s="52" t="s">
        <v>203</v>
      </c>
      <c r="D490" s="52" t="s">
        <v>261</v>
      </c>
      <c r="E490" s="52" t="s">
        <v>25</v>
      </c>
      <c r="F490" s="52" t="s">
        <v>25</v>
      </c>
      <c r="G490" s="52" t="s">
        <v>25</v>
      </c>
      <c r="H490" s="52" t="s">
        <v>25</v>
      </c>
      <c r="I490" s="52" t="s">
        <v>25</v>
      </c>
      <c r="J490" s="52" t="s">
        <v>25</v>
      </c>
      <c r="K490" s="52" t="s">
        <v>25</v>
      </c>
      <c r="L490" s="52" t="s">
        <v>25</v>
      </c>
      <c r="M490" s="52" t="s">
        <v>25</v>
      </c>
      <c r="N490" s="55" t="s">
        <v>285</v>
      </c>
      <c r="O490" s="52" t="s">
        <v>25</v>
      </c>
      <c r="P490" s="55">
        <v>73050</v>
      </c>
      <c r="Q490" s="52">
        <v>17</v>
      </c>
      <c r="R490" s="52">
        <v>21</v>
      </c>
      <c r="S490" s="56">
        <v>5117.5555555555502</v>
      </c>
      <c r="T490" s="52">
        <v>0</v>
      </c>
      <c r="U490" s="52">
        <v>0</v>
      </c>
      <c r="V490" s="52">
        <v>0</v>
      </c>
      <c r="W490" s="52">
        <v>0</v>
      </c>
      <c r="X490" s="52">
        <v>0.93847570025625604</v>
      </c>
      <c r="Y490" s="52">
        <v>0.84315012871995998</v>
      </c>
      <c r="Z490" s="52">
        <v>0.75856302305780499</v>
      </c>
      <c r="AA490" s="52">
        <v>0.70351612868416302</v>
      </c>
      <c r="AB490" s="52">
        <v>0.67862937273063095</v>
      </c>
      <c r="AC490" s="52">
        <v>0.69881380221935396</v>
      </c>
      <c r="AD490" s="52">
        <v>0.74649579673891597</v>
      </c>
      <c r="AE490" s="52">
        <v>0.79825757907527095</v>
      </c>
      <c r="AF490" s="52">
        <v>0.78111200452032004</v>
      </c>
      <c r="AG490" s="52">
        <v>0.82325336082213096</v>
      </c>
      <c r="AH490" s="52">
        <v>0.91103463500608795</v>
      </c>
      <c r="AI490" s="52">
        <v>1.0280428330151401</v>
      </c>
      <c r="AJ490" s="52">
        <v>1.2034436991919499</v>
      </c>
      <c r="AK490" s="52">
        <v>1.4043482095647299</v>
      </c>
      <c r="AL490" s="52">
        <v>1.6153431174022299</v>
      </c>
      <c r="AM490" s="52">
        <v>1.79770099538421</v>
      </c>
      <c r="AN490" s="52">
        <v>1.82408855483125</v>
      </c>
      <c r="AO490" s="52">
        <v>1.87711327272217</v>
      </c>
      <c r="AP490" s="52">
        <v>1.8462681028899499</v>
      </c>
      <c r="AQ490" s="52">
        <v>1.71821814687187</v>
      </c>
      <c r="AR490" s="52">
        <v>1.6265036097555901</v>
      </c>
      <c r="AS490" s="52">
        <v>1.5627738518113901</v>
      </c>
      <c r="AT490" s="52">
        <v>1.33594649607611</v>
      </c>
      <c r="AU490" s="52">
        <v>1.1256714587486001</v>
      </c>
      <c r="AV490" s="52">
        <v>1.0540960953774201</v>
      </c>
      <c r="AW490" s="52">
        <v>0.99333463331164895</v>
      </c>
      <c r="AX490" s="52">
        <v>0.88935051538907794</v>
      </c>
      <c r="AY490" s="52">
        <v>0.80036836798934097</v>
      </c>
      <c r="AZ490" s="52">
        <v>0.73496209526523704</v>
      </c>
      <c r="BA490" s="52">
        <v>0.69924281104109298</v>
      </c>
      <c r="BB490" s="52">
        <v>0.69236154745159395</v>
      </c>
      <c r="BC490" s="52">
        <v>0.71765948640719601</v>
      </c>
      <c r="BD490" s="52">
        <v>0.74351501751810001</v>
      </c>
      <c r="BE490" s="52">
        <v>0.75264829976101999</v>
      </c>
      <c r="BF490" s="52">
        <v>0.80809768890232303</v>
      </c>
      <c r="BG490" s="52">
        <v>0.89891072590780197</v>
      </c>
      <c r="BH490" s="52">
        <v>1.0475659300131399</v>
      </c>
      <c r="BI490" s="52">
        <v>1.24036161711287</v>
      </c>
      <c r="BJ490" s="52">
        <v>1.46714194125664</v>
      </c>
      <c r="BK490" s="52">
        <v>1.6883560522288801</v>
      </c>
      <c r="BL490" s="52">
        <v>1.85845995950858</v>
      </c>
      <c r="BM490" s="52">
        <v>1.98578732187943</v>
      </c>
      <c r="BN490" s="52">
        <v>2.0462933624400099</v>
      </c>
      <c r="BO490" s="52">
        <v>2.0145935446669299</v>
      </c>
      <c r="BP490" s="52">
        <v>1.86658148969602</v>
      </c>
      <c r="BQ490" s="52">
        <v>1.70032449497482</v>
      </c>
      <c r="BR490" s="52">
        <v>1.5312548295664099</v>
      </c>
      <c r="BS490" s="52">
        <v>1.32159846892498</v>
      </c>
      <c r="BT490" s="52">
        <v>1.1265611094474799</v>
      </c>
      <c r="BU490" s="52">
        <v>75.858832857497603</v>
      </c>
      <c r="BV490" s="52">
        <v>73.393781197090803</v>
      </c>
      <c r="BW490" s="52">
        <v>72.429839753894896</v>
      </c>
      <c r="BX490" s="52">
        <v>70.622307965609906</v>
      </c>
      <c r="BY490" s="52">
        <v>69.364839744495001</v>
      </c>
      <c r="BZ490" s="52">
        <v>67.821943563703599</v>
      </c>
      <c r="CA490" s="52">
        <v>67.265228874196694</v>
      </c>
      <c r="CB490" s="52">
        <v>67.706070444174301</v>
      </c>
      <c r="CC490" s="52">
        <v>71.545960385583598</v>
      </c>
      <c r="CD490" s="52">
        <v>76.827502220764103</v>
      </c>
      <c r="CE490" s="52">
        <v>81.6418825147435</v>
      </c>
      <c r="CF490" s="52">
        <v>85.497051637090905</v>
      </c>
      <c r="CG490" s="52">
        <v>88.494219092316897</v>
      </c>
      <c r="CH490" s="52">
        <v>91.359599311997897</v>
      </c>
      <c r="CI490" s="52">
        <v>93.522734561184905</v>
      </c>
      <c r="CJ490" s="52">
        <v>95.062670340972602</v>
      </c>
      <c r="CK490" s="52">
        <v>96.086414413835797</v>
      </c>
      <c r="CL490" s="52">
        <v>96.040776969237697</v>
      </c>
      <c r="CM490" s="52">
        <v>95.171718404609607</v>
      </c>
      <c r="CN490" s="52">
        <v>92.377298476847301</v>
      </c>
      <c r="CO490" s="52">
        <v>87.436054334637404</v>
      </c>
      <c r="CP490" s="52">
        <v>82.510438147182199</v>
      </c>
      <c r="CQ490" s="52">
        <v>79.700062263228205</v>
      </c>
      <c r="CR490" s="57">
        <v>78.3542663160205</v>
      </c>
      <c r="CS490" s="57">
        <v>76.254810812905802</v>
      </c>
      <c r="CT490" s="57">
        <v>1.9428118043391798E-2</v>
      </c>
      <c r="CU490" s="57">
        <v>1.1010646432444799E-2</v>
      </c>
      <c r="CV490" s="57">
        <v>1.4340508679524499E-2</v>
      </c>
      <c r="CW490" s="57">
        <v>8.5268520536188799E-3</v>
      </c>
      <c r="CX490" s="57">
        <v>1.2544218458138501E-3</v>
      </c>
      <c r="CY490" s="57">
        <v>-2.10889525692906E-3</v>
      </c>
      <c r="CZ490" s="57">
        <v>-3.4213597424730401E-4</v>
      </c>
      <c r="DA490" s="57">
        <v>8.5757878445663592E-3</v>
      </c>
      <c r="DB490" s="52">
        <v>1.8993061141484701E-2</v>
      </c>
      <c r="DC490" s="52">
        <v>1.5917196094579499E-2</v>
      </c>
      <c r="DD490" s="52">
        <v>5.2828680764503803E-3</v>
      </c>
      <c r="DE490" s="52">
        <v>4.5244016857711802E-3</v>
      </c>
      <c r="DF490" s="52">
        <v>-9.69024850406929E-3</v>
      </c>
      <c r="DG490" s="52">
        <v>-4.2183103933184996E-3</v>
      </c>
      <c r="DH490" s="52">
        <v>5.6252002014235396E-3</v>
      </c>
      <c r="DI490" s="52">
        <v>1.0601476520341E-2</v>
      </c>
      <c r="DJ490" s="52">
        <v>8.2380626303569099E-2</v>
      </c>
      <c r="DK490" s="52">
        <v>0.100326184919092</v>
      </c>
      <c r="DL490" s="52">
        <v>0.109813828443561</v>
      </c>
      <c r="DM490" s="52">
        <v>0.105583853671176</v>
      </c>
      <c r="DN490" s="52">
        <v>5.0985082954920401E-2</v>
      </c>
      <c r="DO490" s="52">
        <v>-2.7124627328165502E-3</v>
      </c>
      <c r="DP490" s="52">
        <v>-3.84229542576516E-3</v>
      </c>
      <c r="DQ490" s="52">
        <v>1.05528123894676E-4</v>
      </c>
      <c r="DR490" s="59">
        <v>5.6986933236612202E-7</v>
      </c>
      <c r="DS490" s="59">
        <v>4.9085066478130796E-7</v>
      </c>
      <c r="DT490" s="58">
        <v>3.6397029966218597E-7</v>
      </c>
      <c r="DU490" s="58">
        <v>1.9705981242544699E-7</v>
      </c>
      <c r="DV490" s="58">
        <v>8.1579988149586895E-8</v>
      </c>
      <c r="DW490" s="58">
        <v>3.1539769571341503E-8</v>
      </c>
      <c r="DX490" s="58">
        <v>9.1867734470545596E-8</v>
      </c>
      <c r="DY490" s="59">
        <v>4.5852852081107798E-7</v>
      </c>
      <c r="DZ490" s="58">
        <v>1.75351739339231E-7</v>
      </c>
      <c r="EA490" s="58">
        <v>1.2426711753469001E-7</v>
      </c>
      <c r="EB490" s="58">
        <v>1.05284600672649E-7</v>
      </c>
      <c r="EC490" s="58">
        <v>7.6497926234322795E-8</v>
      </c>
      <c r="ED490" s="58">
        <v>1.6707669909995799E-7</v>
      </c>
      <c r="EE490" s="59">
        <v>5.2646161112437804E-7</v>
      </c>
      <c r="EF490" s="59">
        <v>8.3579519324837202E-7</v>
      </c>
      <c r="EG490" s="59">
        <v>9.7459362283958404E-7</v>
      </c>
      <c r="EH490" s="59">
        <v>1.1003503072788201E-6</v>
      </c>
      <c r="EI490" s="59">
        <v>1.1190378227025501E-6</v>
      </c>
      <c r="EJ490" s="59">
        <v>1.14785666766441E-6</v>
      </c>
      <c r="EK490" s="59">
        <v>1.0225880223950599E-6</v>
      </c>
      <c r="EL490" s="59">
        <v>1.2165953083063001E-6</v>
      </c>
      <c r="EM490" s="59">
        <v>6.0676052223452797E-7</v>
      </c>
      <c r="EN490" s="58">
        <v>6.9875556938702705E-8</v>
      </c>
      <c r="EO490" s="58">
        <v>6.5659173448214205E-8</v>
      </c>
    </row>
    <row r="491" spans="2:145" x14ac:dyDescent="0.25">
      <c r="B49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All_All_All_All_All_All_All_All_All_SLAP_PGST_All_73050</v>
      </c>
      <c r="C491" s="52" t="s">
        <v>203</v>
      </c>
      <c r="D491" s="52" t="s">
        <v>262</v>
      </c>
      <c r="E491" s="52" t="s">
        <v>25</v>
      </c>
      <c r="F491" s="52" t="s">
        <v>25</v>
      </c>
      <c r="G491" s="52" t="s">
        <v>25</v>
      </c>
      <c r="H491" s="52" t="s">
        <v>25</v>
      </c>
      <c r="I491" s="52" t="s">
        <v>25</v>
      </c>
      <c r="J491" s="52" t="s">
        <v>25</v>
      </c>
      <c r="K491" s="52" t="s">
        <v>25</v>
      </c>
      <c r="L491" s="52" t="s">
        <v>25</v>
      </c>
      <c r="M491" s="52" t="s">
        <v>25</v>
      </c>
      <c r="N491" s="55" t="s">
        <v>286</v>
      </c>
      <c r="O491" s="52" t="s">
        <v>25</v>
      </c>
      <c r="P491" s="55">
        <v>73050</v>
      </c>
      <c r="Q491" s="52">
        <v>17</v>
      </c>
      <c r="R491" s="52">
        <v>21</v>
      </c>
      <c r="S491" s="56">
        <v>4057.88888888888</v>
      </c>
      <c r="T491" s="52">
        <v>0</v>
      </c>
      <c r="U491" s="52">
        <v>0</v>
      </c>
      <c r="V491" s="52">
        <v>0</v>
      </c>
      <c r="W491" s="52">
        <v>0</v>
      </c>
      <c r="X491" s="52">
        <v>0.99203572510779003</v>
      </c>
      <c r="Y491" s="52">
        <v>0.86792032209694903</v>
      </c>
      <c r="Z491" s="52">
        <v>0.78604157629073701</v>
      </c>
      <c r="AA491" s="52">
        <v>0.73000329050415702</v>
      </c>
      <c r="AB491" s="52">
        <v>0.69150833181369098</v>
      </c>
      <c r="AC491" s="52">
        <v>0.70910319111935705</v>
      </c>
      <c r="AD491" s="52">
        <v>0.74450288559171596</v>
      </c>
      <c r="AE491" s="52">
        <v>0.80899254528678599</v>
      </c>
      <c r="AF491" s="52">
        <v>0.83211451065050002</v>
      </c>
      <c r="AG491" s="52">
        <v>0.88303787912564002</v>
      </c>
      <c r="AH491" s="52">
        <v>1.0055987273437099</v>
      </c>
      <c r="AI491" s="52">
        <v>1.1354670205712201</v>
      </c>
      <c r="AJ491" s="52">
        <v>1.32192892815413</v>
      </c>
      <c r="AK491" s="52">
        <v>1.5127251128346</v>
      </c>
      <c r="AL491" s="52">
        <v>1.7547656957953399</v>
      </c>
      <c r="AM491" s="52">
        <v>1.93524178149443</v>
      </c>
      <c r="AN491" s="52">
        <v>1.9898061060165499</v>
      </c>
      <c r="AO491" s="52">
        <v>2.0658355920742699</v>
      </c>
      <c r="AP491" s="52">
        <v>2.0149254865667898</v>
      </c>
      <c r="AQ491" s="52">
        <v>1.88420839635139</v>
      </c>
      <c r="AR491" s="52">
        <v>1.7092331082610801</v>
      </c>
      <c r="AS491" s="52">
        <v>1.6036007261592999</v>
      </c>
      <c r="AT491" s="52">
        <v>1.38203811385466</v>
      </c>
      <c r="AU491" s="52">
        <v>1.17145722161535</v>
      </c>
      <c r="AV491" s="52">
        <v>1.09369854161001</v>
      </c>
      <c r="AW491" s="52">
        <v>1.0050249608342301</v>
      </c>
      <c r="AX491" s="52">
        <v>0.89462747705039303</v>
      </c>
      <c r="AY491" s="52">
        <v>0.805897510114432</v>
      </c>
      <c r="AZ491" s="52">
        <v>0.74062013020215101</v>
      </c>
      <c r="BA491" s="52">
        <v>0.70742388043697901</v>
      </c>
      <c r="BB491" s="52">
        <v>0.70041075437456102</v>
      </c>
      <c r="BC491" s="52">
        <v>0.72726944251453196</v>
      </c>
      <c r="BD491" s="52">
        <v>0.76305021475109902</v>
      </c>
      <c r="BE491" s="52">
        <v>0.79079342554999499</v>
      </c>
      <c r="BF491" s="52">
        <v>0.87265912681364599</v>
      </c>
      <c r="BG491" s="52">
        <v>0.99384277884424799</v>
      </c>
      <c r="BH491" s="52">
        <v>1.15554846222567</v>
      </c>
      <c r="BI491" s="52">
        <v>1.34776261708852</v>
      </c>
      <c r="BJ491" s="52">
        <v>1.5424862472618299</v>
      </c>
      <c r="BK491" s="52">
        <v>1.7717765527746701</v>
      </c>
      <c r="BL491" s="52">
        <v>1.9370600399129401</v>
      </c>
      <c r="BM491" s="52">
        <v>2.0494465824300701</v>
      </c>
      <c r="BN491" s="52">
        <v>2.1004339224444499</v>
      </c>
      <c r="BO491" s="52">
        <v>2.05329408742318</v>
      </c>
      <c r="BP491" s="52">
        <v>1.8891831442445099</v>
      </c>
      <c r="BQ491" s="52">
        <v>1.7322437637689601</v>
      </c>
      <c r="BR491" s="52">
        <v>1.57725348150325</v>
      </c>
      <c r="BS491" s="52">
        <v>1.37624925424004</v>
      </c>
      <c r="BT491" s="52">
        <v>1.1707635580639899</v>
      </c>
      <c r="BU491" s="52">
        <v>75.630588997839894</v>
      </c>
      <c r="BV491" s="52">
        <v>72.941016535643698</v>
      </c>
      <c r="BW491" s="52">
        <v>71.875586855488805</v>
      </c>
      <c r="BX491" s="52">
        <v>71.024519076829094</v>
      </c>
      <c r="BY491" s="52">
        <v>70.129083242395794</v>
      </c>
      <c r="BZ491" s="52">
        <v>69.375003559157406</v>
      </c>
      <c r="CA491" s="52">
        <v>68.9964446874272</v>
      </c>
      <c r="CB491" s="52">
        <v>68.982653688468005</v>
      </c>
      <c r="CC491" s="52">
        <v>71.758623775814698</v>
      </c>
      <c r="CD491" s="52">
        <v>78.0091050039739</v>
      </c>
      <c r="CE491" s="52">
        <v>81.820061890561703</v>
      </c>
      <c r="CF491" s="52">
        <v>85.337755414371998</v>
      </c>
      <c r="CG491" s="52">
        <v>88.461449029241294</v>
      </c>
      <c r="CH491" s="52">
        <v>91.475741886613207</v>
      </c>
      <c r="CI491" s="52">
        <v>93.873884074467298</v>
      </c>
      <c r="CJ491" s="52">
        <v>95.580677084169196</v>
      </c>
      <c r="CK491" s="52">
        <v>96.430056205431697</v>
      </c>
      <c r="CL491" s="52">
        <v>96.2085437786223</v>
      </c>
      <c r="CM491" s="52">
        <v>94.820012516151394</v>
      </c>
      <c r="CN491" s="52">
        <v>91.853819367192699</v>
      </c>
      <c r="CO491" s="52">
        <v>87.592203468403895</v>
      </c>
      <c r="CP491" s="52">
        <v>83.354058680841504</v>
      </c>
      <c r="CQ491" s="52">
        <v>79.840671808192695</v>
      </c>
      <c r="CR491" s="57">
        <v>77.694655437044304</v>
      </c>
      <c r="CS491" s="57">
        <v>75.9273923622941</v>
      </c>
      <c r="CT491" s="57">
        <v>1.88857772984313E-2</v>
      </c>
      <c r="CU491" s="57">
        <v>9.1664229197860603E-3</v>
      </c>
      <c r="CV491" s="57">
        <v>1.3176456152797699E-2</v>
      </c>
      <c r="CW491" s="57">
        <v>9.25835408134742E-3</v>
      </c>
      <c r="CX491" s="57">
        <v>1.6868794306103699E-3</v>
      </c>
      <c r="CY491" s="57">
        <v>-2.1490998527656001E-3</v>
      </c>
      <c r="CZ491" s="57">
        <v>-1.0441936257362E-3</v>
      </c>
      <c r="DA491" s="57">
        <v>8.9697525518545197E-3</v>
      </c>
      <c r="DB491" s="57">
        <v>1.89343025870292E-2</v>
      </c>
      <c r="DC491" s="52">
        <v>1.50356166081976E-2</v>
      </c>
      <c r="DD491" s="52">
        <v>5.4342452213443099E-3</v>
      </c>
      <c r="DE491" s="52">
        <v>4.6605537621823203E-3</v>
      </c>
      <c r="DF491" s="52">
        <v>-8.6149698297595598E-3</v>
      </c>
      <c r="DG491" s="52">
        <v>-2.6551730087594001E-3</v>
      </c>
      <c r="DH491" s="52">
        <v>7.8923361759731005E-3</v>
      </c>
      <c r="DI491" s="52">
        <v>1.17551069436334E-2</v>
      </c>
      <c r="DJ491" s="52">
        <v>8.3072235440263195E-2</v>
      </c>
      <c r="DK491" s="52">
        <v>0.10105280947398999</v>
      </c>
      <c r="DL491" s="52">
        <v>0.10950273630595</v>
      </c>
      <c r="DM491" s="52">
        <v>0.106118120421857</v>
      </c>
      <c r="DN491" s="52">
        <v>4.9965647135755999E-2</v>
      </c>
      <c r="DO491" s="52">
        <v>-3.8616658412255899E-3</v>
      </c>
      <c r="DP491" s="52">
        <v>-3.7925701991066898E-3</v>
      </c>
      <c r="DQ491" s="52">
        <v>2.9428036107111702E-4</v>
      </c>
      <c r="DR491" s="59">
        <v>1.4840304166000399E-6</v>
      </c>
      <c r="DS491" s="58">
        <v>1.25395285070111E-6</v>
      </c>
      <c r="DT491" s="58">
        <v>9.2733127459031499E-7</v>
      </c>
      <c r="DU491" s="58">
        <v>4.2907156832213599E-7</v>
      </c>
      <c r="DV491" s="58">
        <v>1.5311867457047999E-7</v>
      </c>
      <c r="DW491" s="58">
        <v>5.4178680156931901E-8</v>
      </c>
      <c r="DX491" s="58">
        <v>1.8845875084016401E-7</v>
      </c>
      <c r="DY491" s="58">
        <v>1.61762013479922E-6</v>
      </c>
      <c r="DZ491" s="58">
        <v>3.4192021224126898E-7</v>
      </c>
      <c r="EA491" s="58">
        <v>2.4459817267251001E-7</v>
      </c>
      <c r="EB491" s="58">
        <v>1.7030738819670601E-7</v>
      </c>
      <c r="EC491" s="58">
        <v>1.3117710976542099E-7</v>
      </c>
      <c r="ED491" s="58">
        <v>3.1916202441122999E-7</v>
      </c>
      <c r="EE491" s="58">
        <v>1.05777667122605E-6</v>
      </c>
      <c r="EF491" s="58">
        <v>1.3867856633982601E-6</v>
      </c>
      <c r="EG491" s="59">
        <v>1.58973891325047E-6</v>
      </c>
      <c r="EH491" s="59">
        <v>1.7563863756827601E-6</v>
      </c>
      <c r="EI491" s="59">
        <v>1.8352081668091699E-6</v>
      </c>
      <c r="EJ491" s="59">
        <v>1.8610308838137699E-6</v>
      </c>
      <c r="EK491" s="58">
        <v>1.76776632010449E-6</v>
      </c>
      <c r="EL491" s="59">
        <v>2.8115082588139798E-6</v>
      </c>
      <c r="EM491" s="58">
        <v>1.44252745563973E-6</v>
      </c>
      <c r="EN491" s="58">
        <v>1.3689092505614499E-7</v>
      </c>
      <c r="EO491" s="58">
        <v>1.2066811440453499E-7</v>
      </c>
    </row>
    <row r="492" spans="2:145" x14ac:dyDescent="0.25">
      <c r="B49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All_All_All_All_All_All_All_All_All_SLAP_PGZP_All_73050</v>
      </c>
      <c r="C492" s="52" t="s">
        <v>203</v>
      </c>
      <c r="D492" s="52" t="s">
        <v>263</v>
      </c>
      <c r="E492" s="52" t="s">
        <v>25</v>
      </c>
      <c r="F492" s="52" t="s">
        <v>25</v>
      </c>
      <c r="G492" s="52" t="s">
        <v>25</v>
      </c>
      <c r="H492" s="52" t="s">
        <v>25</v>
      </c>
      <c r="I492" s="52" t="s">
        <v>25</v>
      </c>
      <c r="J492" s="52" t="s">
        <v>25</v>
      </c>
      <c r="K492" s="52" t="s">
        <v>25</v>
      </c>
      <c r="L492" s="52" t="s">
        <v>25</v>
      </c>
      <c r="M492" s="52" t="s">
        <v>25</v>
      </c>
      <c r="N492" s="55" t="s">
        <v>287</v>
      </c>
      <c r="O492" s="52" t="s">
        <v>25</v>
      </c>
      <c r="P492" s="55">
        <v>73050</v>
      </c>
      <c r="Q492" s="52">
        <v>17</v>
      </c>
      <c r="R492" s="52">
        <v>21</v>
      </c>
      <c r="S492" s="56">
        <v>1386.88888888888</v>
      </c>
      <c r="T492" s="52">
        <v>0</v>
      </c>
      <c r="U492" s="52">
        <v>0</v>
      </c>
      <c r="V492" s="52">
        <v>0</v>
      </c>
      <c r="W492" s="52">
        <v>0</v>
      </c>
      <c r="X492" s="52">
        <v>1.05831781272457</v>
      </c>
      <c r="Y492" s="52">
        <v>0.90978635933554297</v>
      </c>
      <c r="Z492" s="52">
        <v>0.81287726222593004</v>
      </c>
      <c r="AA492" s="52">
        <v>0.75293212850063795</v>
      </c>
      <c r="AB492" s="52">
        <v>0.69190429000102005</v>
      </c>
      <c r="AC492" s="52">
        <v>0.69384126269237401</v>
      </c>
      <c r="AD492" s="52">
        <v>0.73910313750585599</v>
      </c>
      <c r="AE492" s="52">
        <v>0.76034593102553205</v>
      </c>
      <c r="AF492" s="52">
        <v>0.78649547482200799</v>
      </c>
      <c r="AG492" s="52">
        <v>0.87519772352359704</v>
      </c>
      <c r="AH492" s="52">
        <v>1.0046932064547001</v>
      </c>
      <c r="AI492" s="52">
        <v>1.21209363273304</v>
      </c>
      <c r="AJ492" s="52">
        <v>1.4218344409081201</v>
      </c>
      <c r="AK492" s="52">
        <v>1.6727867169377899</v>
      </c>
      <c r="AL492" s="52">
        <v>1.8692473339629001</v>
      </c>
      <c r="AM492" s="52">
        <v>2.0975958439624098</v>
      </c>
      <c r="AN492" s="52">
        <v>2.1636034961923598</v>
      </c>
      <c r="AO492" s="52">
        <v>2.18290265891507</v>
      </c>
      <c r="AP492" s="52">
        <v>2.1092088031260801</v>
      </c>
      <c r="AQ492" s="52">
        <v>2.00295657537482</v>
      </c>
      <c r="AR492" s="52">
        <v>1.87413921865482</v>
      </c>
      <c r="AS492" s="52">
        <v>1.8090893764167699</v>
      </c>
      <c r="AT492" s="52">
        <v>1.5502694506807</v>
      </c>
      <c r="AU492" s="52">
        <v>1.2731582965925901</v>
      </c>
      <c r="AV492" s="52">
        <v>1.1548943403701499</v>
      </c>
      <c r="AW492" s="52">
        <v>1.10901153295239</v>
      </c>
      <c r="AX492" s="52">
        <v>0.96264338632553603</v>
      </c>
      <c r="AY492" s="52">
        <v>0.851208900446073</v>
      </c>
      <c r="AZ492" s="52">
        <v>0.76167616202177502</v>
      </c>
      <c r="BA492" s="52">
        <v>0.70610180910310705</v>
      </c>
      <c r="BB492" s="52">
        <v>0.687469178219699</v>
      </c>
      <c r="BC492" s="52">
        <v>0.71269532636316602</v>
      </c>
      <c r="BD492" s="52">
        <v>0.76829569424975297</v>
      </c>
      <c r="BE492" s="52">
        <v>0.80397032196618101</v>
      </c>
      <c r="BF492" s="52">
        <v>0.89310938218551394</v>
      </c>
      <c r="BG492" s="52">
        <v>1.0143846662276399</v>
      </c>
      <c r="BH492" s="52">
        <v>1.19102632153843</v>
      </c>
      <c r="BI492" s="52">
        <v>1.40831636944255</v>
      </c>
      <c r="BJ492" s="52">
        <v>1.64410188778805</v>
      </c>
      <c r="BK492" s="52">
        <v>1.86508131523593</v>
      </c>
      <c r="BL492" s="52">
        <v>2.03727625853992</v>
      </c>
      <c r="BM492" s="52">
        <v>2.1679692564250499</v>
      </c>
      <c r="BN492" s="52">
        <v>2.2375729883200801</v>
      </c>
      <c r="BO492" s="52">
        <v>2.1998743077557799</v>
      </c>
      <c r="BP492" s="52">
        <v>2.06187998329426</v>
      </c>
      <c r="BQ492" s="52">
        <v>1.927938791331</v>
      </c>
      <c r="BR492" s="52">
        <v>1.7710982560190001</v>
      </c>
      <c r="BS492" s="52">
        <v>1.51049917959529</v>
      </c>
      <c r="BT492" s="52">
        <v>1.28550271605987</v>
      </c>
      <c r="BU492" s="52">
        <v>80.2384056220194</v>
      </c>
      <c r="BV492" s="52">
        <v>77.6853603776825</v>
      </c>
      <c r="BW492" s="52">
        <v>76.259481633437005</v>
      </c>
      <c r="BX492" s="52">
        <v>75.301012323960805</v>
      </c>
      <c r="BY492" s="52">
        <v>73.227458347608405</v>
      </c>
      <c r="BZ492" s="52">
        <v>71.763515891120093</v>
      </c>
      <c r="CA492" s="52">
        <v>70.9853983144898</v>
      </c>
      <c r="CB492" s="52">
        <v>71.303113148293505</v>
      </c>
      <c r="CC492" s="52">
        <v>74.9123738007779</v>
      </c>
      <c r="CD492" s="52">
        <v>78.736473441298003</v>
      </c>
      <c r="CE492" s="52">
        <v>83.293983225847995</v>
      </c>
      <c r="CF492" s="52">
        <v>87.185671492530503</v>
      </c>
      <c r="CG492" s="52">
        <v>90.630426338416697</v>
      </c>
      <c r="CH492" s="52">
        <v>93.091727784633505</v>
      </c>
      <c r="CI492" s="52">
        <v>95.185991817605498</v>
      </c>
      <c r="CJ492" s="52">
        <v>96.532399193818094</v>
      </c>
      <c r="CK492" s="52">
        <v>97.301433775273694</v>
      </c>
      <c r="CL492" s="52">
        <v>97.259478397866602</v>
      </c>
      <c r="CM492" s="52">
        <v>96.282823004594107</v>
      </c>
      <c r="CN492" s="52">
        <v>94.794697563435903</v>
      </c>
      <c r="CO492" s="52">
        <v>92.172760262096304</v>
      </c>
      <c r="CP492" s="52">
        <v>89.659655568547905</v>
      </c>
      <c r="CQ492" s="52">
        <v>86.688256741696605</v>
      </c>
      <c r="CR492" s="52">
        <v>84.457811419158105</v>
      </c>
      <c r="CS492" s="52">
        <v>82.196538632049894</v>
      </c>
      <c r="CT492" s="52">
        <v>3.07416627779207E-2</v>
      </c>
      <c r="CU492" s="52">
        <v>3.20896964163742E-2</v>
      </c>
      <c r="CV492" s="52">
        <v>2.7813062217762599E-2</v>
      </c>
      <c r="CW492" s="52">
        <v>1.86683008835241E-2</v>
      </c>
      <c r="CX492" s="52">
        <v>2.1959097312340601E-3</v>
      </c>
      <c r="CY492" s="52">
        <v>-1.1405623460037399E-3</v>
      </c>
      <c r="CZ492" s="52">
        <v>-3.2675347721034202E-3</v>
      </c>
      <c r="DA492" s="57">
        <v>1.0769413657301601E-2</v>
      </c>
      <c r="DB492" s="57">
        <v>1.6150452136359902E-2</v>
      </c>
      <c r="DC492" s="57">
        <v>1.38078158616881E-2</v>
      </c>
      <c r="DD492" s="52">
        <v>3.6315823108927E-3</v>
      </c>
      <c r="DE492" s="52">
        <v>4.8954981014891902E-3</v>
      </c>
      <c r="DF492" s="52">
        <v>-6.8434268218216E-3</v>
      </c>
      <c r="DG492" s="52">
        <v>1.0214408349647101E-2</v>
      </c>
      <c r="DH492" s="52">
        <v>1.8506836243422801E-2</v>
      </c>
      <c r="DI492" s="52">
        <v>1.9491976195342601E-2</v>
      </c>
      <c r="DJ492" s="52">
        <v>8.1352553915289297E-2</v>
      </c>
      <c r="DK492" s="52">
        <v>0.10571659235132499</v>
      </c>
      <c r="DL492" s="52">
        <v>0.106683795258796</v>
      </c>
      <c r="DM492" s="52">
        <v>9.8282702093623595E-2</v>
      </c>
      <c r="DN492" s="57">
        <v>7.6376325833868497E-2</v>
      </c>
      <c r="DO492" s="57">
        <v>1.2235825108968401E-2</v>
      </c>
      <c r="DP492" s="52">
        <v>-4.6658527724199299E-3</v>
      </c>
      <c r="DQ492" s="52">
        <v>1.50165092077598E-5</v>
      </c>
      <c r="DR492" s="58">
        <v>3.4176954031625599E-6</v>
      </c>
      <c r="DS492" s="58">
        <v>2.7899454285025402E-6</v>
      </c>
      <c r="DT492" s="58">
        <v>1.8686109389699599E-6</v>
      </c>
      <c r="DU492" s="58">
        <v>9.4715268070181898E-7</v>
      </c>
      <c r="DV492" s="58">
        <v>3.5144869865115698E-7</v>
      </c>
      <c r="DW492" s="58">
        <v>1.5274417886289601E-7</v>
      </c>
      <c r="DX492" s="58">
        <v>4.31865439180915E-7</v>
      </c>
      <c r="DY492" s="58">
        <v>2.42576361875477E-6</v>
      </c>
      <c r="DZ492" s="58">
        <v>1.10441118429059E-6</v>
      </c>
      <c r="EA492" s="58">
        <v>7.1471916103728497E-7</v>
      </c>
      <c r="EB492" s="58">
        <v>3.71542077207914E-7</v>
      </c>
      <c r="EC492" s="58">
        <v>6.4474323823708196E-7</v>
      </c>
      <c r="ED492" s="58">
        <v>1.3963967696002699E-6</v>
      </c>
      <c r="EE492" s="58">
        <v>3.1055098847866598E-6</v>
      </c>
      <c r="EF492" s="58">
        <v>4.1376182592229597E-6</v>
      </c>
      <c r="EG492" s="58">
        <v>4.5544533581460503E-6</v>
      </c>
      <c r="EH492" s="59">
        <v>5.4577586006227304E-6</v>
      </c>
      <c r="EI492" s="59">
        <v>5.7675983676793401E-6</v>
      </c>
      <c r="EJ492" s="59">
        <v>5.7493678370164499E-6</v>
      </c>
      <c r="EK492" s="59">
        <v>6.0282688285586499E-6</v>
      </c>
      <c r="EL492" s="59">
        <v>8.2731760487933905E-6</v>
      </c>
      <c r="EM492" s="58">
        <v>5.6430267758242201E-6</v>
      </c>
      <c r="EN492" s="58">
        <v>7.7447748130578504E-7</v>
      </c>
      <c r="EO492" s="58">
        <v>8.4527224969652398E-7</v>
      </c>
    </row>
    <row r="493" spans="2:145" x14ac:dyDescent="0.25">
      <c r="B49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All_All_Yes_All_All_All_All_All_All_All_All_73050</v>
      </c>
      <c r="C493" s="52" t="s">
        <v>203</v>
      </c>
      <c r="D493" s="52" t="s">
        <v>228</v>
      </c>
      <c r="E493" s="52" t="s">
        <v>25</v>
      </c>
      <c r="F493" s="52" t="s">
        <v>25</v>
      </c>
      <c r="G493" s="52" t="s">
        <v>224</v>
      </c>
      <c r="H493" s="52" t="s">
        <v>25</v>
      </c>
      <c r="I493" s="52" t="s">
        <v>25</v>
      </c>
      <c r="J493" s="52" t="s">
        <v>25</v>
      </c>
      <c r="K493" s="52" t="s">
        <v>25</v>
      </c>
      <c r="L493" s="52" t="s">
        <v>25</v>
      </c>
      <c r="M493" s="52" t="s">
        <v>25</v>
      </c>
      <c r="N493" s="55" t="s">
        <v>25</v>
      </c>
      <c r="O493" s="52" t="s">
        <v>25</v>
      </c>
      <c r="P493" s="55">
        <v>73050</v>
      </c>
      <c r="Q493" s="52">
        <v>17</v>
      </c>
      <c r="R493" s="52">
        <v>21</v>
      </c>
      <c r="S493" s="56">
        <v>1074.7777777777701</v>
      </c>
      <c r="T493" s="52">
        <v>0</v>
      </c>
      <c r="U493" s="52">
        <v>0</v>
      </c>
      <c r="V493" s="52">
        <v>0</v>
      </c>
      <c r="W493" s="52">
        <v>0</v>
      </c>
      <c r="X493" s="52">
        <v>1.21163177467899</v>
      </c>
      <c r="Y493" s="52">
        <v>1.0339428617717801</v>
      </c>
      <c r="Z493" s="52">
        <v>0.93124823689268699</v>
      </c>
      <c r="AA493" s="52">
        <v>0.83339815172727905</v>
      </c>
      <c r="AB493" s="52">
        <v>0.78989147980797603</v>
      </c>
      <c r="AC493" s="52">
        <v>0.775843879229143</v>
      </c>
      <c r="AD493" s="52">
        <v>0.835768811800086</v>
      </c>
      <c r="AE493" s="52">
        <v>0.88000781851924104</v>
      </c>
      <c r="AF493" s="52">
        <v>0.88001104867726399</v>
      </c>
      <c r="AG493" s="52">
        <v>0.95183843191163198</v>
      </c>
      <c r="AH493" s="52">
        <v>1.13148140791945</v>
      </c>
      <c r="AI493" s="52">
        <v>1.3483425606872701</v>
      </c>
      <c r="AJ493" s="52">
        <v>1.59496724584718</v>
      </c>
      <c r="AK493" s="52">
        <v>1.85073502180335</v>
      </c>
      <c r="AL493" s="52">
        <v>2.08480865892095</v>
      </c>
      <c r="AM493" s="52">
        <v>2.3175278834226498</v>
      </c>
      <c r="AN493" s="52">
        <v>2.3607492402033601</v>
      </c>
      <c r="AO493" s="52">
        <v>2.3967265093304602</v>
      </c>
      <c r="AP493" s="52">
        <v>2.398793505415</v>
      </c>
      <c r="AQ493" s="52">
        <v>2.1985606072250699</v>
      </c>
      <c r="AR493" s="52">
        <v>2.0715620469127098</v>
      </c>
      <c r="AS493" s="52">
        <v>1.9464682963368001</v>
      </c>
      <c r="AT493" s="52">
        <v>1.76902595803479</v>
      </c>
      <c r="AU493" s="52">
        <v>1.4985624274137599</v>
      </c>
      <c r="AV493" s="52">
        <v>1.3613797042164399</v>
      </c>
      <c r="AW493" s="52">
        <v>1.17481673964027</v>
      </c>
      <c r="AX493" s="52">
        <v>1.03033897721051</v>
      </c>
      <c r="AY493" s="52">
        <v>0.92207202289548995</v>
      </c>
      <c r="AZ493" s="52">
        <v>0.84066857118365901</v>
      </c>
      <c r="BA493" s="52">
        <v>0.79650121841689403</v>
      </c>
      <c r="BB493" s="52">
        <v>0.78071813098812903</v>
      </c>
      <c r="BC493" s="52">
        <v>0.80158533461183001</v>
      </c>
      <c r="BD493" s="52">
        <v>0.837366633800119</v>
      </c>
      <c r="BE493" s="52">
        <v>0.87294981514624503</v>
      </c>
      <c r="BF493" s="52">
        <v>0.99883125821816299</v>
      </c>
      <c r="BG493" s="52">
        <v>1.1409721026592301</v>
      </c>
      <c r="BH493" s="52">
        <v>1.32562084884232</v>
      </c>
      <c r="BI493" s="52">
        <v>1.5313652293284801</v>
      </c>
      <c r="BJ493" s="52">
        <v>1.73336771695437</v>
      </c>
      <c r="BK493" s="52">
        <v>1.95639048527669</v>
      </c>
      <c r="BL493" s="52">
        <v>2.1509770285412202</v>
      </c>
      <c r="BM493" s="52">
        <v>2.2588962634378702</v>
      </c>
      <c r="BN493" s="52">
        <v>2.3259546398513602</v>
      </c>
      <c r="BO493" s="52">
        <v>2.28410071138092</v>
      </c>
      <c r="BP493" s="52">
        <v>2.1328759616244799</v>
      </c>
      <c r="BQ493" s="52">
        <v>1.99493013335924</v>
      </c>
      <c r="BR493" s="52">
        <v>1.8894621101647699</v>
      </c>
      <c r="BS493" s="52">
        <v>1.7387459394038101</v>
      </c>
      <c r="BT493" s="52">
        <v>1.4918196827100401</v>
      </c>
      <c r="BU493" s="52">
        <v>77.768002795474203</v>
      </c>
      <c r="BV493" s="52">
        <v>74.821804910498898</v>
      </c>
      <c r="BW493" s="52">
        <v>73.384061533425694</v>
      </c>
      <c r="BX493" s="52">
        <v>71.947659690082801</v>
      </c>
      <c r="BY493" s="52">
        <v>70.5176685280328</v>
      </c>
      <c r="BZ493" s="52">
        <v>69.410955687597905</v>
      </c>
      <c r="CA493" s="52">
        <v>68.394259768093207</v>
      </c>
      <c r="CB493" s="52">
        <v>68.439381697568393</v>
      </c>
      <c r="CC493" s="52">
        <v>71.509844159292001</v>
      </c>
      <c r="CD493" s="52">
        <v>76.235562555761504</v>
      </c>
      <c r="CE493" s="52">
        <v>80.872146292642498</v>
      </c>
      <c r="CF493" s="52">
        <v>85.032212151821398</v>
      </c>
      <c r="CG493" s="52">
        <v>88.642541250399006</v>
      </c>
      <c r="CH493" s="52">
        <v>91.780640866061304</v>
      </c>
      <c r="CI493" s="52">
        <v>94.262710195528001</v>
      </c>
      <c r="CJ493" s="52">
        <v>96.291980778053997</v>
      </c>
      <c r="CK493" s="52">
        <v>97.246055005730696</v>
      </c>
      <c r="CL493" s="52">
        <v>97.288261663539004</v>
      </c>
      <c r="CM493" s="52">
        <v>96.217886416666303</v>
      </c>
      <c r="CN493" s="52">
        <v>93.611388132716797</v>
      </c>
      <c r="CO493" s="52">
        <v>89.766277550042105</v>
      </c>
      <c r="CP493" s="52">
        <v>85.920107280823999</v>
      </c>
      <c r="CQ493" s="52">
        <v>82.935149453087902</v>
      </c>
      <c r="CR493" s="57">
        <v>80.560810396030902</v>
      </c>
      <c r="CS493" s="57">
        <v>78.8099088736342</v>
      </c>
      <c r="CT493" s="57">
        <v>2.1802512123617598E-2</v>
      </c>
      <c r="CU493" s="57">
        <v>1.63790898056662E-2</v>
      </c>
      <c r="CV493" s="57">
        <v>1.73964848512317E-2</v>
      </c>
      <c r="CW493" s="57">
        <v>1.0897534543740201E-2</v>
      </c>
      <c r="CX493" s="57">
        <v>1.72386101243586E-3</v>
      </c>
      <c r="CY493" s="57">
        <v>-1.6011608068720101E-3</v>
      </c>
      <c r="CZ493" s="57">
        <v>-1.5234340127832299E-3</v>
      </c>
      <c r="DA493" s="57">
        <v>9.5582194766438092E-3</v>
      </c>
      <c r="DB493" s="57">
        <v>1.9409194552310601E-2</v>
      </c>
      <c r="DC493" s="57">
        <v>1.5350398715510199E-2</v>
      </c>
      <c r="DD493" s="52">
        <v>3.9020026829677998E-3</v>
      </c>
      <c r="DE493" s="52">
        <v>3.1224772622388199E-3</v>
      </c>
      <c r="DF493" s="52">
        <v>-6.9173360989232598E-3</v>
      </c>
      <c r="DG493" s="52">
        <v>3.9323971341252003E-3</v>
      </c>
      <c r="DH493" s="52">
        <v>1.3781457454409E-2</v>
      </c>
      <c r="DI493" s="52">
        <v>1.96064057936584E-2</v>
      </c>
      <c r="DJ493" s="52">
        <v>8.3093027283279802E-2</v>
      </c>
      <c r="DK493" s="52">
        <v>0.10672516326376</v>
      </c>
      <c r="DL493" s="52">
        <v>0.109524293690164</v>
      </c>
      <c r="DM493" s="52">
        <v>0.102008160183522</v>
      </c>
      <c r="DN493" s="52">
        <v>6.2915932104699507E-2</v>
      </c>
      <c r="DO493" s="57">
        <v>4.7643931992163401E-3</v>
      </c>
      <c r="DP493" s="52">
        <v>-3.9227743076783199E-3</v>
      </c>
      <c r="DQ493" s="52">
        <v>-5.0837709602738403E-4</v>
      </c>
      <c r="DR493" s="58">
        <v>1.33040422399707E-4</v>
      </c>
      <c r="DS493" s="58">
        <v>1.14907690017319E-4</v>
      </c>
      <c r="DT493" s="58">
        <v>8.8372844396687405E-5</v>
      </c>
      <c r="DU493" s="58">
        <v>4.7848852773900099E-5</v>
      </c>
      <c r="DV493" s="58">
        <v>2.46330123664795E-5</v>
      </c>
      <c r="DW493" s="58">
        <v>5.5925089740336204E-6</v>
      </c>
      <c r="DX493" s="58">
        <v>2.33129484716689E-5</v>
      </c>
      <c r="DY493" s="58">
        <v>1.16894474631155E-4</v>
      </c>
      <c r="DZ493" s="58">
        <v>2.7739101096840599E-5</v>
      </c>
      <c r="EA493" s="58">
        <v>1.45823680262674E-5</v>
      </c>
      <c r="EB493" s="58">
        <v>8.2291136106808795E-6</v>
      </c>
      <c r="EC493" s="58">
        <v>8.61884646550438E-6</v>
      </c>
      <c r="ED493" s="58">
        <v>1.8582245652648799E-5</v>
      </c>
      <c r="EE493" s="58">
        <v>5.1251630392056299E-5</v>
      </c>
      <c r="EF493" s="58">
        <v>6.8185836186231095E-5</v>
      </c>
      <c r="EG493" s="58">
        <v>7.9232049756608098E-5</v>
      </c>
      <c r="EH493" s="58">
        <v>1.0061549489463899E-4</v>
      </c>
      <c r="EI493" s="58">
        <v>1.0894760027658E-4</v>
      </c>
      <c r="EJ493" s="59">
        <v>1.1215228405335499E-4</v>
      </c>
      <c r="EK493" s="59">
        <v>9.9673067154973998E-5</v>
      </c>
      <c r="EL493" s="59">
        <v>1.6889406930587099E-4</v>
      </c>
      <c r="EM493" s="58">
        <v>9.7140616452447202E-5</v>
      </c>
      <c r="EN493" s="58">
        <v>1.18114167954126E-5</v>
      </c>
      <c r="EO493" s="58">
        <v>1.1108813642143101E-5</v>
      </c>
    </row>
    <row r="494" spans="2:145" x14ac:dyDescent="0.25">
      <c r="B49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All_All_All_All_All_All_All_No_All_All_All_73050</v>
      </c>
      <c r="C494" s="52" t="s">
        <v>203</v>
      </c>
      <c r="D494" s="52" t="s">
        <v>229</v>
      </c>
      <c r="E494" s="52" t="s">
        <v>25</v>
      </c>
      <c r="F494" s="52" t="s">
        <v>25</v>
      </c>
      <c r="G494" s="52" t="s">
        <v>25</v>
      </c>
      <c r="H494" s="52" t="s">
        <v>25</v>
      </c>
      <c r="I494" s="52" t="s">
        <v>25</v>
      </c>
      <c r="J494" s="52" t="s">
        <v>25</v>
      </c>
      <c r="K494" s="52" t="s">
        <v>25</v>
      </c>
      <c r="L494" s="52" t="s">
        <v>222</v>
      </c>
      <c r="M494" s="52" t="s">
        <v>25</v>
      </c>
      <c r="N494" s="55" t="s">
        <v>25</v>
      </c>
      <c r="O494" s="52" t="s">
        <v>25</v>
      </c>
      <c r="P494" s="55">
        <v>73050</v>
      </c>
      <c r="Q494" s="52">
        <v>17</v>
      </c>
      <c r="R494" s="52">
        <v>21</v>
      </c>
      <c r="S494" s="56">
        <v>38058.444444444402</v>
      </c>
      <c r="T494" s="52">
        <v>0</v>
      </c>
      <c r="U494" s="52">
        <v>0</v>
      </c>
      <c r="V494" s="52">
        <v>0</v>
      </c>
      <c r="W494" s="52">
        <v>0</v>
      </c>
      <c r="X494" s="52">
        <v>1.05835920319326</v>
      </c>
      <c r="Y494" s="52">
        <v>0.92525920590643995</v>
      </c>
      <c r="Z494" s="52">
        <v>0.81407047461193305</v>
      </c>
      <c r="AA494" s="52">
        <v>0.73570458282102102</v>
      </c>
      <c r="AB494" s="52">
        <v>0.69059935353558699</v>
      </c>
      <c r="AC494" s="52">
        <v>0.67793422993881203</v>
      </c>
      <c r="AD494" s="52">
        <v>0.70360604453390796</v>
      </c>
      <c r="AE494" s="52">
        <v>0.74150575125842</v>
      </c>
      <c r="AF494" s="52">
        <v>0.76105354642737499</v>
      </c>
      <c r="AG494" s="52">
        <v>0.84603581687997598</v>
      </c>
      <c r="AH494" s="52">
        <v>0.96711584783744697</v>
      </c>
      <c r="AI494" s="52">
        <v>1.1339184733694501</v>
      </c>
      <c r="AJ494" s="52">
        <v>1.35002493676459</v>
      </c>
      <c r="AK494" s="52">
        <v>1.5740322431226099</v>
      </c>
      <c r="AL494" s="52">
        <v>1.80665686013383</v>
      </c>
      <c r="AM494" s="52">
        <v>2.0040389322796801</v>
      </c>
      <c r="AN494" s="52">
        <v>2.0535805888436198</v>
      </c>
      <c r="AO494" s="52">
        <v>2.1106646167479899</v>
      </c>
      <c r="AP494" s="52">
        <v>2.0662968831603599</v>
      </c>
      <c r="AQ494" s="52">
        <v>1.9165567035815201</v>
      </c>
      <c r="AR494" s="52">
        <v>1.8009883687980901</v>
      </c>
      <c r="AS494" s="52">
        <v>1.7223078988746701</v>
      </c>
      <c r="AT494" s="52">
        <v>1.5062388259202699</v>
      </c>
      <c r="AU494" s="52">
        <v>1.2803922508188299</v>
      </c>
      <c r="AV494" s="52">
        <v>1.17396068671932</v>
      </c>
      <c r="AW494" s="52">
        <v>1.0519596131143301</v>
      </c>
      <c r="AX494" s="52">
        <v>0.91706122032703996</v>
      </c>
      <c r="AY494" s="52">
        <v>0.81494487492999901</v>
      </c>
      <c r="AZ494" s="52">
        <v>0.73513569019185299</v>
      </c>
      <c r="BA494" s="52">
        <v>0.686989640942684</v>
      </c>
      <c r="BB494" s="52">
        <v>0.67480785022037904</v>
      </c>
      <c r="BC494" s="52">
        <v>0.70178415915287595</v>
      </c>
      <c r="BD494" s="52">
        <v>0.75024691667774202</v>
      </c>
      <c r="BE494" s="52">
        <v>0.78092309811316896</v>
      </c>
      <c r="BF494" s="52">
        <v>0.86766903971046305</v>
      </c>
      <c r="BG494" s="52">
        <v>0.97721515890474098</v>
      </c>
      <c r="BH494" s="52">
        <v>1.13501409973862</v>
      </c>
      <c r="BI494" s="52">
        <v>1.3282726075892799</v>
      </c>
      <c r="BJ494" s="52">
        <v>1.55082286345791</v>
      </c>
      <c r="BK494" s="52">
        <v>1.78249046914432</v>
      </c>
      <c r="BL494" s="52">
        <v>1.9844595424328799</v>
      </c>
      <c r="BM494" s="52">
        <v>2.1011066113852901</v>
      </c>
      <c r="BN494" s="52">
        <v>2.1734718008934801</v>
      </c>
      <c r="BO494" s="52">
        <v>2.1344936046460101</v>
      </c>
      <c r="BP494" s="52">
        <v>1.9855288346343101</v>
      </c>
      <c r="BQ494" s="52">
        <v>1.8330814116560099</v>
      </c>
      <c r="BR494" s="52">
        <v>1.69710341004244</v>
      </c>
      <c r="BS494" s="52">
        <v>1.49711209693667</v>
      </c>
      <c r="BT494" s="52">
        <v>1.27769678160945</v>
      </c>
      <c r="BU494" s="52">
        <v>77.418712423872805</v>
      </c>
      <c r="BV494" s="52">
        <v>74.551327177088595</v>
      </c>
      <c r="BW494" s="52">
        <v>73.092468592478198</v>
      </c>
      <c r="BX494" s="52">
        <v>71.654410046166703</v>
      </c>
      <c r="BY494" s="52">
        <v>70.178332651354097</v>
      </c>
      <c r="BZ494" s="52">
        <v>69.105301162531603</v>
      </c>
      <c r="CA494" s="52">
        <v>68.0222133267375</v>
      </c>
      <c r="CB494" s="52">
        <v>68.060239207960194</v>
      </c>
      <c r="CC494" s="52">
        <v>71.043052500752594</v>
      </c>
      <c r="CD494" s="52">
        <v>75.5297448178612</v>
      </c>
      <c r="CE494" s="52">
        <v>80.091058440981499</v>
      </c>
      <c r="CF494" s="52">
        <v>84.245414853102503</v>
      </c>
      <c r="CG494" s="52">
        <v>87.886753274729301</v>
      </c>
      <c r="CH494" s="52">
        <v>91.010273027309594</v>
      </c>
      <c r="CI494" s="52">
        <v>93.516215327757493</v>
      </c>
      <c r="CJ494" s="52">
        <v>95.559716175762603</v>
      </c>
      <c r="CK494" s="52">
        <v>96.466699277788905</v>
      </c>
      <c r="CL494" s="52">
        <v>96.492979426845494</v>
      </c>
      <c r="CM494" s="52">
        <v>95.393124643223999</v>
      </c>
      <c r="CN494" s="52">
        <v>92.833604562338607</v>
      </c>
      <c r="CO494" s="52">
        <v>89.146853469938506</v>
      </c>
      <c r="CP494" s="52">
        <v>85.522262187698502</v>
      </c>
      <c r="CQ494" s="52">
        <v>82.645123781047005</v>
      </c>
      <c r="CR494" s="52">
        <v>80.238284568362502</v>
      </c>
      <c r="CS494" s="52">
        <v>78.555274819357606</v>
      </c>
      <c r="CT494" s="52">
        <v>2.2864025898399101E-2</v>
      </c>
      <c r="CU494" s="52">
        <v>1.7655214450287799E-2</v>
      </c>
      <c r="CV494" s="52">
        <v>1.8143977856100401E-2</v>
      </c>
      <c r="CW494" s="52">
        <v>1.14996153726987E-2</v>
      </c>
      <c r="CX494" s="52">
        <v>1.8527016847116099E-3</v>
      </c>
      <c r="CY494" s="52">
        <v>-1.7906182025773799E-3</v>
      </c>
      <c r="CZ494" s="52">
        <v>-1.30352780272919E-3</v>
      </c>
      <c r="DA494" s="57">
        <v>9.1995982182758503E-3</v>
      </c>
      <c r="DB494" s="57">
        <v>1.9028448222767499E-2</v>
      </c>
      <c r="DC494" s="57">
        <v>1.5574086382636699E-2</v>
      </c>
      <c r="DD494" s="57">
        <v>5.1745379185574097E-3</v>
      </c>
      <c r="DE494" s="52">
        <v>3.6989856331218298E-3</v>
      </c>
      <c r="DF494" s="52">
        <v>-7.5011726067650102E-3</v>
      </c>
      <c r="DG494" s="52">
        <v>2.2487984342980001E-3</v>
      </c>
      <c r="DH494" s="52">
        <v>1.23190724263307E-2</v>
      </c>
      <c r="DI494" s="52">
        <v>1.7040510596963501E-2</v>
      </c>
      <c r="DJ494" s="52">
        <v>8.2987880073198406E-2</v>
      </c>
      <c r="DK494" s="52">
        <v>0.10554786571880399</v>
      </c>
      <c r="DL494" s="52">
        <v>0.107421147518955</v>
      </c>
      <c r="DM494" s="52">
        <v>9.9704536793815995E-2</v>
      </c>
      <c r="DN494" s="57">
        <v>6.4061192900803907E-2</v>
      </c>
      <c r="DO494" s="57">
        <v>4.0421265695533299E-3</v>
      </c>
      <c r="DP494" s="52">
        <v>-3.9453967053222497E-3</v>
      </c>
      <c r="DQ494" s="52">
        <v>-5.1577705951902802E-6</v>
      </c>
      <c r="DR494" s="58">
        <v>6.6372662321467101E-5</v>
      </c>
      <c r="DS494" s="58">
        <v>5.6773073543863003E-5</v>
      </c>
      <c r="DT494" s="58">
        <v>4.3744210197314402E-5</v>
      </c>
      <c r="DU494" s="58">
        <v>2.4465138350709998E-5</v>
      </c>
      <c r="DV494" s="58">
        <v>1.29402114746214E-5</v>
      </c>
      <c r="DW494" s="58">
        <v>3.7237777087049701E-6</v>
      </c>
      <c r="DX494" s="58">
        <v>1.21848619426803E-5</v>
      </c>
      <c r="DY494" s="58">
        <v>5.7175270971695E-5</v>
      </c>
      <c r="DZ494" s="58">
        <v>1.4961896243023801E-5</v>
      </c>
      <c r="EA494" s="58">
        <v>8.3941462163574502E-6</v>
      </c>
      <c r="EB494" s="58">
        <v>4.8392964175524302E-6</v>
      </c>
      <c r="EC494" s="58">
        <v>5.5151092266109303E-6</v>
      </c>
      <c r="ED494" s="58">
        <v>1.18571267915009E-5</v>
      </c>
      <c r="EE494" s="58">
        <v>3.2769676628139603E-5</v>
      </c>
      <c r="EF494" s="58">
        <v>4.5250158392854797E-5</v>
      </c>
      <c r="EG494" s="58">
        <v>5.25622981181388E-5</v>
      </c>
      <c r="EH494" s="58">
        <v>6.5396697198623997E-5</v>
      </c>
      <c r="EI494" s="58">
        <v>7.0484789060311094E-5</v>
      </c>
      <c r="EJ494" s="58">
        <v>7.1266635704330002E-5</v>
      </c>
      <c r="EK494" s="58">
        <v>6.3005746856722704E-5</v>
      </c>
      <c r="EL494" s="58">
        <v>9.3338030750459396E-5</v>
      </c>
      <c r="EM494" s="58">
        <v>5.2840482211905398E-5</v>
      </c>
      <c r="EN494" s="58">
        <v>7.4095499245649602E-6</v>
      </c>
      <c r="EO494" s="58">
        <v>6.9728269272391398E-6</v>
      </c>
    </row>
    <row r="495" spans="2:145" x14ac:dyDescent="0.25">
      <c r="B49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All_All_All_All_All_All_All_Yes_All_All_All_73050</v>
      </c>
      <c r="C495" s="52" t="s">
        <v>203</v>
      </c>
      <c r="D495" s="52" t="s">
        <v>230</v>
      </c>
      <c r="E495" s="52" t="s">
        <v>25</v>
      </c>
      <c r="F495" s="52" t="s">
        <v>25</v>
      </c>
      <c r="G495" s="52" t="s">
        <v>25</v>
      </c>
      <c r="H495" s="52" t="s">
        <v>25</v>
      </c>
      <c r="I495" s="52" t="s">
        <v>25</v>
      </c>
      <c r="J495" s="52" t="s">
        <v>25</v>
      </c>
      <c r="K495" s="52" t="s">
        <v>25</v>
      </c>
      <c r="L495" s="52" t="s">
        <v>224</v>
      </c>
      <c r="M495" s="52" t="s">
        <v>25</v>
      </c>
      <c r="N495" s="55" t="s">
        <v>25</v>
      </c>
      <c r="O495" s="52" t="s">
        <v>25</v>
      </c>
      <c r="P495" s="55">
        <v>73050</v>
      </c>
      <c r="Q495" s="52">
        <v>17</v>
      </c>
      <c r="R495" s="52">
        <v>21</v>
      </c>
      <c r="S495" s="56">
        <v>7183.4444444444398</v>
      </c>
      <c r="T495" s="52">
        <v>0</v>
      </c>
      <c r="U495" s="52">
        <v>0</v>
      </c>
      <c r="V495" s="52">
        <v>0</v>
      </c>
      <c r="W495" s="52">
        <v>0</v>
      </c>
      <c r="X495" s="52">
        <v>0.83924267277551101</v>
      </c>
      <c r="Y495" s="52">
        <v>0.746688992401218</v>
      </c>
      <c r="Z495" s="52">
        <v>0.68750282871877599</v>
      </c>
      <c r="AA495" s="52">
        <v>0.655455058830409</v>
      </c>
      <c r="AB495" s="52">
        <v>0.64921214054172605</v>
      </c>
      <c r="AC495" s="52">
        <v>0.67167613830718298</v>
      </c>
      <c r="AD495" s="52">
        <v>0.73511988187289101</v>
      </c>
      <c r="AE495" s="52">
        <v>0.78499743920706999</v>
      </c>
      <c r="AF495" s="52">
        <v>0.77774080320004602</v>
      </c>
      <c r="AG495" s="52">
        <v>0.80948092665945104</v>
      </c>
      <c r="AH495" s="52">
        <v>0.87011073506923298</v>
      </c>
      <c r="AI495" s="52">
        <v>0.95279113989868103</v>
      </c>
      <c r="AJ495" s="52">
        <v>1.0716157558678101</v>
      </c>
      <c r="AK495" s="52">
        <v>1.19876282531414</v>
      </c>
      <c r="AL495" s="52">
        <v>1.3373422724576001</v>
      </c>
      <c r="AM495" s="52">
        <v>1.4481663402437801</v>
      </c>
      <c r="AN495" s="52">
        <v>1.4520573951206299</v>
      </c>
      <c r="AO495" s="52">
        <v>1.49503545800672</v>
      </c>
      <c r="AP495" s="52">
        <v>1.48525561961744</v>
      </c>
      <c r="AQ495" s="52">
        <v>1.3774142202366699</v>
      </c>
      <c r="AR495" s="52">
        <v>1.2927411709480701</v>
      </c>
      <c r="AS495" s="52">
        <v>1.2387949689756499</v>
      </c>
      <c r="AT495" s="52">
        <v>1.1102310182188899</v>
      </c>
      <c r="AU495" s="52">
        <v>0.95470695411037199</v>
      </c>
      <c r="AV495" s="52">
        <v>0.89616684319074202</v>
      </c>
      <c r="AW495" s="52">
        <v>0.924201439904065</v>
      </c>
      <c r="AX495" s="52">
        <v>0.831164956058148</v>
      </c>
      <c r="AY495" s="52">
        <v>0.75447051244136398</v>
      </c>
      <c r="AZ495" s="52">
        <v>0.69950122942810999</v>
      </c>
      <c r="BA495" s="52">
        <v>0.67479876889581003</v>
      </c>
      <c r="BB495" s="52">
        <v>0.67128421523462001</v>
      </c>
      <c r="BC495" s="52">
        <v>0.69729217863065596</v>
      </c>
      <c r="BD495" s="52">
        <v>0.71904130658888099</v>
      </c>
      <c r="BE495" s="52">
        <v>0.72149566371717999</v>
      </c>
      <c r="BF495" s="52">
        <v>0.750342690187906</v>
      </c>
      <c r="BG495" s="52">
        <v>0.83173555430952095</v>
      </c>
      <c r="BH495" s="52">
        <v>0.972174622961121</v>
      </c>
      <c r="BI495" s="52">
        <v>1.1676639159594999</v>
      </c>
      <c r="BJ495" s="52">
        <v>1.4168504255952901</v>
      </c>
      <c r="BK495" s="52">
        <v>1.6330197374897499</v>
      </c>
      <c r="BL495" s="52">
        <v>1.78359089152926</v>
      </c>
      <c r="BM495" s="52">
        <v>1.8930275912358601</v>
      </c>
      <c r="BN495" s="52">
        <v>1.9449155647874401</v>
      </c>
      <c r="BO495" s="52">
        <v>1.8985066579634999</v>
      </c>
      <c r="BP495" s="52">
        <v>1.73285302641015</v>
      </c>
      <c r="BQ495" s="52">
        <v>1.5592772177127401</v>
      </c>
      <c r="BR495" s="52">
        <v>1.3720400335748699</v>
      </c>
      <c r="BS495" s="52">
        <v>1.11067045558</v>
      </c>
      <c r="BT495" s="52">
        <v>0.93956549845134196</v>
      </c>
      <c r="BU495" s="52">
        <v>74.030328476981794</v>
      </c>
      <c r="BV495" s="52">
        <v>71.351794873945806</v>
      </c>
      <c r="BW495" s="52">
        <v>70.369947237764805</v>
      </c>
      <c r="BX495" s="52">
        <v>69.657110056364999</v>
      </c>
      <c r="BY495" s="52">
        <v>68.493831349719002</v>
      </c>
      <c r="BZ495" s="52">
        <v>67.638353588638196</v>
      </c>
      <c r="CA495" s="52">
        <v>67.634333757257806</v>
      </c>
      <c r="CB495" s="52">
        <v>67.879270428532493</v>
      </c>
      <c r="CC495" s="52">
        <v>71.664033233529693</v>
      </c>
      <c r="CD495" s="52">
        <v>78.079733174411103</v>
      </c>
      <c r="CE495" s="52">
        <v>82.686272595660498</v>
      </c>
      <c r="CF495" s="52">
        <v>86.102075432439307</v>
      </c>
      <c r="CG495" s="52">
        <v>89.297382947050195</v>
      </c>
      <c r="CH495" s="52">
        <v>92.059889208985396</v>
      </c>
      <c r="CI495" s="52">
        <v>93.951366812586599</v>
      </c>
      <c r="CJ495" s="52">
        <v>95.085922353102404</v>
      </c>
      <c r="CK495" s="52">
        <v>95.427301280271607</v>
      </c>
      <c r="CL495" s="52">
        <v>94.997180189237298</v>
      </c>
      <c r="CM495" s="52">
        <v>93.5680973452898</v>
      </c>
      <c r="CN495" s="52">
        <v>90.495709782357196</v>
      </c>
      <c r="CO495" s="52">
        <v>85.936522624696806</v>
      </c>
      <c r="CP495" s="52">
        <v>81.688068937841905</v>
      </c>
      <c r="CQ495" s="52">
        <v>78.7087722959362</v>
      </c>
      <c r="CR495" s="52">
        <v>76.546592504440099</v>
      </c>
      <c r="CS495" s="52">
        <v>74.385422814829198</v>
      </c>
      <c r="CT495" s="52">
        <v>1.5624977687160599E-2</v>
      </c>
      <c r="CU495" s="52">
        <v>4.13865938296134E-3</v>
      </c>
      <c r="CV495" s="52">
        <v>1.04888526552667E-2</v>
      </c>
      <c r="CW495" s="52">
        <v>8.1716452542695897E-3</v>
      </c>
      <c r="CX495" s="52">
        <v>1.2786211339881799E-3</v>
      </c>
      <c r="CY495" s="52">
        <v>-2.3046197756118E-3</v>
      </c>
      <c r="CZ495" s="52">
        <v>-6.9812084130313598E-4</v>
      </c>
      <c r="DA495" s="57">
        <v>8.9478552750399901E-3</v>
      </c>
      <c r="DB495" s="57">
        <v>1.8639674220981901E-2</v>
      </c>
      <c r="DC495" s="57">
        <v>1.49990625654311E-2</v>
      </c>
      <c r="DD495" s="52">
        <v>5.05462597289942E-3</v>
      </c>
      <c r="DE495" s="52">
        <v>4.7502466305518101E-3</v>
      </c>
      <c r="DF495" s="52">
        <v>-7.4713435371096103E-3</v>
      </c>
      <c r="DG495" s="52">
        <v>3.70257772154664E-3</v>
      </c>
      <c r="DH495" s="52">
        <v>1.12773522315877E-2</v>
      </c>
      <c r="DI495" s="52">
        <v>1.39831499432612E-2</v>
      </c>
      <c r="DJ495" s="52">
        <v>8.1390778846898604E-2</v>
      </c>
      <c r="DK495" s="52">
        <v>9.7775876346799906E-2</v>
      </c>
      <c r="DL495" s="52">
        <v>0.10595570593454</v>
      </c>
      <c r="DM495" s="52">
        <v>0.10211133171428401</v>
      </c>
      <c r="DN495" s="57">
        <v>4.9175741929318999E-2</v>
      </c>
      <c r="DO495" s="52">
        <v>-2.9490446899745602E-4</v>
      </c>
      <c r="DP495" s="52">
        <v>-3.19287687105659E-3</v>
      </c>
      <c r="DQ495" s="52">
        <v>2.3328751024630801E-4</v>
      </c>
      <c r="DR495" s="58">
        <v>8.08201317988298E-5</v>
      </c>
      <c r="DS495" s="58">
        <v>6.9480146047685005E-5</v>
      </c>
      <c r="DT495" s="58">
        <v>5.2642501733648899E-5</v>
      </c>
      <c r="DU495" s="58">
        <v>2.88821419007076E-5</v>
      </c>
      <c r="DV495" s="58">
        <v>1.51005930581344E-5</v>
      </c>
      <c r="DW495" s="58">
        <v>4.16846589341205E-6</v>
      </c>
      <c r="DX495" s="58">
        <v>1.44074138113595E-5</v>
      </c>
      <c r="DY495" s="58">
        <v>7.1275959449175407E-5</v>
      </c>
      <c r="DZ495" s="58">
        <v>1.8165294722309999E-5</v>
      </c>
      <c r="EA495" s="58">
        <v>1.16935419609292E-5</v>
      </c>
      <c r="EB495" s="58">
        <v>1.05292394774553E-5</v>
      </c>
      <c r="EC495" s="58">
        <v>8.2612549434030392E-6</v>
      </c>
      <c r="ED495" s="58">
        <v>1.48262731751259E-5</v>
      </c>
      <c r="EE495" s="58">
        <v>4.0178410478308198E-5</v>
      </c>
      <c r="EF495" s="58">
        <v>5.3888111098584301E-5</v>
      </c>
      <c r="EG495" s="58">
        <v>5.9478745417619302E-5</v>
      </c>
      <c r="EH495" s="58">
        <v>7.3439101639124295E-5</v>
      </c>
      <c r="EI495" s="58">
        <v>7.9288923507448496E-5</v>
      </c>
      <c r="EJ495" s="58">
        <v>8.1268825108674495E-5</v>
      </c>
      <c r="EK495" s="58">
        <v>6.8325350244833699E-5</v>
      </c>
      <c r="EL495" s="58">
        <v>1.09701590715545E-4</v>
      </c>
      <c r="EM495" s="58">
        <v>6.1055765225585701E-5</v>
      </c>
      <c r="EN495" s="58">
        <v>7.71725818912069E-6</v>
      </c>
      <c r="EO495" s="58">
        <v>7.2579845174374098E-6</v>
      </c>
    </row>
    <row r="496" spans="2:145" x14ac:dyDescent="0.25">
      <c r="B49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All_All_All_No_All_All_All_All_All_All_All_73050</v>
      </c>
      <c r="C496" s="52" t="s">
        <v>203</v>
      </c>
      <c r="D496" s="52" t="s">
        <v>231</v>
      </c>
      <c r="E496" s="52" t="s">
        <v>25</v>
      </c>
      <c r="F496" s="52" t="s">
        <v>25</v>
      </c>
      <c r="G496" s="52" t="s">
        <v>25</v>
      </c>
      <c r="H496" s="52" t="s">
        <v>222</v>
      </c>
      <c r="I496" s="52" t="s">
        <v>25</v>
      </c>
      <c r="J496" s="52" t="s">
        <v>25</v>
      </c>
      <c r="K496" s="52" t="s">
        <v>25</v>
      </c>
      <c r="L496" s="52" t="s">
        <v>25</v>
      </c>
      <c r="M496" s="52" t="s">
        <v>25</v>
      </c>
      <c r="N496" s="55" t="s">
        <v>25</v>
      </c>
      <c r="O496" s="52" t="s">
        <v>25</v>
      </c>
      <c r="P496" s="55">
        <v>73050</v>
      </c>
      <c r="Q496" s="52">
        <v>17</v>
      </c>
      <c r="R496" s="52">
        <v>21</v>
      </c>
      <c r="S496" s="56">
        <v>44430.111111111102</v>
      </c>
      <c r="T496" s="52">
        <v>0</v>
      </c>
      <c r="U496" s="52">
        <v>0</v>
      </c>
      <c r="V496" s="52">
        <v>0</v>
      </c>
      <c r="W496" s="52">
        <v>0</v>
      </c>
      <c r="X496" s="52">
        <v>1.02078417623641</v>
      </c>
      <c r="Y496" s="52">
        <v>0.89338789936376595</v>
      </c>
      <c r="Z496" s="52">
        <v>0.79037818707535901</v>
      </c>
      <c r="AA496" s="52">
        <v>0.72007740988817204</v>
      </c>
      <c r="AB496" s="52">
        <v>0.68129964294493695</v>
      </c>
      <c r="AC496" s="52">
        <v>0.67452885079595104</v>
      </c>
      <c r="AD496" s="52">
        <v>0.70625133463103595</v>
      </c>
      <c r="AE496" s="52">
        <v>0.74839272293648096</v>
      </c>
      <c r="AF496" s="52">
        <v>0.76821177339049695</v>
      </c>
      <c r="AG496" s="52">
        <v>0.84835798181408395</v>
      </c>
      <c r="AH496" s="52">
        <v>0.96258200875000599</v>
      </c>
      <c r="AI496" s="52">
        <v>1.1189320293423599</v>
      </c>
      <c r="AJ496" s="52">
        <v>1.32228752945901</v>
      </c>
      <c r="AK496" s="52">
        <v>1.5329455508574099</v>
      </c>
      <c r="AL496" s="52">
        <v>1.7519043881830001</v>
      </c>
      <c r="AM496" s="52">
        <v>1.9397402505974899</v>
      </c>
      <c r="AN496" s="52">
        <v>1.9819211655109601</v>
      </c>
      <c r="AO496" s="52">
        <v>2.0326741370015</v>
      </c>
      <c r="AP496" s="52">
        <v>1.9903639032812801</v>
      </c>
      <c r="AQ496" s="52">
        <v>1.84432172215711</v>
      </c>
      <c r="AR496" s="52">
        <v>1.7268704320374999</v>
      </c>
      <c r="AS496" s="52">
        <v>1.6462377419943299</v>
      </c>
      <c r="AT496" s="52">
        <v>1.44228280854264</v>
      </c>
      <c r="AU496" s="52">
        <v>1.2271547896878401</v>
      </c>
      <c r="AV496" s="52">
        <v>1.12949007198481</v>
      </c>
      <c r="AW496" s="52">
        <v>1.02895958455962</v>
      </c>
      <c r="AX496" s="52">
        <v>0.90053762836880702</v>
      </c>
      <c r="AY496" s="52">
        <v>0.80295335040788196</v>
      </c>
      <c r="AZ496" s="52">
        <v>0.72773405907627997</v>
      </c>
      <c r="BA496" s="52">
        <v>0.68394246744917198</v>
      </c>
      <c r="BB496" s="52">
        <v>0.67356699260116004</v>
      </c>
      <c r="BC496" s="52">
        <v>0.70024348985823304</v>
      </c>
      <c r="BD496" s="52">
        <v>0.74577833306091101</v>
      </c>
      <c r="BE496" s="52">
        <v>0.77511394729695005</v>
      </c>
      <c r="BF496" s="52">
        <v>0.85557162206354598</v>
      </c>
      <c r="BG496" s="52">
        <v>0.96339535646270902</v>
      </c>
      <c r="BH496" s="52">
        <v>1.12071661758062</v>
      </c>
      <c r="BI496" s="52">
        <v>1.3165019005757299</v>
      </c>
      <c r="BJ496" s="52">
        <v>1.5445506763692001</v>
      </c>
      <c r="BK496" s="52">
        <v>1.7746656167705901</v>
      </c>
      <c r="BL496" s="52">
        <v>1.9721518462730501</v>
      </c>
      <c r="BM496" s="52">
        <v>2.0887773436440802</v>
      </c>
      <c r="BN496" s="52">
        <v>2.1552135662382601</v>
      </c>
      <c r="BO496" s="52">
        <v>2.1114437136391802</v>
      </c>
      <c r="BP496" s="52">
        <v>1.9581199304090899</v>
      </c>
      <c r="BQ496" s="52">
        <v>1.79695794889704</v>
      </c>
      <c r="BR496" s="52">
        <v>1.64834656649988</v>
      </c>
      <c r="BS496" s="52">
        <v>1.4380437563436601</v>
      </c>
      <c r="BT496" s="52">
        <v>1.2250966869611499</v>
      </c>
      <c r="BU496" s="52">
        <v>76.887717286850304</v>
      </c>
      <c r="BV496" s="52">
        <v>74.050042671619906</v>
      </c>
      <c r="BW496" s="52">
        <v>72.665216173071698</v>
      </c>
      <c r="BX496" s="52">
        <v>71.341297372780303</v>
      </c>
      <c r="BY496" s="52">
        <v>69.913802796169705</v>
      </c>
      <c r="BZ496" s="52">
        <v>68.875807503411295</v>
      </c>
      <c r="CA496" s="52">
        <v>67.961629787271207</v>
      </c>
      <c r="CB496" s="52">
        <v>68.032030519861394</v>
      </c>
      <c r="CC496" s="52">
        <v>71.141648007627694</v>
      </c>
      <c r="CD496" s="52">
        <v>75.930421975329807</v>
      </c>
      <c r="CE496" s="52">
        <v>80.498528229737602</v>
      </c>
      <c r="CF496" s="52">
        <v>84.536274676366702</v>
      </c>
      <c r="CG496" s="52">
        <v>88.107310157983306</v>
      </c>
      <c r="CH496" s="52">
        <v>91.174490546290698</v>
      </c>
      <c r="CI496" s="52">
        <v>93.5836424601207</v>
      </c>
      <c r="CJ496" s="52">
        <v>95.484267106215</v>
      </c>
      <c r="CK496" s="52">
        <v>96.301889804120705</v>
      </c>
      <c r="CL496" s="52">
        <v>96.256489526050103</v>
      </c>
      <c r="CM496" s="52">
        <v>95.105004980814499</v>
      </c>
      <c r="CN496" s="52">
        <v>92.466118597410798</v>
      </c>
      <c r="CO496" s="52">
        <v>88.644474570255298</v>
      </c>
      <c r="CP496" s="52">
        <v>84.922380524052301</v>
      </c>
      <c r="CQ496" s="52">
        <v>82.029055171022904</v>
      </c>
      <c r="CR496" s="52">
        <v>79.659647273307499</v>
      </c>
      <c r="CS496" s="57">
        <v>77.905430796644495</v>
      </c>
      <c r="CT496" s="57">
        <v>2.15942668907988E-2</v>
      </c>
      <c r="CU496" s="57">
        <v>1.5662382156539999E-2</v>
      </c>
      <c r="CV496" s="57">
        <v>1.7203115363400499E-2</v>
      </c>
      <c r="CW496" s="57">
        <v>1.1176672606796599E-2</v>
      </c>
      <c r="CX496" s="57">
        <v>1.85272069789089E-3</v>
      </c>
      <c r="CY496" s="57">
        <v>-1.82559333195314E-3</v>
      </c>
      <c r="CZ496" s="57">
        <v>-1.2048250793393501E-3</v>
      </c>
      <c r="DA496" s="52">
        <v>9.0985356328455395E-3</v>
      </c>
      <c r="DB496" s="52">
        <v>1.8467045876415501E-2</v>
      </c>
      <c r="DC496" s="52">
        <v>1.4616079510889999E-2</v>
      </c>
      <c r="DD496" s="52">
        <v>4.5008901583638199E-3</v>
      </c>
      <c r="DE496" s="52">
        <v>2.9893418255463899E-3</v>
      </c>
      <c r="DF496" s="52">
        <v>-8.4726978564222902E-3</v>
      </c>
      <c r="DG496" s="52">
        <v>1.42283026203849E-3</v>
      </c>
      <c r="DH496" s="52">
        <v>1.1199422032132001E-2</v>
      </c>
      <c r="DI496" s="52">
        <v>1.6187389387452501E-2</v>
      </c>
      <c r="DJ496" s="52">
        <v>8.3185917607232901E-2</v>
      </c>
      <c r="DK496" s="52">
        <v>0.10520404655485401</v>
      </c>
      <c r="DL496" s="52">
        <v>0.107078938388733</v>
      </c>
      <c r="DM496" s="52">
        <v>0.100471636807434</v>
      </c>
      <c r="DN496" s="52">
        <v>6.2301768325054803E-2</v>
      </c>
      <c r="DO496" s="52">
        <v>3.66127926839644E-3</v>
      </c>
      <c r="DP496" s="52">
        <v>-3.64695616747356E-3</v>
      </c>
      <c r="DQ496" s="52">
        <v>1.3326106685066801E-4</v>
      </c>
      <c r="DR496" s="58">
        <v>6.5949843650956496E-5</v>
      </c>
      <c r="DS496" s="58">
        <v>5.6364154394339603E-5</v>
      </c>
      <c r="DT496" s="58">
        <v>4.3168085483046E-5</v>
      </c>
      <c r="DU496" s="58">
        <v>2.3546540935888399E-5</v>
      </c>
      <c r="DV496" s="58">
        <v>1.2197748384263699E-5</v>
      </c>
      <c r="DW496" s="58">
        <v>2.9612981310500402E-6</v>
      </c>
      <c r="DX496" s="58">
        <v>1.15062188523177E-5</v>
      </c>
      <c r="DY496" s="58">
        <v>5.8937927621670302E-5</v>
      </c>
      <c r="DZ496" s="58">
        <v>1.4416106649559E-5</v>
      </c>
      <c r="EA496" s="58">
        <v>7.6920145719955693E-6</v>
      </c>
      <c r="EB496" s="58">
        <v>4.4645631493049298E-6</v>
      </c>
      <c r="EC496" s="58">
        <v>4.5454501965213303E-6</v>
      </c>
      <c r="ED496" s="58">
        <v>1.0796394191051099E-5</v>
      </c>
      <c r="EE496" s="58">
        <v>3.2219500319361303E-5</v>
      </c>
      <c r="EF496" s="58">
        <v>4.4450453229681002E-5</v>
      </c>
      <c r="EG496" s="58">
        <v>5.2334816910400203E-5</v>
      </c>
      <c r="EH496" s="58">
        <v>6.4977378213053295E-5</v>
      </c>
      <c r="EI496" s="58">
        <v>6.9429288145874798E-5</v>
      </c>
      <c r="EJ496" s="58">
        <v>7.0023766597813295E-5</v>
      </c>
      <c r="EK496" s="58">
        <v>6.0940803694544803E-5</v>
      </c>
      <c r="EL496" s="58">
        <v>9.31357968056797E-5</v>
      </c>
      <c r="EM496" s="58">
        <v>5.2027142967286198E-5</v>
      </c>
      <c r="EN496" s="58">
        <v>6.0843542632264902E-6</v>
      </c>
      <c r="EO496" s="58">
        <v>5.7539559094007401E-6</v>
      </c>
    </row>
    <row r="497" spans="2:145" x14ac:dyDescent="0.25">
      <c r="B49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All_All_All_Yes_All_All_All_All_All_All_All_73050</v>
      </c>
      <c r="C497" s="52" t="s">
        <v>203</v>
      </c>
      <c r="D497" s="52" t="s">
        <v>232</v>
      </c>
      <c r="E497" s="52" t="s">
        <v>25</v>
      </c>
      <c r="F497" s="52" t="s">
        <v>25</v>
      </c>
      <c r="G497" s="52" t="s">
        <v>25</v>
      </c>
      <c r="H497" s="52" t="s">
        <v>224</v>
      </c>
      <c r="I497" s="52" t="s">
        <v>25</v>
      </c>
      <c r="J497" s="52" t="s">
        <v>25</v>
      </c>
      <c r="K497" s="52" t="s">
        <v>25</v>
      </c>
      <c r="L497" s="52" t="s">
        <v>25</v>
      </c>
      <c r="M497" s="52" t="s">
        <v>25</v>
      </c>
      <c r="N497" s="55" t="s">
        <v>25</v>
      </c>
      <c r="O497" s="52" t="s">
        <v>25</v>
      </c>
      <c r="P497" s="55">
        <v>73050</v>
      </c>
      <c r="Q497" s="52">
        <v>17</v>
      </c>
      <c r="R497" s="52">
        <v>21</v>
      </c>
      <c r="S497" s="56">
        <v>811.77777777777703</v>
      </c>
      <c r="T497" s="52">
        <v>0</v>
      </c>
      <c r="U497" s="52">
        <v>0</v>
      </c>
      <c r="V497" s="52">
        <v>0</v>
      </c>
      <c r="W497" s="52">
        <v>0</v>
      </c>
      <c r="X497" s="52">
        <v>1.1650623048278499</v>
      </c>
      <c r="Y497" s="52">
        <v>1.0767441020433399</v>
      </c>
      <c r="Z497" s="52">
        <v>0.98079514423369696</v>
      </c>
      <c r="AA497" s="52">
        <v>0.87185859065243698</v>
      </c>
      <c r="AB497" s="52">
        <v>0.82602672717834802</v>
      </c>
      <c r="AC497" s="52">
        <v>0.80381430242113305</v>
      </c>
      <c r="AD497" s="52">
        <v>0.82799759639472104</v>
      </c>
      <c r="AE497" s="52">
        <v>0.73291832842009397</v>
      </c>
      <c r="AF497" s="52">
        <v>0.50199893252489702</v>
      </c>
      <c r="AG497" s="52">
        <v>0.38644659318650998</v>
      </c>
      <c r="AH497" s="52">
        <v>0.348012835711558</v>
      </c>
      <c r="AI497" s="52">
        <v>0.33582157267542301</v>
      </c>
      <c r="AJ497" s="52">
        <v>0.38130482902860402</v>
      </c>
      <c r="AK497" s="52">
        <v>0.47379001875709698</v>
      </c>
      <c r="AL497" s="52">
        <v>0.61840738052133404</v>
      </c>
      <c r="AM497" s="52">
        <v>0.57757936736536497</v>
      </c>
      <c r="AN497" s="52">
        <v>0.62471805431029703</v>
      </c>
      <c r="AO497" s="52">
        <v>0.89880918140430799</v>
      </c>
      <c r="AP497" s="52">
        <v>1.0512605771916901</v>
      </c>
      <c r="AQ497" s="52">
        <v>1.07136346647664</v>
      </c>
      <c r="AR497" s="52">
        <v>1.3383191419159399</v>
      </c>
      <c r="AS497" s="52">
        <v>1.58523916747275</v>
      </c>
      <c r="AT497" s="52">
        <v>1.4911768744626599</v>
      </c>
      <c r="AU497" s="52">
        <v>1.30361882404332</v>
      </c>
      <c r="AV497" s="52">
        <v>1.1415187838658101</v>
      </c>
      <c r="AW497" s="52">
        <v>1.17881336166197</v>
      </c>
      <c r="AX497" s="52">
        <v>1.0603229624117101</v>
      </c>
      <c r="AY497" s="52">
        <v>0.93470871343084105</v>
      </c>
      <c r="AZ497" s="52">
        <v>0.82260387285484204</v>
      </c>
      <c r="BA497" s="52">
        <v>0.74200260513499805</v>
      </c>
      <c r="BB497" s="52">
        <v>0.70897419469312895</v>
      </c>
      <c r="BC497" s="52">
        <v>0.74050660963389603</v>
      </c>
      <c r="BD497" s="52">
        <v>0.70921689293340595</v>
      </c>
      <c r="BE497" s="52">
        <v>0.56218284622922698</v>
      </c>
      <c r="BF497" s="52">
        <v>0.481286188595547</v>
      </c>
      <c r="BG497" s="52">
        <v>0.43418303997837698</v>
      </c>
      <c r="BH497" s="52">
        <v>0.460112314246305</v>
      </c>
      <c r="BI497" s="52">
        <v>0.53235031896718199</v>
      </c>
      <c r="BJ497" s="52">
        <v>0.68557977133215398</v>
      </c>
      <c r="BK497" s="52">
        <v>0.859882522031438</v>
      </c>
      <c r="BL497" s="52">
        <v>0.85287893653272895</v>
      </c>
      <c r="BM497" s="52">
        <v>0.90694365704253299</v>
      </c>
      <c r="BN497" s="52">
        <v>1.1207421040627299</v>
      </c>
      <c r="BO497" s="52">
        <v>1.2877970568508299</v>
      </c>
      <c r="BP497" s="52">
        <v>1.2366582574741101</v>
      </c>
      <c r="BQ497" s="52">
        <v>1.3769326985861401</v>
      </c>
      <c r="BR497" s="52">
        <v>1.4812209888351899</v>
      </c>
      <c r="BS497" s="52">
        <v>1.30219401407211</v>
      </c>
      <c r="BT497" s="52">
        <v>1.15878482352887</v>
      </c>
      <c r="BU497" s="52">
        <v>76.476947049639904</v>
      </c>
      <c r="BV497" s="52">
        <v>73.661041265260707</v>
      </c>
      <c r="BW497" s="52">
        <v>72.353316217889898</v>
      </c>
      <c r="BX497" s="52">
        <v>71.093279300105195</v>
      </c>
      <c r="BY497" s="52">
        <v>69.723853271911196</v>
      </c>
      <c r="BZ497" s="52">
        <v>68.718981748329597</v>
      </c>
      <c r="CA497" s="52">
        <v>67.930400085406106</v>
      </c>
      <c r="CB497" s="52">
        <v>68.040301517115495</v>
      </c>
      <c r="CC497" s="52">
        <v>71.171247787438602</v>
      </c>
      <c r="CD497" s="52">
        <v>76.173962764436297</v>
      </c>
      <c r="CE497" s="52">
        <v>80.741292576359996</v>
      </c>
      <c r="CF497" s="52">
        <v>84.7219836209661</v>
      </c>
      <c r="CG497" s="52">
        <v>88.255210960966807</v>
      </c>
      <c r="CH497" s="52">
        <v>91.273102648552495</v>
      </c>
      <c r="CI497" s="52">
        <v>93.627871507968194</v>
      </c>
      <c r="CJ497" s="52">
        <v>95.449365896098996</v>
      </c>
      <c r="CK497" s="52">
        <v>96.256708970817002</v>
      </c>
      <c r="CL497" s="52">
        <v>96.176783183429293</v>
      </c>
      <c r="CM497" s="52">
        <v>95.000966140102193</v>
      </c>
      <c r="CN497" s="52">
        <v>92.251832395180998</v>
      </c>
      <c r="CO497" s="52">
        <v>88.274038319613297</v>
      </c>
      <c r="CP497" s="52">
        <v>84.4676560445224</v>
      </c>
      <c r="CQ497" s="52">
        <v>81.547831891175903</v>
      </c>
      <c r="CR497" s="52">
        <v>79.254883161444596</v>
      </c>
      <c r="CS497" s="52">
        <v>77.179827612211</v>
      </c>
      <c r="CT497" s="52">
        <v>2.8394900974763E-2</v>
      </c>
      <c r="CU497" s="52">
        <v>6.8888814675444002E-3</v>
      </c>
      <c r="CV497" s="57">
        <v>1.5521095364832E-3</v>
      </c>
      <c r="CW497" s="57">
        <v>-6.4364815708659203E-4</v>
      </c>
      <c r="CX497" s="57">
        <v>-3.3402853561870999E-3</v>
      </c>
      <c r="CY497" s="57">
        <v>-4.5145544976683402E-3</v>
      </c>
      <c r="CZ497" s="52">
        <v>-1.3433936123114401E-3</v>
      </c>
      <c r="DA497" s="52">
        <v>1.28565068446956E-2</v>
      </c>
      <c r="DB497" s="52">
        <v>4.7221828956501503E-2</v>
      </c>
      <c r="DC497" s="52">
        <v>6.4858926802063899E-2</v>
      </c>
      <c r="DD497" s="52">
        <v>4.1849809980157297E-2</v>
      </c>
      <c r="DE497" s="52">
        <v>5.2634554812436403E-2</v>
      </c>
      <c r="DF497" s="52">
        <v>4.7507639384503197E-2</v>
      </c>
      <c r="DG497" s="52">
        <v>6.2197453590146598E-2</v>
      </c>
      <c r="DH497" s="52">
        <v>6.6064843294126596E-2</v>
      </c>
      <c r="DI497" s="52">
        <v>3.7348776186444298E-2</v>
      </c>
      <c r="DJ497" s="52">
        <v>5.7936284653355097E-2</v>
      </c>
      <c r="DK497" s="52">
        <v>5.5142304898513801E-2</v>
      </c>
      <c r="DL497" s="52">
        <v>0.115659075122517</v>
      </c>
      <c r="DM497" s="52">
        <v>8.0468130237801805E-2</v>
      </c>
      <c r="DN497" s="52">
        <v>2.892732462056E-2</v>
      </c>
      <c r="DO497" s="52">
        <v>-1.3451425226610299E-2</v>
      </c>
      <c r="DP497" s="52">
        <v>-1.43249773923067E-2</v>
      </c>
      <c r="DQ497" s="52">
        <v>-5.7727787300491801E-3</v>
      </c>
      <c r="DR497" s="58">
        <v>2.21925126382305E-4</v>
      </c>
      <c r="DS497" s="58">
        <v>1.9577746974672899E-4</v>
      </c>
      <c r="DT497" s="58">
        <v>1.56447250486429E-4</v>
      </c>
      <c r="DU497" s="58">
        <v>1.15470029728534E-4</v>
      </c>
      <c r="DV497" s="58">
        <v>7.3358333479588194E-5</v>
      </c>
      <c r="DW497" s="58">
        <v>4.9751326944266601E-5</v>
      </c>
      <c r="DX497" s="58">
        <v>6.9511199118552707E-5</v>
      </c>
      <c r="DY497" s="58">
        <v>8.6767438788299401E-5</v>
      </c>
      <c r="DZ497" s="58">
        <v>7.5257731162349701E-5</v>
      </c>
      <c r="EA497" s="58">
        <v>7.9067619818738605E-5</v>
      </c>
      <c r="EB497" s="58">
        <v>7.9480024741513002E-5</v>
      </c>
      <c r="EC497" s="58">
        <v>8.7263216248022494E-5</v>
      </c>
      <c r="ED497" s="58">
        <v>1.00564236405892E-4</v>
      </c>
      <c r="EE497" s="58">
        <v>1.3213406792348599E-4</v>
      </c>
      <c r="EF497" s="58">
        <v>1.6942572425157301E-4</v>
      </c>
      <c r="EG497" s="58">
        <v>1.2936190496786501E-4</v>
      </c>
      <c r="EH497" s="58">
        <v>1.6285559549239199E-4</v>
      </c>
      <c r="EI497" s="58">
        <v>2.0948340146809201E-4</v>
      </c>
      <c r="EJ497" s="58">
        <v>2.3437384518924499E-4</v>
      </c>
      <c r="EK497" s="58">
        <v>2.32063502191279E-4</v>
      </c>
      <c r="EL497" s="58">
        <v>2.6000184893222101E-4</v>
      </c>
      <c r="EM497" s="58">
        <v>1.7834370145219599E-4</v>
      </c>
      <c r="EN497" s="58">
        <v>8.8140091712912797E-5</v>
      </c>
      <c r="EO497" s="58">
        <v>8.08992264359603E-5</v>
      </c>
    </row>
    <row r="498" spans="2:145" x14ac:dyDescent="0.25">
      <c r="B49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All_All_All_All_All_H3EELECN_All_All_All_All_All_73050</v>
      </c>
      <c r="C498" s="52" t="s">
        <v>203</v>
      </c>
      <c r="D498" s="52" t="s">
        <v>233</v>
      </c>
      <c r="E498" s="52" t="s">
        <v>25</v>
      </c>
      <c r="F498" s="52" t="s">
        <v>25</v>
      </c>
      <c r="G498" s="52" t="s">
        <v>25</v>
      </c>
      <c r="H498" s="52" t="s">
        <v>25</v>
      </c>
      <c r="I498" s="52" t="s">
        <v>25</v>
      </c>
      <c r="J498" s="52" t="s">
        <v>234</v>
      </c>
      <c r="K498" s="52" t="s">
        <v>25</v>
      </c>
      <c r="L498" s="52" t="s">
        <v>25</v>
      </c>
      <c r="M498" s="52" t="s">
        <v>25</v>
      </c>
      <c r="N498" s="55" t="s">
        <v>25</v>
      </c>
      <c r="O498" s="52" t="s">
        <v>25</v>
      </c>
      <c r="P498" s="55">
        <v>73050</v>
      </c>
      <c r="Q498" s="52">
        <v>17</v>
      </c>
      <c r="R498" s="52">
        <v>21</v>
      </c>
      <c r="S498" s="56">
        <v>811.77777777777703</v>
      </c>
      <c r="T498" s="52">
        <v>0</v>
      </c>
      <c r="U498" s="52">
        <v>0</v>
      </c>
      <c r="V498" s="52">
        <v>0</v>
      </c>
      <c r="W498" s="52">
        <v>0</v>
      </c>
      <c r="X498" s="52">
        <v>1.1650623048278499</v>
      </c>
      <c r="Y498" s="52">
        <v>1.0767441020433399</v>
      </c>
      <c r="Z498" s="52">
        <v>0.98079514423369696</v>
      </c>
      <c r="AA498" s="52">
        <v>0.87185859065243698</v>
      </c>
      <c r="AB498" s="52">
        <v>0.82602672717834802</v>
      </c>
      <c r="AC498" s="52">
        <v>0.80381430242113305</v>
      </c>
      <c r="AD498" s="52">
        <v>0.82799759639472104</v>
      </c>
      <c r="AE498" s="52">
        <v>0.73291832842009397</v>
      </c>
      <c r="AF498" s="52">
        <v>0.50199893252489702</v>
      </c>
      <c r="AG498" s="52">
        <v>0.38644659318650998</v>
      </c>
      <c r="AH498" s="52">
        <v>0.348012835711558</v>
      </c>
      <c r="AI498" s="52">
        <v>0.33582157267542301</v>
      </c>
      <c r="AJ498" s="52">
        <v>0.38130482902860402</v>
      </c>
      <c r="AK498" s="52">
        <v>0.47379001875709698</v>
      </c>
      <c r="AL498" s="52">
        <v>0.61840738052133404</v>
      </c>
      <c r="AM498" s="52">
        <v>0.57757936736536497</v>
      </c>
      <c r="AN498" s="52">
        <v>0.62471805431029703</v>
      </c>
      <c r="AO498" s="52">
        <v>0.89880918140430799</v>
      </c>
      <c r="AP498" s="52">
        <v>1.0512605771916901</v>
      </c>
      <c r="AQ498" s="52">
        <v>1.07136346647664</v>
      </c>
      <c r="AR498" s="52">
        <v>1.3383191419159399</v>
      </c>
      <c r="AS498" s="52">
        <v>1.58523916747275</v>
      </c>
      <c r="AT498" s="52">
        <v>1.4911768744626599</v>
      </c>
      <c r="AU498" s="52">
        <v>1.30361882404332</v>
      </c>
      <c r="AV498" s="52">
        <v>1.1415187838658101</v>
      </c>
      <c r="AW498" s="52">
        <v>1.17881336166197</v>
      </c>
      <c r="AX498" s="52">
        <v>1.0603229624117101</v>
      </c>
      <c r="AY498" s="52">
        <v>0.93470871343084105</v>
      </c>
      <c r="AZ498" s="52">
        <v>0.82260387285484204</v>
      </c>
      <c r="BA498" s="52">
        <v>0.74200260513499805</v>
      </c>
      <c r="BB498" s="52">
        <v>0.70897419469312895</v>
      </c>
      <c r="BC498" s="52">
        <v>0.74050660963389603</v>
      </c>
      <c r="BD498" s="52">
        <v>0.70921689293340595</v>
      </c>
      <c r="BE498" s="52">
        <v>0.56218284622922698</v>
      </c>
      <c r="BF498" s="52">
        <v>0.481286188595547</v>
      </c>
      <c r="BG498" s="52">
        <v>0.43418303997837698</v>
      </c>
      <c r="BH498" s="52">
        <v>0.460112314246305</v>
      </c>
      <c r="BI498" s="52">
        <v>0.53235031896718199</v>
      </c>
      <c r="BJ498" s="52">
        <v>0.68557977133215398</v>
      </c>
      <c r="BK498" s="52">
        <v>0.859882522031438</v>
      </c>
      <c r="BL498" s="52">
        <v>0.85287893653272895</v>
      </c>
      <c r="BM498" s="52">
        <v>0.90694365704253299</v>
      </c>
      <c r="BN498" s="52">
        <v>1.1207421040627299</v>
      </c>
      <c r="BO498" s="52">
        <v>1.2877970568508299</v>
      </c>
      <c r="BP498" s="52">
        <v>1.2366582574741101</v>
      </c>
      <c r="BQ498" s="52">
        <v>1.3769326985861401</v>
      </c>
      <c r="BR498" s="52">
        <v>1.4812209888351899</v>
      </c>
      <c r="BS498" s="52">
        <v>1.30219401407211</v>
      </c>
      <c r="BT498" s="52">
        <v>1.15878482352887</v>
      </c>
      <c r="BU498" s="52">
        <v>76.476947049639904</v>
      </c>
      <c r="BV498" s="52">
        <v>73.661041265260707</v>
      </c>
      <c r="BW498" s="52">
        <v>72.353316217889898</v>
      </c>
      <c r="BX498" s="52">
        <v>71.093279300105195</v>
      </c>
      <c r="BY498" s="52">
        <v>69.723853271911196</v>
      </c>
      <c r="BZ498" s="52">
        <v>68.718981748329597</v>
      </c>
      <c r="CA498" s="52">
        <v>67.930400085406106</v>
      </c>
      <c r="CB498" s="52">
        <v>68.040301517115495</v>
      </c>
      <c r="CC498" s="52">
        <v>71.171247787438602</v>
      </c>
      <c r="CD498" s="52">
        <v>76.173962764436297</v>
      </c>
      <c r="CE498" s="52">
        <v>80.741292576359996</v>
      </c>
      <c r="CF498" s="52">
        <v>84.7219836209661</v>
      </c>
      <c r="CG498" s="52">
        <v>88.255210960966807</v>
      </c>
      <c r="CH498" s="52">
        <v>91.273102648552495</v>
      </c>
      <c r="CI498" s="52">
        <v>93.627871507968194</v>
      </c>
      <c r="CJ498" s="52">
        <v>95.449365896098996</v>
      </c>
      <c r="CK498" s="52">
        <v>96.256708970817002</v>
      </c>
      <c r="CL498" s="52">
        <v>96.176783183429293</v>
      </c>
      <c r="CM498" s="52">
        <v>95.000966140102193</v>
      </c>
      <c r="CN498" s="52">
        <v>92.251832395180998</v>
      </c>
      <c r="CO498" s="52">
        <v>88.274038319613297</v>
      </c>
      <c r="CP498" s="52">
        <v>84.4676560445224</v>
      </c>
      <c r="CQ498" s="52">
        <v>81.547831891175903</v>
      </c>
      <c r="CR498" s="52">
        <v>79.254883161444596</v>
      </c>
      <c r="CS498" s="52">
        <v>77.179827612211</v>
      </c>
      <c r="CT498" s="57">
        <v>2.8394900974763E-2</v>
      </c>
      <c r="CU498" s="57">
        <v>6.8888814675444002E-3</v>
      </c>
      <c r="CV498" s="57">
        <v>1.5521095364832E-3</v>
      </c>
      <c r="CW498" s="57">
        <v>-6.4364815708659203E-4</v>
      </c>
      <c r="CX498" s="57">
        <v>-3.3402853561870999E-3</v>
      </c>
      <c r="CY498" s="57">
        <v>-4.5145544976683402E-3</v>
      </c>
      <c r="CZ498" s="57">
        <v>-1.3433936123114401E-3</v>
      </c>
      <c r="DA498" s="52">
        <v>1.28565068446956E-2</v>
      </c>
      <c r="DB498" s="52">
        <v>4.7221828956501503E-2</v>
      </c>
      <c r="DC498" s="52">
        <v>6.4858926802063899E-2</v>
      </c>
      <c r="DD498" s="52">
        <v>4.1849809980157297E-2</v>
      </c>
      <c r="DE498" s="52">
        <v>5.2634554812436403E-2</v>
      </c>
      <c r="DF498" s="52">
        <v>4.7507639384503197E-2</v>
      </c>
      <c r="DG498" s="52">
        <v>6.2197453590146598E-2</v>
      </c>
      <c r="DH498" s="52">
        <v>6.6064843294126596E-2</v>
      </c>
      <c r="DI498" s="52">
        <v>3.7348776186444298E-2</v>
      </c>
      <c r="DJ498" s="52">
        <v>5.7936284653355097E-2</v>
      </c>
      <c r="DK498" s="52">
        <v>5.5142304898513801E-2</v>
      </c>
      <c r="DL498" s="52">
        <v>0.115659075122517</v>
      </c>
      <c r="DM498" s="52">
        <v>8.0468130237801805E-2</v>
      </c>
      <c r="DN498" s="52">
        <v>2.892732462056E-2</v>
      </c>
      <c r="DO498" s="52">
        <v>-1.3451425226610299E-2</v>
      </c>
      <c r="DP498" s="52">
        <v>-1.43249773923067E-2</v>
      </c>
      <c r="DQ498" s="52">
        <v>-5.7727787300491801E-3</v>
      </c>
      <c r="DR498" s="58">
        <v>2.21925126382305E-4</v>
      </c>
      <c r="DS498" s="58">
        <v>1.9577746974672899E-4</v>
      </c>
      <c r="DT498" s="58">
        <v>1.56447250486429E-4</v>
      </c>
      <c r="DU498" s="58">
        <v>1.15470029728534E-4</v>
      </c>
      <c r="DV498" s="58">
        <v>7.3358333479588194E-5</v>
      </c>
      <c r="DW498" s="58">
        <v>4.9751326944266601E-5</v>
      </c>
      <c r="DX498" s="58">
        <v>6.9511199118552707E-5</v>
      </c>
      <c r="DY498" s="58">
        <v>8.6767438788299401E-5</v>
      </c>
      <c r="DZ498" s="58">
        <v>7.5257731162349701E-5</v>
      </c>
      <c r="EA498" s="58">
        <v>7.9067619818738605E-5</v>
      </c>
      <c r="EB498" s="58">
        <v>7.9480024741513002E-5</v>
      </c>
      <c r="EC498" s="58">
        <v>8.7263216248022494E-5</v>
      </c>
      <c r="ED498" s="58">
        <v>1.00564236405892E-4</v>
      </c>
      <c r="EE498" s="58">
        <v>1.3213406792348599E-4</v>
      </c>
      <c r="EF498" s="58">
        <v>1.6942572425157301E-4</v>
      </c>
      <c r="EG498" s="58">
        <v>1.2936190496786501E-4</v>
      </c>
      <c r="EH498" s="58">
        <v>1.6285559549239199E-4</v>
      </c>
      <c r="EI498" s="58">
        <v>2.0948340146809201E-4</v>
      </c>
      <c r="EJ498" s="58">
        <v>2.3437384518924499E-4</v>
      </c>
      <c r="EK498" s="58">
        <v>2.32063502191279E-4</v>
      </c>
      <c r="EL498" s="58">
        <v>2.6000184893222101E-4</v>
      </c>
      <c r="EM498" s="58">
        <v>1.7834370145219599E-4</v>
      </c>
      <c r="EN498" s="58">
        <v>8.8140091712912797E-5</v>
      </c>
      <c r="EO498" s="58">
        <v>8.08992264359603E-5</v>
      </c>
    </row>
    <row r="499" spans="2:145" x14ac:dyDescent="0.25">
      <c r="B49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All_All_All_All_All_HE1_All_All_All_All_All_73050</v>
      </c>
      <c r="C499" s="52" t="s">
        <v>203</v>
      </c>
      <c r="D499" s="52" t="s">
        <v>235</v>
      </c>
      <c r="E499" s="52" t="s">
        <v>25</v>
      </c>
      <c r="F499" s="52" t="s">
        <v>25</v>
      </c>
      <c r="G499" s="52" t="s">
        <v>25</v>
      </c>
      <c r="H499" s="52" t="s">
        <v>25</v>
      </c>
      <c r="I499" s="52" t="s">
        <v>25</v>
      </c>
      <c r="J499" s="52" t="s">
        <v>236</v>
      </c>
      <c r="K499" s="52" t="s">
        <v>25</v>
      </c>
      <c r="L499" s="52" t="s">
        <v>25</v>
      </c>
      <c r="M499" s="52" t="s">
        <v>25</v>
      </c>
      <c r="N499" s="55" t="s">
        <v>25</v>
      </c>
      <c r="O499" s="52" t="s">
        <v>25</v>
      </c>
      <c r="P499" s="55">
        <v>73050</v>
      </c>
      <c r="Q499" s="52">
        <v>17</v>
      </c>
      <c r="R499" s="52">
        <v>21</v>
      </c>
      <c r="S499" s="56">
        <v>21276.222222222201</v>
      </c>
      <c r="T499" s="52">
        <v>0</v>
      </c>
      <c r="U499" s="52">
        <v>0</v>
      </c>
      <c r="V499" s="52">
        <v>0</v>
      </c>
      <c r="W499" s="52">
        <v>0</v>
      </c>
      <c r="X499" s="52">
        <v>0.88455816338544602</v>
      </c>
      <c r="Y499" s="52">
        <v>0.76366955969603101</v>
      </c>
      <c r="Z499" s="52">
        <v>0.67488351678014102</v>
      </c>
      <c r="AA499" s="52">
        <v>0.622700933900172</v>
      </c>
      <c r="AB499" s="52">
        <v>0.59976592254063898</v>
      </c>
      <c r="AC499" s="52">
        <v>0.59268822844607705</v>
      </c>
      <c r="AD499" s="52">
        <v>0.63355746228754595</v>
      </c>
      <c r="AE499" s="52">
        <v>0.67089055116756402</v>
      </c>
      <c r="AF499" s="52">
        <v>0.699185904222969</v>
      </c>
      <c r="AG499" s="52">
        <v>0.78526229719381102</v>
      </c>
      <c r="AH499" s="52">
        <v>0.90381460598145802</v>
      </c>
      <c r="AI499" s="52">
        <v>1.0792713717162199</v>
      </c>
      <c r="AJ499" s="52">
        <v>1.3129792398384801</v>
      </c>
      <c r="AK499" s="52">
        <v>1.5588615233374601</v>
      </c>
      <c r="AL499" s="52">
        <v>1.8053062647536799</v>
      </c>
      <c r="AM499" s="52">
        <v>2.0336208965726499</v>
      </c>
      <c r="AN499" s="52">
        <v>2.0990717373838401</v>
      </c>
      <c r="AO499" s="52">
        <v>2.1552471609737598</v>
      </c>
      <c r="AP499" s="52">
        <v>2.0852514496183501</v>
      </c>
      <c r="AQ499" s="52">
        <v>1.9195691440501399</v>
      </c>
      <c r="AR499" s="52">
        <v>1.7673239697916301</v>
      </c>
      <c r="AS499" s="52">
        <v>1.6292139966671599</v>
      </c>
      <c r="AT499" s="52">
        <v>1.39166309098403</v>
      </c>
      <c r="AU499" s="52">
        <v>1.1579299914238901</v>
      </c>
      <c r="AV499" s="52">
        <v>1.0546984866932501</v>
      </c>
      <c r="AW499" s="52">
        <v>0.97947754317185798</v>
      </c>
      <c r="AX499" s="52">
        <v>0.84410191377588595</v>
      </c>
      <c r="AY499" s="52">
        <v>0.74273940831910201</v>
      </c>
      <c r="AZ499" s="52">
        <v>0.660106030689801</v>
      </c>
      <c r="BA499" s="52">
        <v>0.605228145438511</v>
      </c>
      <c r="BB499" s="52">
        <v>0.59519594118298202</v>
      </c>
      <c r="BC499" s="52">
        <v>0.62887320301608995</v>
      </c>
      <c r="BD499" s="52">
        <v>0.69807033830368903</v>
      </c>
      <c r="BE499" s="52">
        <v>0.73983454608642396</v>
      </c>
      <c r="BF499" s="52">
        <v>0.816899414088605</v>
      </c>
      <c r="BG499" s="52">
        <v>0.922529482720433</v>
      </c>
      <c r="BH499" s="52">
        <v>1.0800643353439201</v>
      </c>
      <c r="BI499" s="52">
        <v>1.28063756982852</v>
      </c>
      <c r="BJ499" s="52">
        <v>1.52208151209443</v>
      </c>
      <c r="BK499" s="52">
        <v>1.76338809960585</v>
      </c>
      <c r="BL499" s="52">
        <v>1.97326838947195</v>
      </c>
      <c r="BM499" s="52">
        <v>2.0984650395114</v>
      </c>
      <c r="BN499" s="52">
        <v>2.1743167301186599</v>
      </c>
      <c r="BO499" s="52">
        <v>2.1337287240143898</v>
      </c>
      <c r="BP499" s="52">
        <v>1.9776484113086401</v>
      </c>
      <c r="BQ499" s="52">
        <v>1.79970506913203</v>
      </c>
      <c r="BR499" s="52">
        <v>1.6261280608975901</v>
      </c>
      <c r="BS499" s="52">
        <v>1.38349063387989</v>
      </c>
      <c r="BT499" s="52">
        <v>1.1705044452293101</v>
      </c>
      <c r="BU499" s="52">
        <v>78.500186075613499</v>
      </c>
      <c r="BV499" s="52">
        <v>75.541544929544301</v>
      </c>
      <c r="BW499" s="52">
        <v>74.103762840537101</v>
      </c>
      <c r="BX499" s="52">
        <v>72.716151884658601</v>
      </c>
      <c r="BY499" s="52">
        <v>71.163784411240698</v>
      </c>
      <c r="BZ499" s="52">
        <v>70.056706764183005</v>
      </c>
      <c r="CA499" s="52">
        <v>69.008847503054696</v>
      </c>
      <c r="CB499" s="52">
        <v>69.073894724730295</v>
      </c>
      <c r="CC499" s="52">
        <v>72.178064726725594</v>
      </c>
      <c r="CD499" s="52">
        <v>76.870719605316594</v>
      </c>
      <c r="CE499" s="52">
        <v>81.449139143575195</v>
      </c>
      <c r="CF499" s="52">
        <v>85.524591723806196</v>
      </c>
      <c r="CG499" s="52">
        <v>89.084953909534704</v>
      </c>
      <c r="CH499" s="52">
        <v>92.163262827653199</v>
      </c>
      <c r="CI499" s="52">
        <v>94.639338971185893</v>
      </c>
      <c r="CJ499" s="52">
        <v>96.660207405132894</v>
      </c>
      <c r="CK499" s="52">
        <v>97.591195134382403</v>
      </c>
      <c r="CL499" s="52">
        <v>97.696320576641796</v>
      </c>
      <c r="CM499" s="52">
        <v>96.6760505192007</v>
      </c>
      <c r="CN499" s="52">
        <v>94.214936895048595</v>
      </c>
      <c r="CO499" s="52">
        <v>90.546065441918799</v>
      </c>
      <c r="CP499" s="52">
        <v>86.852252198360404</v>
      </c>
      <c r="CQ499" s="52">
        <v>83.884931206485803</v>
      </c>
      <c r="CR499" s="52">
        <v>81.438201353372193</v>
      </c>
      <c r="CS499" s="52">
        <v>79.648746642018097</v>
      </c>
      <c r="CT499" s="52">
        <v>2.64386977084511E-2</v>
      </c>
      <c r="CU499" s="52">
        <v>2.2308909812680602E-2</v>
      </c>
      <c r="CV499" s="52">
        <v>2.1268494054075202E-2</v>
      </c>
      <c r="CW499" s="52">
        <v>1.3746093783217299E-2</v>
      </c>
      <c r="CX499" s="52">
        <v>2.0402088930356601E-3</v>
      </c>
      <c r="CY499" s="52">
        <v>-1.7829132863186601E-3</v>
      </c>
      <c r="CZ499" s="52">
        <v>-1.3997279885186601E-3</v>
      </c>
      <c r="DA499" s="57">
        <v>9.0719945782848904E-3</v>
      </c>
      <c r="DB499" s="57">
        <v>1.7256401113086298E-2</v>
      </c>
      <c r="DC499" s="57">
        <v>1.4023224648876601E-2</v>
      </c>
      <c r="DD499" s="57">
        <v>4.7719857402348902E-3</v>
      </c>
      <c r="DE499" s="57">
        <v>3.7938240055745802E-3</v>
      </c>
      <c r="DF499" s="57">
        <v>-1.02694463041872E-2</v>
      </c>
      <c r="DG499" s="52">
        <v>3.7607272836892497E-5</v>
      </c>
      <c r="DH499" s="52">
        <v>1.0370910844610601E-2</v>
      </c>
      <c r="DI499" s="52">
        <v>1.4030659248515501E-2</v>
      </c>
      <c r="DJ499" s="52">
        <v>8.4091729452626898E-2</v>
      </c>
      <c r="DK499" s="52">
        <v>0.106870974686866</v>
      </c>
      <c r="DL499" s="52">
        <v>0.110464210340096</v>
      </c>
      <c r="DM499" s="52">
        <v>0.104741232313145</v>
      </c>
      <c r="DN499" s="57">
        <v>6.6344548634504896E-2</v>
      </c>
      <c r="DO499" s="57">
        <v>3.01162136927217E-3</v>
      </c>
      <c r="DP499" s="52">
        <v>-4.2342541163727897E-3</v>
      </c>
      <c r="DQ499" s="52">
        <v>3.8710029021577598E-4</v>
      </c>
      <c r="DR499" s="58">
        <v>2.1452650011722301E-5</v>
      </c>
      <c r="DS499" s="58">
        <v>1.80034790058096E-5</v>
      </c>
      <c r="DT499" s="58">
        <v>1.3308684801422699E-5</v>
      </c>
      <c r="DU499" s="58">
        <v>7.2742018876151902E-6</v>
      </c>
      <c r="DV499" s="58">
        <v>3.1305947420173802E-6</v>
      </c>
      <c r="DW499" s="58">
        <v>1.1135755692782201E-6</v>
      </c>
      <c r="DX499" s="58">
        <v>3.3948208785476701E-6</v>
      </c>
      <c r="DY499" s="58">
        <v>1.6024886508631899E-5</v>
      </c>
      <c r="DZ499" s="58">
        <v>7.0800795539913496E-6</v>
      </c>
      <c r="EA499" s="58">
        <v>4.9054114971294099E-6</v>
      </c>
      <c r="EB499" s="58">
        <v>3.2097795042847999E-6</v>
      </c>
      <c r="EC499" s="58">
        <v>3.51438431166594E-6</v>
      </c>
      <c r="ED499" s="58">
        <v>8.2455341876763606E-6</v>
      </c>
      <c r="EE499" s="58">
        <v>2.1988250525715401E-5</v>
      </c>
      <c r="EF499" s="58">
        <v>3.1912194808817497E-5</v>
      </c>
      <c r="EG499" s="58">
        <v>3.7599071347872899E-5</v>
      </c>
      <c r="EH499" s="58">
        <v>4.2263964173085798E-5</v>
      </c>
      <c r="EI499" s="58">
        <v>4.49045554320958E-5</v>
      </c>
      <c r="EJ499" s="58">
        <v>4.4030531484762698E-5</v>
      </c>
      <c r="EK499" s="58">
        <v>4.05175126966748E-5</v>
      </c>
      <c r="EL499" s="58">
        <v>4.6124305757638298E-5</v>
      </c>
      <c r="EM499" s="58">
        <v>2.83019888176923E-5</v>
      </c>
      <c r="EN499" s="58">
        <v>4.0557186989528204E-6</v>
      </c>
      <c r="EO499" s="58">
        <v>3.8972834555355397E-6</v>
      </c>
    </row>
    <row r="500" spans="2:145" x14ac:dyDescent="0.25">
      <c r="B50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All_All_All_All_All_HEELEC_All_All_All_All_All_73050</v>
      </c>
      <c r="C500" s="52" t="s">
        <v>203</v>
      </c>
      <c r="D500" s="52" t="s">
        <v>237</v>
      </c>
      <c r="E500" s="52" t="s">
        <v>25</v>
      </c>
      <c r="F500" s="52" t="s">
        <v>25</v>
      </c>
      <c r="G500" s="52" t="s">
        <v>25</v>
      </c>
      <c r="H500" s="52" t="s">
        <v>25</v>
      </c>
      <c r="I500" s="52" t="s">
        <v>25</v>
      </c>
      <c r="J500" s="52" t="s">
        <v>238</v>
      </c>
      <c r="K500" s="52" t="s">
        <v>25</v>
      </c>
      <c r="L500" s="52" t="s">
        <v>25</v>
      </c>
      <c r="M500" s="52" t="s">
        <v>25</v>
      </c>
      <c r="N500" s="55" t="s">
        <v>25</v>
      </c>
      <c r="O500" s="52" t="s">
        <v>25</v>
      </c>
      <c r="P500" s="55">
        <v>73050</v>
      </c>
      <c r="Q500" s="52">
        <v>17</v>
      </c>
      <c r="R500" s="52">
        <v>21</v>
      </c>
      <c r="S500" s="56">
        <v>928.22222222222194</v>
      </c>
      <c r="T500" s="52">
        <v>0</v>
      </c>
      <c r="U500" s="52">
        <v>0</v>
      </c>
      <c r="V500" s="52">
        <v>0</v>
      </c>
      <c r="W500" s="52">
        <v>0</v>
      </c>
      <c r="X500" s="52">
        <v>2.2061730329984299</v>
      </c>
      <c r="Y500" s="52">
        <v>2.0156353627343999</v>
      </c>
      <c r="Z500" s="52">
        <v>1.7477395852659201</v>
      </c>
      <c r="AA500" s="52">
        <v>1.4899555356404099</v>
      </c>
      <c r="AB500" s="52">
        <v>1.34503532483499</v>
      </c>
      <c r="AC500" s="52">
        <v>1.27746569897331</v>
      </c>
      <c r="AD500" s="52">
        <v>1.2798387682832</v>
      </c>
      <c r="AE500" s="52">
        <v>1.3410556695301401</v>
      </c>
      <c r="AF500" s="52">
        <v>1.3695267294279001</v>
      </c>
      <c r="AG500" s="52">
        <v>1.4506640297287601</v>
      </c>
      <c r="AH500" s="52">
        <v>1.62698610520703</v>
      </c>
      <c r="AI500" s="52">
        <v>1.74355893022566</v>
      </c>
      <c r="AJ500" s="52">
        <v>1.9152322850704699</v>
      </c>
      <c r="AK500" s="52">
        <v>2.09842402517793</v>
      </c>
      <c r="AL500" s="52">
        <v>2.42577310726384</v>
      </c>
      <c r="AM500" s="52">
        <v>2.5350674046808099</v>
      </c>
      <c r="AN500" s="52">
        <v>2.4769515698480502</v>
      </c>
      <c r="AO500" s="52">
        <v>2.6245638104704301</v>
      </c>
      <c r="AP500" s="52">
        <v>2.6280822932909098</v>
      </c>
      <c r="AQ500" s="52">
        <v>2.4090917584116198</v>
      </c>
      <c r="AR500" s="52">
        <v>2.29657221624361</v>
      </c>
      <c r="AS500" s="52">
        <v>2.4476898351702401</v>
      </c>
      <c r="AT500" s="52">
        <v>2.3286987739149199</v>
      </c>
      <c r="AU500" s="52">
        <v>2.1444666259164702</v>
      </c>
      <c r="AV500" s="52">
        <v>2.0790576626520201</v>
      </c>
      <c r="AW500" s="52">
        <v>1.56994134842051</v>
      </c>
      <c r="AX500" s="52">
        <v>1.4454142138780399</v>
      </c>
      <c r="AY500" s="52">
        <v>1.3576246260074101</v>
      </c>
      <c r="AZ500" s="52">
        <v>1.31309936373661</v>
      </c>
      <c r="BA500" s="52">
        <v>1.3281717907353501</v>
      </c>
      <c r="BB500" s="52">
        <v>1.3032521361464999</v>
      </c>
      <c r="BC500" s="52">
        <v>1.26968224127077</v>
      </c>
      <c r="BD500" s="52">
        <v>1.17899980200013</v>
      </c>
      <c r="BE500" s="52">
        <v>1.1704386379190399</v>
      </c>
      <c r="BF500" s="52">
        <v>1.3669265477603101</v>
      </c>
      <c r="BG500" s="52">
        <v>1.5684972173084799</v>
      </c>
      <c r="BH500" s="52">
        <v>1.7951503069403101</v>
      </c>
      <c r="BI500" s="52">
        <v>2.0048773396776198</v>
      </c>
      <c r="BJ500" s="52">
        <v>2.1298176632668602</v>
      </c>
      <c r="BK500" s="52">
        <v>2.3122770806178301</v>
      </c>
      <c r="BL500" s="52">
        <v>2.46820308405661</v>
      </c>
      <c r="BM500" s="52">
        <v>2.5429148587117099</v>
      </c>
      <c r="BN500" s="52">
        <v>2.58688254072108</v>
      </c>
      <c r="BO500" s="52">
        <v>2.5338034254332298</v>
      </c>
      <c r="BP500" s="52">
        <v>2.3915946257160901</v>
      </c>
      <c r="BQ500" s="52">
        <v>2.3084845754665499</v>
      </c>
      <c r="BR500" s="52">
        <v>2.3285777663838299</v>
      </c>
      <c r="BS500" s="52">
        <v>2.3840221803742998</v>
      </c>
      <c r="BT500" s="52">
        <v>2.0850188602170099</v>
      </c>
      <c r="BU500" s="52">
        <v>75.661598699574796</v>
      </c>
      <c r="BV500" s="52">
        <v>72.787307501888193</v>
      </c>
      <c r="BW500" s="52">
        <v>71.4409851653825</v>
      </c>
      <c r="BX500" s="52">
        <v>70.153529149217704</v>
      </c>
      <c r="BY500" s="52">
        <v>68.785300371971303</v>
      </c>
      <c r="BZ500" s="52">
        <v>67.822567899602504</v>
      </c>
      <c r="CA500" s="52">
        <v>67.097628961355596</v>
      </c>
      <c r="CB500" s="52">
        <v>67.191122251760206</v>
      </c>
      <c r="CC500" s="52">
        <v>70.405078070253595</v>
      </c>
      <c r="CD500" s="52">
        <v>75.603424693193404</v>
      </c>
      <c r="CE500" s="52">
        <v>80.314781797511202</v>
      </c>
      <c r="CF500" s="52">
        <v>84.332326084032502</v>
      </c>
      <c r="CG500" s="52">
        <v>87.979480206921394</v>
      </c>
      <c r="CH500" s="52">
        <v>91.072465272152201</v>
      </c>
      <c r="CI500" s="52">
        <v>93.434015281097302</v>
      </c>
      <c r="CJ500" s="52">
        <v>95.230437811732301</v>
      </c>
      <c r="CK500" s="52">
        <v>96.002673256447594</v>
      </c>
      <c r="CL500" s="52">
        <v>95.826604277024103</v>
      </c>
      <c r="CM500" s="52">
        <v>94.551791198622595</v>
      </c>
      <c r="CN500" s="52">
        <v>91.559086679887997</v>
      </c>
      <c r="CO500" s="52">
        <v>87.363154136517196</v>
      </c>
      <c r="CP500" s="52">
        <v>83.532820695587205</v>
      </c>
      <c r="CQ500" s="52">
        <v>80.669118585190404</v>
      </c>
      <c r="CR500" s="52">
        <v>78.343713341226604</v>
      </c>
      <c r="CS500" s="52">
        <v>76.463661451109104</v>
      </c>
      <c r="CT500" s="52">
        <v>1.7146614342835102E-2</v>
      </c>
      <c r="CU500" s="52">
        <v>7.5602293319623403E-3</v>
      </c>
      <c r="CV500" s="52">
        <v>1.2048768381042799E-2</v>
      </c>
      <c r="CW500" s="52">
        <v>8.0035478281176402E-3</v>
      </c>
      <c r="CX500" s="52">
        <v>1.04289584489206E-3</v>
      </c>
      <c r="CY500" s="52">
        <v>-1.5089133275632499E-3</v>
      </c>
      <c r="CZ500" s="52">
        <v>-7.1251218938480005E-4</v>
      </c>
      <c r="DA500" s="57">
        <v>8.78230455585206E-3</v>
      </c>
      <c r="DB500" s="57">
        <v>1.94785809023959E-2</v>
      </c>
      <c r="DC500" s="57">
        <v>1.5425774393416599E-2</v>
      </c>
      <c r="DD500" s="57">
        <v>3.3163964651641699E-3</v>
      </c>
      <c r="DE500" s="57">
        <v>2.3149422391182898E-3</v>
      </c>
      <c r="DF500" s="57">
        <v>-7.0312105365367902E-3</v>
      </c>
      <c r="DG500" s="52">
        <v>2.33778991219549E-3</v>
      </c>
      <c r="DH500" s="52">
        <v>1.16550326344832E-2</v>
      </c>
      <c r="DI500" s="52">
        <v>1.77184307882143E-2</v>
      </c>
      <c r="DJ500" s="52">
        <v>8.0294749459481396E-2</v>
      </c>
      <c r="DK500" s="52">
        <v>0.103085893069276</v>
      </c>
      <c r="DL500" s="52">
        <v>0.105259455694826</v>
      </c>
      <c r="DM500" s="52">
        <v>9.8776462832015702E-2</v>
      </c>
      <c r="DN500" s="57">
        <v>5.4944409548502098E-2</v>
      </c>
      <c r="DO500" s="57">
        <v>3.1891118721010399E-3</v>
      </c>
      <c r="DP500" s="52">
        <v>-3.7581302385929498E-3</v>
      </c>
      <c r="DQ500" s="52">
        <v>-4.4221609708691198E-5</v>
      </c>
      <c r="DR500" s="58">
        <v>4.4113615025544802E-4</v>
      </c>
      <c r="DS500" s="58">
        <v>3.7586375208620298E-4</v>
      </c>
      <c r="DT500" s="58">
        <v>2.9316665928295899E-4</v>
      </c>
      <c r="DU500" s="58">
        <v>1.7990215342434101E-4</v>
      </c>
      <c r="DV500" s="58">
        <v>1.2082627097387899E-4</v>
      </c>
      <c r="DW500" s="58">
        <v>2.0846738361528999E-5</v>
      </c>
      <c r="DX500" s="58">
        <v>9.7828467895111706E-5</v>
      </c>
      <c r="DY500" s="58">
        <v>4.1742335641737699E-4</v>
      </c>
      <c r="DZ500" s="58">
        <v>9.9291908516151506E-5</v>
      </c>
      <c r="EA500" s="58">
        <v>3.6128752630947701E-5</v>
      </c>
      <c r="EB500" s="58">
        <v>1.3253057726083499E-5</v>
      </c>
      <c r="EC500" s="58">
        <v>1.37987099326344E-5</v>
      </c>
      <c r="ED500" s="58">
        <v>3.55427865596047E-5</v>
      </c>
      <c r="EE500" s="58">
        <v>1.14088862624497E-4</v>
      </c>
      <c r="EF500" s="58">
        <v>1.5932155264360799E-4</v>
      </c>
      <c r="EG500" s="58">
        <v>1.9262269375830001E-4</v>
      </c>
      <c r="EH500" s="58">
        <v>3.2822514773207302E-4</v>
      </c>
      <c r="EI500" s="58">
        <v>3.6664434368801398E-4</v>
      </c>
      <c r="EJ500" s="58">
        <v>3.6124763403972099E-4</v>
      </c>
      <c r="EK500" s="58">
        <v>2.53884099154979E-4</v>
      </c>
      <c r="EL500" s="58">
        <v>4.8542968344412199E-4</v>
      </c>
      <c r="EM500" s="58">
        <v>2.8144305106018601E-4</v>
      </c>
      <c r="EN500" s="58">
        <v>2.8896075616929299E-5</v>
      </c>
      <c r="EO500" s="58">
        <v>2.7255793025393199E-5</v>
      </c>
    </row>
    <row r="501" spans="2:145" x14ac:dyDescent="0.25">
      <c r="B50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All_All_All_All_All_HETOUB_All_All_All_All_All_73050</v>
      </c>
      <c r="C501" s="52" t="s">
        <v>203</v>
      </c>
      <c r="D501" s="52" t="s">
        <v>239</v>
      </c>
      <c r="E501" s="52" t="s">
        <v>25</v>
      </c>
      <c r="F501" s="52" t="s">
        <v>25</v>
      </c>
      <c r="G501" s="52" t="s">
        <v>25</v>
      </c>
      <c r="H501" s="52" t="s">
        <v>25</v>
      </c>
      <c r="I501" s="52" t="s">
        <v>25</v>
      </c>
      <c r="J501" s="52" t="s">
        <v>240</v>
      </c>
      <c r="K501" s="52" t="s">
        <v>25</v>
      </c>
      <c r="L501" s="52" t="s">
        <v>25</v>
      </c>
      <c r="M501" s="52" t="s">
        <v>25</v>
      </c>
      <c r="N501" s="55" t="s">
        <v>25</v>
      </c>
      <c r="O501" s="52" t="s">
        <v>25</v>
      </c>
      <c r="P501" s="55">
        <v>73050</v>
      </c>
      <c r="Q501" s="52">
        <v>17</v>
      </c>
      <c r="R501" s="52">
        <v>21</v>
      </c>
      <c r="S501" s="56">
        <v>12.1111111111111</v>
      </c>
      <c r="T501" s="52">
        <v>1</v>
      </c>
      <c r="U501" s="52">
        <v>1</v>
      </c>
      <c r="V501" s="52">
        <v>0</v>
      </c>
      <c r="W501" s="52">
        <v>0</v>
      </c>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v>64.829777241124006</v>
      </c>
      <c r="BV501" s="52">
        <v>63.357402145035998</v>
      </c>
      <c r="BW501" s="52">
        <v>61.720602618199202</v>
      </c>
      <c r="BX501" s="52">
        <v>60.808314112020803</v>
      </c>
      <c r="BY501" s="52">
        <v>60.2874507207246</v>
      </c>
      <c r="BZ501" s="52">
        <v>60.011513298212797</v>
      </c>
      <c r="CA501" s="52">
        <v>59.841913456497402</v>
      </c>
      <c r="CB501" s="52">
        <v>59.6677277987053</v>
      </c>
      <c r="CC501" s="52">
        <v>62.185710163193598</v>
      </c>
      <c r="CD501" s="52">
        <v>66.744804165699094</v>
      </c>
      <c r="CE501" s="52">
        <v>70.9493674932326</v>
      </c>
      <c r="CF501" s="52">
        <v>75.1398571163013</v>
      </c>
      <c r="CG501" s="52">
        <v>79.080930447341203</v>
      </c>
      <c r="CH501" s="52">
        <v>82.096823505802007</v>
      </c>
      <c r="CI501" s="52">
        <v>84.485494543894205</v>
      </c>
      <c r="CJ501" s="52">
        <v>86.000740464895799</v>
      </c>
      <c r="CK501" s="52">
        <v>86.706810950150796</v>
      </c>
      <c r="CL501" s="52">
        <v>85.631697311773294</v>
      </c>
      <c r="CM501" s="52">
        <v>83.5740124481121</v>
      </c>
      <c r="CN501" s="52">
        <v>80.033627538827304</v>
      </c>
      <c r="CO501" s="52">
        <v>76.141472610457697</v>
      </c>
      <c r="CP501" s="52">
        <v>73.420780011826807</v>
      </c>
      <c r="CQ501" s="52">
        <v>70.476051296686606</v>
      </c>
      <c r="CR501" s="52">
        <v>66.960660901274295</v>
      </c>
      <c r="CS501" s="52">
        <v>66.066031791522093</v>
      </c>
      <c r="CT501" s="52"/>
      <c r="CU501" s="52"/>
      <c r="CV501" s="52"/>
      <c r="CW501" s="52"/>
      <c r="CX501" s="52"/>
      <c r="CY501" s="52"/>
      <c r="CZ501" s="52"/>
      <c r="DA501" s="57"/>
      <c r="DB501" s="57"/>
      <c r="DC501" s="57"/>
      <c r="DD501" s="57"/>
      <c r="DE501" s="57"/>
      <c r="DF501" s="57"/>
      <c r="DG501" s="57"/>
      <c r="DH501" s="57"/>
      <c r="DI501" s="52"/>
      <c r="DJ501" s="52"/>
      <c r="DK501" s="52"/>
      <c r="DL501" s="52"/>
      <c r="DM501" s="52"/>
      <c r="DN501" s="57"/>
      <c r="DO501" s="57"/>
      <c r="DP501" s="52"/>
      <c r="DQ501" s="52"/>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row>
    <row r="502" spans="2:145" x14ac:dyDescent="0.25">
      <c r="B50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All_All_All_All_All_HETOUC_All_All_All_All_All_73050</v>
      </c>
      <c r="C502" s="52" t="s">
        <v>203</v>
      </c>
      <c r="D502" s="52" t="s">
        <v>241</v>
      </c>
      <c r="E502" s="52" t="s">
        <v>25</v>
      </c>
      <c r="F502" s="52" t="s">
        <v>25</v>
      </c>
      <c r="G502" s="52" t="s">
        <v>25</v>
      </c>
      <c r="H502" s="52" t="s">
        <v>25</v>
      </c>
      <c r="I502" s="52" t="s">
        <v>25</v>
      </c>
      <c r="J502" s="52" t="s">
        <v>242</v>
      </c>
      <c r="K502" s="52" t="s">
        <v>25</v>
      </c>
      <c r="L502" s="52" t="s">
        <v>25</v>
      </c>
      <c r="M502" s="52" t="s">
        <v>25</v>
      </c>
      <c r="N502" s="55" t="s">
        <v>25</v>
      </c>
      <c r="O502" s="52" t="s">
        <v>25</v>
      </c>
      <c r="P502" s="55">
        <v>73050</v>
      </c>
      <c r="Q502" s="52">
        <v>17</v>
      </c>
      <c r="R502" s="52">
        <v>21</v>
      </c>
      <c r="S502" s="56">
        <v>14220.222222222201</v>
      </c>
      <c r="T502" s="52">
        <v>0</v>
      </c>
      <c r="U502" s="52">
        <v>0</v>
      </c>
      <c r="V502" s="52">
        <v>0</v>
      </c>
      <c r="W502" s="52">
        <v>0</v>
      </c>
      <c r="X502" s="52">
        <v>0.80408241391423896</v>
      </c>
      <c r="Y502" s="52">
        <v>0.70271220743512097</v>
      </c>
      <c r="Z502" s="52">
        <v>0.63485521624447205</v>
      </c>
      <c r="AA502" s="52">
        <v>0.59341603048019798</v>
      </c>
      <c r="AB502" s="52">
        <v>0.56909379806932603</v>
      </c>
      <c r="AC502" s="52">
        <v>0.57389795572833802</v>
      </c>
      <c r="AD502" s="52">
        <v>0.60842507809405699</v>
      </c>
      <c r="AE502" s="52">
        <v>0.65124657638821704</v>
      </c>
      <c r="AF502" s="52">
        <v>0.67576003773573101</v>
      </c>
      <c r="AG502" s="52">
        <v>0.74433043403315002</v>
      </c>
      <c r="AH502" s="52">
        <v>0.82929228474434902</v>
      </c>
      <c r="AI502" s="52">
        <v>0.93338871399744805</v>
      </c>
      <c r="AJ502" s="52">
        <v>1.07607350654217</v>
      </c>
      <c r="AK502" s="52">
        <v>1.21679917387771</v>
      </c>
      <c r="AL502" s="52">
        <v>1.3667082168027</v>
      </c>
      <c r="AM502" s="52">
        <v>1.5087917977762</v>
      </c>
      <c r="AN502" s="52">
        <v>1.5276628302198501</v>
      </c>
      <c r="AO502" s="52">
        <v>1.5742773468142699</v>
      </c>
      <c r="AP502" s="52">
        <v>1.56115252955686</v>
      </c>
      <c r="AQ502" s="52">
        <v>1.4589175562580401</v>
      </c>
      <c r="AR502" s="52">
        <v>1.3573752777916099</v>
      </c>
      <c r="AS502" s="52">
        <v>1.3419438818468199</v>
      </c>
      <c r="AT502" s="52">
        <v>1.1994340003756701</v>
      </c>
      <c r="AU502" s="52">
        <v>1.02532349226204</v>
      </c>
      <c r="AV502" s="52">
        <v>0.94619865343624499</v>
      </c>
      <c r="AW502" s="52">
        <v>0.90924927251061705</v>
      </c>
      <c r="AX502" s="52">
        <v>0.79082208328439796</v>
      </c>
      <c r="AY502" s="52">
        <v>0.69744361437894098</v>
      </c>
      <c r="AZ502" s="52">
        <v>0.62330735579366703</v>
      </c>
      <c r="BA502" s="52">
        <v>0.57531863960135199</v>
      </c>
      <c r="BB502" s="52">
        <v>0.56813088163589798</v>
      </c>
      <c r="BC502" s="52">
        <v>0.60242602844159299</v>
      </c>
      <c r="BD502" s="52">
        <v>0.66099048794255399</v>
      </c>
      <c r="BE502" s="52">
        <v>0.68545926932335999</v>
      </c>
      <c r="BF502" s="52">
        <v>0.72514029536298596</v>
      </c>
      <c r="BG502" s="52">
        <v>0.80144870745006502</v>
      </c>
      <c r="BH502" s="52">
        <v>0.93402753832420804</v>
      </c>
      <c r="BI502" s="52">
        <v>1.12068340603663</v>
      </c>
      <c r="BJ502" s="52">
        <v>1.3727201149049799</v>
      </c>
      <c r="BK502" s="52">
        <v>1.6072963523905901</v>
      </c>
      <c r="BL502" s="52">
        <v>1.80115045784098</v>
      </c>
      <c r="BM502" s="52">
        <v>1.9204136807521499</v>
      </c>
      <c r="BN502" s="52">
        <v>1.98194815486133</v>
      </c>
      <c r="BO502" s="52">
        <v>1.93694257660408</v>
      </c>
      <c r="BP502" s="52">
        <v>1.7838332014190299</v>
      </c>
      <c r="BQ502" s="52">
        <v>1.61486639232518</v>
      </c>
      <c r="BR502" s="52">
        <v>1.44697327831552</v>
      </c>
      <c r="BS502" s="52">
        <v>1.2010244470290199</v>
      </c>
      <c r="BT502" s="52">
        <v>1.0169687034669801</v>
      </c>
      <c r="BU502" s="52">
        <v>75.043679967752595</v>
      </c>
      <c r="BV502" s="52">
        <v>72.355051439701597</v>
      </c>
      <c r="BW502" s="52">
        <v>71.048072580562106</v>
      </c>
      <c r="BX502" s="52">
        <v>69.847842348319801</v>
      </c>
      <c r="BY502" s="52">
        <v>68.558190721700399</v>
      </c>
      <c r="BZ502" s="52">
        <v>67.615140348376599</v>
      </c>
      <c r="CA502" s="52">
        <v>66.874555481014099</v>
      </c>
      <c r="CB502" s="52">
        <v>66.952844784260506</v>
      </c>
      <c r="CC502" s="52">
        <v>70.099391617425596</v>
      </c>
      <c r="CD502" s="52">
        <v>75.038520183900602</v>
      </c>
      <c r="CE502" s="52">
        <v>79.565412313117207</v>
      </c>
      <c r="CF502" s="52">
        <v>83.525859396529498</v>
      </c>
      <c r="CG502" s="52">
        <v>87.090223406561094</v>
      </c>
      <c r="CH502" s="52">
        <v>90.121709810749195</v>
      </c>
      <c r="CI502" s="52">
        <v>92.455828654823307</v>
      </c>
      <c r="CJ502" s="52">
        <v>94.192313469550001</v>
      </c>
      <c r="CK502" s="52">
        <v>94.8543838051135</v>
      </c>
      <c r="CL502" s="52">
        <v>94.629244981275406</v>
      </c>
      <c r="CM502" s="52">
        <v>93.319413571859698</v>
      </c>
      <c r="CN502" s="52">
        <v>90.505134917131599</v>
      </c>
      <c r="CO502" s="52">
        <v>86.536378401318203</v>
      </c>
      <c r="CP502" s="52">
        <v>82.781024376091807</v>
      </c>
      <c r="CQ502" s="52">
        <v>79.950756164819694</v>
      </c>
      <c r="CR502" s="52">
        <v>77.638856075860303</v>
      </c>
      <c r="CS502" s="52">
        <v>75.923504796614793</v>
      </c>
      <c r="CT502" s="52">
        <v>1.6600186449873301E-2</v>
      </c>
      <c r="CU502" s="52">
        <v>8.7420101525859904E-3</v>
      </c>
      <c r="CV502" s="52">
        <v>1.3043742602681801E-2</v>
      </c>
      <c r="CW502" s="52">
        <v>8.6530212680551999E-3</v>
      </c>
      <c r="CX502" s="52">
        <v>1.77717771662451E-3</v>
      </c>
      <c r="CY502" s="52">
        <v>-1.92548752362582E-3</v>
      </c>
      <c r="CZ502" s="52">
        <v>-1.06849094205587E-3</v>
      </c>
      <c r="DA502" s="57">
        <v>9.1068591023403794E-3</v>
      </c>
      <c r="DB502" s="57">
        <v>1.9506111026922599E-2</v>
      </c>
      <c r="DC502" s="57">
        <v>1.50422493914576E-2</v>
      </c>
      <c r="DD502" s="57">
        <v>4.4279394817623996E-3</v>
      </c>
      <c r="DE502" s="57">
        <v>2.21919160830321E-3</v>
      </c>
      <c r="DF502" s="57">
        <v>-6.7700121745651902E-3</v>
      </c>
      <c r="DG502" s="57">
        <v>2.4433405911285502E-3</v>
      </c>
      <c r="DH502" s="52">
        <v>1.15731918500772E-2</v>
      </c>
      <c r="DI502" s="52">
        <v>1.7503319182003801E-2</v>
      </c>
      <c r="DJ502" s="52">
        <v>8.2851041784172103E-2</v>
      </c>
      <c r="DK502" s="52">
        <v>0.103579197323141</v>
      </c>
      <c r="DL502" s="52">
        <v>0.103641192247772</v>
      </c>
      <c r="DM502" s="52">
        <v>9.6128775286142096E-2</v>
      </c>
      <c r="DN502" s="57">
        <v>5.8405022713593102E-2</v>
      </c>
      <c r="DO502" s="57">
        <v>3.7535118967542101E-3</v>
      </c>
      <c r="DP502" s="52">
        <v>-3.0100257266364901E-3</v>
      </c>
      <c r="DQ502" s="52">
        <v>3.1141974817027798E-5</v>
      </c>
      <c r="DR502" s="58">
        <v>3.1599664917353002E-5</v>
      </c>
      <c r="DS502" s="58">
        <v>2.6506535853085699E-5</v>
      </c>
      <c r="DT502" s="58">
        <v>1.9696126310187399E-5</v>
      </c>
      <c r="DU502" s="58">
        <v>1.04975170064135E-5</v>
      </c>
      <c r="DV502" s="58">
        <v>4.6302101458974704E-6</v>
      </c>
      <c r="DW502" s="58">
        <v>1.4503484093586101E-6</v>
      </c>
      <c r="DX502" s="58">
        <v>4.7823729129487499E-6</v>
      </c>
      <c r="DY502" s="58">
        <v>2.7403223895955E-5</v>
      </c>
      <c r="DZ502" s="58">
        <v>9.2926854442808195E-6</v>
      </c>
      <c r="EA502" s="58">
        <v>6.3402185214802504E-6</v>
      </c>
      <c r="EB502" s="58">
        <v>4.4136246857667004E-6</v>
      </c>
      <c r="EC502" s="58">
        <v>4.1904713260692004E-6</v>
      </c>
      <c r="ED502" s="58">
        <v>9.4453880917075795E-6</v>
      </c>
      <c r="EE502" s="58">
        <v>2.58103097457838E-5</v>
      </c>
      <c r="EF502" s="58">
        <v>3.6212475217294801E-5</v>
      </c>
      <c r="EG502" s="58">
        <v>4.2741255802663302E-5</v>
      </c>
      <c r="EH502" s="58">
        <v>4.87898353875839E-5</v>
      </c>
      <c r="EI502" s="58">
        <v>5.0435429547662997E-5</v>
      </c>
      <c r="EJ502" s="58">
        <v>4.9518164821211898E-5</v>
      </c>
      <c r="EK502" s="58">
        <v>4.3867354029138503E-5</v>
      </c>
      <c r="EL502" s="58">
        <v>5.5171747617876797E-5</v>
      </c>
      <c r="EM502" s="58">
        <v>3.1752464878041698E-5</v>
      </c>
      <c r="EN502" s="58">
        <v>4.1710337458183603E-6</v>
      </c>
      <c r="EO502" s="58">
        <v>3.9604924814103796E-6</v>
      </c>
    </row>
    <row r="503" spans="2:145" x14ac:dyDescent="0.25">
      <c r="B50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All_All_All_All_All_HETOUD_All_All_All_All_All_73050</v>
      </c>
      <c r="C503" s="52" t="s">
        <v>203</v>
      </c>
      <c r="D503" s="52" t="s">
        <v>243</v>
      </c>
      <c r="E503" s="52" t="s">
        <v>25</v>
      </c>
      <c r="F503" s="52" t="s">
        <v>25</v>
      </c>
      <c r="G503" s="52" t="s">
        <v>25</v>
      </c>
      <c r="H503" s="52" t="s">
        <v>25</v>
      </c>
      <c r="I503" s="52" t="s">
        <v>25</v>
      </c>
      <c r="J503" s="52" t="s">
        <v>244</v>
      </c>
      <c r="K503" s="52" t="s">
        <v>25</v>
      </c>
      <c r="L503" s="52" t="s">
        <v>25</v>
      </c>
      <c r="M503" s="52" t="s">
        <v>25</v>
      </c>
      <c r="N503" s="55" t="s">
        <v>25</v>
      </c>
      <c r="O503" s="52" t="s">
        <v>25</v>
      </c>
      <c r="P503" s="55">
        <v>73050</v>
      </c>
      <c r="Q503" s="52">
        <v>17</v>
      </c>
      <c r="R503" s="52">
        <v>21</v>
      </c>
      <c r="S503" s="56">
        <v>6241.1111111111104</v>
      </c>
      <c r="T503" s="52">
        <v>0</v>
      </c>
      <c r="U503" s="52">
        <v>0</v>
      </c>
      <c r="V503" s="52">
        <v>0</v>
      </c>
      <c r="W503" s="52">
        <v>0</v>
      </c>
      <c r="X503" s="52">
        <v>1.36522847929306</v>
      </c>
      <c r="Y503" s="52">
        <v>1.1785570157522101</v>
      </c>
      <c r="Z503" s="52">
        <v>1.06588016417886</v>
      </c>
      <c r="AA503" s="52">
        <v>0.99481138561342497</v>
      </c>
      <c r="AB503" s="52">
        <v>0.95553319993306196</v>
      </c>
      <c r="AC503" s="52">
        <v>0.96611407629534096</v>
      </c>
      <c r="AD503" s="52">
        <v>0.99339194036923395</v>
      </c>
      <c r="AE503" s="52">
        <v>1.0776744706383501</v>
      </c>
      <c r="AF503" s="52">
        <v>1.06051992928671</v>
      </c>
      <c r="AG503" s="52">
        <v>1.15831178652013</v>
      </c>
      <c r="AH503" s="52">
        <v>1.3302811087448201</v>
      </c>
      <c r="AI503" s="52">
        <v>1.56585717820459</v>
      </c>
      <c r="AJ503" s="52">
        <v>1.8339126370763199</v>
      </c>
      <c r="AK503" s="52">
        <v>2.0767456026149902</v>
      </c>
      <c r="AL503" s="52">
        <v>2.34755907256416</v>
      </c>
      <c r="AM503" s="52">
        <v>2.5586097251140201</v>
      </c>
      <c r="AN503" s="52">
        <v>2.5950386460729402</v>
      </c>
      <c r="AO503" s="52">
        <v>2.62586973264442</v>
      </c>
      <c r="AP503" s="52">
        <v>2.59349449747981</v>
      </c>
      <c r="AQ503" s="52">
        <v>2.4228233714873699</v>
      </c>
      <c r="AR503" s="52">
        <v>2.3521339091360201</v>
      </c>
      <c r="AS503" s="52">
        <v>2.23609335205682</v>
      </c>
      <c r="AT503" s="52">
        <v>1.9634716968835699</v>
      </c>
      <c r="AU503" s="52">
        <v>1.7013308320485601</v>
      </c>
      <c r="AV503" s="52">
        <v>1.5866892452896499</v>
      </c>
      <c r="AW503" s="52">
        <v>1.30954922333461</v>
      </c>
      <c r="AX503" s="52">
        <v>1.1717911272347901</v>
      </c>
      <c r="AY503" s="52">
        <v>1.06806212302668</v>
      </c>
      <c r="AZ503" s="52">
        <v>0.99859682707504105</v>
      </c>
      <c r="BA503" s="52">
        <v>0.97452274954279605</v>
      </c>
      <c r="BB503" s="52">
        <v>0.95833304428638599</v>
      </c>
      <c r="BC503" s="52">
        <v>0.96611312149921702</v>
      </c>
      <c r="BD503" s="52">
        <v>0.96627198866946296</v>
      </c>
      <c r="BE503" s="52">
        <v>0.99917306697993902</v>
      </c>
      <c r="BF503" s="52">
        <v>1.1776107208375599</v>
      </c>
      <c r="BG503" s="52">
        <v>1.3576076795705301</v>
      </c>
      <c r="BH503" s="52">
        <v>1.5657263474027201</v>
      </c>
      <c r="BI503" s="52">
        <v>1.76817274259671</v>
      </c>
      <c r="BJ503" s="52">
        <v>1.91563047601472</v>
      </c>
      <c r="BK503" s="52">
        <v>2.1075217117559202</v>
      </c>
      <c r="BL503" s="52">
        <v>2.2802942155620398</v>
      </c>
      <c r="BM503" s="52">
        <v>2.3700481611979201</v>
      </c>
      <c r="BN503" s="52">
        <v>2.4229711556407398</v>
      </c>
      <c r="BO503" s="52">
        <v>2.3719913388534102</v>
      </c>
      <c r="BP503" s="52">
        <v>2.22119110769574</v>
      </c>
      <c r="BQ503" s="52">
        <v>2.10720849427479</v>
      </c>
      <c r="BR503" s="52">
        <v>2.0397088996742001</v>
      </c>
      <c r="BS503" s="52">
        <v>1.95211374580668</v>
      </c>
      <c r="BT503" s="52">
        <v>1.6880835170466599</v>
      </c>
      <c r="BU503" s="52">
        <v>76.706196086380402</v>
      </c>
      <c r="BV503" s="52">
        <v>73.902310297449304</v>
      </c>
      <c r="BW503" s="52">
        <v>72.484609780992898</v>
      </c>
      <c r="BX503" s="52">
        <v>71.071114002504103</v>
      </c>
      <c r="BY503" s="52">
        <v>69.683254113464898</v>
      </c>
      <c r="BZ503" s="52">
        <v>68.613557498019304</v>
      </c>
      <c r="CA503" s="52">
        <v>67.673376217588896</v>
      </c>
      <c r="CB503" s="52">
        <v>67.734596170915097</v>
      </c>
      <c r="CC503" s="52">
        <v>70.828784359518593</v>
      </c>
      <c r="CD503" s="52">
        <v>75.559715309472296</v>
      </c>
      <c r="CE503" s="52">
        <v>80.147623685009705</v>
      </c>
      <c r="CF503" s="52">
        <v>84.2451302819956</v>
      </c>
      <c r="CG503" s="52">
        <v>87.819422000334001</v>
      </c>
      <c r="CH503" s="52">
        <v>90.932462404741102</v>
      </c>
      <c r="CI503" s="52">
        <v>93.328539015315499</v>
      </c>
      <c r="CJ503" s="52">
        <v>95.242749913754096</v>
      </c>
      <c r="CK503" s="52">
        <v>96.056546416856804</v>
      </c>
      <c r="CL503" s="52">
        <v>96.007488622667097</v>
      </c>
      <c r="CM503" s="52">
        <v>94.859087188124903</v>
      </c>
      <c r="CN503" s="52">
        <v>92.180509725197297</v>
      </c>
      <c r="CO503" s="52">
        <v>88.304089466394601</v>
      </c>
      <c r="CP503" s="52">
        <v>84.5340063245105</v>
      </c>
      <c r="CQ503" s="52">
        <v>81.664763833811307</v>
      </c>
      <c r="CR503" s="52">
        <v>79.361365554971897</v>
      </c>
      <c r="CS503" s="52">
        <v>77.678609213050706</v>
      </c>
      <c r="CT503" s="52">
        <v>1.9498799493598399E-2</v>
      </c>
      <c r="CU503" s="52">
        <v>1.4056549311624001E-2</v>
      </c>
      <c r="CV503" s="52">
        <v>1.6161924279182501E-2</v>
      </c>
      <c r="CW503" s="52">
        <v>1.02256724865681E-2</v>
      </c>
      <c r="CX503" s="52">
        <v>1.7519452166684199E-3</v>
      </c>
      <c r="CY503" s="52">
        <v>-1.8210518744145199E-3</v>
      </c>
      <c r="CZ503" s="52">
        <v>-1.17601542575428E-3</v>
      </c>
      <c r="DA503" s="57">
        <v>9.3733835905283596E-3</v>
      </c>
      <c r="DB503" s="57">
        <v>1.9446195575806201E-2</v>
      </c>
      <c r="DC503" s="57">
        <v>1.49613758143421E-2</v>
      </c>
      <c r="DD503" s="57">
        <v>3.8955413395210599E-3</v>
      </c>
      <c r="DE503" s="57">
        <v>2.4209010469060199E-3</v>
      </c>
      <c r="DF503" s="57">
        <v>-7.3832620909501396E-3</v>
      </c>
      <c r="DG503" s="52">
        <v>3.71632118916704E-3</v>
      </c>
      <c r="DH503" s="57">
        <v>1.34057248007189E-2</v>
      </c>
      <c r="DI503" s="52">
        <v>2.0063450822667299E-2</v>
      </c>
      <c r="DJ503" s="52">
        <v>8.25809019154089E-2</v>
      </c>
      <c r="DK503" s="52">
        <v>0.105000825684694</v>
      </c>
      <c r="DL503" s="52">
        <v>0.106170837659167</v>
      </c>
      <c r="DM503" s="52">
        <v>9.9135310142421801E-2</v>
      </c>
      <c r="DN503" s="57">
        <v>6.1244228250868497E-2</v>
      </c>
      <c r="DO503" s="57">
        <v>5.6495084011167502E-3</v>
      </c>
      <c r="DP503" s="52">
        <v>-3.2329344523776499E-3</v>
      </c>
      <c r="DQ503" s="52">
        <v>-4.7303668242193101E-4</v>
      </c>
      <c r="DR503" s="59">
        <v>1.2561666525566601E-4</v>
      </c>
      <c r="DS503" s="59">
        <v>1.03634613361838E-4</v>
      </c>
      <c r="DT503" s="59">
        <v>7.7490815475921495E-5</v>
      </c>
      <c r="DU503" s="58">
        <v>3.5112710630701201E-5</v>
      </c>
      <c r="DV503" s="58">
        <v>1.2471394318970699E-5</v>
      </c>
      <c r="DW503" s="58">
        <v>3.6327521564594898E-6</v>
      </c>
      <c r="DX503" s="58">
        <v>1.47052282958006E-5</v>
      </c>
      <c r="DY503" s="59">
        <v>1.2830517552697601E-4</v>
      </c>
      <c r="DZ503" s="58">
        <v>2.1023911756776702E-5</v>
      </c>
      <c r="EA503" s="58">
        <v>1.0729302173848399E-5</v>
      </c>
      <c r="EB503" s="58">
        <v>5.48102994686413E-6</v>
      </c>
      <c r="EC503" s="58">
        <v>5.4196992378381997E-6</v>
      </c>
      <c r="ED503" s="58">
        <v>1.4412983094320901E-5</v>
      </c>
      <c r="EE503" s="59">
        <v>5.2501373139954798E-5</v>
      </c>
      <c r="EF503" s="59">
        <v>6.7537553681688606E-5</v>
      </c>
      <c r="EG503" s="59">
        <v>7.8436428380350594E-5</v>
      </c>
      <c r="EH503" s="59">
        <v>8.7059304469137302E-5</v>
      </c>
      <c r="EI503" s="59">
        <v>9.2760226619418096E-5</v>
      </c>
      <c r="EJ503" s="59">
        <v>9.8093219059504298E-5</v>
      </c>
      <c r="EK503" s="59">
        <v>1.01053894892781E-4</v>
      </c>
      <c r="EL503" s="59">
        <v>1.91084624789027E-4</v>
      </c>
      <c r="EM503" s="59">
        <v>9.9137926367333303E-5</v>
      </c>
      <c r="EN503" s="58">
        <v>9.4672777951142902E-6</v>
      </c>
      <c r="EO503" s="58">
        <v>8.7641386543903792E-6</v>
      </c>
    </row>
    <row r="504" spans="2:145" x14ac:dyDescent="0.25">
      <c r="B504"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All_All_All_All_All_HEV2A_All_All_All_All_All_73050</v>
      </c>
      <c r="C504" s="52" t="s">
        <v>203</v>
      </c>
      <c r="D504" s="52" t="s">
        <v>245</v>
      </c>
      <c r="E504" s="52" t="s">
        <v>25</v>
      </c>
      <c r="F504" s="52" t="s">
        <v>25</v>
      </c>
      <c r="G504" s="52" t="s">
        <v>25</v>
      </c>
      <c r="H504" s="52" t="s">
        <v>25</v>
      </c>
      <c r="I504" s="52" t="s">
        <v>25</v>
      </c>
      <c r="J504" s="52" t="s">
        <v>246</v>
      </c>
      <c r="K504" s="52" t="s">
        <v>25</v>
      </c>
      <c r="L504" s="52" t="s">
        <v>25</v>
      </c>
      <c r="M504" s="52" t="s">
        <v>25</v>
      </c>
      <c r="N504" s="55" t="s">
        <v>25</v>
      </c>
      <c r="O504" s="52" t="s">
        <v>25</v>
      </c>
      <c r="P504" s="55">
        <v>73050</v>
      </c>
      <c r="Q504" s="52">
        <v>17</v>
      </c>
      <c r="R504" s="52">
        <v>21</v>
      </c>
      <c r="S504" s="56">
        <v>1752.2222222222199</v>
      </c>
      <c r="T504" s="52">
        <v>0</v>
      </c>
      <c r="U504" s="52">
        <v>0</v>
      </c>
      <c r="V504" s="52">
        <v>0</v>
      </c>
      <c r="W504" s="52">
        <v>0</v>
      </c>
      <c r="X504" s="52">
        <v>2.5814486493276898</v>
      </c>
      <c r="Y504" s="52">
        <v>2.4084867491302901</v>
      </c>
      <c r="Z504" s="52">
        <v>1.96973395356114</v>
      </c>
      <c r="AA504" s="52">
        <v>1.54646170057599</v>
      </c>
      <c r="AB504" s="52">
        <v>1.25595228907011</v>
      </c>
      <c r="AC504" s="52">
        <v>1.1300689270003601</v>
      </c>
      <c r="AD504" s="52">
        <v>1.05893545106447</v>
      </c>
      <c r="AE504" s="52">
        <v>0.99461936731537604</v>
      </c>
      <c r="AF504" s="52">
        <v>0.99969130867952305</v>
      </c>
      <c r="AG504" s="52">
        <v>1.0371441613644301</v>
      </c>
      <c r="AH504" s="52">
        <v>1.0959457098057299</v>
      </c>
      <c r="AI504" s="52">
        <v>1.1828545914992601</v>
      </c>
      <c r="AJ504" s="52">
        <v>1.2980344452243</v>
      </c>
      <c r="AK504" s="52">
        <v>1.54793134406968</v>
      </c>
      <c r="AL504" s="52">
        <v>1.7507624018932699</v>
      </c>
      <c r="AM504" s="52">
        <v>1.7792397107693101</v>
      </c>
      <c r="AN504" s="52">
        <v>1.79973674692979</v>
      </c>
      <c r="AO504" s="52">
        <v>1.8363174888682099</v>
      </c>
      <c r="AP504" s="52">
        <v>1.83276366494985</v>
      </c>
      <c r="AQ504" s="52">
        <v>1.6960453374312801</v>
      </c>
      <c r="AR504" s="52">
        <v>1.7035417211246699</v>
      </c>
      <c r="AS504" s="52">
        <v>1.7984564477912699</v>
      </c>
      <c r="AT504" s="52">
        <v>1.7027832166180901</v>
      </c>
      <c r="AU504" s="52">
        <v>1.5314938151741</v>
      </c>
      <c r="AV504" s="52">
        <v>1.39680891021461</v>
      </c>
      <c r="AW504" s="52">
        <v>1.3175213480604</v>
      </c>
      <c r="AX504" s="52">
        <v>1.22377812647621</v>
      </c>
      <c r="AY504" s="52">
        <v>1.15464034954551</v>
      </c>
      <c r="AZ504" s="52">
        <v>1.12400044137969</v>
      </c>
      <c r="BA504" s="52">
        <v>1.1477831590774099</v>
      </c>
      <c r="BB504" s="52">
        <v>1.13573230414286</v>
      </c>
      <c r="BC504" s="52">
        <v>1.11448357574394</v>
      </c>
      <c r="BD504" s="52">
        <v>0.99980907334935798</v>
      </c>
      <c r="BE504" s="52">
        <v>0.92440420831274395</v>
      </c>
      <c r="BF504" s="52">
        <v>0.96603327578478604</v>
      </c>
      <c r="BG504" s="52">
        <v>1.04939313990199</v>
      </c>
      <c r="BH504" s="52">
        <v>1.1872442979943401</v>
      </c>
      <c r="BI504" s="52">
        <v>1.3678482890671799</v>
      </c>
      <c r="BJ504" s="52">
        <v>1.58082082473777</v>
      </c>
      <c r="BK504" s="52">
        <v>1.80022715412625</v>
      </c>
      <c r="BL504" s="52">
        <v>1.98684357753744</v>
      </c>
      <c r="BM504" s="52">
        <v>2.0961712437772402</v>
      </c>
      <c r="BN504" s="52">
        <v>2.1479427158372699</v>
      </c>
      <c r="BO504" s="52">
        <v>2.1064416001556099</v>
      </c>
      <c r="BP504" s="52">
        <v>1.97027981633741</v>
      </c>
      <c r="BQ504" s="52">
        <v>1.86632832714222</v>
      </c>
      <c r="BR504" s="52">
        <v>1.7989526670263301</v>
      </c>
      <c r="BS504" s="52">
        <v>1.69253878423771</v>
      </c>
      <c r="BT504" s="52">
        <v>1.47300636612651</v>
      </c>
      <c r="BU504" s="52">
        <v>73.588841302224196</v>
      </c>
      <c r="BV504" s="52">
        <v>70.9161516581227</v>
      </c>
      <c r="BW504" s="52">
        <v>69.633390965801397</v>
      </c>
      <c r="BX504" s="52">
        <v>68.382533027221896</v>
      </c>
      <c r="BY504" s="52">
        <v>67.174971746151698</v>
      </c>
      <c r="BZ504" s="52">
        <v>66.288565795152905</v>
      </c>
      <c r="CA504" s="52">
        <v>65.577715268671497</v>
      </c>
      <c r="CB504" s="52">
        <v>65.666074905354293</v>
      </c>
      <c r="CC504" s="52">
        <v>68.555138742000594</v>
      </c>
      <c r="CD504" s="52">
        <v>73.267063159383596</v>
      </c>
      <c r="CE504" s="52">
        <v>77.898667567102294</v>
      </c>
      <c r="CF504" s="52">
        <v>81.896139307978601</v>
      </c>
      <c r="CG504" s="52">
        <v>85.596919898348602</v>
      </c>
      <c r="CH504" s="52">
        <v>88.647315618024606</v>
      </c>
      <c r="CI504" s="52">
        <v>90.919716925183394</v>
      </c>
      <c r="CJ504" s="52">
        <v>92.6974964027943</v>
      </c>
      <c r="CK504" s="52">
        <v>93.445498498551402</v>
      </c>
      <c r="CL504" s="52">
        <v>93.110968525873005</v>
      </c>
      <c r="CM504" s="52">
        <v>91.711442181656807</v>
      </c>
      <c r="CN504" s="52">
        <v>88.659598927319607</v>
      </c>
      <c r="CO504" s="52">
        <v>84.575982853760294</v>
      </c>
      <c r="CP504" s="52">
        <v>81.009289527757204</v>
      </c>
      <c r="CQ504" s="52">
        <v>78.401833404270207</v>
      </c>
      <c r="CR504" s="52">
        <v>76.247513868842404</v>
      </c>
      <c r="CS504" s="52">
        <v>74.416734902057101</v>
      </c>
      <c r="CT504" s="52">
        <v>1.3115584963773E-2</v>
      </c>
      <c r="CU504" s="52">
        <v>1.26177196417736E-3</v>
      </c>
      <c r="CV504" s="52">
        <v>8.1017507170350802E-3</v>
      </c>
      <c r="CW504" s="52">
        <v>5.5649588564458301E-3</v>
      </c>
      <c r="CX504" s="52">
        <v>9.8859970313206706E-4</v>
      </c>
      <c r="CY504" s="52">
        <v>-1.7054642393455001E-3</v>
      </c>
      <c r="CZ504" s="52">
        <v>-3.4200015793863902E-4</v>
      </c>
      <c r="DA504" s="57">
        <v>8.5746570073535998E-3</v>
      </c>
      <c r="DB504" s="57">
        <v>2.0718903661600702E-2</v>
      </c>
      <c r="DC504" s="57">
        <v>1.6662766399917199E-2</v>
      </c>
      <c r="DD504" s="57">
        <v>4.5737450002911297E-3</v>
      </c>
      <c r="DE504" s="57">
        <v>1.85738620562024E-3</v>
      </c>
      <c r="DF504" s="57">
        <v>-5.1131598146628597E-3</v>
      </c>
      <c r="DG504" s="52">
        <v>1.4227082812387399E-3</v>
      </c>
      <c r="DH504" s="52">
        <v>1.0235175445247499E-2</v>
      </c>
      <c r="DI504" s="52">
        <v>1.7220365764827099E-2</v>
      </c>
      <c r="DJ504" s="52">
        <v>7.8736957267148897E-2</v>
      </c>
      <c r="DK504" s="52">
        <v>0.100076893122153</v>
      </c>
      <c r="DL504" s="52">
        <v>9.8264859278885397E-2</v>
      </c>
      <c r="DM504" s="52">
        <v>8.9984953057130695E-2</v>
      </c>
      <c r="DN504" s="57">
        <v>5.24687593823202E-2</v>
      </c>
      <c r="DO504" s="57">
        <v>3.9260438272192997E-3</v>
      </c>
      <c r="DP504" s="52">
        <v>-3.0753184675271499E-3</v>
      </c>
      <c r="DQ504" s="52">
        <v>9.6428368535104498E-5</v>
      </c>
      <c r="DR504" s="58">
        <v>4.7385762742879002E-4</v>
      </c>
      <c r="DS504" s="58">
        <v>4.2694256408337098E-4</v>
      </c>
      <c r="DT504" s="58">
        <v>3.4158756303454701E-4</v>
      </c>
      <c r="DU504" s="58">
        <v>2.0302412662511699E-4</v>
      </c>
      <c r="DV504" s="58">
        <v>1.2518853019031001E-4</v>
      </c>
      <c r="DW504" s="58">
        <v>2.5800007060193301E-5</v>
      </c>
      <c r="DX504" s="58">
        <v>1.07454472665954E-4</v>
      </c>
      <c r="DY504" s="58">
        <v>3.9903214674124899E-4</v>
      </c>
      <c r="DZ504" s="58">
        <v>7.6536007943835396E-5</v>
      </c>
      <c r="EA504" s="58">
        <v>2.6618965967923198E-5</v>
      </c>
      <c r="EB504" s="58">
        <v>1.1859884371785901E-5</v>
      </c>
      <c r="EC504" s="58">
        <v>1.19296033583251E-5</v>
      </c>
      <c r="ED504" s="58">
        <v>2.67230454274852E-5</v>
      </c>
      <c r="EE504" s="58">
        <v>9.2807331193822605E-5</v>
      </c>
      <c r="EF504" s="58">
        <v>1.20414519061695E-4</v>
      </c>
      <c r="EG504" s="58">
        <v>1.4174406982569201E-4</v>
      </c>
      <c r="EH504" s="58">
        <v>2.5388307592389298E-4</v>
      </c>
      <c r="EI504" s="58">
        <v>2.8056321610539102E-4</v>
      </c>
      <c r="EJ504" s="58">
        <v>2.9755211333193002E-4</v>
      </c>
      <c r="EK504" s="58">
        <v>2.0221916608232699E-4</v>
      </c>
      <c r="EL504" s="58">
        <v>4.1537040278622899E-4</v>
      </c>
      <c r="EM504" s="58">
        <v>2.1535670371065601E-4</v>
      </c>
      <c r="EN504" s="58">
        <v>2.2107376651972598E-5</v>
      </c>
      <c r="EO504" s="58">
        <v>2.0746542121133599E-5</v>
      </c>
    </row>
    <row r="505" spans="2:145" x14ac:dyDescent="0.25">
      <c r="B505"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All_All_All_All_No_All_All_All_All_All_All_73050</v>
      </c>
      <c r="C505" s="52" t="s">
        <v>203</v>
      </c>
      <c r="D505" s="52" t="s">
        <v>247</v>
      </c>
      <c r="E505" s="52" t="s">
        <v>25</v>
      </c>
      <c r="F505" s="52" t="s">
        <v>25</v>
      </c>
      <c r="G505" s="52" t="s">
        <v>25</v>
      </c>
      <c r="H505" s="52" t="s">
        <v>25</v>
      </c>
      <c r="I505" s="52" t="s">
        <v>222</v>
      </c>
      <c r="J505" s="52" t="s">
        <v>25</v>
      </c>
      <c r="K505" s="52" t="s">
        <v>25</v>
      </c>
      <c r="L505" s="52" t="s">
        <v>25</v>
      </c>
      <c r="M505" s="52" t="s">
        <v>25</v>
      </c>
      <c r="N505" s="55" t="s">
        <v>25</v>
      </c>
      <c r="O505" s="52" t="s">
        <v>25</v>
      </c>
      <c r="P505" s="55">
        <v>73050</v>
      </c>
      <c r="Q505" s="52">
        <v>17</v>
      </c>
      <c r="R505" s="52">
        <v>21</v>
      </c>
      <c r="S505" s="56">
        <v>44981.444444444402</v>
      </c>
      <c r="T505" s="52">
        <v>0</v>
      </c>
      <c r="U505" s="52">
        <v>0</v>
      </c>
      <c r="V505" s="52">
        <v>0</v>
      </c>
      <c r="W505" s="52">
        <v>0</v>
      </c>
      <c r="X505" s="52">
        <v>1.02281565299046</v>
      </c>
      <c r="Y505" s="52">
        <v>0.89596741743932495</v>
      </c>
      <c r="Z505" s="52">
        <v>0.79337454269852703</v>
      </c>
      <c r="AA505" s="52">
        <v>0.72268599541901002</v>
      </c>
      <c r="AB505" s="52">
        <v>0.68366074056360504</v>
      </c>
      <c r="AC505" s="52">
        <v>0.67653312948809197</v>
      </c>
      <c r="AD505" s="52">
        <v>0.70817341314625504</v>
      </c>
      <c r="AE505" s="52">
        <v>0.74855616521444401</v>
      </c>
      <c r="AF505" s="52">
        <v>0.76494480735543702</v>
      </c>
      <c r="AG505" s="52">
        <v>0.84269683320822597</v>
      </c>
      <c r="AH505" s="52">
        <v>0.95513541976246397</v>
      </c>
      <c r="AI505" s="52">
        <v>1.10970024070064</v>
      </c>
      <c r="AJ505" s="52">
        <v>1.3112441502335801</v>
      </c>
      <c r="AK505" s="52">
        <v>1.5204810360921499</v>
      </c>
      <c r="AL505" s="52">
        <v>1.73866724283175</v>
      </c>
      <c r="AM505" s="52">
        <v>1.9239154792756199</v>
      </c>
      <c r="AN505" s="52">
        <v>1.9668257961669</v>
      </c>
      <c r="AO505" s="52">
        <v>2.02061400092163</v>
      </c>
      <c r="AP505" s="52">
        <v>1.98029591956067</v>
      </c>
      <c r="AQ505" s="52">
        <v>1.83646025794581</v>
      </c>
      <c r="AR505" s="52">
        <v>1.7236587204229601</v>
      </c>
      <c r="AS505" s="52">
        <v>1.64703886230977</v>
      </c>
      <c r="AT505" s="52">
        <v>1.44446886152096</v>
      </c>
      <c r="AU505" s="52">
        <v>1.2291293139665</v>
      </c>
      <c r="AV505" s="52">
        <v>1.13066975540338</v>
      </c>
      <c r="AW505" s="52">
        <v>1.0307818593199201</v>
      </c>
      <c r="AX505" s="52">
        <v>0.90238094433849003</v>
      </c>
      <c r="AY505" s="52">
        <v>0.80444187273663503</v>
      </c>
      <c r="AZ505" s="52">
        <v>0.72877995230315895</v>
      </c>
      <c r="BA505" s="52">
        <v>0.68457673160036203</v>
      </c>
      <c r="BB505" s="52">
        <v>0.67391161859545201</v>
      </c>
      <c r="BC505" s="52">
        <v>0.700678566530201</v>
      </c>
      <c r="BD505" s="52">
        <v>0.745419295928753</v>
      </c>
      <c r="BE505" s="52">
        <v>0.77280677748256998</v>
      </c>
      <c r="BF505" s="52">
        <v>0.85135021462563298</v>
      </c>
      <c r="BG505" s="52">
        <v>0.95736402600158799</v>
      </c>
      <c r="BH505" s="52">
        <v>1.11324833984459</v>
      </c>
      <c r="BI505" s="52">
        <v>1.3077630474756401</v>
      </c>
      <c r="BJ505" s="52">
        <v>1.5352586348584101</v>
      </c>
      <c r="BK505" s="52">
        <v>1.76495890729122</v>
      </c>
      <c r="BL505" s="52">
        <v>1.96025143384519</v>
      </c>
      <c r="BM505" s="52">
        <v>2.0762745794039299</v>
      </c>
      <c r="BN505" s="52">
        <v>2.1444808798779902</v>
      </c>
      <c r="BO505" s="52">
        <v>2.1030204680867701</v>
      </c>
      <c r="BP505" s="52">
        <v>1.95074447986057</v>
      </c>
      <c r="BQ505" s="52">
        <v>1.7928922439653601</v>
      </c>
      <c r="BR505" s="52">
        <v>1.64707307572696</v>
      </c>
      <c r="BS505" s="52">
        <v>1.43689359344922</v>
      </c>
      <c r="BT505" s="52">
        <v>1.2246352334707</v>
      </c>
      <c r="BU505" s="52">
        <v>76.892156391810005</v>
      </c>
      <c r="BV505" s="52">
        <v>74.053560800796603</v>
      </c>
      <c r="BW505" s="52">
        <v>72.668253757294593</v>
      </c>
      <c r="BX505" s="52">
        <v>71.344870190590797</v>
      </c>
      <c r="BY505" s="52">
        <v>69.917192604212602</v>
      </c>
      <c r="BZ505" s="52">
        <v>68.879285859561307</v>
      </c>
      <c r="CA505" s="52">
        <v>67.965113759949205</v>
      </c>
      <c r="CB505" s="52">
        <v>68.035282903000194</v>
      </c>
      <c r="CC505" s="52">
        <v>71.145250131044705</v>
      </c>
      <c r="CD505" s="52">
        <v>75.935227529685505</v>
      </c>
      <c r="CE505" s="52">
        <v>80.503691908009699</v>
      </c>
      <c r="CF505" s="52">
        <v>84.542111209449601</v>
      </c>
      <c r="CG505" s="52">
        <v>88.1140063358703</v>
      </c>
      <c r="CH505" s="52">
        <v>91.181381043890099</v>
      </c>
      <c r="CI505" s="52">
        <v>93.591051519056194</v>
      </c>
      <c r="CJ505" s="52">
        <v>95.492204297035897</v>
      </c>
      <c r="CK505" s="52">
        <v>96.310450427797704</v>
      </c>
      <c r="CL505" s="52">
        <v>96.265525115914301</v>
      </c>
      <c r="CM505" s="52">
        <v>95.114156751109405</v>
      </c>
      <c r="CN505" s="52">
        <v>92.474681704618803</v>
      </c>
      <c r="CO505" s="52">
        <v>88.652766356294507</v>
      </c>
      <c r="CP505" s="52">
        <v>84.930662508423694</v>
      </c>
      <c r="CQ505" s="52">
        <v>82.035879960196795</v>
      </c>
      <c r="CR505" s="52">
        <v>79.665301053434604</v>
      </c>
      <c r="CS505" s="52">
        <v>77.906546343394794</v>
      </c>
      <c r="CT505" s="52">
        <v>2.16842939888954E-2</v>
      </c>
      <c r="CU505" s="52">
        <v>1.55974638812304E-2</v>
      </c>
      <c r="CV505" s="52">
        <v>1.70508119295135E-2</v>
      </c>
      <c r="CW505" s="52">
        <v>1.10499863781884E-2</v>
      </c>
      <c r="CX505" s="52">
        <v>1.7957718040497899E-3</v>
      </c>
      <c r="CY505" s="52">
        <v>-1.8568218324196001E-3</v>
      </c>
      <c r="CZ505" s="52">
        <v>-1.20592128616375E-3</v>
      </c>
      <c r="DA505" s="57">
        <v>9.1392842459007799E-3</v>
      </c>
      <c r="DB505" s="57">
        <v>1.8773377133200601E-2</v>
      </c>
      <c r="DC505" s="57">
        <v>1.51468983187422E-2</v>
      </c>
      <c r="DD505" s="57">
        <v>4.8952553670555104E-3</v>
      </c>
      <c r="DE505" s="57">
        <v>3.5202914222142801E-3</v>
      </c>
      <c r="DF505" s="52">
        <v>-7.8714101271659294E-3</v>
      </c>
      <c r="DG505" s="52">
        <v>2.09937361694934E-3</v>
      </c>
      <c r="DH505" s="52">
        <v>1.18219487380997E-2</v>
      </c>
      <c r="DI505" s="52">
        <v>1.6437897387466101E-2</v>
      </c>
      <c r="DJ505" s="52">
        <v>8.2938983956774306E-2</v>
      </c>
      <c r="DK505" s="52">
        <v>0.104697505076006</v>
      </c>
      <c r="DL505" s="52">
        <v>0.107235305941944</v>
      </c>
      <c r="DM505" s="52">
        <v>0.100296943581583</v>
      </c>
      <c r="DN505" s="57">
        <v>6.1995749799912701E-2</v>
      </c>
      <c r="DO505" s="57">
        <v>3.5054690734134799E-3</v>
      </c>
      <c r="DP505" s="52">
        <v>-3.79016394946318E-3</v>
      </c>
      <c r="DQ505" s="52">
        <v>6.3843540228073706E-5</v>
      </c>
      <c r="DR505" s="58">
        <v>6.7098425809815901E-5</v>
      </c>
      <c r="DS505" s="58">
        <v>5.7302602532838498E-5</v>
      </c>
      <c r="DT505" s="58">
        <v>4.3862318140509801E-5</v>
      </c>
      <c r="DU505" s="58">
        <v>2.40883811450918E-5</v>
      </c>
      <c r="DV505" s="58">
        <v>1.2472429749702901E-5</v>
      </c>
      <c r="DW505" s="58">
        <v>3.1856720814584101E-6</v>
      </c>
      <c r="DX505" s="58">
        <v>1.17590599818803E-5</v>
      </c>
      <c r="DY505" s="58">
        <v>5.9070304928123301E-5</v>
      </c>
      <c r="DZ505" s="58">
        <v>1.49496236015058E-5</v>
      </c>
      <c r="EA505" s="58">
        <v>8.3584258812525307E-6</v>
      </c>
      <c r="EB505" s="58">
        <v>5.1539264083825497E-6</v>
      </c>
      <c r="EC505" s="58">
        <v>5.3507711207244596E-6</v>
      </c>
      <c r="ED505" s="58">
        <v>1.16914337210971E-5</v>
      </c>
      <c r="EE505" s="58">
        <v>3.3246237356660002E-5</v>
      </c>
      <c r="EF505" s="58">
        <v>4.5743226323889099E-5</v>
      </c>
      <c r="EG505" s="58">
        <v>5.3122148283700101E-5</v>
      </c>
      <c r="EH505" s="58">
        <v>6.5898991098581295E-5</v>
      </c>
      <c r="EI505" s="58">
        <v>7.0811994251951301E-5</v>
      </c>
      <c r="EJ505" s="58">
        <v>7.1720187953883696E-5</v>
      </c>
      <c r="EK505" s="58">
        <v>6.2764587380430005E-5</v>
      </c>
      <c r="EL505" s="58">
        <v>9.4960522364233397E-5</v>
      </c>
      <c r="EM505" s="58">
        <v>5.3386310139311402E-5</v>
      </c>
      <c r="EN505" s="58">
        <v>6.8907792238871398E-6</v>
      </c>
      <c r="EO505" s="58">
        <v>6.4853774878768696E-6</v>
      </c>
    </row>
    <row r="506" spans="2:145" x14ac:dyDescent="0.25">
      <c r="B506"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All_All_All_All_Yes_All_All_All_All_All_All_73050</v>
      </c>
      <c r="C506" s="52" t="s">
        <v>203</v>
      </c>
      <c r="D506" s="52" t="s">
        <v>248</v>
      </c>
      <c r="E506" s="52" t="s">
        <v>25</v>
      </c>
      <c r="F506" s="52" t="s">
        <v>25</v>
      </c>
      <c r="G506" s="52" t="s">
        <v>25</v>
      </c>
      <c r="H506" s="52" t="s">
        <v>25</v>
      </c>
      <c r="I506" s="52" t="s">
        <v>224</v>
      </c>
      <c r="J506" s="52" t="s">
        <v>25</v>
      </c>
      <c r="K506" s="52" t="s">
        <v>25</v>
      </c>
      <c r="L506" s="52" t="s">
        <v>25</v>
      </c>
      <c r="M506" s="52" t="s">
        <v>25</v>
      </c>
      <c r="N506" s="55" t="s">
        <v>25</v>
      </c>
      <c r="O506" s="52" t="s">
        <v>25</v>
      </c>
      <c r="P506" s="55">
        <v>73050</v>
      </c>
      <c r="Q506" s="52">
        <v>17</v>
      </c>
      <c r="R506" s="52">
        <v>21</v>
      </c>
      <c r="S506" s="56">
        <v>260.444444444444</v>
      </c>
      <c r="T506" s="52">
        <v>0</v>
      </c>
      <c r="U506" s="52">
        <v>0</v>
      </c>
      <c r="V506" s="52">
        <v>0</v>
      </c>
      <c r="W506" s="52">
        <v>0</v>
      </c>
      <c r="X506" s="52">
        <v>1.1419658133863999</v>
      </c>
      <c r="Y506" s="52">
        <v>1.0461523899460601</v>
      </c>
      <c r="Z506" s="52">
        <v>0.88723038649358898</v>
      </c>
      <c r="AA506" s="52">
        <v>0.76409423079574201</v>
      </c>
      <c r="AB506" s="52">
        <v>0.74288145329836797</v>
      </c>
      <c r="AC506" s="52">
        <v>0.744746237520031</v>
      </c>
      <c r="AD506" s="52">
        <v>0.78135711158089305</v>
      </c>
      <c r="AE506" s="52">
        <v>0.71303744144992498</v>
      </c>
      <c r="AF506" s="52">
        <v>0.53731266967937297</v>
      </c>
      <c r="AG506" s="52">
        <v>0.406878942547795</v>
      </c>
      <c r="AH506" s="52">
        <v>0.35246957069812102</v>
      </c>
      <c r="AI506" s="52">
        <v>0.30558265616695401</v>
      </c>
      <c r="AJ506" s="52">
        <v>0.34784107096030698</v>
      </c>
      <c r="AK506" s="52">
        <v>0.45122303088375798</v>
      </c>
      <c r="AL506" s="52">
        <v>0.58609292733664997</v>
      </c>
      <c r="AM506" s="52">
        <v>0.49400483675429802</v>
      </c>
      <c r="AN506" s="52">
        <v>0.42503497822771702</v>
      </c>
      <c r="AO506" s="52">
        <v>0.65264854721844801</v>
      </c>
      <c r="AP506" s="52">
        <v>0.86119531306273001</v>
      </c>
      <c r="AQ506" s="52">
        <v>0.85773610889239904</v>
      </c>
      <c r="AR506" s="52">
        <v>1.1188077768318201</v>
      </c>
      <c r="AS506" s="52">
        <v>1.3701481906767901</v>
      </c>
      <c r="AT506" s="52">
        <v>1.2424881510575401</v>
      </c>
      <c r="AU506" s="52">
        <v>1.14168876956358</v>
      </c>
      <c r="AV506" s="52">
        <v>0.98028708560816902</v>
      </c>
      <c r="AW506" s="52">
        <v>1.1821199749689499</v>
      </c>
      <c r="AX506" s="52">
        <v>1.0809177351663199</v>
      </c>
      <c r="AY506" s="52">
        <v>0.95829351963972598</v>
      </c>
      <c r="AZ506" s="52">
        <v>0.84675367486702602</v>
      </c>
      <c r="BA506" s="52">
        <v>0.76345845176707094</v>
      </c>
      <c r="BB506" s="52">
        <v>0.72915764842612696</v>
      </c>
      <c r="BC506" s="52">
        <v>0.76355489018498002</v>
      </c>
      <c r="BD506" s="52">
        <v>0.71622317605426999</v>
      </c>
      <c r="BE506" s="52">
        <v>0.535656289970318</v>
      </c>
      <c r="BF506" s="52">
        <v>0.44073659709868301</v>
      </c>
      <c r="BG506" s="52">
        <v>0.38252030191800102</v>
      </c>
      <c r="BH506" s="52">
        <v>0.38927704239602701</v>
      </c>
      <c r="BI506" s="52">
        <v>0.42582944615262303</v>
      </c>
      <c r="BJ506" s="52">
        <v>0.53007765824303699</v>
      </c>
      <c r="BK506" s="52">
        <v>0.67036609846699302</v>
      </c>
      <c r="BL506" s="52">
        <v>0.61030225688141904</v>
      </c>
      <c r="BM506" s="52">
        <v>0.63809527610717198</v>
      </c>
      <c r="BN506" s="52">
        <v>0.86329735076345304</v>
      </c>
      <c r="BO506" s="52">
        <v>1.05305590713062</v>
      </c>
      <c r="BP506" s="52">
        <v>1.0223701479690299</v>
      </c>
      <c r="BQ506" s="52">
        <v>1.21808950276815</v>
      </c>
      <c r="BR506" s="52">
        <v>1.36488701233627</v>
      </c>
      <c r="BS506" s="52">
        <v>1.2268752653676001</v>
      </c>
      <c r="BT506" s="52">
        <v>1.10500938074735</v>
      </c>
      <c r="BU506" s="52">
        <v>75.016037382526207</v>
      </c>
      <c r="BV506" s="52">
        <v>72.378032064241907</v>
      </c>
      <c r="BW506" s="52">
        <v>71.320585486994503</v>
      </c>
      <c r="BX506" s="52">
        <v>70.102831105651802</v>
      </c>
      <c r="BY506" s="52">
        <v>68.868889803079199</v>
      </c>
      <c r="BZ506" s="52">
        <v>67.883002607412493</v>
      </c>
      <c r="CA506" s="52">
        <v>67.344954794626901</v>
      </c>
      <c r="CB506" s="52">
        <v>67.567130457069098</v>
      </c>
      <c r="CC506" s="52">
        <v>70.7158951765594</v>
      </c>
      <c r="CD506" s="52">
        <v>75.943637240917596</v>
      </c>
      <c r="CE506" s="52">
        <v>80.459250576960599</v>
      </c>
      <c r="CF506" s="52">
        <v>84.213212617817703</v>
      </c>
      <c r="CG506" s="52">
        <v>87.524444091822502</v>
      </c>
      <c r="CH506" s="52">
        <v>90.413641363620997</v>
      </c>
      <c r="CI506" s="52">
        <v>92.571310855654005</v>
      </c>
      <c r="CJ506" s="52">
        <v>94.139644098693495</v>
      </c>
      <c r="CK506" s="52">
        <v>94.808720129956001</v>
      </c>
      <c r="CL506" s="52">
        <v>94.572305096491604</v>
      </c>
      <c r="CM506" s="52">
        <v>93.325724735806304</v>
      </c>
      <c r="CN506" s="52">
        <v>90.463230632334103</v>
      </c>
      <c r="CO506" s="52">
        <v>86.202498037213999</v>
      </c>
      <c r="CP506" s="52">
        <v>82.235251633442999</v>
      </c>
      <c r="CQ506" s="52">
        <v>79.523969235609698</v>
      </c>
      <c r="CR506" s="52">
        <v>77.596136272538402</v>
      </c>
      <c r="CS506" s="52">
        <v>75.623870134195101</v>
      </c>
      <c r="CT506" s="52">
        <v>2.71662986466828E-2</v>
      </c>
      <c r="CU506" s="52">
        <v>4.4689990941312603E-4</v>
      </c>
      <c r="CV506" s="52">
        <v>-4.20649087447174E-3</v>
      </c>
      <c r="CW506" s="52">
        <v>-2.7099251265540998E-3</v>
      </c>
      <c r="CX506" s="52">
        <v>-4.1722284509848303E-3</v>
      </c>
      <c r="CY506" s="52">
        <v>-4.5202253437353701E-3</v>
      </c>
      <c r="CZ506" s="52">
        <v>-1.56683648792256E-3</v>
      </c>
      <c r="DA506" s="57">
        <v>1.28847043333261E-2</v>
      </c>
      <c r="DB506" s="57">
        <v>5.2588641060258602E-2</v>
      </c>
      <c r="DC506" s="57">
        <v>7.4189129482852695E-2</v>
      </c>
      <c r="DD506" s="57">
        <v>5.0277072817327302E-2</v>
      </c>
      <c r="DE506" s="57">
        <v>6.3785490352173999E-2</v>
      </c>
      <c r="DF506" s="57">
        <v>5.7642093280321098E-2</v>
      </c>
      <c r="DG506" s="57">
        <v>6.8728839290744401E-2</v>
      </c>
      <c r="DH506" s="52">
        <v>6.9824627868097303E-2</v>
      </c>
      <c r="DI506" s="52">
        <v>3.6950128004629199E-2</v>
      </c>
      <c r="DJ506" s="52">
        <v>4.7414445868185502E-2</v>
      </c>
      <c r="DK506" s="52">
        <v>3.8068841525479499E-2</v>
      </c>
      <c r="DL506" s="52">
        <v>0.100538949814655</v>
      </c>
      <c r="DM506" s="52">
        <v>6.5453768567170195E-2</v>
      </c>
      <c r="DN506" s="57">
        <v>9.4116786435362604E-3</v>
      </c>
      <c r="DO506" s="57">
        <v>-2.4107580266225299E-2</v>
      </c>
      <c r="DP506" s="52">
        <v>-1.06717130304801E-2</v>
      </c>
      <c r="DQ506" s="52">
        <v>-5.5566985739832903E-3</v>
      </c>
      <c r="DR506" s="58">
        <v>3.3728092617340199E-4</v>
      </c>
      <c r="DS506" s="58">
        <v>3.1370854121592098E-4</v>
      </c>
      <c r="DT506" s="58">
        <v>2.6633724704866203E-4</v>
      </c>
      <c r="DU506" s="58">
        <v>2.0963761106122401E-4</v>
      </c>
      <c r="DV506" s="58">
        <v>1.5196450002637001E-4</v>
      </c>
      <c r="DW506" s="58">
        <v>1.07768956005116E-4</v>
      </c>
      <c r="DX506" s="58">
        <v>1.45525154915671E-4</v>
      </c>
      <c r="DY506" s="58">
        <v>1.17497668219194E-4</v>
      </c>
      <c r="DZ506" s="58">
        <v>1.0566205892288E-4</v>
      </c>
      <c r="EA506" s="58">
        <v>1.06323613586763E-4</v>
      </c>
      <c r="EB506" s="58">
        <v>1.0840013957494599E-4</v>
      </c>
      <c r="EC506" s="58">
        <v>1.10615443694998E-4</v>
      </c>
      <c r="ED506" s="58">
        <v>1.23099678183804E-4</v>
      </c>
      <c r="EE506" s="58">
        <v>1.5491013557091099E-4</v>
      </c>
      <c r="EF506" s="58">
        <v>1.9847462033776501E-4</v>
      </c>
      <c r="EG506" s="58">
        <v>1.4638081828427001E-4</v>
      </c>
      <c r="EH506" s="58">
        <v>2.0014532076819601E-4</v>
      </c>
      <c r="EI506" s="58">
        <v>2.5530130903846202E-4</v>
      </c>
      <c r="EJ506" s="58">
        <v>2.68643458880867E-4</v>
      </c>
      <c r="EK506" s="58">
        <v>2.5215906969172002E-4</v>
      </c>
      <c r="EL506" s="58">
        <v>2.6600178534987202E-4</v>
      </c>
      <c r="EM506" s="58">
        <v>1.87065024083663E-4</v>
      </c>
      <c r="EN506" s="58">
        <v>1.0740242266578999E-4</v>
      </c>
      <c r="EO506" s="58">
        <v>1.0075314643398199E-4</v>
      </c>
    </row>
    <row r="507" spans="2:145" x14ac:dyDescent="0.25">
      <c r="B507"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All_All_All_All_All_All_All_All_All_SLAP_PGCC_All_73050</v>
      </c>
      <c r="C507" s="52" t="s">
        <v>203</v>
      </c>
      <c r="D507" s="52" t="s">
        <v>249</v>
      </c>
      <c r="E507" s="52" t="s">
        <v>25</v>
      </c>
      <c r="F507" s="52" t="s">
        <v>25</v>
      </c>
      <c r="G507" s="52" t="s">
        <v>25</v>
      </c>
      <c r="H507" s="52" t="s">
        <v>25</v>
      </c>
      <c r="I507" s="52" t="s">
        <v>25</v>
      </c>
      <c r="J507" s="52" t="s">
        <v>25</v>
      </c>
      <c r="K507" s="52" t="s">
        <v>25</v>
      </c>
      <c r="L507" s="52" t="s">
        <v>25</v>
      </c>
      <c r="M507" s="52" t="s">
        <v>25</v>
      </c>
      <c r="N507" s="55" t="s">
        <v>272</v>
      </c>
      <c r="O507" s="52" t="s">
        <v>25</v>
      </c>
      <c r="P507" s="55">
        <v>73050</v>
      </c>
      <c r="Q507" s="52">
        <v>17</v>
      </c>
      <c r="R507" s="52">
        <v>21</v>
      </c>
      <c r="S507" s="56">
        <v>301.222222222222</v>
      </c>
      <c r="T507" s="52">
        <v>0</v>
      </c>
      <c r="U507" s="52">
        <v>0</v>
      </c>
      <c r="V507" s="52">
        <v>0</v>
      </c>
      <c r="W507" s="52">
        <v>0</v>
      </c>
      <c r="X507" s="52">
        <v>0.75672684844830895</v>
      </c>
      <c r="Y507" s="52">
        <v>0.76941391837968098</v>
      </c>
      <c r="Z507" s="52">
        <v>0.72065860325531905</v>
      </c>
      <c r="AA507" s="52">
        <v>0.67154261808086002</v>
      </c>
      <c r="AB507" s="52">
        <v>0.58688198005036196</v>
      </c>
      <c r="AC507" s="52">
        <v>0.55924405941687905</v>
      </c>
      <c r="AD507" s="52">
        <v>0.55876283303859997</v>
      </c>
      <c r="AE507" s="52">
        <v>0.59029968342961403</v>
      </c>
      <c r="AF507" s="52">
        <v>0.49754350703511302</v>
      </c>
      <c r="AG507" s="52">
        <v>0.52005396647901303</v>
      </c>
      <c r="AH507" s="52">
        <v>0.56937443618007</v>
      </c>
      <c r="AI507" s="52">
        <v>0.50850786703413398</v>
      </c>
      <c r="AJ507" s="52">
        <v>0.54045856982187201</v>
      </c>
      <c r="AK507" s="52">
        <v>0.65244569094901395</v>
      </c>
      <c r="AL507" s="52">
        <v>0.67287891635682695</v>
      </c>
      <c r="AM507" s="52">
        <v>0.67598234308093397</v>
      </c>
      <c r="AN507" s="52">
        <v>0.724727654339403</v>
      </c>
      <c r="AO507" s="52">
        <v>0.76463647000039403</v>
      </c>
      <c r="AP507" s="52">
        <v>0.80172553883606101</v>
      </c>
      <c r="AQ507" s="52">
        <v>0.84226671891646798</v>
      </c>
      <c r="AR507" s="52">
        <v>0.87241283561843597</v>
      </c>
      <c r="AS507" s="52">
        <v>0.861939063674797</v>
      </c>
      <c r="AT507" s="52">
        <v>0.73000632072810501</v>
      </c>
      <c r="AU507" s="52">
        <v>0.67624516017529201</v>
      </c>
      <c r="AV507" s="52">
        <v>0.71322384410863804</v>
      </c>
      <c r="AW507" s="52">
        <v>0.67955906935168098</v>
      </c>
      <c r="AX507" s="52">
        <v>0.63853985766664401</v>
      </c>
      <c r="AY507" s="52">
        <v>0.58443352455077102</v>
      </c>
      <c r="AZ507" s="52">
        <v>0.55531775265184702</v>
      </c>
      <c r="BA507" s="52">
        <v>0.55029035785358904</v>
      </c>
      <c r="BB507" s="52">
        <v>0.56249916451648796</v>
      </c>
      <c r="BC507" s="52">
        <v>0.59705281232452101</v>
      </c>
      <c r="BD507" s="52">
        <v>0.59615955816194799</v>
      </c>
      <c r="BE507" s="52">
        <v>0.55238512601563805</v>
      </c>
      <c r="BF507" s="52">
        <v>0.50928277578771997</v>
      </c>
      <c r="BG507" s="52">
        <v>0.49848028142648398</v>
      </c>
      <c r="BH507" s="52">
        <v>0.522346525763978</v>
      </c>
      <c r="BI507" s="52">
        <v>0.59014408758266601</v>
      </c>
      <c r="BJ507" s="52">
        <v>0.715784520914166</v>
      </c>
      <c r="BK507" s="52">
        <v>0.83471013865893895</v>
      </c>
      <c r="BL507" s="52">
        <v>0.91899827605272699</v>
      </c>
      <c r="BM507" s="52">
        <v>0.98287118757778802</v>
      </c>
      <c r="BN507" s="52">
        <v>0.99977249189409001</v>
      </c>
      <c r="BO507" s="52">
        <v>0.97545711791629697</v>
      </c>
      <c r="BP507" s="52">
        <v>0.92011010970498297</v>
      </c>
      <c r="BQ507" s="52">
        <v>0.88896155681683398</v>
      </c>
      <c r="BR507" s="52">
        <v>0.85309290059284903</v>
      </c>
      <c r="BS507" s="52">
        <v>0.75026281821063201</v>
      </c>
      <c r="BT507" s="52">
        <v>0.65336894728276196</v>
      </c>
      <c r="BU507" s="52">
        <v>60.291092662552998</v>
      </c>
      <c r="BV507" s="52">
        <v>59.629142709551203</v>
      </c>
      <c r="BW507" s="52">
        <v>59.136448200139803</v>
      </c>
      <c r="BX507" s="52">
        <v>58.677704946963303</v>
      </c>
      <c r="BY507" s="52">
        <v>58.451458627456098</v>
      </c>
      <c r="BZ507" s="52">
        <v>57.828176054166001</v>
      </c>
      <c r="CA507" s="52">
        <v>57.479184167838703</v>
      </c>
      <c r="CB507" s="52">
        <v>57.332940131320797</v>
      </c>
      <c r="CC507" s="52">
        <v>59.279677954580002</v>
      </c>
      <c r="CD507" s="52">
        <v>61.716933230381102</v>
      </c>
      <c r="CE507" s="52">
        <v>65.633119549137106</v>
      </c>
      <c r="CF507" s="52">
        <v>69.181831419862206</v>
      </c>
      <c r="CG507" s="52">
        <v>70.858552170690601</v>
      </c>
      <c r="CH507" s="52">
        <v>72.460487461863195</v>
      </c>
      <c r="CI507" s="52">
        <v>72.819121784607006</v>
      </c>
      <c r="CJ507" s="52">
        <v>72.875889499547</v>
      </c>
      <c r="CK507" s="52">
        <v>71.867492779886106</v>
      </c>
      <c r="CL507" s="52">
        <v>70.874251564846304</v>
      </c>
      <c r="CM507" s="52">
        <v>68.685446953142602</v>
      </c>
      <c r="CN507" s="52">
        <v>66.367284640897594</v>
      </c>
      <c r="CO507" s="52">
        <v>64.230771247998803</v>
      </c>
      <c r="CP507" s="52">
        <v>62.972067058001599</v>
      </c>
      <c r="CQ507" s="52">
        <v>62.347390114832997</v>
      </c>
      <c r="CR507" s="52">
        <v>61.720823866416801</v>
      </c>
      <c r="CS507" s="52">
        <v>60.856323479069502</v>
      </c>
      <c r="CT507" s="52">
        <v>-3.30344942891255E-3</v>
      </c>
      <c r="CU507" s="52">
        <v>-2.4766462078925001E-2</v>
      </c>
      <c r="CV507" s="52">
        <v>-7.2995091137509297E-3</v>
      </c>
      <c r="CW507" s="52">
        <v>-1.7907943877690201E-3</v>
      </c>
      <c r="CX507" s="52">
        <v>-3.3882648021849499E-4</v>
      </c>
      <c r="CY507" s="52">
        <v>-2.91040565989575E-3</v>
      </c>
      <c r="CZ507" s="52">
        <v>3.0392207448884001E-3</v>
      </c>
      <c r="DA507" s="57">
        <v>5.8291552584785102E-3</v>
      </c>
      <c r="DB507" s="57">
        <v>2.2581204537378701E-2</v>
      </c>
      <c r="DC507" s="57">
        <v>2.2150042831201502E-2</v>
      </c>
      <c r="DD507" s="57">
        <v>1.14580180524958E-2</v>
      </c>
      <c r="DE507" s="52">
        <v>2.85792445546754E-3</v>
      </c>
      <c r="DF507" s="52">
        <v>4.1940853574386596E-3</v>
      </c>
      <c r="DG507" s="52">
        <v>7.72544368768257E-3</v>
      </c>
      <c r="DH507" s="52">
        <v>1.96576352657566E-2</v>
      </c>
      <c r="DI507" s="52">
        <v>2.75734408780406E-2</v>
      </c>
      <c r="DJ507" s="52">
        <v>5.78311094291067E-2</v>
      </c>
      <c r="DK507" s="52">
        <v>7.2840004803939207E-2</v>
      </c>
      <c r="DL507" s="52">
        <v>3.6090993936028798E-2</v>
      </c>
      <c r="DM507" s="52">
        <v>2.15887586209529E-2</v>
      </c>
      <c r="DN507" s="57">
        <v>3.7739872565569002E-2</v>
      </c>
      <c r="DO507" s="57">
        <v>1.05394606053413E-2</v>
      </c>
      <c r="DP507" s="52">
        <v>8.6990028900223301E-4</v>
      </c>
      <c r="DQ507" s="52">
        <v>1.8072263445247901E-3</v>
      </c>
      <c r="DR507" s="58">
        <v>2.8231203138169098E-4</v>
      </c>
      <c r="DS507" s="58">
        <v>2.4614281543766702E-4</v>
      </c>
      <c r="DT507" s="58">
        <v>1.8535597820226201E-4</v>
      </c>
      <c r="DU507" s="58">
        <v>8.4528202784929095E-5</v>
      </c>
      <c r="DV507" s="58">
        <v>3.1160743863684103E-5</v>
      </c>
      <c r="DW507" s="58">
        <v>7.9805868553293397E-6</v>
      </c>
      <c r="DX507" s="58">
        <v>3.6746888547994897E-5</v>
      </c>
      <c r="DY507" s="58">
        <v>2.5464665671147998E-4</v>
      </c>
      <c r="DZ507" s="58">
        <v>4.0841832340215398E-5</v>
      </c>
      <c r="EA507" s="58">
        <v>1.6531350285084601E-5</v>
      </c>
      <c r="EB507" s="58">
        <v>9.0607592327159606E-6</v>
      </c>
      <c r="EC507" s="58">
        <v>9.8550539829945505E-6</v>
      </c>
      <c r="ED507" s="58">
        <v>2.3018478679050701E-5</v>
      </c>
      <c r="EE507" s="58">
        <v>8.4240865946944894E-5</v>
      </c>
      <c r="EF507" s="58">
        <v>1.0575738949505001E-4</v>
      </c>
      <c r="EG507" s="58">
        <v>1.2821359944589601E-4</v>
      </c>
      <c r="EH507" s="58">
        <v>1.5399640929126399E-4</v>
      </c>
      <c r="EI507" s="58">
        <v>1.5394713187433999E-4</v>
      </c>
      <c r="EJ507" s="58">
        <v>1.65772518780756E-4</v>
      </c>
      <c r="EK507" s="58">
        <v>1.7045958526933999E-4</v>
      </c>
      <c r="EL507" s="58">
        <v>3.4378721802563798E-4</v>
      </c>
      <c r="EM507" s="58">
        <v>1.6297327846128299E-4</v>
      </c>
      <c r="EN507" s="58">
        <v>1.3775448474016E-5</v>
      </c>
      <c r="EO507" s="58">
        <v>1.2408785492282501E-5</v>
      </c>
    </row>
    <row r="508" spans="2:145" x14ac:dyDescent="0.25">
      <c r="B508"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All_All_All_All_All_All_All_All_All_SLAP_PGEB_All_73050</v>
      </c>
      <c r="C508" s="52" t="s">
        <v>203</v>
      </c>
      <c r="D508" s="52" t="s">
        <v>250</v>
      </c>
      <c r="E508" s="52" t="s">
        <v>25</v>
      </c>
      <c r="F508" s="52" t="s">
        <v>25</v>
      </c>
      <c r="G508" s="52" t="s">
        <v>25</v>
      </c>
      <c r="H508" s="52" t="s">
        <v>25</v>
      </c>
      <c r="I508" s="52" t="s">
        <v>25</v>
      </c>
      <c r="J508" s="52" t="s">
        <v>25</v>
      </c>
      <c r="K508" s="52" t="s">
        <v>25</v>
      </c>
      <c r="L508" s="52" t="s">
        <v>25</v>
      </c>
      <c r="M508" s="52" t="s">
        <v>25</v>
      </c>
      <c r="N508" s="55" t="s">
        <v>273</v>
      </c>
      <c r="O508" s="52" t="s">
        <v>25</v>
      </c>
      <c r="P508" s="55">
        <v>73050</v>
      </c>
      <c r="Q508" s="52">
        <v>17</v>
      </c>
      <c r="R508" s="52">
        <v>21</v>
      </c>
      <c r="S508" s="56">
        <v>4154.4444444444398</v>
      </c>
      <c r="T508" s="52">
        <v>0</v>
      </c>
      <c r="U508" s="52">
        <v>0</v>
      </c>
      <c r="V508" s="52">
        <v>0</v>
      </c>
      <c r="W508" s="52">
        <v>0</v>
      </c>
      <c r="X508" s="52">
        <v>1.0908803475837601</v>
      </c>
      <c r="Y508" s="52">
        <v>0.95958734920267297</v>
      </c>
      <c r="Z508" s="52">
        <v>0.82459372269414999</v>
      </c>
      <c r="AA508" s="52">
        <v>0.70508713466128303</v>
      </c>
      <c r="AB508" s="52">
        <v>0.62291706893120802</v>
      </c>
      <c r="AC508" s="52">
        <v>0.60707694405527601</v>
      </c>
      <c r="AD508" s="52">
        <v>0.61567439758671105</v>
      </c>
      <c r="AE508" s="52">
        <v>0.66742880293287798</v>
      </c>
      <c r="AF508" s="52">
        <v>0.70477707639606502</v>
      </c>
      <c r="AG508" s="52">
        <v>0.775455779248024</v>
      </c>
      <c r="AH508" s="52">
        <v>0.85472314725081699</v>
      </c>
      <c r="AI508" s="52">
        <v>0.99800747235864595</v>
      </c>
      <c r="AJ508" s="52">
        <v>1.1325650587846701</v>
      </c>
      <c r="AK508" s="52">
        <v>1.3140564986081</v>
      </c>
      <c r="AL508" s="52">
        <v>1.52250017287673</v>
      </c>
      <c r="AM508" s="52">
        <v>1.6744574184407399</v>
      </c>
      <c r="AN508" s="52">
        <v>1.6710939331218799</v>
      </c>
      <c r="AO508" s="52">
        <v>1.7428653245261001</v>
      </c>
      <c r="AP508" s="52">
        <v>1.7239298556389999</v>
      </c>
      <c r="AQ508" s="52">
        <v>1.59573972120775</v>
      </c>
      <c r="AR508" s="52">
        <v>1.4976122463512</v>
      </c>
      <c r="AS508" s="52">
        <v>1.5026181850156</v>
      </c>
      <c r="AT508" s="52">
        <v>1.38125081403933</v>
      </c>
      <c r="AU508" s="52">
        <v>1.21179055079133</v>
      </c>
      <c r="AV508" s="52">
        <v>1.1005798525827999</v>
      </c>
      <c r="AW508" s="52">
        <v>0.883095988177516</v>
      </c>
      <c r="AX508" s="52">
        <v>0.76526860428655996</v>
      </c>
      <c r="AY508" s="52">
        <v>0.68633730202342702</v>
      </c>
      <c r="AZ508" s="52">
        <v>0.62833549684207202</v>
      </c>
      <c r="BA508" s="52">
        <v>0.59830745819712505</v>
      </c>
      <c r="BB508" s="52">
        <v>0.59915030067650499</v>
      </c>
      <c r="BC508" s="52">
        <v>0.63312030719780499</v>
      </c>
      <c r="BD508" s="52">
        <v>0.68020867308065103</v>
      </c>
      <c r="BE508" s="52">
        <v>0.711445032215829</v>
      </c>
      <c r="BF508" s="52">
        <v>0.78905260608133698</v>
      </c>
      <c r="BG508" s="52">
        <v>0.86843588018208495</v>
      </c>
      <c r="BH508" s="52">
        <v>0.98401658429127603</v>
      </c>
      <c r="BI508" s="52">
        <v>1.1290668796875201</v>
      </c>
      <c r="BJ508" s="52">
        <v>1.3120323970968899</v>
      </c>
      <c r="BK508" s="52">
        <v>1.51596022486996</v>
      </c>
      <c r="BL508" s="52">
        <v>1.72312610822892</v>
      </c>
      <c r="BM508" s="52">
        <v>1.8489283457111101</v>
      </c>
      <c r="BN508" s="52">
        <v>1.8761060493685</v>
      </c>
      <c r="BO508" s="52">
        <v>1.8339540082657899</v>
      </c>
      <c r="BP508" s="52">
        <v>1.6809108783926101</v>
      </c>
      <c r="BQ508" s="52">
        <v>1.5188991371428</v>
      </c>
      <c r="BR508" s="52">
        <v>1.4574406561153199</v>
      </c>
      <c r="BS508" s="52">
        <v>1.3836036334135799</v>
      </c>
      <c r="BT508" s="52">
        <v>1.1882964717350799</v>
      </c>
      <c r="BU508" s="52">
        <v>70.371728748554602</v>
      </c>
      <c r="BV508" s="52">
        <v>67.410048379634702</v>
      </c>
      <c r="BW508" s="52">
        <v>65.808740513712905</v>
      </c>
      <c r="BX508" s="52">
        <v>64.407127820318493</v>
      </c>
      <c r="BY508" s="52">
        <v>63.292560612983301</v>
      </c>
      <c r="BZ508" s="52">
        <v>62.464453863328998</v>
      </c>
      <c r="CA508" s="52">
        <v>61.736419706204501</v>
      </c>
      <c r="CB508" s="52">
        <v>61.7917888590692</v>
      </c>
      <c r="CC508" s="52">
        <v>64.294050596917799</v>
      </c>
      <c r="CD508" s="52">
        <v>68.798276030192596</v>
      </c>
      <c r="CE508" s="52">
        <v>73.840369380823304</v>
      </c>
      <c r="CF508" s="52">
        <v>78.425874460475995</v>
      </c>
      <c r="CG508" s="52">
        <v>82.825744092393293</v>
      </c>
      <c r="CH508" s="52">
        <v>86.036467480611606</v>
      </c>
      <c r="CI508" s="52">
        <v>88.534966660163406</v>
      </c>
      <c r="CJ508" s="52">
        <v>90.766286214056706</v>
      </c>
      <c r="CK508" s="52">
        <v>91.855535133893795</v>
      </c>
      <c r="CL508" s="52">
        <v>91.098531928689496</v>
      </c>
      <c r="CM508" s="52">
        <v>89.679241541655202</v>
      </c>
      <c r="CN508" s="52">
        <v>85.714173173792304</v>
      </c>
      <c r="CO508" s="52">
        <v>81.118476741361206</v>
      </c>
      <c r="CP508" s="52">
        <v>77.815002435771106</v>
      </c>
      <c r="CQ508" s="52">
        <v>75.329541728796499</v>
      </c>
      <c r="CR508" s="52">
        <v>73.26825543468</v>
      </c>
      <c r="CS508" s="52">
        <v>71.121159476124802</v>
      </c>
      <c r="CT508" s="52">
        <v>8.6053782641029707E-3</v>
      </c>
      <c r="CU508" s="52">
        <v>-9.8953934143480599E-3</v>
      </c>
      <c r="CV508" s="52">
        <v>-6.6919254939863204E-4</v>
      </c>
      <c r="CW508" s="52">
        <v>8.7541497799711697E-5</v>
      </c>
      <c r="CX508" s="52">
        <v>3.44479220298977E-4</v>
      </c>
      <c r="CY508" s="52">
        <v>-2.9116095111775698E-3</v>
      </c>
      <c r="CZ508" s="52">
        <v>2.3167506221455901E-3</v>
      </c>
      <c r="DA508" s="57">
        <v>5.7540363167585297E-3</v>
      </c>
      <c r="DB508" s="57">
        <v>2.2230731701275999E-2</v>
      </c>
      <c r="DC508" s="57">
        <v>1.8810095285904299E-2</v>
      </c>
      <c r="DD508" s="52">
        <v>8.8541060923400493E-3</v>
      </c>
      <c r="DE508" s="52">
        <v>3.5141493055580201E-3</v>
      </c>
      <c r="DF508" s="52">
        <v>-6.3518511388851104E-3</v>
      </c>
      <c r="DG508" s="52">
        <v>-6.7603310202641199E-3</v>
      </c>
      <c r="DH508" s="52">
        <v>2.1106755003077902E-3</v>
      </c>
      <c r="DI508" s="52">
        <v>9.8054786459397299E-3</v>
      </c>
      <c r="DJ508" s="52">
        <v>7.8227418131954496E-2</v>
      </c>
      <c r="DK508" s="52">
        <v>9.4012184337866705E-2</v>
      </c>
      <c r="DL508" s="52">
        <v>9.4393023634120304E-2</v>
      </c>
      <c r="DM508" s="52">
        <v>8.9560037465169995E-2</v>
      </c>
      <c r="DN508" s="57">
        <v>4.2617642178446401E-2</v>
      </c>
      <c r="DO508" s="57">
        <v>-1.2737503196492599E-3</v>
      </c>
      <c r="DP508" s="52">
        <v>-2.38679432097616E-3</v>
      </c>
      <c r="DQ508" s="52">
        <v>1.1241409907487301E-3</v>
      </c>
      <c r="DR508" s="58">
        <v>7.5312967204565597E-5</v>
      </c>
      <c r="DS508" s="58">
        <v>6.4489461836234605E-5</v>
      </c>
      <c r="DT508" s="58">
        <v>5.0508443605270699E-5</v>
      </c>
      <c r="DU508" s="58">
        <v>3.15694426114482E-5</v>
      </c>
      <c r="DV508" s="58">
        <v>1.9253546221698799E-5</v>
      </c>
      <c r="DW508" s="58">
        <v>4.9357670538070903E-6</v>
      </c>
      <c r="DX508" s="58">
        <v>1.6300860933184501E-5</v>
      </c>
      <c r="DY508" s="58">
        <v>6.6314318905594805E-5</v>
      </c>
      <c r="DZ508" s="58">
        <v>2.1778474559107801E-5</v>
      </c>
      <c r="EA508" s="58">
        <v>1.10312190900921E-5</v>
      </c>
      <c r="EB508" s="58">
        <v>5.9469487266223301E-6</v>
      </c>
      <c r="EC508" s="58">
        <v>5.8725654551852402E-6</v>
      </c>
      <c r="ED508" s="58">
        <v>1.16132679631523E-5</v>
      </c>
      <c r="EE508" s="58">
        <v>3.2401593953155699E-5</v>
      </c>
      <c r="EF508" s="58">
        <v>4.6948275669993599E-5</v>
      </c>
      <c r="EG508" s="58">
        <v>5.42696960862735E-5</v>
      </c>
      <c r="EH508" s="58">
        <v>7.5602082279937298E-5</v>
      </c>
      <c r="EI508" s="58">
        <v>7.9409484599926903E-5</v>
      </c>
      <c r="EJ508" s="58">
        <v>7.6861143454582206E-5</v>
      </c>
      <c r="EK508" s="58">
        <v>6.8138229818562297E-5</v>
      </c>
      <c r="EL508" s="58">
        <v>9.4140985059612401E-5</v>
      </c>
      <c r="EM508" s="58">
        <v>5.4518576445353103E-5</v>
      </c>
      <c r="EN508" s="58">
        <v>6.8500193240722797E-6</v>
      </c>
      <c r="EO508" s="58">
        <v>6.44573443531458E-6</v>
      </c>
    </row>
    <row r="509" spans="2:145" x14ac:dyDescent="0.25">
      <c r="B509"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All_All_All_All_All_All_All_All_All_SLAP_PGF1_All_73050</v>
      </c>
      <c r="C509" s="52" t="s">
        <v>203</v>
      </c>
      <c r="D509" s="52" t="s">
        <v>251</v>
      </c>
      <c r="E509" s="52" t="s">
        <v>25</v>
      </c>
      <c r="F509" s="52" t="s">
        <v>25</v>
      </c>
      <c r="G509" s="52" t="s">
        <v>25</v>
      </c>
      <c r="H509" s="52" t="s">
        <v>25</v>
      </c>
      <c r="I509" s="52" t="s">
        <v>25</v>
      </c>
      <c r="J509" s="52" t="s">
        <v>25</v>
      </c>
      <c r="K509" s="52" t="s">
        <v>25</v>
      </c>
      <c r="L509" s="52" t="s">
        <v>25</v>
      </c>
      <c r="M509" s="52" t="s">
        <v>25</v>
      </c>
      <c r="N509" s="55" t="s">
        <v>274</v>
      </c>
      <c r="O509" s="52" t="s">
        <v>25</v>
      </c>
      <c r="P509" s="55">
        <v>73050</v>
      </c>
      <c r="Q509" s="52">
        <v>17</v>
      </c>
      <c r="R509" s="52">
        <v>21</v>
      </c>
      <c r="S509" s="56">
        <v>12313.1111111111</v>
      </c>
      <c r="T509" s="52">
        <v>0</v>
      </c>
      <c r="U509" s="52">
        <v>0</v>
      </c>
      <c r="V509" s="52">
        <v>0</v>
      </c>
      <c r="W509" s="52">
        <v>0</v>
      </c>
      <c r="X509" s="52">
        <v>1.15545807580904</v>
      </c>
      <c r="Y509" s="52">
        <v>0.99462989583288897</v>
      </c>
      <c r="Z509" s="52">
        <v>0.87210971475752397</v>
      </c>
      <c r="AA509" s="52">
        <v>0.78875199785962902</v>
      </c>
      <c r="AB509" s="52">
        <v>0.74989973678174204</v>
      </c>
      <c r="AC509" s="52">
        <v>0.73013516699966896</v>
      </c>
      <c r="AD509" s="52">
        <v>0.76070630158944896</v>
      </c>
      <c r="AE509" s="52">
        <v>0.78522049315517495</v>
      </c>
      <c r="AF509" s="52">
        <v>0.80801846679844602</v>
      </c>
      <c r="AG509" s="52">
        <v>0.89775128998042097</v>
      </c>
      <c r="AH509" s="52">
        <v>1.0494507406279201</v>
      </c>
      <c r="AI509" s="52">
        <v>1.2566402044715099</v>
      </c>
      <c r="AJ509" s="52">
        <v>1.5213536969866699</v>
      </c>
      <c r="AK509" s="52">
        <v>1.79184815504452</v>
      </c>
      <c r="AL509" s="52">
        <v>2.0468981950532199</v>
      </c>
      <c r="AM509" s="52">
        <v>2.2751632329879699</v>
      </c>
      <c r="AN509" s="52">
        <v>2.3417564239829698</v>
      </c>
      <c r="AO509" s="52">
        <v>2.4251930156160402</v>
      </c>
      <c r="AP509" s="52">
        <v>2.3777871157838102</v>
      </c>
      <c r="AQ509" s="52">
        <v>2.1891643258169</v>
      </c>
      <c r="AR509" s="52">
        <v>2.0418529731038801</v>
      </c>
      <c r="AS509" s="52">
        <v>1.9193959154746201</v>
      </c>
      <c r="AT509" s="52">
        <v>1.6901437725078801</v>
      </c>
      <c r="AU509" s="52">
        <v>1.44585469871806</v>
      </c>
      <c r="AV509" s="52">
        <v>1.31100451283927</v>
      </c>
      <c r="AW509" s="52">
        <v>1.17563498830513</v>
      </c>
      <c r="AX509" s="52">
        <v>1.01520915545114</v>
      </c>
      <c r="AY509" s="52">
        <v>0.90050728909608901</v>
      </c>
      <c r="AZ509" s="52">
        <v>0.80866242516036602</v>
      </c>
      <c r="BA509" s="52">
        <v>0.75079201662795203</v>
      </c>
      <c r="BB509" s="52">
        <v>0.73107491633160704</v>
      </c>
      <c r="BC509" s="52">
        <v>0.75260087323982305</v>
      </c>
      <c r="BD509" s="52">
        <v>0.80233203685174004</v>
      </c>
      <c r="BE509" s="52">
        <v>0.83733323724258801</v>
      </c>
      <c r="BF509" s="52">
        <v>0.94076869972334098</v>
      </c>
      <c r="BG509" s="52">
        <v>1.0718725519758201</v>
      </c>
      <c r="BH509" s="52">
        <v>1.25452396418515</v>
      </c>
      <c r="BI509" s="52">
        <v>1.4719372657511001</v>
      </c>
      <c r="BJ509" s="52">
        <v>1.7107632049169501</v>
      </c>
      <c r="BK509" s="52">
        <v>1.9516953961254699</v>
      </c>
      <c r="BL509" s="52">
        <v>2.1927557485660398</v>
      </c>
      <c r="BM509" s="52">
        <v>2.29414236292887</v>
      </c>
      <c r="BN509" s="52">
        <v>2.39839478079822</v>
      </c>
      <c r="BO509" s="52">
        <v>2.3671463334055498</v>
      </c>
      <c r="BP509" s="52">
        <v>2.2171441270535799</v>
      </c>
      <c r="BQ509" s="52">
        <v>2.0645469400359402</v>
      </c>
      <c r="BR509" s="52">
        <v>1.9189727710565301</v>
      </c>
      <c r="BS509" s="52">
        <v>1.68548517492626</v>
      </c>
      <c r="BT509" s="52">
        <v>1.43866138944051</v>
      </c>
      <c r="BU509" s="52">
        <v>81.768097897001098</v>
      </c>
      <c r="BV509" s="52">
        <v>78.238684322266906</v>
      </c>
      <c r="BW509" s="52">
        <v>76.8307307602512</v>
      </c>
      <c r="BX509" s="52">
        <v>75.364931664748596</v>
      </c>
      <c r="BY509" s="52">
        <v>73.706552062892897</v>
      </c>
      <c r="BZ509" s="52">
        <v>72.801472119468301</v>
      </c>
      <c r="CA509" s="52">
        <v>71.152009444937406</v>
      </c>
      <c r="CB509" s="52">
        <v>71.065437141642207</v>
      </c>
      <c r="CC509" s="52">
        <v>73.695122234923602</v>
      </c>
      <c r="CD509" s="52">
        <v>78.074271367649004</v>
      </c>
      <c r="CE509" s="52">
        <v>82.575650384836393</v>
      </c>
      <c r="CF509" s="52">
        <v>86.719451638236094</v>
      </c>
      <c r="CG509" s="52">
        <v>90.268096720200006</v>
      </c>
      <c r="CH509" s="52">
        <v>93.398259257569507</v>
      </c>
      <c r="CI509" s="52">
        <v>95.930740599031793</v>
      </c>
      <c r="CJ509" s="52">
        <v>98.483155343892307</v>
      </c>
      <c r="CK509" s="52">
        <v>99.427211015166094</v>
      </c>
      <c r="CL509" s="52">
        <v>100.035881725766</v>
      </c>
      <c r="CM509" s="52">
        <v>99.306024239671203</v>
      </c>
      <c r="CN509" s="52">
        <v>97.181406194738301</v>
      </c>
      <c r="CO509" s="52">
        <v>94.165670699814896</v>
      </c>
      <c r="CP509" s="52">
        <v>90.541313489624798</v>
      </c>
      <c r="CQ509" s="52">
        <v>87.752099749682102</v>
      </c>
      <c r="CR509" s="52">
        <v>84.759201013104899</v>
      </c>
      <c r="CS509" s="52">
        <v>83.127381201776402</v>
      </c>
      <c r="CT509" s="52">
        <v>3.1273367489066999E-2</v>
      </c>
      <c r="CU509" s="52">
        <v>3.0901720285739301E-2</v>
      </c>
      <c r="CV509" s="52">
        <v>2.70966615218288E-2</v>
      </c>
      <c r="CW509" s="52">
        <v>1.6761790717578301E-2</v>
      </c>
      <c r="CX509" s="52">
        <v>2.6395887713822602E-3</v>
      </c>
      <c r="CY509" s="52">
        <v>-1.19208961088947E-3</v>
      </c>
      <c r="CZ509" s="52">
        <v>-2.9766576810145201E-3</v>
      </c>
      <c r="DA509" s="57">
        <v>1.05880505047104E-2</v>
      </c>
      <c r="DB509" s="57">
        <v>1.7919037561872599E-2</v>
      </c>
      <c r="DC509" s="57">
        <v>1.42928826408693E-2</v>
      </c>
      <c r="DD509" s="57">
        <v>3.61619249954921E-3</v>
      </c>
      <c r="DE509" s="52">
        <v>3.6844210786740701E-3</v>
      </c>
      <c r="DF509" s="52">
        <v>-8.8523447609064002E-3</v>
      </c>
      <c r="DG509" s="52">
        <v>4.4947105035270099E-3</v>
      </c>
      <c r="DH509" s="52">
        <v>1.49793672066473E-2</v>
      </c>
      <c r="DI509" s="52">
        <v>2.02199783684739E-2</v>
      </c>
      <c r="DJ509" s="52">
        <v>8.6051395419432603E-2</v>
      </c>
      <c r="DK509" s="52">
        <v>0.11325120623550899</v>
      </c>
      <c r="DL509" s="52">
        <v>0.11622727787860999</v>
      </c>
      <c r="DM509" s="52">
        <v>0.10749835279806901</v>
      </c>
      <c r="DN509" s="57">
        <v>7.7263143700354503E-2</v>
      </c>
      <c r="DO509" s="57">
        <v>6.4613026841380903E-3</v>
      </c>
      <c r="DP509" s="52">
        <v>-4.8137629090299E-3</v>
      </c>
      <c r="DQ509" s="52">
        <v>-5.6135550211490904E-4</v>
      </c>
      <c r="DR509" s="58">
        <v>6.4556792810395604E-5</v>
      </c>
      <c r="DS509" s="58">
        <v>5.4295978351169102E-5</v>
      </c>
      <c r="DT509" s="58">
        <v>4.1124472585557697E-5</v>
      </c>
      <c r="DU509" s="58">
        <v>2.0673206064372299E-5</v>
      </c>
      <c r="DV509" s="58">
        <v>9.3411946324949701E-6</v>
      </c>
      <c r="DW509" s="58">
        <v>2.7813663588905801E-6</v>
      </c>
      <c r="DX509" s="58">
        <v>9.6791916004091004E-6</v>
      </c>
      <c r="DY509" s="58">
        <v>5.8081630828340501E-5</v>
      </c>
      <c r="DZ509" s="58">
        <v>1.26324306181892E-5</v>
      </c>
      <c r="EA509" s="58">
        <v>7.0931482207829497E-6</v>
      </c>
      <c r="EB509" s="58">
        <v>4.4469197297220198E-6</v>
      </c>
      <c r="EC509" s="58">
        <v>4.9787373508931501E-6</v>
      </c>
      <c r="ED509" s="58">
        <v>1.13940947828808E-5</v>
      </c>
      <c r="EE509" s="58">
        <v>3.3724374709911697E-5</v>
      </c>
      <c r="EF509" s="58">
        <v>4.5874547306245499E-5</v>
      </c>
      <c r="EG509" s="58">
        <v>5.3922400816015099E-5</v>
      </c>
      <c r="EH509" s="58">
        <v>6.0343968097511398E-5</v>
      </c>
      <c r="EI509" s="58">
        <v>6.7873717588417905E-5</v>
      </c>
      <c r="EJ509" s="58">
        <v>6.9257763809537501E-5</v>
      </c>
      <c r="EK509" s="58">
        <v>6.4382024268933605E-5</v>
      </c>
      <c r="EL509" s="58">
        <v>9.9130429356212104E-5</v>
      </c>
      <c r="EM509" s="58">
        <v>5.4968399448952898E-5</v>
      </c>
      <c r="EN509" s="58">
        <v>7.8170284672682696E-6</v>
      </c>
      <c r="EO509" s="58">
        <v>6.6640472352424899E-6</v>
      </c>
    </row>
    <row r="510" spans="2:145" x14ac:dyDescent="0.25">
      <c r="B510"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All_All_All_All_All_All_All_All_All_SLAP_PGFG_All_73050</v>
      </c>
      <c r="C510" s="52" t="s">
        <v>203</v>
      </c>
      <c r="D510" s="52" t="s">
        <v>252</v>
      </c>
      <c r="E510" s="52" t="s">
        <v>25</v>
      </c>
      <c r="F510" s="52" t="s">
        <v>25</v>
      </c>
      <c r="G510" s="52" t="s">
        <v>25</v>
      </c>
      <c r="H510" s="52" t="s">
        <v>25</v>
      </c>
      <c r="I510" s="52" t="s">
        <v>25</v>
      </c>
      <c r="J510" s="52" t="s">
        <v>25</v>
      </c>
      <c r="K510" s="52" t="s">
        <v>25</v>
      </c>
      <c r="L510" s="52" t="s">
        <v>25</v>
      </c>
      <c r="M510" s="52" t="s">
        <v>25</v>
      </c>
      <c r="N510" s="55" t="s">
        <v>275</v>
      </c>
      <c r="O510" s="52" t="s">
        <v>25</v>
      </c>
      <c r="P510" s="55">
        <v>73050</v>
      </c>
      <c r="Q510" s="52">
        <v>17</v>
      </c>
      <c r="R510" s="52">
        <v>21</v>
      </c>
      <c r="S510" s="56">
        <v>602.55555555555497</v>
      </c>
      <c r="T510" s="52">
        <v>0</v>
      </c>
      <c r="U510" s="52">
        <v>0</v>
      </c>
      <c r="V510" s="52">
        <v>0</v>
      </c>
      <c r="W510" s="52">
        <v>0</v>
      </c>
      <c r="X510" s="52">
        <v>0.66072613496815702</v>
      </c>
      <c r="Y510" s="52">
        <v>0.57980978963584195</v>
      </c>
      <c r="Z510" s="52">
        <v>0.52217156394512998</v>
      </c>
      <c r="AA510" s="52">
        <v>0.51653199303198105</v>
      </c>
      <c r="AB510" s="52">
        <v>0.50043972816997195</v>
      </c>
      <c r="AC510" s="52">
        <v>0.50772839945655501</v>
      </c>
      <c r="AD510" s="52">
        <v>0.57195388009169001</v>
      </c>
      <c r="AE510" s="52">
        <v>0.63404829183976796</v>
      </c>
      <c r="AF510" s="52">
        <v>0.62713902591603599</v>
      </c>
      <c r="AG510" s="52">
        <v>0.65652224979375995</v>
      </c>
      <c r="AH510" s="52">
        <v>0.72139345253182097</v>
      </c>
      <c r="AI510" s="52">
        <v>0.76909418627697002</v>
      </c>
      <c r="AJ510" s="52">
        <v>0.86026660989926196</v>
      </c>
      <c r="AK510" s="52">
        <v>0.88453206639347104</v>
      </c>
      <c r="AL510" s="52">
        <v>0.96465125072833402</v>
      </c>
      <c r="AM510" s="52">
        <v>1.0791880668795999</v>
      </c>
      <c r="AN510" s="52">
        <v>1.0902314735785701</v>
      </c>
      <c r="AO510" s="52">
        <v>0.98152637313864</v>
      </c>
      <c r="AP510" s="52">
        <v>1.01993201274719</v>
      </c>
      <c r="AQ510" s="52">
        <v>0.92290938863161998</v>
      </c>
      <c r="AR510" s="52">
        <v>1.0009034613126799</v>
      </c>
      <c r="AS510" s="52">
        <v>0.95732980530478295</v>
      </c>
      <c r="AT510" s="52">
        <v>0.88665221448950304</v>
      </c>
      <c r="AU510" s="52">
        <v>0.71281734241761796</v>
      </c>
      <c r="AV510" s="52">
        <v>0.70297206464156403</v>
      </c>
      <c r="AW510" s="52">
        <v>0.68149448973007698</v>
      </c>
      <c r="AX510" s="52">
        <v>0.62068198379355699</v>
      </c>
      <c r="AY510" s="52">
        <v>0.562033802500022</v>
      </c>
      <c r="AZ510" s="52">
        <v>0.52522057307518599</v>
      </c>
      <c r="BA510" s="52">
        <v>0.50785717139736197</v>
      </c>
      <c r="BB510" s="52">
        <v>0.516974762687059</v>
      </c>
      <c r="BC510" s="52">
        <v>0.55615822124903402</v>
      </c>
      <c r="BD510" s="52">
        <v>0.601320076975698</v>
      </c>
      <c r="BE510" s="52">
        <v>0.62121405609247204</v>
      </c>
      <c r="BF510" s="52">
        <v>0.66820643329834895</v>
      </c>
      <c r="BG510" s="52">
        <v>0.707215278698762</v>
      </c>
      <c r="BH510" s="52">
        <v>0.78185484819011297</v>
      </c>
      <c r="BI510" s="52">
        <v>0.90320625356627904</v>
      </c>
      <c r="BJ510" s="52">
        <v>1.1183810759166199</v>
      </c>
      <c r="BK510" s="52">
        <v>1.3189844290152799</v>
      </c>
      <c r="BL510" s="52">
        <v>1.49392469485728</v>
      </c>
      <c r="BM510" s="52">
        <v>1.5440932965098899</v>
      </c>
      <c r="BN510" s="52">
        <v>1.5518091848005999</v>
      </c>
      <c r="BO510" s="52">
        <v>1.43246513507639</v>
      </c>
      <c r="BP510" s="52">
        <v>1.2587889915404999</v>
      </c>
      <c r="BQ510" s="52">
        <v>1.13313517911246</v>
      </c>
      <c r="BR510" s="52">
        <v>1.0177098106993101</v>
      </c>
      <c r="BS510" s="52">
        <v>0.86348635714669097</v>
      </c>
      <c r="BT510" s="52">
        <v>0.741916055628279</v>
      </c>
      <c r="BU510" s="52">
        <v>62.268045407054302</v>
      </c>
      <c r="BV510" s="52">
        <v>60.140190384514902</v>
      </c>
      <c r="BW510" s="52">
        <v>58.8166097412048</v>
      </c>
      <c r="BX510" s="52">
        <v>57.289524702736301</v>
      </c>
      <c r="BY510" s="52">
        <v>56.579630811082602</v>
      </c>
      <c r="BZ510" s="52">
        <v>55.389934755511199</v>
      </c>
      <c r="CA510" s="52">
        <v>54.9965779547869</v>
      </c>
      <c r="CB510" s="52">
        <v>55.085001848913599</v>
      </c>
      <c r="CC510" s="52">
        <v>58.816987968724597</v>
      </c>
      <c r="CD510" s="52">
        <v>64.385854948208703</v>
      </c>
      <c r="CE510" s="52">
        <v>69.808125337754703</v>
      </c>
      <c r="CF510" s="52">
        <v>76.228944794315595</v>
      </c>
      <c r="CG510" s="52">
        <v>81.752678992069093</v>
      </c>
      <c r="CH510" s="52">
        <v>86.314663810139905</v>
      </c>
      <c r="CI510" s="52">
        <v>89.002422243016298</v>
      </c>
      <c r="CJ510" s="52">
        <v>90.650454660854507</v>
      </c>
      <c r="CK510" s="52">
        <v>90.136539398542396</v>
      </c>
      <c r="CL510" s="52">
        <v>87.997952821803196</v>
      </c>
      <c r="CM510" s="52">
        <v>84.370886330689004</v>
      </c>
      <c r="CN510" s="52">
        <v>80.027062227240293</v>
      </c>
      <c r="CO510" s="52">
        <v>74.807877336690495</v>
      </c>
      <c r="CP510" s="52">
        <v>69.746511315364799</v>
      </c>
      <c r="CQ510" s="52">
        <v>66.602399367358103</v>
      </c>
      <c r="CR510" s="52">
        <v>63.905396070823301</v>
      </c>
      <c r="CS510" s="52">
        <v>63.846663030812998</v>
      </c>
      <c r="CT510" s="52">
        <v>-4.6159549837864796E-3</v>
      </c>
      <c r="CU510" s="52">
        <v>-2.2724137092971199E-2</v>
      </c>
      <c r="CV510" s="52">
        <v>-5.7592252611872504E-3</v>
      </c>
      <c r="CW510" s="52">
        <v>-1.1180701357290099E-3</v>
      </c>
      <c r="CX510" s="52">
        <v>5.9418684437869405E-4</v>
      </c>
      <c r="CY510" s="52">
        <v>-3.81703159061564E-3</v>
      </c>
      <c r="CZ510" s="52">
        <v>2.9052569540721999E-3</v>
      </c>
      <c r="DA510" s="57">
        <v>6.1172551073144796E-3</v>
      </c>
      <c r="DB510" s="57">
        <v>2.3174547349436601E-2</v>
      </c>
      <c r="DC510" s="57">
        <v>2.00245759603494E-2</v>
      </c>
      <c r="DD510" s="57">
        <v>1.17046221541921E-2</v>
      </c>
      <c r="DE510" s="57">
        <v>3.44372600156196E-3</v>
      </c>
      <c r="DF510" s="57">
        <v>-6.4398247069661803E-3</v>
      </c>
      <c r="DG510" s="57">
        <v>-4.8136251734566598E-3</v>
      </c>
      <c r="DH510" s="52">
        <v>2.1407554533499698E-3</v>
      </c>
      <c r="DI510" s="52">
        <v>9.40084124378468E-3</v>
      </c>
      <c r="DJ510" s="52">
        <v>7.7840432549582894E-2</v>
      </c>
      <c r="DK510" s="52">
        <v>8.3473891509450004E-2</v>
      </c>
      <c r="DL510" s="52">
        <v>8.2579734538277799E-2</v>
      </c>
      <c r="DM510" s="52">
        <v>6.9801151978858195E-2</v>
      </c>
      <c r="DN510" s="57">
        <v>3.9116839187989902E-2</v>
      </c>
      <c r="DO510" s="57">
        <v>5.0926328945898498E-3</v>
      </c>
      <c r="DP510" s="52">
        <v>8.9879302233870201E-4</v>
      </c>
      <c r="DQ510" s="52">
        <v>1.6653636392402801E-3</v>
      </c>
      <c r="DR510" s="58">
        <v>1.21201214919481E-4</v>
      </c>
      <c r="DS510" s="58">
        <v>1.0489551730907199E-4</v>
      </c>
      <c r="DT510" s="58">
        <v>8.3120996044501602E-5</v>
      </c>
      <c r="DU510" s="58">
        <v>5.4746180484109402E-5</v>
      </c>
      <c r="DV510" s="58">
        <v>3.84709955027904E-5</v>
      </c>
      <c r="DW510" s="58">
        <v>7.0487989395462598E-6</v>
      </c>
      <c r="DX510" s="58">
        <v>2.98226765363632E-5</v>
      </c>
      <c r="DY510" s="58">
        <v>1.02960277195647E-4</v>
      </c>
      <c r="DZ510" s="58">
        <v>2.62676916996268E-5</v>
      </c>
      <c r="EA510" s="58">
        <v>1.4222015562798001E-5</v>
      </c>
      <c r="EB510" s="58">
        <v>7.6684525551651294E-6</v>
      </c>
      <c r="EC510" s="58">
        <v>7.4941057930391703E-6</v>
      </c>
      <c r="ED510" s="58">
        <v>1.44868489948862E-5</v>
      </c>
      <c r="EE510" s="58">
        <v>4.2026771941691897E-5</v>
      </c>
      <c r="EF510" s="58">
        <v>6.3563269562446503E-5</v>
      </c>
      <c r="EG510" s="58">
        <v>7.5837334091333794E-5</v>
      </c>
      <c r="EH510" s="58">
        <v>1.26723377009216E-4</v>
      </c>
      <c r="EI510" s="58">
        <v>1.3388393148542501E-4</v>
      </c>
      <c r="EJ510" s="58">
        <v>1.3297073592032299E-4</v>
      </c>
      <c r="EK510" s="58">
        <v>7.7266548071597399E-5</v>
      </c>
      <c r="EL510" s="58">
        <v>1.19198605321871E-4</v>
      </c>
      <c r="EM510" s="58">
        <v>7.1454082827982304E-5</v>
      </c>
      <c r="EN510" s="58">
        <v>1.05254029851942E-5</v>
      </c>
      <c r="EO510" s="58">
        <v>1.0010794751908101E-5</v>
      </c>
    </row>
    <row r="511" spans="2:145" x14ac:dyDescent="0.25">
      <c r="B511"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All_All_All_All_All_All_All_All_All_SLAP_PGHB_All_73050</v>
      </c>
      <c r="C511" s="52" t="s">
        <v>203</v>
      </c>
      <c r="D511" s="52" t="s">
        <v>253</v>
      </c>
      <c r="E511" s="52" t="s">
        <v>25</v>
      </c>
      <c r="F511" s="52" t="s">
        <v>25</v>
      </c>
      <c r="G511" s="52" t="s">
        <v>25</v>
      </c>
      <c r="H511" s="52" t="s">
        <v>25</v>
      </c>
      <c r="I511" s="52" t="s">
        <v>25</v>
      </c>
      <c r="J511" s="52" t="s">
        <v>25</v>
      </c>
      <c r="K511" s="52" t="s">
        <v>25</v>
      </c>
      <c r="L511" s="52" t="s">
        <v>25</v>
      </c>
      <c r="M511" s="52" t="s">
        <v>25</v>
      </c>
      <c r="N511" s="55" t="s">
        <v>276</v>
      </c>
      <c r="O511" s="52" t="s">
        <v>25</v>
      </c>
      <c r="P511" s="55">
        <v>73050</v>
      </c>
      <c r="Q511" s="52">
        <v>17</v>
      </c>
      <c r="R511" s="52">
        <v>21</v>
      </c>
      <c r="S511" s="56">
        <v>184.777777777777</v>
      </c>
      <c r="T511" s="52">
        <v>0</v>
      </c>
      <c r="U511" s="52">
        <v>0</v>
      </c>
      <c r="V511" s="52">
        <v>0</v>
      </c>
      <c r="W511" s="52">
        <v>0</v>
      </c>
      <c r="X511" s="52">
        <v>0.55984400292113301</v>
      </c>
      <c r="Y511" s="52">
        <v>0.49905648562238403</v>
      </c>
      <c r="Z511" s="52">
        <v>0.46939398964532503</v>
      </c>
      <c r="AA511" s="52">
        <v>0.430842031088709</v>
      </c>
      <c r="AB511" s="52">
        <v>0.42858205298452001</v>
      </c>
      <c r="AC511" s="52">
        <v>0.45265042489753299</v>
      </c>
      <c r="AD511" s="52">
        <v>0.46642431535277401</v>
      </c>
      <c r="AE511" s="52">
        <v>0.47922808397205702</v>
      </c>
      <c r="AF511" s="52">
        <v>0.469161133077234</v>
      </c>
      <c r="AG511" s="52">
        <v>0.50757460342522998</v>
      </c>
      <c r="AH511" s="52">
        <v>0.57018734771789803</v>
      </c>
      <c r="AI511" s="52">
        <v>0.61268454510579096</v>
      </c>
      <c r="AJ511" s="52">
        <v>0.66705016146681695</v>
      </c>
      <c r="AK511" s="52">
        <v>0.69274684869595204</v>
      </c>
      <c r="AL511" s="52">
        <v>0.724987897579356</v>
      </c>
      <c r="AM511" s="52">
        <v>0.73845577941451601</v>
      </c>
      <c r="AN511" s="52">
        <v>0.74050368868127703</v>
      </c>
      <c r="AO511" s="52">
        <v>0.77000200256030704</v>
      </c>
      <c r="AP511" s="52">
        <v>0.75005756142958901</v>
      </c>
      <c r="AQ511" s="52">
        <v>0.74930156343180598</v>
      </c>
      <c r="AR511" s="52">
        <v>0.76386155719762705</v>
      </c>
      <c r="AS511" s="52">
        <v>0.78654080436220097</v>
      </c>
      <c r="AT511" s="52">
        <v>0.70676037010442705</v>
      </c>
      <c r="AU511" s="52">
        <v>0.64939407560187901</v>
      </c>
      <c r="AV511" s="52">
        <v>0.61383876838512397</v>
      </c>
      <c r="AW511" s="52">
        <v>0.62516484281437801</v>
      </c>
      <c r="AX511" s="52">
        <v>0.56774748449846302</v>
      </c>
      <c r="AY511" s="52">
        <v>0.50339757842705501</v>
      </c>
      <c r="AZ511" s="52">
        <v>0.45826571593341198</v>
      </c>
      <c r="BA511" s="52">
        <v>0.42963827201278199</v>
      </c>
      <c r="BB511" s="52">
        <v>0.43784783267979699</v>
      </c>
      <c r="BC511" s="52">
        <v>0.48290211328286198</v>
      </c>
      <c r="BD511" s="52">
        <v>0.53635572042219704</v>
      </c>
      <c r="BE511" s="52">
        <v>0.53976360685554703</v>
      </c>
      <c r="BF511" s="52">
        <v>0.53527443720522105</v>
      </c>
      <c r="BG511" s="52">
        <v>0.55321893078819895</v>
      </c>
      <c r="BH511" s="52">
        <v>0.59063329557931499</v>
      </c>
      <c r="BI511" s="52">
        <v>0.65487607473786502</v>
      </c>
      <c r="BJ511" s="52">
        <v>0.75562505090315601</v>
      </c>
      <c r="BK511" s="52">
        <v>0.86432746369187297</v>
      </c>
      <c r="BL511" s="52">
        <v>0.94694761367802305</v>
      </c>
      <c r="BM511" s="52">
        <v>1.00950152837437</v>
      </c>
      <c r="BN511" s="52">
        <v>1.04459408753852</v>
      </c>
      <c r="BO511" s="52">
        <v>1.0412093148124899</v>
      </c>
      <c r="BP511" s="52">
        <v>0.97835524324263401</v>
      </c>
      <c r="BQ511" s="52">
        <v>0.91967169595862397</v>
      </c>
      <c r="BR511" s="52">
        <v>0.86124205444825497</v>
      </c>
      <c r="BS511" s="52">
        <v>0.72945829613156499</v>
      </c>
      <c r="BT511" s="52">
        <v>0.62772686098707897</v>
      </c>
      <c r="BU511" s="52">
        <v>58.991390178928903</v>
      </c>
      <c r="BV511" s="52">
        <v>58.501781404851101</v>
      </c>
      <c r="BW511" s="52">
        <v>57.826696456701903</v>
      </c>
      <c r="BX511" s="52">
        <v>56.856239677907503</v>
      </c>
      <c r="BY511" s="52">
        <v>56.079958471745499</v>
      </c>
      <c r="BZ511" s="52">
        <v>55.7885466939886</v>
      </c>
      <c r="CA511" s="52">
        <v>55.492509465333001</v>
      </c>
      <c r="CB511" s="52">
        <v>55.433959140495702</v>
      </c>
      <c r="CC511" s="52">
        <v>57.907136248781498</v>
      </c>
      <c r="CD511" s="52">
        <v>60.9554901981409</v>
      </c>
      <c r="CE511" s="52">
        <v>64.058236510455501</v>
      </c>
      <c r="CF511" s="52">
        <v>67.390320174952294</v>
      </c>
      <c r="CG511" s="52">
        <v>69.259358974354697</v>
      </c>
      <c r="CH511" s="52">
        <v>70.606805025332804</v>
      </c>
      <c r="CI511" s="52">
        <v>71.092671113558296</v>
      </c>
      <c r="CJ511" s="52">
        <v>71.317398137861701</v>
      </c>
      <c r="CK511" s="52">
        <v>70.747099923213696</v>
      </c>
      <c r="CL511" s="52">
        <v>70.827263014738804</v>
      </c>
      <c r="CM511" s="52">
        <v>69.7157212277056</v>
      </c>
      <c r="CN511" s="52">
        <v>67.373797167713093</v>
      </c>
      <c r="CO511" s="52">
        <v>65.236968400847601</v>
      </c>
      <c r="CP511" s="52">
        <v>63.2969439738307</v>
      </c>
      <c r="CQ511" s="52">
        <v>62.019967579162497</v>
      </c>
      <c r="CR511" s="52">
        <v>60.927190517123798</v>
      </c>
      <c r="CS511" s="52">
        <v>59.929506790917898</v>
      </c>
      <c r="CT511" s="52">
        <v>-1.5216693711724101E-3</v>
      </c>
      <c r="CU511" s="52">
        <v>-2.2493890983058901E-2</v>
      </c>
      <c r="CV511" s="52">
        <v>-5.9271453849611697E-3</v>
      </c>
      <c r="CW511" s="52">
        <v>-9.779701627574979E-4</v>
      </c>
      <c r="CX511" s="52">
        <v>-3.1172281899334499E-4</v>
      </c>
      <c r="CY511" s="52">
        <v>-2.58374017793131E-3</v>
      </c>
      <c r="CZ511" s="52">
        <v>2.50148911095345E-3</v>
      </c>
      <c r="DA511" s="57">
        <v>6.0846546058740498E-3</v>
      </c>
      <c r="DB511" s="57">
        <v>2.2348901413846701E-2</v>
      </c>
      <c r="DC511" s="57">
        <v>2.15475969023259E-2</v>
      </c>
      <c r="DD511" s="57">
        <v>1.1361624574653799E-2</v>
      </c>
      <c r="DE511" s="52">
        <v>2.8824247306992799E-3</v>
      </c>
      <c r="DF511" s="52">
        <v>6.43523857271303E-3</v>
      </c>
      <c r="DG511" s="52">
        <v>1.2853647268460699E-2</v>
      </c>
      <c r="DH511" s="52">
        <v>2.69206840340122E-2</v>
      </c>
      <c r="DI511" s="52">
        <v>3.3936718398847203E-2</v>
      </c>
      <c r="DJ511" s="52">
        <v>5.7799629278518602E-2</v>
      </c>
      <c r="DK511" s="52">
        <v>7.6187633162407203E-2</v>
      </c>
      <c r="DL511" s="52">
        <v>3.8700949952803897E-2</v>
      </c>
      <c r="DM511" s="52">
        <v>2.42420583105592E-2</v>
      </c>
      <c r="DN511" s="57">
        <v>3.91446418941322E-2</v>
      </c>
      <c r="DO511" s="57">
        <v>9.6393329917394705E-3</v>
      </c>
      <c r="DP511" s="52">
        <v>1.18923135603882E-3</v>
      </c>
      <c r="DQ511" s="52">
        <v>1.81985327740295E-3</v>
      </c>
      <c r="DR511" s="58">
        <v>8.6766202354184694E-5</v>
      </c>
      <c r="DS511" s="58">
        <v>7.3865119707039296E-5</v>
      </c>
      <c r="DT511" s="58">
        <v>5.6241851541700101E-5</v>
      </c>
      <c r="DU511" s="58">
        <v>3.2054075547790898E-5</v>
      </c>
      <c r="DV511" s="58">
        <v>1.7523464599640201E-5</v>
      </c>
      <c r="DW511" s="58">
        <v>5.6900956959535703E-6</v>
      </c>
      <c r="DX511" s="58">
        <v>1.61613180514819E-5</v>
      </c>
      <c r="DY511" s="58">
        <v>7.5118759527699206E-5</v>
      </c>
      <c r="DZ511" s="58">
        <v>2.1842486012421899E-5</v>
      </c>
      <c r="EA511" s="58">
        <v>1.44939372980088E-5</v>
      </c>
      <c r="EB511" s="58">
        <v>1.0585853720201699E-5</v>
      </c>
      <c r="EC511" s="58">
        <v>1.20911170550687E-5</v>
      </c>
      <c r="ED511" s="58">
        <v>2.4501530040137501E-5</v>
      </c>
      <c r="EE511" s="58">
        <v>5.9897799047024001E-5</v>
      </c>
      <c r="EF511" s="58">
        <v>8.2223770583366704E-5</v>
      </c>
      <c r="EG511" s="58">
        <v>1.00056956325285E-4</v>
      </c>
      <c r="EH511" s="58">
        <v>1.5167387028041E-4</v>
      </c>
      <c r="EI511" s="58">
        <v>1.40600119034825E-4</v>
      </c>
      <c r="EJ511" s="58">
        <v>1.18813056828342E-4</v>
      </c>
      <c r="EK511" s="58">
        <v>9.3276157832425195E-5</v>
      </c>
      <c r="EL511" s="58">
        <v>1.13351930882046E-4</v>
      </c>
      <c r="EM511" s="58">
        <v>6.2415266478878803E-5</v>
      </c>
      <c r="EN511" s="58">
        <v>8.8046659444095403E-6</v>
      </c>
      <c r="EO511" s="58">
        <v>8.1732645530695395E-6</v>
      </c>
    </row>
    <row r="512" spans="2:145" x14ac:dyDescent="0.25">
      <c r="B512"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All_All_All_All_All_All_All_All_All_SLAP_PGKN_All_73050</v>
      </c>
      <c r="C512" s="52" t="s">
        <v>203</v>
      </c>
      <c r="D512" s="52" t="s">
        <v>254</v>
      </c>
      <c r="E512" s="52" t="s">
        <v>25</v>
      </c>
      <c r="F512" s="52" t="s">
        <v>25</v>
      </c>
      <c r="G512" s="52" t="s">
        <v>25</v>
      </c>
      <c r="H512" s="52" t="s">
        <v>25</v>
      </c>
      <c r="I512" s="52" t="s">
        <v>25</v>
      </c>
      <c r="J512" s="52" t="s">
        <v>25</v>
      </c>
      <c r="K512" s="52" t="s">
        <v>25</v>
      </c>
      <c r="L512" s="52" t="s">
        <v>25</v>
      </c>
      <c r="M512" s="52" t="s">
        <v>25</v>
      </c>
      <c r="N512" s="55" t="s">
        <v>277</v>
      </c>
      <c r="O512" s="52" t="s">
        <v>25</v>
      </c>
      <c r="P512" s="55">
        <v>73050</v>
      </c>
      <c r="Q512" s="52">
        <v>17</v>
      </c>
      <c r="R512" s="52">
        <v>21</v>
      </c>
      <c r="S512" s="56">
        <v>5270.1111111111104</v>
      </c>
      <c r="T512" s="52">
        <v>0</v>
      </c>
      <c r="U512" s="52">
        <v>0</v>
      </c>
      <c r="V512" s="52">
        <v>0</v>
      </c>
      <c r="W512" s="52">
        <v>0</v>
      </c>
      <c r="X512" s="52">
        <v>1.21320216467195</v>
      </c>
      <c r="Y512" s="52">
        <v>1.07067924604175</v>
      </c>
      <c r="Z512" s="52">
        <v>0.93918888473917395</v>
      </c>
      <c r="AA512" s="52">
        <v>0.853851238289702</v>
      </c>
      <c r="AB512" s="52">
        <v>0.78859221307382998</v>
      </c>
      <c r="AC512" s="52">
        <v>0.74578005921659096</v>
      </c>
      <c r="AD512" s="52">
        <v>0.73248404073054396</v>
      </c>
      <c r="AE512" s="52">
        <v>0.75731827097325999</v>
      </c>
      <c r="AF512" s="52">
        <v>0.80783535309584498</v>
      </c>
      <c r="AG512" s="52">
        <v>0.93272604070723097</v>
      </c>
      <c r="AH512" s="52">
        <v>1.11033491278661</v>
      </c>
      <c r="AI512" s="52">
        <v>1.3471216659465399</v>
      </c>
      <c r="AJ512" s="52">
        <v>1.63550215714021</v>
      </c>
      <c r="AK512" s="52">
        <v>1.89392806939415</v>
      </c>
      <c r="AL512" s="52">
        <v>2.1671545872603999</v>
      </c>
      <c r="AM512" s="52">
        <v>2.3567076654629999</v>
      </c>
      <c r="AN512" s="52">
        <v>2.39909051060248</v>
      </c>
      <c r="AO512" s="52">
        <v>2.4005237013725802</v>
      </c>
      <c r="AP512" s="52">
        <v>2.3066873004739801</v>
      </c>
      <c r="AQ512" s="52">
        <v>2.1728297004147898</v>
      </c>
      <c r="AR512" s="52">
        <v>2.08311356333029</v>
      </c>
      <c r="AS512" s="52">
        <v>2.0242915186530199</v>
      </c>
      <c r="AT512" s="52">
        <v>1.7852123189279001</v>
      </c>
      <c r="AU512" s="52">
        <v>1.52479922569667</v>
      </c>
      <c r="AV512" s="52">
        <v>1.3793473729939301</v>
      </c>
      <c r="AW512" s="52">
        <v>1.2294498244788299</v>
      </c>
      <c r="AX512" s="52">
        <v>1.0609653521273801</v>
      </c>
      <c r="AY512" s="52">
        <v>0.93452475765562804</v>
      </c>
      <c r="AZ512" s="52">
        <v>0.83131952179475599</v>
      </c>
      <c r="BA512" s="52">
        <v>0.76464067956557102</v>
      </c>
      <c r="BB512" s="52">
        <v>0.73766339672121395</v>
      </c>
      <c r="BC512" s="52">
        <v>0.75918611828768001</v>
      </c>
      <c r="BD512" s="52">
        <v>0.82142678363275201</v>
      </c>
      <c r="BE512" s="52">
        <v>0.86721451298131502</v>
      </c>
      <c r="BF512" s="52">
        <v>0.98387283406162196</v>
      </c>
      <c r="BG512" s="52">
        <v>1.13190418074286</v>
      </c>
      <c r="BH512" s="52">
        <v>1.3372229520618999</v>
      </c>
      <c r="BI512" s="52">
        <v>1.57595171986633</v>
      </c>
      <c r="BJ512" s="52">
        <v>1.8127740183579799</v>
      </c>
      <c r="BK512" s="52">
        <v>2.0454184159230002</v>
      </c>
      <c r="BL512" s="52">
        <v>2.2290314606619299</v>
      </c>
      <c r="BM512" s="52">
        <v>2.3700420365978201</v>
      </c>
      <c r="BN512" s="52">
        <v>2.4497800191333998</v>
      </c>
      <c r="BO512" s="52">
        <v>2.4151455065471299</v>
      </c>
      <c r="BP512" s="52">
        <v>2.2738186480714</v>
      </c>
      <c r="BQ512" s="52">
        <v>2.1488928570781098</v>
      </c>
      <c r="BR512" s="52">
        <v>2.0137609795308302</v>
      </c>
      <c r="BS512" s="52">
        <v>1.7782485186924399</v>
      </c>
      <c r="BT512" s="52">
        <v>1.51838879177869</v>
      </c>
      <c r="BU512" s="52">
        <v>83.043128214589302</v>
      </c>
      <c r="BV512" s="52">
        <v>80.244439095327806</v>
      </c>
      <c r="BW512" s="52">
        <v>78.749495331495396</v>
      </c>
      <c r="BX512" s="52">
        <v>77.860660454089299</v>
      </c>
      <c r="BY512" s="52">
        <v>75.563209314428306</v>
      </c>
      <c r="BZ512" s="52">
        <v>73.942174978236693</v>
      </c>
      <c r="CA512" s="52">
        <v>73.1668894034716</v>
      </c>
      <c r="CB512" s="52">
        <v>73.533540105713797</v>
      </c>
      <c r="CC512" s="52">
        <v>77.060410357922393</v>
      </c>
      <c r="CD512" s="52">
        <v>80.929169616333098</v>
      </c>
      <c r="CE512" s="52">
        <v>85.398274079571195</v>
      </c>
      <c r="CF512" s="52">
        <v>89.048168841111305</v>
      </c>
      <c r="CG512" s="52">
        <v>92.351104586982203</v>
      </c>
      <c r="CH512" s="52">
        <v>94.849427465206006</v>
      </c>
      <c r="CI512" s="52">
        <v>97.173995781535396</v>
      </c>
      <c r="CJ512" s="52">
        <v>98.834273949413003</v>
      </c>
      <c r="CK512" s="52">
        <v>99.986092838748405</v>
      </c>
      <c r="CL512" s="52">
        <v>100.148146463149</v>
      </c>
      <c r="CM512" s="52">
        <v>99.370672631651004</v>
      </c>
      <c r="CN512" s="52">
        <v>98.091325200329706</v>
      </c>
      <c r="CO512" s="52">
        <v>95.639690202085504</v>
      </c>
      <c r="CP512" s="52">
        <v>93.1122063508612</v>
      </c>
      <c r="CQ512" s="52">
        <v>89.923117866600805</v>
      </c>
      <c r="CR512" s="52">
        <v>87.600647802054795</v>
      </c>
      <c r="CS512" s="52">
        <v>85.057266737562401</v>
      </c>
      <c r="CT512" s="52">
        <v>3.3794272578428097E-2</v>
      </c>
      <c r="CU512" s="57">
        <v>3.9358048041929598E-2</v>
      </c>
      <c r="CV512" s="57">
        <v>3.2591702572633899E-2</v>
      </c>
      <c r="CW512" s="57">
        <v>2.1141863353644999E-2</v>
      </c>
      <c r="CX512" s="57">
        <v>3.1068005502871898E-3</v>
      </c>
      <c r="CY512" s="52">
        <v>-9.2204888731611096E-4</v>
      </c>
      <c r="CZ512" s="52">
        <v>-4.82276924453077E-3</v>
      </c>
      <c r="DA512" s="52">
        <v>1.2595354317840301E-2</v>
      </c>
      <c r="DB512" s="52">
        <v>1.6373076963578301E-2</v>
      </c>
      <c r="DC512" s="52">
        <v>1.2680251435346899E-2</v>
      </c>
      <c r="DD512" s="52">
        <v>1.88837607687039E-3</v>
      </c>
      <c r="DE512" s="52">
        <v>3.8733439469376099E-3</v>
      </c>
      <c r="DF512" s="52">
        <v>-6.0242475765996898E-3</v>
      </c>
      <c r="DG512" s="52">
        <v>1.32219959300533E-2</v>
      </c>
      <c r="DH512" s="52">
        <v>2.0997942788491802E-2</v>
      </c>
      <c r="DI512" s="52">
        <v>2.1955366161887601E-2</v>
      </c>
      <c r="DJ512" s="52">
        <v>8.6164813699865297E-2</v>
      </c>
      <c r="DK512" s="52">
        <v>0.112849507833633</v>
      </c>
      <c r="DL512" s="52">
        <v>0.116024812993014</v>
      </c>
      <c r="DM512" s="52">
        <v>0.10747870852637401</v>
      </c>
      <c r="DN512" s="52">
        <v>8.42066545528809E-2</v>
      </c>
      <c r="DO512" s="52">
        <v>1.5466142577363401E-2</v>
      </c>
      <c r="DP512" s="52">
        <v>-5.1284943359735597E-3</v>
      </c>
      <c r="DQ512" s="52">
        <v>-9.1925033791849205E-4</v>
      </c>
      <c r="DR512" s="58">
        <v>6.6535188613249801E-5</v>
      </c>
      <c r="DS512" s="58">
        <v>5.8130334049430797E-5</v>
      </c>
      <c r="DT512" s="58">
        <v>4.7026866099133703E-5</v>
      </c>
      <c r="DU512" s="58">
        <v>3.3285829473163201E-5</v>
      </c>
      <c r="DV512" s="58">
        <v>2.3924878490022799E-5</v>
      </c>
      <c r="DW512" s="58">
        <v>4.7560804790960901E-6</v>
      </c>
      <c r="DX512" s="58">
        <v>1.8673383170987299E-5</v>
      </c>
      <c r="DY512" s="58">
        <v>5.4914712815721498E-5</v>
      </c>
      <c r="DZ512" s="58">
        <v>1.76654043057554E-5</v>
      </c>
      <c r="EA512" s="58">
        <v>9.1753652731905104E-6</v>
      </c>
      <c r="EB512" s="58">
        <v>4.6565416692907903E-6</v>
      </c>
      <c r="EC512" s="58">
        <v>7.7386916663225706E-6</v>
      </c>
      <c r="ED512" s="58">
        <v>1.5451192802750299E-5</v>
      </c>
      <c r="EE512" s="58">
        <v>3.3171630601934099E-5</v>
      </c>
      <c r="EF512" s="58">
        <v>4.3415812061945401E-5</v>
      </c>
      <c r="EG512" s="58">
        <v>4.8013990730525602E-5</v>
      </c>
      <c r="EH512" s="58">
        <v>7.9772258627960093E-5</v>
      </c>
      <c r="EI512" s="58">
        <v>8.7612442230939599E-5</v>
      </c>
      <c r="EJ512" s="58">
        <v>8.8354426007026396E-5</v>
      </c>
      <c r="EK512" s="58">
        <v>6.3146868702055705E-5</v>
      </c>
      <c r="EL512" s="58">
        <v>8.3405636328612393E-5</v>
      </c>
      <c r="EM512" s="58">
        <v>5.5145141966510699E-5</v>
      </c>
      <c r="EN512" s="58">
        <v>9.7007742180042197E-6</v>
      </c>
      <c r="EO512" s="58">
        <v>1.0681253278735401E-5</v>
      </c>
    </row>
    <row r="513" spans="2:145" x14ac:dyDescent="0.25">
      <c r="B513" s="59"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All_All_All_All_All_All_All_All_All_SLAP_PGLP-APND_All_73050</v>
      </c>
      <c r="C513" s="52" t="s">
        <v>203</v>
      </c>
      <c r="D513" s="52" t="s">
        <v>271</v>
      </c>
      <c r="E513" s="52" t="s">
        <v>25</v>
      </c>
      <c r="F513" s="52" t="s">
        <v>25</v>
      </c>
      <c r="G513" s="52" t="s">
        <v>25</v>
      </c>
      <c r="H513" s="52" t="s">
        <v>25</v>
      </c>
      <c r="I513" s="52" t="s">
        <v>25</v>
      </c>
      <c r="J513" s="52" t="s">
        <v>25</v>
      </c>
      <c r="K513" s="52" t="s">
        <v>25</v>
      </c>
      <c r="L513" s="52" t="s">
        <v>25</v>
      </c>
      <c r="M513" s="52" t="s">
        <v>25</v>
      </c>
      <c r="N513" s="55" t="s">
        <v>278</v>
      </c>
      <c r="O513" s="52" t="s">
        <v>25</v>
      </c>
      <c r="P513" s="55">
        <v>73050</v>
      </c>
      <c r="Q513" s="52">
        <v>17</v>
      </c>
      <c r="R513" s="52">
        <v>21</v>
      </c>
      <c r="S513" s="56">
        <v>2</v>
      </c>
      <c r="T513" s="52">
        <v>1</v>
      </c>
      <c r="U513" s="52">
        <v>1</v>
      </c>
      <c r="V513" s="52">
        <v>0</v>
      </c>
      <c r="W513" s="52">
        <v>0</v>
      </c>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v>75.148180528079607</v>
      </c>
      <c r="BV513" s="52">
        <v>72.323631589369796</v>
      </c>
      <c r="BW513" s="52">
        <v>70.957922553385202</v>
      </c>
      <c r="BX513" s="52">
        <v>69.741345836298805</v>
      </c>
      <c r="BY513" s="52">
        <v>68.451953609053504</v>
      </c>
      <c r="BZ513" s="52">
        <v>67.455397610624203</v>
      </c>
      <c r="CA513" s="52">
        <v>66.703441723115205</v>
      </c>
      <c r="CB513" s="52">
        <v>66.742368575739803</v>
      </c>
      <c r="CC513" s="52">
        <v>69.855712609609498</v>
      </c>
      <c r="CD513" s="52">
        <v>74.867662336197299</v>
      </c>
      <c r="CE513" s="52">
        <v>79.467449383019698</v>
      </c>
      <c r="CF513" s="52">
        <v>83.599189818757793</v>
      </c>
      <c r="CG513" s="52">
        <v>87.280653089360698</v>
      </c>
      <c r="CH513" s="52">
        <v>90.388476230292</v>
      </c>
      <c r="CI513" s="52">
        <v>92.809957759409599</v>
      </c>
      <c r="CJ513" s="52">
        <v>94.6400908615297</v>
      </c>
      <c r="CK513" s="52">
        <v>95.397861575558295</v>
      </c>
      <c r="CL513" s="52">
        <v>95.205894942914497</v>
      </c>
      <c r="CM513" s="52">
        <v>93.833020778606794</v>
      </c>
      <c r="CN513" s="52">
        <v>90.972698840667803</v>
      </c>
      <c r="CO513" s="52">
        <v>87.068610257450501</v>
      </c>
      <c r="CP513" s="52">
        <v>83.278001787349694</v>
      </c>
      <c r="CQ513" s="52">
        <v>80.273321293104104</v>
      </c>
      <c r="CR513" s="52">
        <v>77.840004899847301</v>
      </c>
      <c r="CS513" s="52">
        <v>76.128754143475305</v>
      </c>
      <c r="CT513" s="52"/>
      <c r="CU513" s="52"/>
      <c r="CV513" s="52"/>
      <c r="CW513" s="52"/>
      <c r="CX513" s="52"/>
      <c r="CY513" s="52"/>
      <c r="CZ513" s="52"/>
      <c r="DA513" s="57"/>
      <c r="DB513" s="57"/>
      <c r="DC513" s="57"/>
      <c r="DD513" s="57"/>
      <c r="DE513" s="52"/>
      <c r="DF513" s="52"/>
      <c r="DG513" s="52"/>
      <c r="DH513" s="52"/>
      <c r="DI513" s="52"/>
      <c r="DJ513" s="52"/>
      <c r="DK513" s="52"/>
      <c r="DL513" s="52"/>
      <c r="DM513" s="52"/>
      <c r="DN513" s="57"/>
      <c r="DO513" s="57"/>
      <c r="DP513" s="52"/>
      <c r="DQ513" s="52"/>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row>
    <row r="514" spans="2:145" x14ac:dyDescent="0.25">
      <c r="B514"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All_All_All_All_All_All_All_All_All_SLAP_PGNB_All_73050</v>
      </c>
      <c r="C514" s="65" t="s">
        <v>203</v>
      </c>
      <c r="D514" s="65" t="s">
        <v>255</v>
      </c>
      <c r="E514" s="65" t="s">
        <v>25</v>
      </c>
      <c r="F514" s="65" t="s">
        <v>25</v>
      </c>
      <c r="G514" s="65" t="s">
        <v>25</v>
      </c>
      <c r="H514" s="65" t="s">
        <v>25</v>
      </c>
      <c r="I514" s="65" t="s">
        <v>25</v>
      </c>
      <c r="J514" s="65" t="s">
        <v>25</v>
      </c>
      <c r="K514" s="65" t="s">
        <v>25</v>
      </c>
      <c r="L514" s="65" t="s">
        <v>25</v>
      </c>
      <c r="M514" s="65" t="s">
        <v>25</v>
      </c>
      <c r="N514" s="66" t="s">
        <v>279</v>
      </c>
      <c r="O514" s="65" t="s">
        <v>25</v>
      </c>
      <c r="P514" s="66">
        <v>73050</v>
      </c>
      <c r="Q514" s="65">
        <v>17</v>
      </c>
      <c r="R514" s="65">
        <v>21</v>
      </c>
      <c r="S514" s="63">
        <v>910</v>
      </c>
      <c r="T514" s="65">
        <v>0</v>
      </c>
      <c r="U514" s="65">
        <v>0</v>
      </c>
      <c r="V514" s="65">
        <v>0</v>
      </c>
      <c r="W514" s="65">
        <v>0</v>
      </c>
      <c r="X514" s="65">
        <v>0.78618166631821995</v>
      </c>
      <c r="Y514" s="65">
        <v>0.73064163207251498</v>
      </c>
      <c r="Z514" s="65">
        <v>0.66320430205020098</v>
      </c>
      <c r="AA514" s="65">
        <v>0.610019102837284</v>
      </c>
      <c r="AB514" s="65">
        <v>0.55833285866566496</v>
      </c>
      <c r="AC514" s="65">
        <v>0.54664388098643502</v>
      </c>
      <c r="AD514" s="65">
        <v>0.61221719853813605</v>
      </c>
      <c r="AE514" s="65">
        <v>0.69025624711920097</v>
      </c>
      <c r="AF514" s="65">
        <v>0.67866132645873301</v>
      </c>
      <c r="AG514" s="65">
        <v>0.82870190555049905</v>
      </c>
      <c r="AH514" s="65">
        <v>0.80289095287055601</v>
      </c>
      <c r="AI514" s="65">
        <v>0.80787039773401403</v>
      </c>
      <c r="AJ514" s="65">
        <v>0.86011280160827497</v>
      </c>
      <c r="AK514" s="65">
        <v>0.92987614940513896</v>
      </c>
      <c r="AL514" s="65">
        <v>0.97295494332937604</v>
      </c>
      <c r="AM514" s="65">
        <v>1.0741903488554001</v>
      </c>
      <c r="AN514" s="65">
        <v>1.0574006122459101</v>
      </c>
      <c r="AO514" s="65">
        <v>1.09030088577847</v>
      </c>
      <c r="AP514" s="65">
        <v>1.10336585720864</v>
      </c>
      <c r="AQ514" s="65">
        <v>1.0371776077466299</v>
      </c>
      <c r="AR514" s="65">
        <v>0.99819064074863995</v>
      </c>
      <c r="AS514" s="65">
        <v>1.0259697574811499</v>
      </c>
      <c r="AT514" s="65">
        <v>0.94427286499115604</v>
      </c>
      <c r="AU514" s="65">
        <v>0.78805155452459497</v>
      </c>
      <c r="AV514" s="65">
        <v>0.771729409217213</v>
      </c>
      <c r="AW514" s="65">
        <v>0.73228045805439601</v>
      </c>
      <c r="AX514" s="65">
        <v>0.66857913783080003</v>
      </c>
      <c r="AY514" s="65">
        <v>0.60650987312430105</v>
      </c>
      <c r="AZ514" s="65">
        <v>0.56775603972663402</v>
      </c>
      <c r="BA514" s="65">
        <v>0.55421240699247798</v>
      </c>
      <c r="BB514" s="65">
        <v>0.56346114680514103</v>
      </c>
      <c r="BC514" s="65">
        <v>0.60077977966777496</v>
      </c>
      <c r="BD514" s="65">
        <v>0.63801167451089902</v>
      </c>
      <c r="BE514" s="65">
        <v>0.65808887824129503</v>
      </c>
      <c r="BF514" s="65">
        <v>0.71675131401747505</v>
      </c>
      <c r="BG514" s="65">
        <v>0.77316746288316496</v>
      </c>
      <c r="BH514" s="65">
        <v>0.85481949696051396</v>
      </c>
      <c r="BI514" s="65">
        <v>0.96159083293450398</v>
      </c>
      <c r="BJ514" s="65">
        <v>1.1125589747493401</v>
      </c>
      <c r="BK514" s="65">
        <v>1.27730823063704</v>
      </c>
      <c r="BL514" s="65">
        <v>1.40701880572412</v>
      </c>
      <c r="BM514" s="65">
        <v>1.50830334039295</v>
      </c>
      <c r="BN514" s="65">
        <v>1.52557751748101</v>
      </c>
      <c r="BO514" s="65">
        <v>1.44021597360636</v>
      </c>
      <c r="BP514" s="65">
        <v>1.2882875884848299</v>
      </c>
      <c r="BQ514" s="65">
        <v>1.1846894301092701</v>
      </c>
      <c r="BR514" s="65">
        <v>1.08474498106143</v>
      </c>
      <c r="BS514" s="65">
        <v>0.93224090370001</v>
      </c>
      <c r="BT514" s="65">
        <v>0.80064624091414704</v>
      </c>
      <c r="BU514" s="65">
        <v>63.749259031743897</v>
      </c>
      <c r="BV514" s="65">
        <v>62.114292163450301</v>
      </c>
      <c r="BW514" s="65">
        <v>60.532590191337</v>
      </c>
      <c r="BX514" s="65">
        <v>59.557561667390701</v>
      </c>
      <c r="BY514" s="65">
        <v>58.926278937754702</v>
      </c>
      <c r="BZ514" s="65">
        <v>58.358492527305003</v>
      </c>
      <c r="CA514" s="65">
        <v>58.1620275123773</v>
      </c>
      <c r="CB514" s="65">
        <v>58.026034445349502</v>
      </c>
      <c r="CC514" s="65">
        <v>61.242135312736004</v>
      </c>
      <c r="CD514" s="65">
        <v>66.030747346242507</v>
      </c>
      <c r="CE514" s="65">
        <v>70.395423514180706</v>
      </c>
      <c r="CF514" s="65">
        <v>74.859304039101204</v>
      </c>
      <c r="CG514" s="65">
        <v>79.128718837519202</v>
      </c>
      <c r="CH514" s="65">
        <v>82.624873850747207</v>
      </c>
      <c r="CI514" s="65">
        <v>85.111107040621107</v>
      </c>
      <c r="CJ514" s="65">
        <v>86.836584153739906</v>
      </c>
      <c r="CK514" s="65">
        <v>87.045917734882494</v>
      </c>
      <c r="CL514" s="65">
        <v>85.735442903178907</v>
      </c>
      <c r="CM514" s="65">
        <v>83.154534263073401</v>
      </c>
      <c r="CN514" s="65">
        <v>79.344500306559098</v>
      </c>
      <c r="CO514" s="65">
        <v>75.154992877673806</v>
      </c>
      <c r="CP514" s="65">
        <v>71.880166310605105</v>
      </c>
      <c r="CQ514" s="65">
        <v>68.918115284090405</v>
      </c>
      <c r="CR514" s="65">
        <v>65.769558479574897</v>
      </c>
      <c r="CS514" s="65">
        <v>65.150653046248394</v>
      </c>
      <c r="CT514" s="65">
        <v>-3.8857205059103701E-3</v>
      </c>
      <c r="CU514" s="65">
        <v>-1.9916155917841499E-2</v>
      </c>
      <c r="CV514" s="65">
        <v>-4.87476042394427E-3</v>
      </c>
      <c r="CW514" s="65">
        <v>-6.53392621591701E-4</v>
      </c>
      <c r="CX514" s="65">
        <v>8.5104186727250899E-4</v>
      </c>
      <c r="CY514" s="65">
        <v>-4.2927338630601797E-3</v>
      </c>
      <c r="CZ514" s="65">
        <v>3.15408824820542E-3</v>
      </c>
      <c r="DA514" s="67">
        <v>6.4264434862509497E-3</v>
      </c>
      <c r="DB514" s="67">
        <v>2.3442240558520799E-2</v>
      </c>
      <c r="DC514" s="67">
        <v>1.9414185193476902E-2</v>
      </c>
      <c r="DD514" s="67">
        <v>1.20474172168108E-2</v>
      </c>
      <c r="DE514" s="65">
        <v>2.77462635614342E-3</v>
      </c>
      <c r="DF514" s="65">
        <v>-5.2130681801272503E-3</v>
      </c>
      <c r="DG514" s="65">
        <v>-3.89849642286686E-3</v>
      </c>
      <c r="DH514" s="65">
        <v>3.9046069099027201E-3</v>
      </c>
      <c r="DI514" s="65">
        <v>1.2470981255492E-2</v>
      </c>
      <c r="DJ514" s="65">
        <v>7.6657059554766205E-2</v>
      </c>
      <c r="DK514" s="65">
        <v>8.3206114923008903E-2</v>
      </c>
      <c r="DL514" s="65">
        <v>7.9939290822206299E-2</v>
      </c>
      <c r="DM514" s="65">
        <v>6.8332405374916402E-2</v>
      </c>
      <c r="DN514" s="67">
        <v>4.0805672453926398E-2</v>
      </c>
      <c r="DO514" s="67">
        <v>6.0470708887002296E-3</v>
      </c>
      <c r="DP514" s="65">
        <v>7.6893248272009703E-4</v>
      </c>
      <c r="DQ514" s="65">
        <v>1.1885403202408699E-3</v>
      </c>
      <c r="DR514" s="68">
        <v>1.2759689929121599E-4</v>
      </c>
      <c r="DS514" s="68">
        <v>1.09578446997807E-4</v>
      </c>
      <c r="DT514" s="68">
        <v>8.2076134920049503E-5</v>
      </c>
      <c r="DU514" s="68">
        <v>4.0355725724590498E-5</v>
      </c>
      <c r="DV514" s="68">
        <v>1.6672123958122601E-5</v>
      </c>
      <c r="DW514" s="68">
        <v>4.5368365497428901E-6</v>
      </c>
      <c r="DX514" s="68">
        <v>1.74195097736661E-5</v>
      </c>
      <c r="DY514" s="68">
        <v>1.00996996195079E-4</v>
      </c>
      <c r="DZ514" s="68">
        <v>2.2737312131700799E-5</v>
      </c>
      <c r="EA514" s="68">
        <v>1.3236178882147E-5</v>
      </c>
      <c r="EB514" s="68">
        <v>7.4205400434101503E-6</v>
      </c>
      <c r="EC514" s="68">
        <v>7.0428745825196296E-6</v>
      </c>
      <c r="ED514" s="68">
        <v>1.5257068606726701E-5</v>
      </c>
      <c r="EE514" s="68">
        <v>4.3162552005032698E-5</v>
      </c>
      <c r="EF514" s="68">
        <v>5.8569699008183497E-5</v>
      </c>
      <c r="EG514" s="68">
        <v>7.2744026704022003E-5</v>
      </c>
      <c r="EH514" s="68">
        <v>8.7704175292370706E-5</v>
      </c>
      <c r="EI514" s="68">
        <v>9.3064569970884701E-5</v>
      </c>
      <c r="EJ514" s="68">
        <v>9.5185305466393802E-5</v>
      </c>
      <c r="EK514" s="68">
        <v>8.7159513787478705E-5</v>
      </c>
      <c r="EL514" s="68">
        <v>1.5335397159962501E-4</v>
      </c>
      <c r="EM514" s="68">
        <v>8.97546326739565E-5</v>
      </c>
      <c r="EN514" s="68">
        <v>1.1195698336922999E-5</v>
      </c>
      <c r="EO514" s="68">
        <v>1.07829648653817E-5</v>
      </c>
    </row>
    <row r="515" spans="2:145" x14ac:dyDescent="0.25">
      <c r="B515"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All_All_All_All_All_All_All_All_All_SLAP_PGNC_All_73050</v>
      </c>
      <c r="C515" s="65" t="s">
        <v>203</v>
      </c>
      <c r="D515" s="65" t="s">
        <v>256</v>
      </c>
      <c r="E515" s="65" t="s">
        <v>25</v>
      </c>
      <c r="F515" s="65" t="s">
        <v>25</v>
      </c>
      <c r="G515" s="65" t="s">
        <v>25</v>
      </c>
      <c r="H515" s="65" t="s">
        <v>25</v>
      </c>
      <c r="I515" s="65" t="s">
        <v>25</v>
      </c>
      <c r="J515" s="65" t="s">
        <v>25</v>
      </c>
      <c r="K515" s="65" t="s">
        <v>25</v>
      </c>
      <c r="L515" s="65" t="s">
        <v>25</v>
      </c>
      <c r="M515" s="65" t="s">
        <v>25</v>
      </c>
      <c r="N515" s="66" t="s">
        <v>280</v>
      </c>
      <c r="O515" s="65" t="s">
        <v>25</v>
      </c>
      <c r="P515" s="66">
        <v>73050</v>
      </c>
      <c r="Q515" s="65">
        <v>17</v>
      </c>
      <c r="R515" s="65">
        <v>21</v>
      </c>
      <c r="S515" s="63">
        <v>1174.3333333333301</v>
      </c>
      <c r="T515" s="65">
        <v>0</v>
      </c>
      <c r="U515" s="65">
        <v>0</v>
      </c>
      <c r="V515" s="65">
        <v>0</v>
      </c>
      <c r="W515" s="65">
        <v>0</v>
      </c>
      <c r="X515" s="65">
        <v>0.72253079347440996</v>
      </c>
      <c r="Y515" s="65">
        <v>0.62163867127263805</v>
      </c>
      <c r="Z515" s="65">
        <v>0.55256203920854896</v>
      </c>
      <c r="AA515" s="65">
        <v>0.50628394419709699</v>
      </c>
      <c r="AB515" s="65">
        <v>0.491224062763648</v>
      </c>
      <c r="AC515" s="65">
        <v>0.53322896033052503</v>
      </c>
      <c r="AD515" s="65">
        <v>0.57859436272308096</v>
      </c>
      <c r="AE515" s="65">
        <v>0.64071856096157398</v>
      </c>
      <c r="AF515" s="65">
        <v>0.61353122504525903</v>
      </c>
      <c r="AG515" s="65">
        <v>0.65109448512600498</v>
      </c>
      <c r="AH515" s="65">
        <v>0.72082496015740805</v>
      </c>
      <c r="AI515" s="65">
        <v>0.86323706430946201</v>
      </c>
      <c r="AJ515" s="65">
        <v>0.97240654364146395</v>
      </c>
      <c r="AK515" s="65">
        <v>1.11388523092944</v>
      </c>
      <c r="AL515" s="65">
        <v>1.2885459900618601</v>
      </c>
      <c r="AM515" s="65">
        <v>1.430322288423</v>
      </c>
      <c r="AN515" s="65">
        <v>1.4453254909220401</v>
      </c>
      <c r="AO515" s="65">
        <v>1.5166342626378699</v>
      </c>
      <c r="AP515" s="65">
        <v>1.4696265182577899</v>
      </c>
      <c r="AQ515" s="65">
        <v>1.3327042788888901</v>
      </c>
      <c r="AR515" s="65">
        <v>1.2692745551639</v>
      </c>
      <c r="AS515" s="65">
        <v>1.2022181999291299</v>
      </c>
      <c r="AT515" s="65">
        <v>1.0315196700973399</v>
      </c>
      <c r="AU515" s="65">
        <v>0.86100895407106703</v>
      </c>
      <c r="AV515" s="65">
        <v>0.807804251927144</v>
      </c>
      <c r="AW515" s="65">
        <v>0.75382092906031795</v>
      </c>
      <c r="AX515" s="65">
        <v>0.65054385619444699</v>
      </c>
      <c r="AY515" s="65">
        <v>0.58573937071932602</v>
      </c>
      <c r="AZ515" s="65">
        <v>0.54031294146407605</v>
      </c>
      <c r="BA515" s="65">
        <v>0.51603440772932996</v>
      </c>
      <c r="BB515" s="65">
        <v>0.52276046567163603</v>
      </c>
      <c r="BC515" s="65">
        <v>0.56291435836273296</v>
      </c>
      <c r="BD515" s="65">
        <v>0.61603508578425403</v>
      </c>
      <c r="BE515" s="65">
        <v>0.64230026658470796</v>
      </c>
      <c r="BF515" s="65">
        <v>0.69097688903518095</v>
      </c>
      <c r="BG515" s="65">
        <v>0.73910262037823604</v>
      </c>
      <c r="BH515" s="65">
        <v>0.83998659955080701</v>
      </c>
      <c r="BI515" s="65">
        <v>1.00170036195669</v>
      </c>
      <c r="BJ515" s="65">
        <v>1.28986481922052</v>
      </c>
      <c r="BK515" s="65">
        <v>1.61488130509273</v>
      </c>
      <c r="BL515" s="65">
        <v>1.75875384357533</v>
      </c>
      <c r="BM515" s="65">
        <v>1.8630809410534199</v>
      </c>
      <c r="BN515" s="65">
        <v>1.9106884372297199</v>
      </c>
      <c r="BO515" s="65">
        <v>1.82488510109941</v>
      </c>
      <c r="BP515" s="65">
        <v>1.61778644628172</v>
      </c>
      <c r="BQ515" s="65">
        <v>1.42583317703714</v>
      </c>
      <c r="BR515" s="65">
        <v>1.2551364439414101</v>
      </c>
      <c r="BS515" s="65">
        <v>1.02840572225286</v>
      </c>
      <c r="BT515" s="65">
        <v>0.86851743296074302</v>
      </c>
      <c r="BU515" s="65">
        <v>67.384534384805406</v>
      </c>
      <c r="BV515" s="65">
        <v>64.146311786086699</v>
      </c>
      <c r="BW515" s="65">
        <v>62.152459752822899</v>
      </c>
      <c r="BX515" s="65">
        <v>60.441898618690601</v>
      </c>
      <c r="BY515" s="65">
        <v>59.230737907052301</v>
      </c>
      <c r="BZ515" s="65">
        <v>57.891979820177497</v>
      </c>
      <c r="CA515" s="65">
        <v>57.125629954380798</v>
      </c>
      <c r="CB515" s="65">
        <v>56.789868027444797</v>
      </c>
      <c r="CC515" s="65">
        <v>61.203261653655296</v>
      </c>
      <c r="CD515" s="65">
        <v>67.805600207797397</v>
      </c>
      <c r="CE515" s="65">
        <v>74.161703291167498</v>
      </c>
      <c r="CF515" s="65">
        <v>80.4154925993994</v>
      </c>
      <c r="CG515" s="65">
        <v>86.184479982700495</v>
      </c>
      <c r="CH515" s="65">
        <v>90.920488011224094</v>
      </c>
      <c r="CI515" s="65">
        <v>94.8758020968138</v>
      </c>
      <c r="CJ515" s="65">
        <v>96.070282401388894</v>
      </c>
      <c r="CK515" s="65">
        <v>95.895265670276899</v>
      </c>
      <c r="CL515" s="65">
        <v>95.106690974003598</v>
      </c>
      <c r="CM515" s="65">
        <v>92.038190561815696</v>
      </c>
      <c r="CN515" s="65">
        <v>87.945317609166096</v>
      </c>
      <c r="CO515" s="65">
        <v>83.659295901212403</v>
      </c>
      <c r="CP515" s="65">
        <v>78.196801641088697</v>
      </c>
      <c r="CQ515" s="65">
        <v>73.603314317507198</v>
      </c>
      <c r="CR515" s="65">
        <v>69.181527997284505</v>
      </c>
      <c r="CS515" s="65">
        <v>68.862699566918295</v>
      </c>
      <c r="CT515" s="65">
        <v>1.9344311353770001E-3</v>
      </c>
      <c r="CU515" s="65">
        <v>-2.2050818377730499E-2</v>
      </c>
      <c r="CV515" s="65">
        <v>-6.3092204464000497E-3</v>
      </c>
      <c r="CW515" s="65">
        <v>-1.8199337957430801E-3</v>
      </c>
      <c r="CX515" s="65">
        <v>-7.1145279141899398E-5</v>
      </c>
      <c r="CY515" s="65">
        <v>-3.11704134607034E-3</v>
      </c>
      <c r="CZ515" s="65">
        <v>2.9274775241551602E-3</v>
      </c>
      <c r="DA515" s="67">
        <v>5.8553097929521904E-3</v>
      </c>
      <c r="DB515" s="67">
        <v>2.2533017690947801E-2</v>
      </c>
      <c r="DC515" s="67">
        <v>1.99706957912037E-2</v>
      </c>
      <c r="DD515" s="67">
        <v>8.1579321448556896E-3</v>
      </c>
      <c r="DE515" s="65">
        <v>3.49871514646438E-3</v>
      </c>
      <c r="DF515" s="65">
        <v>-7.9307230618149392E-3</v>
      </c>
      <c r="DG515" s="65">
        <v>2.6961405809773501E-4</v>
      </c>
      <c r="DH515" s="65">
        <v>1.6441618940383401E-2</v>
      </c>
      <c r="DI515" s="65">
        <v>1.83168305803088E-2</v>
      </c>
      <c r="DJ515" s="65">
        <v>8.0980340204891699E-2</v>
      </c>
      <c r="DK515" s="65">
        <v>9.9776690188292494E-2</v>
      </c>
      <c r="DL515" s="65">
        <v>0.101233004941156</v>
      </c>
      <c r="DM515" s="65">
        <v>9.6458934519266404E-2</v>
      </c>
      <c r="DN515" s="67">
        <v>4.41154370232325E-2</v>
      </c>
      <c r="DO515" s="67">
        <v>1.5209299210102499E-3</v>
      </c>
      <c r="DP515" s="65">
        <v>-1.6237710173770299E-3</v>
      </c>
      <c r="DQ515" s="65">
        <v>1.3281036112484899E-3</v>
      </c>
      <c r="DR515" s="68">
        <v>7.7843472912960006E-5</v>
      </c>
      <c r="DS515" s="68">
        <v>6.6927516023914196E-5</v>
      </c>
      <c r="DT515" s="68">
        <v>4.94542559344701E-5</v>
      </c>
      <c r="DU515" s="68">
        <v>2.5866066318501502E-5</v>
      </c>
      <c r="DV515" s="68">
        <v>1.14553736887283E-5</v>
      </c>
      <c r="DW515" s="68">
        <v>3.9265405339857896E-6</v>
      </c>
      <c r="DX515" s="68">
        <v>1.13520306756613E-5</v>
      </c>
      <c r="DY515" s="68">
        <v>6.2421074547209501E-5</v>
      </c>
      <c r="DZ515" s="68">
        <v>1.816439504017E-5</v>
      </c>
      <c r="EA515" s="68">
        <v>1.20585783047348E-5</v>
      </c>
      <c r="EB515" s="68">
        <v>7.4379892224879298E-6</v>
      </c>
      <c r="EC515" s="68">
        <v>6.85857669003479E-6</v>
      </c>
      <c r="ED515" s="68">
        <v>1.2602546770635801E-5</v>
      </c>
      <c r="EE515" s="68">
        <v>4.0649475163833298E-5</v>
      </c>
      <c r="EF515" s="68">
        <v>6.6755919199724698E-5</v>
      </c>
      <c r="EG515" s="68">
        <v>6.7427946826676799E-5</v>
      </c>
      <c r="EH515" s="68">
        <v>7.5166843497824801E-5</v>
      </c>
      <c r="EI515" s="68">
        <v>7.9903118228370897E-5</v>
      </c>
      <c r="EJ515" s="68">
        <v>8.5919639689599402E-5</v>
      </c>
      <c r="EK515" s="68">
        <v>7.2192015211236502E-5</v>
      </c>
      <c r="EL515" s="68">
        <v>1.0854611354567001E-4</v>
      </c>
      <c r="EM515" s="68">
        <v>6.2325704888142305E-5</v>
      </c>
      <c r="EN515" s="68">
        <v>8.4010369678633507E-6</v>
      </c>
      <c r="EO515" s="68">
        <v>8.4691920179668698E-6</v>
      </c>
    </row>
    <row r="516" spans="2:145" x14ac:dyDescent="0.25">
      <c r="B516"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All_All_All_All_All_All_All_All_All_SLAP_PGNP_All_73050</v>
      </c>
      <c r="C516" s="65" t="s">
        <v>203</v>
      </c>
      <c r="D516" s="65" t="s">
        <v>257</v>
      </c>
      <c r="E516" s="65" t="s">
        <v>25</v>
      </c>
      <c r="F516" s="65" t="s">
        <v>25</v>
      </c>
      <c r="G516" s="65" t="s">
        <v>25</v>
      </c>
      <c r="H516" s="65" t="s">
        <v>25</v>
      </c>
      <c r="I516" s="65" t="s">
        <v>25</v>
      </c>
      <c r="J516" s="65" t="s">
        <v>25</v>
      </c>
      <c r="K516" s="65" t="s">
        <v>25</v>
      </c>
      <c r="L516" s="65" t="s">
        <v>25</v>
      </c>
      <c r="M516" s="65" t="s">
        <v>25</v>
      </c>
      <c r="N516" s="66" t="s">
        <v>281</v>
      </c>
      <c r="O516" s="65" t="s">
        <v>25</v>
      </c>
      <c r="P516" s="66">
        <v>73050</v>
      </c>
      <c r="Q516" s="65">
        <v>17</v>
      </c>
      <c r="R516" s="65">
        <v>21</v>
      </c>
      <c r="S516" s="63">
        <v>8035.2222222222199</v>
      </c>
      <c r="T516" s="65">
        <v>0</v>
      </c>
      <c r="U516" s="65">
        <v>0</v>
      </c>
      <c r="V516" s="65">
        <v>0</v>
      </c>
      <c r="W516" s="65">
        <v>0</v>
      </c>
      <c r="X516" s="65">
        <v>0.90177304865257801</v>
      </c>
      <c r="Y516" s="65">
        <v>0.78850928324571501</v>
      </c>
      <c r="Z516" s="65">
        <v>0.71764592707335995</v>
      </c>
      <c r="AA516" s="65">
        <v>0.66953803626494701</v>
      </c>
      <c r="AB516" s="65">
        <v>0.660871297508828</v>
      </c>
      <c r="AC516" s="65">
        <v>0.66255351424142395</v>
      </c>
      <c r="AD516" s="65">
        <v>0.71531757838739296</v>
      </c>
      <c r="AE516" s="65">
        <v>0.75537484107279795</v>
      </c>
      <c r="AF516" s="65">
        <v>0.75816381753527096</v>
      </c>
      <c r="AG516" s="65">
        <v>0.83597519298451195</v>
      </c>
      <c r="AH516" s="65">
        <v>0.91412513706232401</v>
      </c>
      <c r="AI516" s="65">
        <v>1.02682954438079</v>
      </c>
      <c r="AJ516" s="65">
        <v>1.21453614895381</v>
      </c>
      <c r="AK516" s="65">
        <v>1.3952427973281201</v>
      </c>
      <c r="AL516" s="65">
        <v>1.60711320147609</v>
      </c>
      <c r="AM516" s="65">
        <v>1.78433471917094</v>
      </c>
      <c r="AN516" s="65">
        <v>1.83284980641151</v>
      </c>
      <c r="AO516" s="65">
        <v>1.88355840947798</v>
      </c>
      <c r="AP516" s="65">
        <v>1.8607806736447401</v>
      </c>
      <c r="AQ516" s="65">
        <v>1.7038349269566799</v>
      </c>
      <c r="AR516" s="65">
        <v>1.59210085910068</v>
      </c>
      <c r="AS516" s="65">
        <v>1.50605180082599</v>
      </c>
      <c r="AT516" s="65">
        <v>1.2959046784930199</v>
      </c>
      <c r="AU516" s="65">
        <v>1.0861976027543101</v>
      </c>
      <c r="AV516" s="65">
        <v>1.0080250882916799</v>
      </c>
      <c r="AW516" s="65">
        <v>0.99356590537739797</v>
      </c>
      <c r="AX516" s="65">
        <v>0.87845839852545005</v>
      </c>
      <c r="AY516" s="65">
        <v>0.78431842542078001</v>
      </c>
      <c r="AZ516" s="65">
        <v>0.71099347841991201</v>
      </c>
      <c r="BA516" s="65">
        <v>0.67077714030277502</v>
      </c>
      <c r="BB516" s="65">
        <v>0.66321060678255095</v>
      </c>
      <c r="BC516" s="65">
        <v>0.69081124750804301</v>
      </c>
      <c r="BD516" s="65">
        <v>0.72700801229939105</v>
      </c>
      <c r="BE516" s="65">
        <v>0.743193697767632</v>
      </c>
      <c r="BF516" s="65">
        <v>0.80059701428219598</v>
      </c>
      <c r="BG516" s="65">
        <v>0.89519479208389496</v>
      </c>
      <c r="BH516" s="65">
        <v>1.04672033620219</v>
      </c>
      <c r="BI516" s="65">
        <v>1.2476943925827899</v>
      </c>
      <c r="BJ516" s="65">
        <v>1.5075147100731501</v>
      </c>
      <c r="BK516" s="65">
        <v>1.75476260254975</v>
      </c>
      <c r="BL516" s="65">
        <v>1.9460236413690399</v>
      </c>
      <c r="BM516" s="65">
        <v>2.0684481008859201</v>
      </c>
      <c r="BN516" s="65">
        <v>2.13838176141426</v>
      </c>
      <c r="BO516" s="65">
        <v>2.0988887290601799</v>
      </c>
      <c r="BP516" s="65">
        <v>1.9346656391257799</v>
      </c>
      <c r="BQ516" s="65">
        <v>1.73282838606477</v>
      </c>
      <c r="BR516" s="65">
        <v>1.5395135198469101</v>
      </c>
      <c r="BS516" s="65">
        <v>1.28254493553648</v>
      </c>
      <c r="BT516" s="65">
        <v>1.08439759240471</v>
      </c>
      <c r="BU516" s="65">
        <v>77.107868009076896</v>
      </c>
      <c r="BV516" s="65">
        <v>74.445167681553698</v>
      </c>
      <c r="BW516" s="65">
        <v>72.785674737579498</v>
      </c>
      <c r="BX516" s="65">
        <v>71.279676492797407</v>
      </c>
      <c r="BY516" s="65">
        <v>69.908017863478605</v>
      </c>
      <c r="BZ516" s="65">
        <v>68.996744736815103</v>
      </c>
      <c r="CA516" s="65">
        <v>68.206700663968803</v>
      </c>
      <c r="CB516" s="65">
        <v>68.180843893856107</v>
      </c>
      <c r="CC516" s="65">
        <v>71.706429250281104</v>
      </c>
      <c r="CD516" s="65">
        <v>77.260575135681094</v>
      </c>
      <c r="CE516" s="65">
        <v>82.035651229377294</v>
      </c>
      <c r="CF516" s="65">
        <v>86.067245660398697</v>
      </c>
      <c r="CG516" s="65">
        <v>89.635913535606306</v>
      </c>
      <c r="CH516" s="65">
        <v>92.917400258603493</v>
      </c>
      <c r="CI516" s="65">
        <v>95.335214772147495</v>
      </c>
      <c r="CJ516" s="65">
        <v>97.076592608217894</v>
      </c>
      <c r="CK516" s="65">
        <v>97.843638105664297</v>
      </c>
      <c r="CL516" s="65">
        <v>97.764834239290195</v>
      </c>
      <c r="CM516" s="65">
        <v>96.679298506316002</v>
      </c>
      <c r="CN516" s="65">
        <v>93.656126840825294</v>
      </c>
      <c r="CO516" s="65">
        <v>88.837182343640094</v>
      </c>
      <c r="CP516" s="65">
        <v>84.687078621795294</v>
      </c>
      <c r="CQ516" s="65">
        <v>81.657989598002501</v>
      </c>
      <c r="CR516" s="65">
        <v>79.334524184280099</v>
      </c>
      <c r="CS516" s="65">
        <v>77.761201817964107</v>
      </c>
      <c r="CT516" s="65">
        <v>2.15507913238564E-2</v>
      </c>
      <c r="CU516" s="65">
        <v>1.5186986049524599E-2</v>
      </c>
      <c r="CV516" s="65">
        <v>1.5570353312506899E-2</v>
      </c>
      <c r="CW516" s="65">
        <v>9.5374448721614099E-3</v>
      </c>
      <c r="CX516" s="65">
        <v>1.4512781800589999E-3</v>
      </c>
      <c r="CY516" s="65">
        <v>-1.8332216417946199E-3</v>
      </c>
      <c r="CZ516" s="65">
        <v>-7.5908214260345E-4</v>
      </c>
      <c r="DA516" s="67">
        <v>8.5418768656065399E-3</v>
      </c>
      <c r="DB516" s="67">
        <v>1.8714966870376E-2</v>
      </c>
      <c r="DC516" s="67">
        <v>1.47759626662172E-2</v>
      </c>
      <c r="DD516" s="67">
        <v>4.2822489943386303E-3</v>
      </c>
      <c r="DE516" s="65">
        <v>3.8359964047112402E-3</v>
      </c>
      <c r="DF516" s="65">
        <v>-7.62631659952472E-3</v>
      </c>
      <c r="DG516" s="65">
        <v>4.4447604644358603E-3</v>
      </c>
      <c r="DH516" s="65">
        <v>1.38465351984514E-2</v>
      </c>
      <c r="DI516" s="65">
        <v>1.6862682628912499E-2</v>
      </c>
      <c r="DJ516" s="65">
        <v>8.4386202811394598E-2</v>
      </c>
      <c r="DK516" s="65">
        <v>0.10669717468581399</v>
      </c>
      <c r="DL516" s="65">
        <v>0.111783000211591</v>
      </c>
      <c r="DM516" s="65">
        <v>0.10581141287165299</v>
      </c>
      <c r="DN516" s="67">
        <v>5.6331088951000002E-2</v>
      </c>
      <c r="DO516" s="67">
        <v>-2.3101853440670801E-3</v>
      </c>
      <c r="DP516" s="65">
        <v>-4.47752740464332E-3</v>
      </c>
      <c r="DQ516" s="65">
        <v>-2.4596892881731499E-5</v>
      </c>
      <c r="DR516" s="68">
        <v>4.3269051691574803E-5</v>
      </c>
      <c r="DS516" s="68">
        <v>3.8018713692379901E-5</v>
      </c>
      <c r="DT516" s="68">
        <v>2.9444485839655298E-5</v>
      </c>
      <c r="DU516" s="68">
        <v>1.6228474207692802E-5</v>
      </c>
      <c r="DV516" s="68">
        <v>7.9961039425983497E-6</v>
      </c>
      <c r="DW516" s="68">
        <v>3.1052683106004398E-6</v>
      </c>
      <c r="DX516" s="68">
        <v>8.3808185641239703E-6</v>
      </c>
      <c r="DY516" s="68">
        <v>3.4601324889063003E-5</v>
      </c>
      <c r="DZ516" s="68">
        <v>1.09425192769901E-5</v>
      </c>
      <c r="EA516" s="68">
        <v>7.0093854174892099E-6</v>
      </c>
      <c r="EB516" s="68">
        <v>5.0979230201211901E-6</v>
      </c>
      <c r="EC516" s="68">
        <v>5.0298884634155104E-6</v>
      </c>
      <c r="ED516" s="68">
        <v>9.8889638270629107E-6</v>
      </c>
      <c r="EE516" s="68">
        <v>2.6994672528095899E-5</v>
      </c>
      <c r="EF516" s="68">
        <v>3.7721288303084097E-5</v>
      </c>
      <c r="EG516" s="68">
        <v>4.2548038583532501E-5</v>
      </c>
      <c r="EH516" s="68">
        <v>4.8937010592668103E-5</v>
      </c>
      <c r="EI516" s="68">
        <v>5.1745438696703801E-5</v>
      </c>
      <c r="EJ516" s="68">
        <v>5.1656325076683503E-5</v>
      </c>
      <c r="EK516" s="68">
        <v>4.7637168745698002E-5</v>
      </c>
      <c r="EL516" s="68">
        <v>6.3344917418222101E-5</v>
      </c>
      <c r="EM516" s="68">
        <v>3.3618723960367799E-5</v>
      </c>
      <c r="EN516" s="68">
        <v>4.3150511331522204E-6</v>
      </c>
      <c r="EO516" s="68">
        <v>3.9234905186323502E-6</v>
      </c>
    </row>
    <row r="517" spans="2:145" x14ac:dyDescent="0.25">
      <c r="B517"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All_All_All_All_All_All_All_All_All_SLAP_PGP2_All_73050</v>
      </c>
      <c r="C517" s="65" t="s">
        <v>203</v>
      </c>
      <c r="D517" s="65" t="s">
        <v>258</v>
      </c>
      <c r="E517" s="65" t="s">
        <v>25</v>
      </c>
      <c r="F517" s="65" t="s">
        <v>25</v>
      </c>
      <c r="G517" s="65" t="s">
        <v>25</v>
      </c>
      <c r="H517" s="65" t="s">
        <v>25</v>
      </c>
      <c r="I517" s="65" t="s">
        <v>25</v>
      </c>
      <c r="J517" s="65" t="s">
        <v>25</v>
      </c>
      <c r="K517" s="65" t="s">
        <v>25</v>
      </c>
      <c r="L517" s="65" t="s">
        <v>25</v>
      </c>
      <c r="M517" s="65" t="s">
        <v>25</v>
      </c>
      <c r="N517" s="66" t="s">
        <v>282</v>
      </c>
      <c r="O517" s="65" t="s">
        <v>25</v>
      </c>
      <c r="P517" s="66">
        <v>73050</v>
      </c>
      <c r="Q517" s="65">
        <v>17</v>
      </c>
      <c r="R517" s="65">
        <v>21</v>
      </c>
      <c r="S517" s="63">
        <v>276.11111111111097</v>
      </c>
      <c r="T517" s="65">
        <v>0</v>
      </c>
      <c r="U517" s="65">
        <v>0</v>
      </c>
      <c r="V517" s="65">
        <v>0</v>
      </c>
      <c r="W517" s="65">
        <v>0</v>
      </c>
      <c r="X517" s="65">
        <v>0.89532374396054504</v>
      </c>
      <c r="Y517" s="65">
        <v>0.83911933513179504</v>
      </c>
      <c r="Z517" s="65">
        <v>0.66659139369440101</v>
      </c>
      <c r="AA517" s="65">
        <v>0.57070358532786802</v>
      </c>
      <c r="AB517" s="65">
        <v>0.53622382121620904</v>
      </c>
      <c r="AC517" s="65">
        <v>0.52423884337112403</v>
      </c>
      <c r="AD517" s="65">
        <v>0.54308613016193397</v>
      </c>
      <c r="AE517" s="65">
        <v>0.65421527008356595</v>
      </c>
      <c r="AF517" s="65">
        <v>0.66761512340433504</v>
      </c>
      <c r="AG517" s="65">
        <v>0.65809406429972594</v>
      </c>
      <c r="AH517" s="65">
        <v>0.663948435799805</v>
      </c>
      <c r="AI517" s="65">
        <v>0.73198102355294203</v>
      </c>
      <c r="AJ517" s="65">
        <v>0.70787030725514699</v>
      </c>
      <c r="AK517" s="65">
        <v>0.78583537705962203</v>
      </c>
      <c r="AL517" s="65">
        <v>0.88292368069163496</v>
      </c>
      <c r="AM517" s="65">
        <v>1.0726700924950501</v>
      </c>
      <c r="AN517" s="65">
        <v>1.16622601822469</v>
      </c>
      <c r="AO517" s="65">
        <v>1.2122875983405399</v>
      </c>
      <c r="AP517" s="65">
        <v>1.2710516939271199</v>
      </c>
      <c r="AQ517" s="65">
        <v>1.0828999917487701</v>
      </c>
      <c r="AR517" s="65">
        <v>1.0315805664175699</v>
      </c>
      <c r="AS517" s="65">
        <v>0.95883689874114997</v>
      </c>
      <c r="AT517" s="65">
        <v>0.90567850015136597</v>
      </c>
      <c r="AU517" s="65">
        <v>0.81533960733342203</v>
      </c>
      <c r="AV517" s="65">
        <v>0.74688646348895804</v>
      </c>
      <c r="AW517" s="65">
        <v>0.71538599140689796</v>
      </c>
      <c r="AX517" s="65">
        <v>0.64757714543587297</v>
      </c>
      <c r="AY517" s="65">
        <v>0.58211207521172403</v>
      </c>
      <c r="AZ517" s="65">
        <v>0.53675066285416595</v>
      </c>
      <c r="BA517" s="65">
        <v>0.51364737430609397</v>
      </c>
      <c r="BB517" s="65">
        <v>0.52014740312214902</v>
      </c>
      <c r="BC517" s="65">
        <v>0.55843685256143605</v>
      </c>
      <c r="BD517" s="65">
        <v>0.59708569311928295</v>
      </c>
      <c r="BE517" s="65">
        <v>0.59767094062769599</v>
      </c>
      <c r="BF517" s="65">
        <v>0.607860328612152</v>
      </c>
      <c r="BG517" s="65">
        <v>0.63696034353341402</v>
      </c>
      <c r="BH517" s="65">
        <v>0.70531717969682295</v>
      </c>
      <c r="BI517" s="65">
        <v>0.81750007932998703</v>
      </c>
      <c r="BJ517" s="65">
        <v>0.99608651333195597</v>
      </c>
      <c r="BK517" s="65">
        <v>1.16529029452377</v>
      </c>
      <c r="BL517" s="65">
        <v>1.3092351250796701</v>
      </c>
      <c r="BM517" s="65">
        <v>1.4013469132563099</v>
      </c>
      <c r="BN517" s="65">
        <v>1.4444341438133801</v>
      </c>
      <c r="BO517" s="65">
        <v>1.3839401552569599</v>
      </c>
      <c r="BP517" s="65">
        <v>1.24334083240096</v>
      </c>
      <c r="BQ517" s="65">
        <v>1.1482985506804</v>
      </c>
      <c r="BR517" s="65">
        <v>1.0591936853242601</v>
      </c>
      <c r="BS517" s="65">
        <v>0.91589605204111801</v>
      </c>
      <c r="BT517" s="65">
        <v>0.78633245269311602</v>
      </c>
      <c r="BU517" s="65">
        <v>67.415572804894296</v>
      </c>
      <c r="BV517" s="65">
        <v>65.440282406222195</v>
      </c>
      <c r="BW517" s="65">
        <v>64.452530030041402</v>
      </c>
      <c r="BX517" s="65">
        <v>63.751107468588899</v>
      </c>
      <c r="BY517" s="65">
        <v>63.122736236859801</v>
      </c>
      <c r="BZ517" s="65">
        <v>62.475456680847998</v>
      </c>
      <c r="CA517" s="65">
        <v>61.968161422435699</v>
      </c>
      <c r="CB517" s="65">
        <v>62.139174489824597</v>
      </c>
      <c r="CC517" s="65">
        <v>64.519776708112701</v>
      </c>
      <c r="CD517" s="65">
        <v>67.880783256794402</v>
      </c>
      <c r="CE517" s="65">
        <v>71.790134594933605</v>
      </c>
      <c r="CF517" s="65">
        <v>75.341892669531205</v>
      </c>
      <c r="CG517" s="65">
        <v>79.0437791695649</v>
      </c>
      <c r="CH517" s="65">
        <v>81.926528578971897</v>
      </c>
      <c r="CI517" s="65">
        <v>83.987708277944193</v>
      </c>
      <c r="CJ517" s="65">
        <v>85.266225725105997</v>
      </c>
      <c r="CK517" s="65">
        <v>85.3187995458714</v>
      </c>
      <c r="CL517" s="65">
        <v>84.617602376898404</v>
      </c>
      <c r="CM517" s="65">
        <v>82.414598325541306</v>
      </c>
      <c r="CN517" s="65">
        <v>78.805657054815001</v>
      </c>
      <c r="CO517" s="65">
        <v>74.880136244959701</v>
      </c>
      <c r="CP517" s="65">
        <v>72.088979188581504</v>
      </c>
      <c r="CQ517" s="65">
        <v>70.477352389300904</v>
      </c>
      <c r="CR517" s="65">
        <v>68.986053115612805</v>
      </c>
      <c r="CS517" s="65">
        <v>67.439967231008296</v>
      </c>
      <c r="CT517" s="65">
        <v>1.7902133143956099E-3</v>
      </c>
      <c r="CU517" s="65">
        <v>-1.5493762607517701E-2</v>
      </c>
      <c r="CV517" s="65">
        <v>-2.23639221677657E-3</v>
      </c>
      <c r="CW517" s="65">
        <v>7.2678083306625097E-4</v>
      </c>
      <c r="CX517" s="65">
        <v>5.0757090853918198E-4</v>
      </c>
      <c r="CY517" s="65">
        <v>-3.45932878000655E-3</v>
      </c>
      <c r="CZ517" s="65">
        <v>2.52527066296423E-3</v>
      </c>
      <c r="DA517" s="67">
        <v>6.4041049372711998E-3</v>
      </c>
      <c r="DB517" s="67">
        <v>2.23693912660347E-2</v>
      </c>
      <c r="DC517" s="67">
        <v>1.92876207455445E-2</v>
      </c>
      <c r="DD517" s="67">
        <v>1.06689402872045E-2</v>
      </c>
      <c r="DE517" s="65">
        <v>3.68054228783824E-3</v>
      </c>
      <c r="DF517" s="65">
        <v>-3.2027371563577199E-3</v>
      </c>
      <c r="DG517" s="65">
        <v>-2.6487137132699999E-3</v>
      </c>
      <c r="DH517" s="65">
        <v>4.48930116554768E-3</v>
      </c>
      <c r="DI517" s="65">
        <v>1.2422791513630901E-2</v>
      </c>
      <c r="DJ517" s="65">
        <v>7.1238114724582594E-2</v>
      </c>
      <c r="DK517" s="65">
        <v>8.1338520960111793E-2</v>
      </c>
      <c r="DL517" s="65">
        <v>7.4763005888125594E-2</v>
      </c>
      <c r="DM517" s="65">
        <v>6.2173138434937401E-2</v>
      </c>
      <c r="DN517" s="67">
        <v>4.0648180624681902E-2</v>
      </c>
      <c r="DO517" s="67">
        <v>5.8359894799842899E-3</v>
      </c>
      <c r="DP517" s="65">
        <v>3.0518607812399598E-4</v>
      </c>
      <c r="DQ517" s="65">
        <v>1.18181829681848E-3</v>
      </c>
      <c r="DR517" s="68">
        <v>1.8082928153871801E-4</v>
      </c>
      <c r="DS517" s="68">
        <v>1.6090192523820099E-4</v>
      </c>
      <c r="DT517" s="68">
        <v>1.2510141188411901E-4</v>
      </c>
      <c r="DU517" s="68">
        <v>6.9512375814602103E-5</v>
      </c>
      <c r="DV517" s="68">
        <v>3.59153072276099E-5</v>
      </c>
      <c r="DW517" s="68">
        <v>1.04079853730594E-5</v>
      </c>
      <c r="DX517" s="68">
        <v>3.4707060495350603E-5</v>
      </c>
      <c r="DY517" s="68">
        <v>1.43587830634899E-4</v>
      </c>
      <c r="DZ517" s="68">
        <v>3.1956099809471299E-5</v>
      </c>
      <c r="EA517" s="68">
        <v>1.6912560860978201E-5</v>
      </c>
      <c r="EB517" s="68">
        <v>1.04729488287545E-5</v>
      </c>
      <c r="EC517" s="68">
        <v>1.0587145130572599E-5</v>
      </c>
      <c r="ED517" s="68">
        <v>1.84236184124775E-5</v>
      </c>
      <c r="EE517" s="68">
        <v>5.17721884061702E-5</v>
      </c>
      <c r="EF517" s="68">
        <v>6.8603694877055493E-5</v>
      </c>
      <c r="EG517" s="68">
        <v>8.23084790178429E-5</v>
      </c>
      <c r="EH517" s="68">
        <v>1.10469509509126E-4</v>
      </c>
      <c r="EI517" s="68">
        <v>1.15941872449953E-4</v>
      </c>
      <c r="EJ517" s="68">
        <v>1.20065699847164E-4</v>
      </c>
      <c r="EK517" s="68">
        <v>1.03503251545695E-4</v>
      </c>
      <c r="EL517" s="68">
        <v>1.91317037739599E-4</v>
      </c>
      <c r="EM517" s="68">
        <v>1.0943223362760999E-4</v>
      </c>
      <c r="EN517" s="68">
        <v>1.5169494544866799E-5</v>
      </c>
      <c r="EO517" s="68">
        <v>1.4181047994460901E-5</v>
      </c>
    </row>
    <row r="518" spans="2:145" x14ac:dyDescent="0.25">
      <c r="B518"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All_All_All_All_All_All_All_All_All_SLAP_PGSB_All_73050</v>
      </c>
      <c r="C518" s="65" t="s">
        <v>203</v>
      </c>
      <c r="D518" s="65" t="s">
        <v>259</v>
      </c>
      <c r="E518" s="65" t="s">
        <v>25</v>
      </c>
      <c r="F518" s="65" t="s">
        <v>25</v>
      </c>
      <c r="G518" s="65" t="s">
        <v>25</v>
      </c>
      <c r="H518" s="65" t="s">
        <v>25</v>
      </c>
      <c r="I518" s="65" t="s">
        <v>25</v>
      </c>
      <c r="J518" s="65" t="s">
        <v>25</v>
      </c>
      <c r="K518" s="65" t="s">
        <v>25</v>
      </c>
      <c r="L518" s="65" t="s">
        <v>25</v>
      </c>
      <c r="M518" s="65" t="s">
        <v>25</v>
      </c>
      <c r="N518" s="66" t="s">
        <v>283</v>
      </c>
      <c r="O518" s="65" t="s">
        <v>25</v>
      </c>
      <c r="P518" s="66">
        <v>73050</v>
      </c>
      <c r="Q518" s="65">
        <v>17</v>
      </c>
      <c r="R518" s="65">
        <v>21</v>
      </c>
      <c r="S518" s="63">
        <v>717.22222222222194</v>
      </c>
      <c r="T518" s="65">
        <v>0</v>
      </c>
      <c r="U518" s="65">
        <v>0</v>
      </c>
      <c r="V518" s="65">
        <v>0</v>
      </c>
      <c r="W518" s="65">
        <v>0</v>
      </c>
      <c r="X518" s="65">
        <v>0.88152295949990001</v>
      </c>
      <c r="Y518" s="65">
        <v>0.78416181682576802</v>
      </c>
      <c r="Z518" s="65">
        <v>0.60969576726724295</v>
      </c>
      <c r="AA518" s="65">
        <v>0.54632395442597803</v>
      </c>
      <c r="AB518" s="65">
        <v>0.50305227415882703</v>
      </c>
      <c r="AC518" s="65">
        <v>0.478379541871918</v>
      </c>
      <c r="AD518" s="65">
        <v>0.51009690387622697</v>
      </c>
      <c r="AE518" s="65">
        <v>0.52596630911846198</v>
      </c>
      <c r="AF518" s="65">
        <v>0.51381312385425004</v>
      </c>
      <c r="AG518" s="65">
        <v>0.55298973381961003</v>
      </c>
      <c r="AH518" s="65">
        <v>0.58962203371713795</v>
      </c>
      <c r="AI518" s="65">
        <v>0.61767021267083699</v>
      </c>
      <c r="AJ518" s="65">
        <v>0.663913160037651</v>
      </c>
      <c r="AK518" s="65">
        <v>0.77084932495970504</v>
      </c>
      <c r="AL518" s="65">
        <v>0.83738603448364501</v>
      </c>
      <c r="AM518" s="65">
        <v>0.92374060296348404</v>
      </c>
      <c r="AN518" s="65">
        <v>0.91987209508440804</v>
      </c>
      <c r="AO518" s="65">
        <v>0.96461324383555103</v>
      </c>
      <c r="AP518" s="65">
        <v>0.98855807824942299</v>
      </c>
      <c r="AQ518" s="65">
        <v>0.95832429561698196</v>
      </c>
      <c r="AR518" s="65">
        <v>0.94639856250737497</v>
      </c>
      <c r="AS518" s="65">
        <v>1.0092216264705101</v>
      </c>
      <c r="AT518" s="65">
        <v>0.95696257365822501</v>
      </c>
      <c r="AU518" s="65">
        <v>0.83343007229661203</v>
      </c>
      <c r="AV518" s="65">
        <v>0.81596928299785998</v>
      </c>
      <c r="AW518" s="65">
        <v>0.68780937837599998</v>
      </c>
      <c r="AX518" s="65">
        <v>0.61961160378545199</v>
      </c>
      <c r="AY518" s="65">
        <v>0.553345153545443</v>
      </c>
      <c r="AZ518" s="65">
        <v>0.50715342401783403</v>
      </c>
      <c r="BA518" s="65">
        <v>0.48061117972147899</v>
      </c>
      <c r="BB518" s="65">
        <v>0.48764121082895401</v>
      </c>
      <c r="BC518" s="65">
        <v>0.52773730515683404</v>
      </c>
      <c r="BD518" s="65">
        <v>0.56945881603151505</v>
      </c>
      <c r="BE518" s="65">
        <v>0.55927212880243504</v>
      </c>
      <c r="BF518" s="65">
        <v>0.54229792239839603</v>
      </c>
      <c r="BG518" s="65">
        <v>0.55339010327240801</v>
      </c>
      <c r="BH518" s="65">
        <v>0.61086680002997595</v>
      </c>
      <c r="BI518" s="65">
        <v>0.72721226253635296</v>
      </c>
      <c r="BJ518" s="65">
        <v>0.94007917571606903</v>
      </c>
      <c r="BK518" s="65">
        <v>1.1316405980175901</v>
      </c>
      <c r="BL518" s="65">
        <v>1.2732434910077099</v>
      </c>
      <c r="BM518" s="65">
        <v>1.37398733589932</v>
      </c>
      <c r="BN518" s="65">
        <v>1.41010924466986</v>
      </c>
      <c r="BO518" s="65">
        <v>1.3399335797998699</v>
      </c>
      <c r="BP518" s="65">
        <v>1.19918967331869</v>
      </c>
      <c r="BQ518" s="65">
        <v>1.12260326435852</v>
      </c>
      <c r="BR518" s="65">
        <v>1.0613618444592601</v>
      </c>
      <c r="BS518" s="65">
        <v>0.96191672575214804</v>
      </c>
      <c r="BT518" s="65">
        <v>0.82831351927582297</v>
      </c>
      <c r="BU518" s="65">
        <v>67.308700364973802</v>
      </c>
      <c r="BV518" s="65">
        <v>65.441214704507502</v>
      </c>
      <c r="BW518" s="65">
        <v>64.567247143167606</v>
      </c>
      <c r="BX518" s="65">
        <v>63.893242934513196</v>
      </c>
      <c r="BY518" s="65">
        <v>63.373991290354397</v>
      </c>
      <c r="BZ518" s="65">
        <v>62.980110892084298</v>
      </c>
      <c r="CA518" s="65">
        <v>62.528251570565502</v>
      </c>
      <c r="CB518" s="65">
        <v>62.663398289484903</v>
      </c>
      <c r="CC518" s="65">
        <v>65.029878289920404</v>
      </c>
      <c r="CD518" s="65">
        <v>68.273619521906696</v>
      </c>
      <c r="CE518" s="65">
        <v>71.956288784633401</v>
      </c>
      <c r="CF518" s="65">
        <v>75.470445227625504</v>
      </c>
      <c r="CG518" s="65">
        <v>79.650356767995504</v>
      </c>
      <c r="CH518" s="65">
        <v>82.990453249521806</v>
      </c>
      <c r="CI518" s="65">
        <v>84.840686253935701</v>
      </c>
      <c r="CJ518" s="65">
        <v>85.9956612889181</v>
      </c>
      <c r="CK518" s="65">
        <v>86.000183515833498</v>
      </c>
      <c r="CL518" s="65">
        <v>84.9371759942388</v>
      </c>
      <c r="CM518" s="65">
        <v>82.391737460703496</v>
      </c>
      <c r="CN518" s="65">
        <v>78.679099163161695</v>
      </c>
      <c r="CO518" s="65">
        <v>74.338417596018701</v>
      </c>
      <c r="CP518" s="65">
        <v>71.595489590812306</v>
      </c>
      <c r="CQ518" s="65">
        <v>70.339039062027894</v>
      </c>
      <c r="CR518" s="65">
        <v>68.739927389542999</v>
      </c>
      <c r="CS518" s="65">
        <v>67.266478130037498</v>
      </c>
      <c r="CT518" s="65">
        <v>1.1033036418329699E-3</v>
      </c>
      <c r="CU518" s="65">
        <v>-1.8200208449951499E-2</v>
      </c>
      <c r="CV518" s="65">
        <v>-3.8472309416440801E-3</v>
      </c>
      <c r="CW518" s="65">
        <v>-4.0044410022464902E-4</v>
      </c>
      <c r="CX518" s="65">
        <v>2.04328468155284E-4</v>
      </c>
      <c r="CY518" s="65">
        <v>-2.9635713418653402E-3</v>
      </c>
      <c r="CZ518" s="65">
        <v>2.43549616171944E-3</v>
      </c>
      <c r="DA518" s="67">
        <v>6.0553645876405904E-3</v>
      </c>
      <c r="DB518" s="67">
        <v>2.2111121208026701E-2</v>
      </c>
      <c r="DC518" s="67">
        <v>1.9686587795793301E-2</v>
      </c>
      <c r="DD518" s="67">
        <v>9.9150206858513706E-3</v>
      </c>
      <c r="DE518" s="65">
        <v>3.4802825250529398E-3</v>
      </c>
      <c r="DF518" s="65">
        <v>-3.5105124041213301E-3</v>
      </c>
      <c r="DG518" s="65">
        <v>-7.0704764563261696E-3</v>
      </c>
      <c r="DH518" s="65">
        <v>-1.33333373957351E-3</v>
      </c>
      <c r="DI518" s="65">
        <v>5.9069844981029596E-3</v>
      </c>
      <c r="DJ518" s="65">
        <v>6.9701095385211603E-2</v>
      </c>
      <c r="DK518" s="65">
        <v>7.7892610663860107E-2</v>
      </c>
      <c r="DL518" s="65">
        <v>7.4441761273761203E-2</v>
      </c>
      <c r="DM518" s="65">
        <v>6.1787962281290999E-2</v>
      </c>
      <c r="DN518" s="67">
        <v>3.7858628746575099E-2</v>
      </c>
      <c r="DO518" s="67">
        <v>4.3595914356715599E-3</v>
      </c>
      <c r="DP518" s="65">
        <v>-3.3126093823135198E-4</v>
      </c>
      <c r="DQ518" s="65">
        <v>1.6086409612238799E-3</v>
      </c>
      <c r="DR518" s="68">
        <v>9.2293581360668297E-5</v>
      </c>
      <c r="DS518" s="68">
        <v>7.9680250968861303E-5</v>
      </c>
      <c r="DT518" s="68">
        <v>6.11456424340343E-5</v>
      </c>
      <c r="DU518" s="68">
        <v>3.5298953414482501E-5</v>
      </c>
      <c r="DV518" s="68">
        <v>1.9680689763513601E-5</v>
      </c>
      <c r="DW518" s="68">
        <v>4.8168367097394998E-6</v>
      </c>
      <c r="DX518" s="68">
        <v>1.7223631976890701E-5</v>
      </c>
      <c r="DY518" s="68">
        <v>7.0116974181022096E-5</v>
      </c>
      <c r="DZ518" s="68">
        <v>1.8170830624664299E-5</v>
      </c>
      <c r="EA518" s="68">
        <v>1.03724224393231E-5</v>
      </c>
      <c r="EB518" s="68">
        <v>6.3659206165837299E-6</v>
      </c>
      <c r="EC518" s="68">
        <v>6.5489430725659201E-6</v>
      </c>
      <c r="ED518" s="68">
        <v>1.16045767780381E-5</v>
      </c>
      <c r="EE518" s="68">
        <v>3.1345731213524103E-5</v>
      </c>
      <c r="EF518" s="68">
        <v>4.5997776640856003E-5</v>
      </c>
      <c r="EG518" s="68">
        <v>5.94903217053997E-5</v>
      </c>
      <c r="EH518" s="68">
        <v>8.1042235125893406E-5</v>
      </c>
      <c r="EI518" s="68">
        <v>8.3540992034315605E-5</v>
      </c>
      <c r="EJ518" s="68">
        <v>8.5988044634536305E-5</v>
      </c>
      <c r="EK518" s="68">
        <v>6.2593598064865903E-5</v>
      </c>
      <c r="EL518" s="68">
        <v>1.00162664145055E-4</v>
      </c>
      <c r="EM518" s="68">
        <v>6.0916500001902597E-5</v>
      </c>
      <c r="EN518" s="68">
        <v>8.4002324703362508E-6</v>
      </c>
      <c r="EO518" s="68">
        <v>8.0682383473217001E-6</v>
      </c>
    </row>
    <row r="519" spans="2:145" x14ac:dyDescent="0.25">
      <c r="B519"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All_All_All_All_All_All_All_All_All_SLAP_PGSF_All_73050</v>
      </c>
      <c r="C519" s="65" t="s">
        <v>203</v>
      </c>
      <c r="D519" s="65" t="s">
        <v>260</v>
      </c>
      <c r="E519" s="65" t="s">
        <v>25</v>
      </c>
      <c r="F519" s="65" t="s">
        <v>25</v>
      </c>
      <c r="G519" s="65" t="s">
        <v>25</v>
      </c>
      <c r="H519" s="65" t="s">
        <v>25</v>
      </c>
      <c r="I519" s="65" t="s">
        <v>25</v>
      </c>
      <c r="J519" s="65" t="s">
        <v>25</v>
      </c>
      <c r="K519" s="65" t="s">
        <v>25</v>
      </c>
      <c r="L519" s="65" t="s">
        <v>25</v>
      </c>
      <c r="M519" s="65" t="s">
        <v>25</v>
      </c>
      <c r="N519" s="66" t="s">
        <v>284</v>
      </c>
      <c r="O519" s="65" t="s">
        <v>25</v>
      </c>
      <c r="P519" s="66">
        <v>73050</v>
      </c>
      <c r="Q519" s="65">
        <v>17</v>
      </c>
      <c r="R519" s="65">
        <v>21</v>
      </c>
      <c r="S519" s="63">
        <v>738.444444444444</v>
      </c>
      <c r="T519" s="65">
        <v>0</v>
      </c>
      <c r="U519" s="65">
        <v>0</v>
      </c>
      <c r="V519" s="65">
        <v>0</v>
      </c>
      <c r="W519" s="65">
        <v>0</v>
      </c>
      <c r="X519" s="65">
        <v>0.59584374956256603</v>
      </c>
      <c r="Y519" s="65">
        <v>0.54481690051446896</v>
      </c>
      <c r="Z519" s="65">
        <v>0.46844405179165199</v>
      </c>
      <c r="AA519" s="65">
        <v>0.38692380910928198</v>
      </c>
      <c r="AB519" s="65">
        <v>0.362989513756791</v>
      </c>
      <c r="AC519" s="65">
        <v>0.36883321798639301</v>
      </c>
      <c r="AD519" s="65">
        <v>0.41694554796733901</v>
      </c>
      <c r="AE519" s="65">
        <v>0.47293782081309599</v>
      </c>
      <c r="AF519" s="65">
        <v>0.48192825428432601</v>
      </c>
      <c r="AG519" s="65">
        <v>0.47805141895826497</v>
      </c>
      <c r="AH519" s="65">
        <v>0.48675977716315499</v>
      </c>
      <c r="AI519" s="65">
        <v>0.48370193098474501</v>
      </c>
      <c r="AJ519" s="65">
        <v>0.49489531390370201</v>
      </c>
      <c r="AK519" s="65">
        <v>0.50843844780083702</v>
      </c>
      <c r="AL519" s="65">
        <v>0.48813521169232699</v>
      </c>
      <c r="AM519" s="65">
        <v>0.50829089605509303</v>
      </c>
      <c r="AN519" s="65">
        <v>0.50713235927467804</v>
      </c>
      <c r="AO519" s="65">
        <v>0.53611336007284305</v>
      </c>
      <c r="AP519" s="65">
        <v>0.57514941930470997</v>
      </c>
      <c r="AQ519" s="65">
        <v>0.60595943530749397</v>
      </c>
      <c r="AR519" s="65">
        <v>0.62833798160381304</v>
      </c>
      <c r="AS519" s="65">
        <v>0.63173612976685301</v>
      </c>
      <c r="AT519" s="65">
        <v>0.59870821977952904</v>
      </c>
      <c r="AU519" s="65">
        <v>0.54458896743102703</v>
      </c>
      <c r="AV519" s="65">
        <v>0.550226515668362</v>
      </c>
      <c r="AW519" s="65">
        <v>0.53266279167304897</v>
      </c>
      <c r="AX519" s="65">
        <v>0.48526570528062002</v>
      </c>
      <c r="AY519" s="65">
        <v>0.42782781638004203</v>
      </c>
      <c r="AZ519" s="65">
        <v>0.38730639414559997</v>
      </c>
      <c r="BA519" s="65">
        <v>0.35999021800297598</v>
      </c>
      <c r="BB519" s="65">
        <v>0.37213232823591902</v>
      </c>
      <c r="BC519" s="65">
        <v>0.42082423032021998</v>
      </c>
      <c r="BD519" s="65">
        <v>0.482856205348699</v>
      </c>
      <c r="BE519" s="65">
        <v>0.487464459055099</v>
      </c>
      <c r="BF519" s="65">
        <v>0.46262537248362501</v>
      </c>
      <c r="BG519" s="65">
        <v>0.45973077082709701</v>
      </c>
      <c r="BH519" s="65">
        <v>0.47649482392957199</v>
      </c>
      <c r="BI519" s="65">
        <v>0.52078526433524797</v>
      </c>
      <c r="BJ519" s="65">
        <v>0.63121275234479202</v>
      </c>
      <c r="BK519" s="65">
        <v>0.74006162711149304</v>
      </c>
      <c r="BL519" s="65">
        <v>0.84940913130811102</v>
      </c>
      <c r="BM519" s="65">
        <v>0.93428684814685004</v>
      </c>
      <c r="BN519" s="65">
        <v>0.95161755424098404</v>
      </c>
      <c r="BO519" s="65">
        <v>0.91652663272289003</v>
      </c>
      <c r="BP519" s="65">
        <v>0.85755352899009996</v>
      </c>
      <c r="BQ519" s="65">
        <v>0.79569537462758799</v>
      </c>
      <c r="BR519" s="65">
        <v>0.73529103961322795</v>
      </c>
      <c r="BS519" s="65">
        <v>0.61461174132252105</v>
      </c>
      <c r="BT519" s="65">
        <v>0.52996073907491703</v>
      </c>
      <c r="BU519" s="65">
        <v>60.784096837538698</v>
      </c>
      <c r="BV519" s="65">
        <v>59.798718947541303</v>
      </c>
      <c r="BW519" s="65">
        <v>59.336035555324301</v>
      </c>
      <c r="BX519" s="65">
        <v>58.831986259571799</v>
      </c>
      <c r="BY519" s="65">
        <v>58.520204824012197</v>
      </c>
      <c r="BZ519" s="65">
        <v>58.405437999135103</v>
      </c>
      <c r="CA519" s="65">
        <v>58.3024269461907</v>
      </c>
      <c r="CB519" s="65">
        <v>58.455837153653498</v>
      </c>
      <c r="CC519" s="65">
        <v>60.174586669980499</v>
      </c>
      <c r="CD519" s="65">
        <v>62.161866593106303</v>
      </c>
      <c r="CE519" s="65">
        <v>64.600412815593501</v>
      </c>
      <c r="CF519" s="65">
        <v>66.076209012064695</v>
      </c>
      <c r="CG519" s="65">
        <v>68.532290360339999</v>
      </c>
      <c r="CH519" s="65">
        <v>70.625335949172893</v>
      </c>
      <c r="CI519" s="65">
        <v>72.491027257953505</v>
      </c>
      <c r="CJ519" s="65">
        <v>73.297520010515598</v>
      </c>
      <c r="CK519" s="65">
        <v>72.608544872581902</v>
      </c>
      <c r="CL519" s="65">
        <v>71.591711796870399</v>
      </c>
      <c r="CM519" s="65">
        <v>69.487471576236302</v>
      </c>
      <c r="CN519" s="65">
        <v>67.218162100277894</v>
      </c>
      <c r="CO519" s="65">
        <v>64.852219276968995</v>
      </c>
      <c r="CP519" s="65">
        <v>62.715392406816797</v>
      </c>
      <c r="CQ519" s="65">
        <v>61.897322483542602</v>
      </c>
      <c r="CR519" s="65">
        <v>61.310824585362198</v>
      </c>
      <c r="CS519" s="65">
        <v>60.479077595709903</v>
      </c>
      <c r="CT519" s="65">
        <v>-5.4110726070408198E-3</v>
      </c>
      <c r="CU519" s="65">
        <v>-2.49463233573065E-2</v>
      </c>
      <c r="CV519" s="65">
        <v>-6.9360487965130996E-3</v>
      </c>
      <c r="CW519" s="65">
        <v>-1.70294104373403E-3</v>
      </c>
      <c r="CX519" s="65">
        <v>2.9390460079457002E-4</v>
      </c>
      <c r="CY519" s="65">
        <v>-3.9581797400744002E-3</v>
      </c>
      <c r="CZ519" s="65">
        <v>3.5183853128453301E-3</v>
      </c>
      <c r="DA519" s="67">
        <v>6.0870429169254201E-3</v>
      </c>
      <c r="DB519" s="67">
        <v>2.3227299780831299E-2</v>
      </c>
      <c r="DC519" s="67">
        <v>2.1424178968410201E-2</v>
      </c>
      <c r="DD519" s="67">
        <v>1.37601032057548E-2</v>
      </c>
      <c r="DE519" s="65">
        <v>1.7139371668258799E-3</v>
      </c>
      <c r="DF519" s="65">
        <v>3.2326659927655399E-3</v>
      </c>
      <c r="DG519" s="65">
        <v>7.45471070502689E-3</v>
      </c>
      <c r="DH519" s="65">
        <v>1.791362153342E-2</v>
      </c>
      <c r="DI519" s="65">
        <v>2.5020977607063601E-2</v>
      </c>
      <c r="DJ519" s="65">
        <v>6.0901457865341999E-2</v>
      </c>
      <c r="DK519" s="65">
        <v>7.3817171473579302E-2</v>
      </c>
      <c r="DL519" s="65">
        <v>3.85553306337761E-2</v>
      </c>
      <c r="DM519" s="65">
        <v>2.4352740173963001E-2</v>
      </c>
      <c r="DN519" s="67">
        <v>3.8417344260939498E-2</v>
      </c>
      <c r="DO519" s="67">
        <v>1.08817726389308E-2</v>
      </c>
      <c r="DP519" s="65">
        <v>1.4303107590665899E-3</v>
      </c>
      <c r="DQ519" s="65">
        <v>1.38285577246938E-3</v>
      </c>
      <c r="DR519" s="68">
        <v>8.4356813002442403E-5</v>
      </c>
      <c r="DS519" s="68">
        <v>7.5971681050838197E-5</v>
      </c>
      <c r="DT519" s="68">
        <v>6.1522050325054899E-5</v>
      </c>
      <c r="DU519" s="68">
        <v>3.8458894318799202E-5</v>
      </c>
      <c r="DV519" s="68">
        <v>2.28037941414867E-5</v>
      </c>
      <c r="DW519" s="68">
        <v>1.2659462480777901E-5</v>
      </c>
      <c r="DX519" s="68">
        <v>2.2872402987526501E-5</v>
      </c>
      <c r="DY519" s="68">
        <v>6.9547033982893502E-5</v>
      </c>
      <c r="DZ519" s="68">
        <v>1.8103935534364501E-5</v>
      </c>
      <c r="EA519" s="68">
        <v>1.14371247493781E-5</v>
      </c>
      <c r="EB519" s="68">
        <v>8.03140667470113E-6</v>
      </c>
      <c r="EC519" s="68">
        <v>9.0222467662689594E-6</v>
      </c>
      <c r="ED519" s="68">
        <v>1.8501238210555801E-5</v>
      </c>
      <c r="EE519" s="68">
        <v>4.5494915445960798E-5</v>
      </c>
      <c r="EF519" s="68">
        <v>5.4638746526719498E-5</v>
      </c>
      <c r="EG519" s="68">
        <v>6.8248249611650496E-5</v>
      </c>
      <c r="EH519" s="68">
        <v>8.4447268739951096E-5</v>
      </c>
      <c r="EI519" s="68">
        <v>8.2729116787617297E-5</v>
      </c>
      <c r="EJ519" s="68">
        <v>8.4288609931031303E-5</v>
      </c>
      <c r="EK519" s="68">
        <v>7.4425525840756104E-5</v>
      </c>
      <c r="EL519" s="68">
        <v>9.6262369493760506E-5</v>
      </c>
      <c r="EM519" s="68">
        <v>5.22798883136739E-5</v>
      </c>
      <c r="EN519" s="68">
        <v>8.15802625403152E-6</v>
      </c>
      <c r="EO519" s="68">
        <v>7.4657662007152896E-6</v>
      </c>
    </row>
    <row r="520" spans="2:145" x14ac:dyDescent="0.25">
      <c r="B520"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All_All_All_All_All_All_All_All_All_SLAP_PGSI_All_73050</v>
      </c>
      <c r="C520" s="65" t="s">
        <v>203</v>
      </c>
      <c r="D520" s="65" t="s">
        <v>261</v>
      </c>
      <c r="E520" s="65" t="s">
        <v>25</v>
      </c>
      <c r="F520" s="65" t="s">
        <v>25</v>
      </c>
      <c r="G520" s="65" t="s">
        <v>25</v>
      </c>
      <c r="H520" s="65" t="s">
        <v>25</v>
      </c>
      <c r="I520" s="65" t="s">
        <v>25</v>
      </c>
      <c r="J520" s="65" t="s">
        <v>25</v>
      </c>
      <c r="K520" s="65" t="s">
        <v>25</v>
      </c>
      <c r="L520" s="65" t="s">
        <v>25</v>
      </c>
      <c r="M520" s="65" t="s">
        <v>25</v>
      </c>
      <c r="N520" s="66" t="s">
        <v>285</v>
      </c>
      <c r="O520" s="65" t="s">
        <v>25</v>
      </c>
      <c r="P520" s="66">
        <v>73050</v>
      </c>
      <c r="Q520" s="65">
        <v>17</v>
      </c>
      <c r="R520" s="65">
        <v>21</v>
      </c>
      <c r="S520" s="63">
        <v>5117.5555555555502</v>
      </c>
      <c r="T520" s="65">
        <v>0</v>
      </c>
      <c r="U520" s="65">
        <v>0</v>
      </c>
      <c r="V520" s="65">
        <v>0</v>
      </c>
      <c r="W520" s="65">
        <v>0</v>
      </c>
      <c r="X520" s="65">
        <v>0.93847570025625604</v>
      </c>
      <c r="Y520" s="65">
        <v>0.84315012871995998</v>
      </c>
      <c r="Z520" s="65">
        <v>0.75856302305780499</v>
      </c>
      <c r="AA520" s="65">
        <v>0.70351612868416302</v>
      </c>
      <c r="AB520" s="65">
        <v>0.67862937273063095</v>
      </c>
      <c r="AC520" s="65">
        <v>0.69881380221935396</v>
      </c>
      <c r="AD520" s="65">
        <v>0.74649579673891597</v>
      </c>
      <c r="AE520" s="65">
        <v>0.79825757907527095</v>
      </c>
      <c r="AF520" s="65">
        <v>0.78111200452032004</v>
      </c>
      <c r="AG520" s="65">
        <v>0.82325336082213096</v>
      </c>
      <c r="AH520" s="65">
        <v>0.91103463500608795</v>
      </c>
      <c r="AI520" s="65">
        <v>1.0280428330151401</v>
      </c>
      <c r="AJ520" s="65">
        <v>1.2034436991919499</v>
      </c>
      <c r="AK520" s="65">
        <v>1.4043482095647299</v>
      </c>
      <c r="AL520" s="65">
        <v>1.6153431174022299</v>
      </c>
      <c r="AM520" s="65">
        <v>1.79770099538421</v>
      </c>
      <c r="AN520" s="65">
        <v>1.82408855483125</v>
      </c>
      <c r="AO520" s="65">
        <v>1.87711327272217</v>
      </c>
      <c r="AP520" s="65">
        <v>1.8462681028899499</v>
      </c>
      <c r="AQ520" s="65">
        <v>1.71821814687187</v>
      </c>
      <c r="AR520" s="65">
        <v>1.6265036097555901</v>
      </c>
      <c r="AS520" s="65">
        <v>1.5627738518113901</v>
      </c>
      <c r="AT520" s="65">
        <v>1.33594649607611</v>
      </c>
      <c r="AU520" s="65">
        <v>1.1256714587486001</v>
      </c>
      <c r="AV520" s="65">
        <v>1.0540960953774201</v>
      </c>
      <c r="AW520" s="65">
        <v>0.99333463331164895</v>
      </c>
      <c r="AX520" s="65">
        <v>0.88935051538907794</v>
      </c>
      <c r="AY520" s="65">
        <v>0.80036836798934097</v>
      </c>
      <c r="AZ520" s="65">
        <v>0.73496209526523704</v>
      </c>
      <c r="BA520" s="65">
        <v>0.69924281104109298</v>
      </c>
      <c r="BB520" s="65">
        <v>0.69236154745159395</v>
      </c>
      <c r="BC520" s="65">
        <v>0.71765948640719601</v>
      </c>
      <c r="BD520" s="65">
        <v>0.74351501751810001</v>
      </c>
      <c r="BE520" s="65">
        <v>0.75264829976101999</v>
      </c>
      <c r="BF520" s="65">
        <v>0.80809768890232303</v>
      </c>
      <c r="BG520" s="65">
        <v>0.89891072590780197</v>
      </c>
      <c r="BH520" s="65">
        <v>1.0475659300131399</v>
      </c>
      <c r="BI520" s="65">
        <v>1.24036161711287</v>
      </c>
      <c r="BJ520" s="65">
        <v>1.46714194125664</v>
      </c>
      <c r="BK520" s="65">
        <v>1.6883560522288801</v>
      </c>
      <c r="BL520" s="65">
        <v>1.85845995950858</v>
      </c>
      <c r="BM520" s="65">
        <v>1.98578732187943</v>
      </c>
      <c r="BN520" s="65">
        <v>2.0462933624400099</v>
      </c>
      <c r="BO520" s="65">
        <v>2.0145935446669299</v>
      </c>
      <c r="BP520" s="65">
        <v>1.86658148969602</v>
      </c>
      <c r="BQ520" s="65">
        <v>1.70032449497482</v>
      </c>
      <c r="BR520" s="65">
        <v>1.5312548295664099</v>
      </c>
      <c r="BS520" s="65">
        <v>1.32159846892498</v>
      </c>
      <c r="BT520" s="65">
        <v>1.1265611094474799</v>
      </c>
      <c r="BU520" s="65">
        <v>75.858832857497603</v>
      </c>
      <c r="BV520" s="65">
        <v>73.393781197090803</v>
      </c>
      <c r="BW520" s="65">
        <v>72.429839753894896</v>
      </c>
      <c r="BX520" s="65">
        <v>70.622307965609906</v>
      </c>
      <c r="BY520" s="65">
        <v>69.364839744495001</v>
      </c>
      <c r="BZ520" s="65">
        <v>67.821943563703599</v>
      </c>
      <c r="CA520" s="65">
        <v>67.265228874196694</v>
      </c>
      <c r="CB520" s="65">
        <v>67.706070444174301</v>
      </c>
      <c r="CC520" s="65">
        <v>71.545960385583598</v>
      </c>
      <c r="CD520" s="65">
        <v>76.827502220764103</v>
      </c>
      <c r="CE520" s="65">
        <v>81.6418825147435</v>
      </c>
      <c r="CF520" s="65">
        <v>85.497051637090905</v>
      </c>
      <c r="CG520" s="65">
        <v>88.494219092316897</v>
      </c>
      <c r="CH520" s="65">
        <v>91.359599311997897</v>
      </c>
      <c r="CI520" s="65">
        <v>93.522734561184905</v>
      </c>
      <c r="CJ520" s="65">
        <v>95.062670340972602</v>
      </c>
      <c r="CK520" s="65">
        <v>96.086414413835797</v>
      </c>
      <c r="CL520" s="65">
        <v>96.040776969237697</v>
      </c>
      <c r="CM520" s="65">
        <v>95.171718404609607</v>
      </c>
      <c r="CN520" s="65">
        <v>92.377298476847301</v>
      </c>
      <c r="CO520" s="65">
        <v>87.436054334637404</v>
      </c>
      <c r="CP520" s="65">
        <v>82.510438147182199</v>
      </c>
      <c r="CQ520" s="65">
        <v>79.700062263228205</v>
      </c>
      <c r="CR520" s="65">
        <v>78.3542663160205</v>
      </c>
      <c r="CS520" s="65">
        <v>76.254810812905802</v>
      </c>
      <c r="CT520" s="65">
        <v>1.9428118043391798E-2</v>
      </c>
      <c r="CU520" s="65">
        <v>1.1010646432444799E-2</v>
      </c>
      <c r="CV520" s="65">
        <v>1.4340508679524499E-2</v>
      </c>
      <c r="CW520" s="65">
        <v>8.5268520536188799E-3</v>
      </c>
      <c r="CX520" s="65">
        <v>1.2544218458138501E-3</v>
      </c>
      <c r="CY520" s="65">
        <v>-2.10889525692906E-3</v>
      </c>
      <c r="CZ520" s="65">
        <v>-3.4213597424730401E-4</v>
      </c>
      <c r="DA520" s="67">
        <v>8.5757878445663592E-3</v>
      </c>
      <c r="DB520" s="67">
        <v>1.8993061141484701E-2</v>
      </c>
      <c r="DC520" s="67">
        <v>1.5917196094579499E-2</v>
      </c>
      <c r="DD520" s="67">
        <v>5.2828680764503803E-3</v>
      </c>
      <c r="DE520" s="65">
        <v>4.5244016857711802E-3</v>
      </c>
      <c r="DF520" s="65">
        <v>-9.69024850406929E-3</v>
      </c>
      <c r="DG520" s="65">
        <v>-4.2183103933184996E-3</v>
      </c>
      <c r="DH520" s="65">
        <v>5.6252002014235396E-3</v>
      </c>
      <c r="DI520" s="65">
        <v>1.0601476520341E-2</v>
      </c>
      <c r="DJ520" s="65">
        <v>8.2380626303569099E-2</v>
      </c>
      <c r="DK520" s="65">
        <v>0.100326184919092</v>
      </c>
      <c r="DL520" s="65">
        <v>0.109813828443561</v>
      </c>
      <c r="DM520" s="65">
        <v>0.105583853671176</v>
      </c>
      <c r="DN520" s="67">
        <v>5.0985082954920401E-2</v>
      </c>
      <c r="DO520" s="67">
        <v>-2.7124627328165502E-3</v>
      </c>
      <c r="DP520" s="65">
        <v>-3.84229542576516E-3</v>
      </c>
      <c r="DQ520" s="65">
        <v>1.05528123894676E-4</v>
      </c>
      <c r="DR520" s="68">
        <v>5.3470160547310697E-5</v>
      </c>
      <c r="DS520" s="68">
        <v>4.55531223415088E-5</v>
      </c>
      <c r="DT520" s="68">
        <v>3.4742193749231001E-5</v>
      </c>
      <c r="DU520" s="68">
        <v>1.9219002496607701E-5</v>
      </c>
      <c r="DV520" s="68">
        <v>9.5463499422381997E-6</v>
      </c>
      <c r="DW520" s="68">
        <v>2.92932695682557E-6</v>
      </c>
      <c r="DX520" s="68">
        <v>9.4810823258708192E-6</v>
      </c>
      <c r="DY520" s="68">
        <v>4.3607687912174399E-5</v>
      </c>
      <c r="DZ520" s="68">
        <v>1.1912264191545301E-5</v>
      </c>
      <c r="EA520" s="68">
        <v>6.9504498333391802E-6</v>
      </c>
      <c r="EB520" s="68">
        <v>6.19117473041767E-6</v>
      </c>
      <c r="EC520" s="68">
        <v>4.4176068757106796E-6</v>
      </c>
      <c r="ED520" s="68">
        <v>8.5676484857133207E-6</v>
      </c>
      <c r="EE520" s="68">
        <v>2.5075285524200101E-5</v>
      </c>
      <c r="EF520" s="68">
        <v>3.7790348249303E-5</v>
      </c>
      <c r="EG520" s="68">
        <v>4.4000300163033703E-5</v>
      </c>
      <c r="EH520" s="68">
        <v>5.2687722551824402E-5</v>
      </c>
      <c r="EI520" s="68">
        <v>5.6109879300899597E-5</v>
      </c>
      <c r="EJ520" s="68">
        <v>5.8240442732993602E-5</v>
      </c>
      <c r="EK520" s="68">
        <v>5.0762079027361403E-5</v>
      </c>
      <c r="EL520" s="68">
        <v>7.5479460933904597E-5</v>
      </c>
      <c r="EM520" s="68">
        <v>4.1588205822415503E-5</v>
      </c>
      <c r="EN520" s="68">
        <v>5.6570781154424603E-6</v>
      </c>
      <c r="EO520" s="68">
        <v>5.4002430952357002E-6</v>
      </c>
    </row>
    <row r="521" spans="2:145" x14ac:dyDescent="0.25">
      <c r="B521"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All_All_All_All_All_All_All_All_All_SLAP_PGST_All_73050</v>
      </c>
      <c r="C521" s="65" t="s">
        <v>203</v>
      </c>
      <c r="D521" s="65" t="s">
        <v>262</v>
      </c>
      <c r="E521" s="65" t="s">
        <v>25</v>
      </c>
      <c r="F521" s="65" t="s">
        <v>25</v>
      </c>
      <c r="G521" s="65" t="s">
        <v>25</v>
      </c>
      <c r="H521" s="65" t="s">
        <v>25</v>
      </c>
      <c r="I521" s="65" t="s">
        <v>25</v>
      </c>
      <c r="J521" s="65" t="s">
        <v>25</v>
      </c>
      <c r="K521" s="65" t="s">
        <v>25</v>
      </c>
      <c r="L521" s="65" t="s">
        <v>25</v>
      </c>
      <c r="M521" s="65" t="s">
        <v>25</v>
      </c>
      <c r="N521" s="66" t="s">
        <v>286</v>
      </c>
      <c r="O521" s="65" t="s">
        <v>25</v>
      </c>
      <c r="P521" s="66">
        <v>73050</v>
      </c>
      <c r="Q521" s="65">
        <v>17</v>
      </c>
      <c r="R521" s="65">
        <v>21</v>
      </c>
      <c r="S521" s="63">
        <v>4057.88888888888</v>
      </c>
      <c r="T521" s="65">
        <v>0</v>
      </c>
      <c r="U521" s="65">
        <v>0</v>
      </c>
      <c r="V521" s="65">
        <v>0</v>
      </c>
      <c r="W521" s="65">
        <v>0</v>
      </c>
      <c r="X521" s="65">
        <v>0.99203572510779003</v>
      </c>
      <c r="Y521" s="65">
        <v>0.86792032209694903</v>
      </c>
      <c r="Z521" s="65">
        <v>0.78604157629073701</v>
      </c>
      <c r="AA521" s="65">
        <v>0.73000329050415702</v>
      </c>
      <c r="AB521" s="65">
        <v>0.69150833181369098</v>
      </c>
      <c r="AC521" s="65">
        <v>0.70910319111935705</v>
      </c>
      <c r="AD521" s="65">
        <v>0.74450288559171596</v>
      </c>
      <c r="AE521" s="65">
        <v>0.80899254528678599</v>
      </c>
      <c r="AF521" s="65">
        <v>0.83211451065050002</v>
      </c>
      <c r="AG521" s="65">
        <v>0.88303787912564002</v>
      </c>
      <c r="AH521" s="65">
        <v>1.0055987273437099</v>
      </c>
      <c r="AI521" s="65">
        <v>1.1354670205712201</v>
      </c>
      <c r="AJ521" s="65">
        <v>1.32192892815413</v>
      </c>
      <c r="AK521" s="65">
        <v>1.5127251128346</v>
      </c>
      <c r="AL521" s="65">
        <v>1.7547656957953399</v>
      </c>
      <c r="AM521" s="65">
        <v>1.93524178149443</v>
      </c>
      <c r="AN521" s="65">
        <v>1.9898061060165499</v>
      </c>
      <c r="AO521" s="65">
        <v>2.0658355920742699</v>
      </c>
      <c r="AP521" s="65">
        <v>2.0149254865667898</v>
      </c>
      <c r="AQ521" s="65">
        <v>1.88420839635139</v>
      </c>
      <c r="AR521" s="65">
        <v>1.7092331082610801</v>
      </c>
      <c r="AS521" s="65">
        <v>1.6036007261592999</v>
      </c>
      <c r="AT521" s="65">
        <v>1.38203811385466</v>
      </c>
      <c r="AU521" s="65">
        <v>1.17145722161535</v>
      </c>
      <c r="AV521" s="65">
        <v>1.09369854161001</v>
      </c>
      <c r="AW521" s="65">
        <v>1.0050249608342301</v>
      </c>
      <c r="AX521" s="65">
        <v>0.89462747705039303</v>
      </c>
      <c r="AY521" s="65">
        <v>0.805897510114432</v>
      </c>
      <c r="AZ521" s="65">
        <v>0.74062013020215101</v>
      </c>
      <c r="BA521" s="65">
        <v>0.70742388043697901</v>
      </c>
      <c r="BB521" s="65">
        <v>0.70041075437456102</v>
      </c>
      <c r="BC521" s="65">
        <v>0.72726944251453196</v>
      </c>
      <c r="BD521" s="65">
        <v>0.76305021475109902</v>
      </c>
      <c r="BE521" s="65">
        <v>0.79079342554999499</v>
      </c>
      <c r="BF521" s="65">
        <v>0.87265912681364599</v>
      </c>
      <c r="BG521" s="65">
        <v>0.99384277884424799</v>
      </c>
      <c r="BH521" s="65">
        <v>1.15554846222567</v>
      </c>
      <c r="BI521" s="65">
        <v>1.34776261708852</v>
      </c>
      <c r="BJ521" s="65">
        <v>1.5424862472618299</v>
      </c>
      <c r="BK521" s="65">
        <v>1.7717765527746701</v>
      </c>
      <c r="BL521" s="65">
        <v>1.9370600399129401</v>
      </c>
      <c r="BM521" s="65">
        <v>2.0494465824300701</v>
      </c>
      <c r="BN521" s="65">
        <v>2.1004339224444499</v>
      </c>
      <c r="BO521" s="65">
        <v>2.05329408742318</v>
      </c>
      <c r="BP521" s="65">
        <v>1.8891831442445099</v>
      </c>
      <c r="BQ521" s="65">
        <v>1.7322437637689601</v>
      </c>
      <c r="BR521" s="65">
        <v>1.57725348150325</v>
      </c>
      <c r="BS521" s="65">
        <v>1.37624925424004</v>
      </c>
      <c r="BT521" s="65">
        <v>1.1707635580639899</v>
      </c>
      <c r="BU521" s="65">
        <v>75.630588997839894</v>
      </c>
      <c r="BV521" s="65">
        <v>72.941016535643698</v>
      </c>
      <c r="BW521" s="65">
        <v>71.875586855488805</v>
      </c>
      <c r="BX521" s="65">
        <v>71.024519076829094</v>
      </c>
      <c r="BY521" s="65">
        <v>70.129083242395794</v>
      </c>
      <c r="BZ521" s="65">
        <v>69.375003559157406</v>
      </c>
      <c r="CA521" s="65">
        <v>68.9964446874272</v>
      </c>
      <c r="CB521" s="65">
        <v>68.982653688468005</v>
      </c>
      <c r="CC521" s="65">
        <v>71.758623775814698</v>
      </c>
      <c r="CD521" s="65">
        <v>78.0091050039739</v>
      </c>
      <c r="CE521" s="65">
        <v>81.820061890561703</v>
      </c>
      <c r="CF521" s="65">
        <v>85.337755414371998</v>
      </c>
      <c r="CG521" s="65">
        <v>88.461449029241294</v>
      </c>
      <c r="CH521" s="65">
        <v>91.475741886613207</v>
      </c>
      <c r="CI521" s="65">
        <v>93.873884074467298</v>
      </c>
      <c r="CJ521" s="65">
        <v>95.580677084169196</v>
      </c>
      <c r="CK521" s="65">
        <v>96.430056205431697</v>
      </c>
      <c r="CL521" s="65">
        <v>96.2085437786223</v>
      </c>
      <c r="CM521" s="65">
        <v>94.820012516151394</v>
      </c>
      <c r="CN521" s="65">
        <v>91.853819367192699</v>
      </c>
      <c r="CO521" s="65">
        <v>87.592203468403895</v>
      </c>
      <c r="CP521" s="65">
        <v>83.354058680841504</v>
      </c>
      <c r="CQ521" s="65">
        <v>79.840671808192695</v>
      </c>
      <c r="CR521" s="65">
        <v>77.694655437044304</v>
      </c>
      <c r="CS521" s="65">
        <v>75.9273923622941</v>
      </c>
      <c r="CT521" s="65">
        <v>1.88857772984313E-2</v>
      </c>
      <c r="CU521" s="65">
        <v>9.1664229197860603E-3</v>
      </c>
      <c r="CV521" s="65">
        <v>1.3176456152797699E-2</v>
      </c>
      <c r="CW521" s="65">
        <v>9.25835408134742E-3</v>
      </c>
      <c r="CX521" s="65">
        <v>1.6868794306103699E-3</v>
      </c>
      <c r="CY521" s="65">
        <v>-2.1490998527656001E-3</v>
      </c>
      <c r="CZ521" s="65">
        <v>-1.0441936257362E-3</v>
      </c>
      <c r="DA521" s="67">
        <v>8.9697525518545197E-3</v>
      </c>
      <c r="DB521" s="67">
        <v>1.89343025870292E-2</v>
      </c>
      <c r="DC521" s="67">
        <v>1.50356166081976E-2</v>
      </c>
      <c r="DD521" s="67">
        <v>5.4342452213443099E-3</v>
      </c>
      <c r="DE521" s="65">
        <v>4.6605537621823203E-3</v>
      </c>
      <c r="DF521" s="65">
        <v>-8.6149698297595598E-3</v>
      </c>
      <c r="DG521" s="65">
        <v>-2.6551730087594001E-3</v>
      </c>
      <c r="DH521" s="65">
        <v>7.8923361759731005E-3</v>
      </c>
      <c r="DI521" s="65">
        <v>1.17551069436334E-2</v>
      </c>
      <c r="DJ521" s="65">
        <v>8.3072235440263195E-2</v>
      </c>
      <c r="DK521" s="65">
        <v>0.10105280947398999</v>
      </c>
      <c r="DL521" s="65">
        <v>0.10950273630595</v>
      </c>
      <c r="DM521" s="65">
        <v>0.106118120421857</v>
      </c>
      <c r="DN521" s="67">
        <v>4.9965647135755999E-2</v>
      </c>
      <c r="DO521" s="67">
        <v>-3.8616658412255899E-3</v>
      </c>
      <c r="DP521" s="65">
        <v>-3.7925701991066898E-3</v>
      </c>
      <c r="DQ521" s="65">
        <v>2.9428036107111702E-4</v>
      </c>
      <c r="DR521" s="68">
        <v>9.8053514823068295E-5</v>
      </c>
      <c r="DS521" s="68">
        <v>8.2420496275710102E-5</v>
      </c>
      <c r="DT521" s="68">
        <v>6.1658946664757799E-5</v>
      </c>
      <c r="DU521" s="68">
        <v>3.0224423448244999E-5</v>
      </c>
      <c r="DV521" s="68">
        <v>1.2907836343310399E-5</v>
      </c>
      <c r="DW521" s="68">
        <v>3.9825672743455897E-6</v>
      </c>
      <c r="DX521" s="68">
        <v>1.3810580006844201E-5</v>
      </c>
      <c r="DY521" s="68">
        <v>9.6113495175543506E-5</v>
      </c>
      <c r="DZ521" s="68">
        <v>2.0679391881593199E-5</v>
      </c>
      <c r="EA521" s="68">
        <v>1.3355717367736699E-5</v>
      </c>
      <c r="EB521" s="68">
        <v>9.2206150733528606E-6</v>
      </c>
      <c r="EC521" s="68">
        <v>7.61614481868339E-6</v>
      </c>
      <c r="ED521" s="68">
        <v>1.6604783719141802E-5</v>
      </c>
      <c r="EE521" s="68">
        <v>4.9007111156982998E-5</v>
      </c>
      <c r="EF521" s="68">
        <v>6.2349692485982303E-5</v>
      </c>
      <c r="EG521" s="68">
        <v>7.0348868791613505E-5</v>
      </c>
      <c r="EH521" s="68">
        <v>7.9718636325656106E-5</v>
      </c>
      <c r="EI521" s="68">
        <v>8.63435480408577E-5</v>
      </c>
      <c r="EJ521" s="68">
        <v>8.9269509372808597E-5</v>
      </c>
      <c r="EK521" s="68">
        <v>8.4781223775085498E-5</v>
      </c>
      <c r="EL521" s="68">
        <v>1.4984772243098501E-4</v>
      </c>
      <c r="EM521" s="68">
        <v>7.9333729810517894E-5</v>
      </c>
      <c r="EN521" s="68">
        <v>9.1703629781400599E-6</v>
      </c>
      <c r="EO521" s="68">
        <v>8.3381836804304496E-6</v>
      </c>
    </row>
    <row r="522" spans="2:145" x14ac:dyDescent="0.25">
      <c r="B522" s="64" t="str">
        <f>TG_Data[[#This Row],[LCA]]&amp;"_"&amp;TG_Data[[#This Row],[care]]&amp;"_"&amp;TG_Data[[#This Row],[fera]]&amp;"_"&amp;TG_Data[[#This Row],[nem]]&amp;"_"&amp;TG_Data[[#This Row],[sgip]]&amp;"_"&amp;TG_Data[[#This Row],[rate]]&amp;"_"&amp;TG_Data[[#This Row],[TOU]]&amp;"_"&amp;TG_Data[[#This Row],[hftd]]&amp;"_"&amp;TG_Data[[#This Row],[bill_protect]]&amp;"_"&amp;TG_Data[[#This Row],[sublap_id]]&amp;"_"&amp;TG_Data[[#This Row],[enrollment]]&amp;"_"&amp;TG_Data[[#This Row],[date]]</f>
        <v>All_All_All_All_All_All_All_All_All_SLAP_PGZP_All_73050</v>
      </c>
      <c r="C522" s="65" t="s">
        <v>203</v>
      </c>
      <c r="D522" s="65" t="s">
        <v>263</v>
      </c>
      <c r="E522" s="65" t="s">
        <v>25</v>
      </c>
      <c r="F522" s="65" t="s">
        <v>25</v>
      </c>
      <c r="G522" s="65" t="s">
        <v>25</v>
      </c>
      <c r="H522" s="65" t="s">
        <v>25</v>
      </c>
      <c r="I522" s="65" t="s">
        <v>25</v>
      </c>
      <c r="J522" s="65" t="s">
        <v>25</v>
      </c>
      <c r="K522" s="65" t="s">
        <v>25</v>
      </c>
      <c r="L522" s="65" t="s">
        <v>25</v>
      </c>
      <c r="M522" s="65" t="s">
        <v>25</v>
      </c>
      <c r="N522" s="66" t="s">
        <v>287</v>
      </c>
      <c r="O522" s="65" t="s">
        <v>25</v>
      </c>
      <c r="P522" s="66">
        <v>73050</v>
      </c>
      <c r="Q522" s="65">
        <v>17</v>
      </c>
      <c r="R522" s="65">
        <v>21</v>
      </c>
      <c r="S522" s="63">
        <v>1386.88888888888</v>
      </c>
      <c r="T522" s="65">
        <v>0</v>
      </c>
      <c r="U522" s="65">
        <v>0</v>
      </c>
      <c r="V522" s="65">
        <v>0</v>
      </c>
      <c r="W522" s="65">
        <v>0</v>
      </c>
      <c r="X522" s="65">
        <v>1.05831781272457</v>
      </c>
      <c r="Y522" s="65">
        <v>0.90978635933554297</v>
      </c>
      <c r="Z522" s="65">
        <v>0.81287726222593004</v>
      </c>
      <c r="AA522" s="65">
        <v>0.75293212850063795</v>
      </c>
      <c r="AB522" s="65">
        <v>0.69190429000102005</v>
      </c>
      <c r="AC522" s="65">
        <v>0.69384126269237401</v>
      </c>
      <c r="AD522" s="65">
        <v>0.73910313750585599</v>
      </c>
      <c r="AE522" s="65">
        <v>0.76034593102553205</v>
      </c>
      <c r="AF522" s="65">
        <v>0.78649547482200799</v>
      </c>
      <c r="AG522" s="65">
        <v>0.87519772352359704</v>
      </c>
      <c r="AH522" s="65">
        <v>1.0046932064547001</v>
      </c>
      <c r="AI522" s="65">
        <v>1.21209363273304</v>
      </c>
      <c r="AJ522" s="65">
        <v>1.4218344409081201</v>
      </c>
      <c r="AK522" s="65">
        <v>1.6727867169377899</v>
      </c>
      <c r="AL522" s="65">
        <v>1.8692473339629001</v>
      </c>
      <c r="AM522" s="65">
        <v>2.0975958439624098</v>
      </c>
      <c r="AN522" s="65">
        <v>2.1636034961923598</v>
      </c>
      <c r="AO522" s="65">
        <v>2.18290265891507</v>
      </c>
      <c r="AP522" s="65">
        <v>2.1092088031260801</v>
      </c>
      <c r="AQ522" s="65">
        <v>2.00295657537482</v>
      </c>
      <c r="AR522" s="65">
        <v>1.87413921865482</v>
      </c>
      <c r="AS522" s="65">
        <v>1.8090893764167699</v>
      </c>
      <c r="AT522" s="65">
        <v>1.5502694506807</v>
      </c>
      <c r="AU522" s="65">
        <v>1.2731582965925901</v>
      </c>
      <c r="AV522" s="65">
        <v>1.1548943403701499</v>
      </c>
      <c r="AW522" s="65">
        <v>1.10901153295239</v>
      </c>
      <c r="AX522" s="65">
        <v>0.96264338632553603</v>
      </c>
      <c r="AY522" s="65">
        <v>0.851208900446073</v>
      </c>
      <c r="AZ522" s="65">
        <v>0.76167616202177502</v>
      </c>
      <c r="BA522" s="65">
        <v>0.70610180910310705</v>
      </c>
      <c r="BB522" s="65">
        <v>0.687469178219699</v>
      </c>
      <c r="BC522" s="65">
        <v>0.71269532636316602</v>
      </c>
      <c r="BD522" s="65">
        <v>0.76829569424975297</v>
      </c>
      <c r="BE522" s="65">
        <v>0.80397032196618101</v>
      </c>
      <c r="BF522" s="65">
        <v>0.89310938218551394</v>
      </c>
      <c r="BG522" s="65">
        <v>1.0143846662276399</v>
      </c>
      <c r="BH522" s="65">
        <v>1.19102632153843</v>
      </c>
      <c r="BI522" s="65">
        <v>1.40831636944255</v>
      </c>
      <c r="BJ522" s="65">
        <v>1.64410188778805</v>
      </c>
      <c r="BK522" s="65">
        <v>1.86508131523593</v>
      </c>
      <c r="BL522" s="65">
        <v>2.03727625853992</v>
      </c>
      <c r="BM522" s="65">
        <v>2.1679692564250499</v>
      </c>
      <c r="BN522" s="65">
        <v>2.2375729883200801</v>
      </c>
      <c r="BO522" s="65">
        <v>2.1998743077557799</v>
      </c>
      <c r="BP522" s="65">
        <v>2.06187998329426</v>
      </c>
      <c r="BQ522" s="65">
        <v>1.927938791331</v>
      </c>
      <c r="BR522" s="65">
        <v>1.7710982560190001</v>
      </c>
      <c r="BS522" s="65">
        <v>1.51049917959529</v>
      </c>
      <c r="BT522" s="65">
        <v>1.28550271605987</v>
      </c>
      <c r="BU522" s="65">
        <v>80.2384056220194</v>
      </c>
      <c r="BV522" s="65">
        <v>77.6853603776825</v>
      </c>
      <c r="BW522" s="65">
        <v>76.259481633437005</v>
      </c>
      <c r="BX522" s="65">
        <v>75.301012323960805</v>
      </c>
      <c r="BY522" s="65">
        <v>73.227458347608405</v>
      </c>
      <c r="BZ522" s="65">
        <v>71.763515891120093</v>
      </c>
      <c r="CA522" s="65">
        <v>70.9853983144898</v>
      </c>
      <c r="CB522" s="65">
        <v>71.303113148293505</v>
      </c>
      <c r="CC522" s="65">
        <v>74.9123738007779</v>
      </c>
      <c r="CD522" s="65">
        <v>78.736473441298003</v>
      </c>
      <c r="CE522" s="65">
        <v>83.293983225847995</v>
      </c>
      <c r="CF522" s="65">
        <v>87.185671492530503</v>
      </c>
      <c r="CG522" s="65">
        <v>90.630426338416697</v>
      </c>
      <c r="CH522" s="65">
        <v>93.091727784633505</v>
      </c>
      <c r="CI522" s="65">
        <v>95.185991817605498</v>
      </c>
      <c r="CJ522" s="65">
        <v>96.532399193818094</v>
      </c>
      <c r="CK522" s="65">
        <v>97.301433775273694</v>
      </c>
      <c r="CL522" s="65">
        <v>97.259478397866602</v>
      </c>
      <c r="CM522" s="65">
        <v>96.282823004594107</v>
      </c>
      <c r="CN522" s="65">
        <v>94.794697563435903</v>
      </c>
      <c r="CO522" s="65">
        <v>92.172760262096304</v>
      </c>
      <c r="CP522" s="65">
        <v>89.659655568547905</v>
      </c>
      <c r="CQ522" s="65">
        <v>86.688256741696605</v>
      </c>
      <c r="CR522" s="65">
        <v>84.457811419158105</v>
      </c>
      <c r="CS522" s="65">
        <v>82.196538632049894</v>
      </c>
      <c r="CT522" s="65">
        <v>3.07416627779207E-2</v>
      </c>
      <c r="CU522" s="65">
        <v>3.20896964163742E-2</v>
      </c>
      <c r="CV522" s="65">
        <v>2.7813062217762599E-2</v>
      </c>
      <c r="CW522" s="65">
        <v>1.86683008835241E-2</v>
      </c>
      <c r="CX522" s="65">
        <v>2.1959097312340601E-3</v>
      </c>
      <c r="CY522" s="65">
        <v>-1.1405623460037399E-3</v>
      </c>
      <c r="CZ522" s="65">
        <v>-3.2675347721034202E-3</v>
      </c>
      <c r="DA522" s="67">
        <v>1.0769413657301601E-2</v>
      </c>
      <c r="DB522" s="67">
        <v>1.6150452136359902E-2</v>
      </c>
      <c r="DC522" s="67">
        <v>1.38078158616881E-2</v>
      </c>
      <c r="DD522" s="67">
        <v>3.6315823108927E-3</v>
      </c>
      <c r="DE522" s="65">
        <v>4.8954981014891902E-3</v>
      </c>
      <c r="DF522" s="65">
        <v>-6.8434268218216E-3</v>
      </c>
      <c r="DG522" s="65">
        <v>1.0214408349647101E-2</v>
      </c>
      <c r="DH522" s="65">
        <v>1.8506836243422801E-2</v>
      </c>
      <c r="DI522" s="65">
        <v>1.9491976195342601E-2</v>
      </c>
      <c r="DJ522" s="65">
        <v>8.1352553915289297E-2</v>
      </c>
      <c r="DK522" s="65">
        <v>0.10571659235132499</v>
      </c>
      <c r="DL522" s="65">
        <v>0.106683795258796</v>
      </c>
      <c r="DM522" s="65">
        <v>9.8282702093623595E-2</v>
      </c>
      <c r="DN522" s="67">
        <v>7.6376325833868497E-2</v>
      </c>
      <c r="DO522" s="67">
        <v>1.2235825108968401E-2</v>
      </c>
      <c r="DP522" s="65">
        <v>-4.6658527724199299E-3</v>
      </c>
      <c r="DQ522" s="65">
        <v>1.50165092077598E-5</v>
      </c>
      <c r="DR522" s="68">
        <v>5.1059073163264299E-5</v>
      </c>
      <c r="DS522" s="68">
        <v>4.2117732127539397E-5</v>
      </c>
      <c r="DT522" s="68">
        <v>3.0724002643183997E-5</v>
      </c>
      <c r="DU522" s="68">
        <v>1.6047621586826899E-5</v>
      </c>
      <c r="DV522" s="68">
        <v>6.7764034842415098E-6</v>
      </c>
      <c r="DW522" s="68">
        <v>2.6924919447316502E-6</v>
      </c>
      <c r="DX522" s="68">
        <v>7.4265500338135096E-6</v>
      </c>
      <c r="DY522" s="68">
        <v>4.25214359019833E-5</v>
      </c>
      <c r="DZ522" s="68">
        <v>1.3548047635797601E-5</v>
      </c>
      <c r="EA522" s="68">
        <v>9.2963600854096899E-6</v>
      </c>
      <c r="EB522" s="68">
        <v>5.4809558320541199E-6</v>
      </c>
      <c r="EC522" s="68">
        <v>7.5600751092347002E-6</v>
      </c>
      <c r="ED522" s="68">
        <v>1.5481816846969801E-5</v>
      </c>
      <c r="EE522" s="68">
        <v>3.5038774950340002E-5</v>
      </c>
      <c r="EF522" s="68">
        <v>4.5014568496038303E-5</v>
      </c>
      <c r="EG522" s="68">
        <v>5.0133077009133197E-5</v>
      </c>
      <c r="EH522" s="68">
        <v>6.0229345283814299E-5</v>
      </c>
      <c r="EI522" s="68">
        <v>6.3461053256587597E-5</v>
      </c>
      <c r="EJ522" s="68">
        <v>6.3264147392692096E-5</v>
      </c>
      <c r="EK522" s="68">
        <v>6.3308897658288804E-5</v>
      </c>
      <c r="EL522" s="68">
        <v>9.2945069754450004E-5</v>
      </c>
      <c r="EM522" s="68">
        <v>5.8111486204810103E-5</v>
      </c>
      <c r="EN522" s="68">
        <v>9.0172700155991795E-6</v>
      </c>
      <c r="EO522" s="68">
        <v>9.5011521327844408E-6</v>
      </c>
    </row>
    <row r="523" spans="2:145" x14ac:dyDescent="0.25">
      <c r="B523" s="59"/>
      <c r="C523" s="52"/>
      <c r="D523" s="52"/>
      <c r="E523" s="52"/>
      <c r="F523" s="52"/>
      <c r="G523" s="52"/>
      <c r="H523" s="52"/>
      <c r="I523" s="52"/>
      <c r="J523" s="52"/>
      <c r="K523" s="52"/>
      <c r="L523" s="52"/>
      <c r="M523" s="52"/>
      <c r="N523" s="55"/>
      <c r="O523" s="52"/>
      <c r="P523" s="55"/>
      <c r="Q523" s="52"/>
      <c r="R523" s="52"/>
      <c r="S523" s="56"/>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7"/>
      <c r="DB523" s="57"/>
      <c r="DC523" s="57"/>
      <c r="DD523" s="57"/>
      <c r="DE523" s="52"/>
      <c r="DF523" s="52"/>
      <c r="DG523" s="52"/>
      <c r="DH523" s="52"/>
      <c r="DI523" s="52"/>
      <c r="DJ523" s="52"/>
      <c r="DK523" s="52"/>
      <c r="DL523" s="52"/>
      <c r="DM523" s="52"/>
      <c r="DN523" s="57"/>
      <c r="DO523" s="57"/>
      <c r="DP523" s="52"/>
      <c r="DQ523" s="52"/>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row>
    <row r="524" spans="2:145" x14ac:dyDescent="0.25">
      <c r="B524" s="64"/>
      <c r="C524" s="65"/>
      <c r="D524" s="65"/>
      <c r="E524" s="65"/>
      <c r="F524" s="65"/>
      <c r="G524" s="65"/>
      <c r="H524" s="65"/>
      <c r="I524" s="65"/>
      <c r="J524" s="65"/>
      <c r="K524" s="65"/>
      <c r="L524" s="65"/>
      <c r="M524" s="65"/>
      <c r="N524" s="66"/>
      <c r="O524" s="65"/>
      <c r="P524" s="66"/>
      <c r="Q524" s="65"/>
      <c r="R524" s="65"/>
      <c r="S524" s="63"/>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7"/>
      <c r="DB524" s="67"/>
      <c r="DC524" s="67"/>
      <c r="DD524" s="67"/>
      <c r="DE524" s="65"/>
      <c r="DF524" s="65"/>
      <c r="DG524" s="65"/>
      <c r="DH524" s="65"/>
      <c r="DI524" s="65"/>
      <c r="DJ524" s="65"/>
      <c r="DK524" s="65"/>
      <c r="DL524" s="65"/>
      <c r="DM524" s="65"/>
      <c r="DN524" s="67"/>
      <c r="DO524" s="67"/>
      <c r="DP524" s="65"/>
      <c r="DQ524" s="65"/>
      <c r="DR524" s="68"/>
      <c r="DS524" s="68"/>
      <c r="DT524" s="68"/>
      <c r="DU524" s="68"/>
      <c r="DV524" s="68"/>
      <c r="DW524" s="68"/>
      <c r="DX524" s="68"/>
      <c r="DY524" s="68"/>
      <c r="DZ524" s="68"/>
      <c r="EA524" s="68"/>
      <c r="EB524" s="68"/>
      <c r="EC524" s="68"/>
      <c r="ED524" s="68"/>
      <c r="EE524" s="68"/>
      <c r="EF524" s="68"/>
      <c r="EG524" s="68"/>
      <c r="EH524" s="68"/>
      <c r="EI524" s="68"/>
      <c r="EJ524" s="68"/>
      <c r="EK524" s="68"/>
      <c r="EL524" s="68"/>
      <c r="EM524" s="68"/>
      <c r="EN524" s="68"/>
      <c r="EO524" s="68"/>
    </row>
    <row r="525" spans="2:145" x14ac:dyDescent="0.25">
      <c r="B525" s="64"/>
      <c r="C525" s="65"/>
      <c r="D525" s="65"/>
      <c r="E525" s="65"/>
      <c r="F525" s="65"/>
      <c r="G525" s="65"/>
      <c r="H525" s="65"/>
      <c r="I525" s="65"/>
      <c r="J525" s="65"/>
      <c r="K525" s="65"/>
      <c r="L525" s="65"/>
      <c r="M525" s="65"/>
      <c r="N525" s="66"/>
      <c r="O525" s="65"/>
      <c r="P525" s="66"/>
      <c r="Q525" s="65"/>
      <c r="R525" s="65"/>
      <c r="S525" s="63"/>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7"/>
      <c r="DB525" s="67"/>
      <c r="DC525" s="67"/>
      <c r="DD525" s="67"/>
      <c r="DE525" s="65"/>
      <c r="DF525" s="65"/>
      <c r="DG525" s="65"/>
      <c r="DH525" s="65"/>
      <c r="DI525" s="65"/>
      <c r="DJ525" s="65"/>
      <c r="DK525" s="65"/>
      <c r="DL525" s="65"/>
      <c r="DM525" s="65"/>
      <c r="DN525" s="67"/>
      <c r="DO525" s="67"/>
      <c r="DP525" s="65"/>
      <c r="DQ525" s="65"/>
      <c r="DR525" s="68"/>
      <c r="DS525" s="68"/>
      <c r="DT525" s="68"/>
      <c r="DU525" s="68"/>
      <c r="DV525" s="68"/>
      <c r="DW525" s="68"/>
      <c r="DX525" s="68"/>
      <c r="DY525" s="68"/>
      <c r="DZ525" s="68"/>
      <c r="EA525" s="68"/>
      <c r="EB525" s="68"/>
      <c r="EC525" s="68"/>
      <c r="ED525" s="68"/>
      <c r="EE525" s="68"/>
      <c r="EF525" s="68"/>
      <c r="EG525" s="68"/>
      <c r="EH525" s="68"/>
      <c r="EI525" s="68"/>
      <c r="EJ525" s="68"/>
      <c r="EK525" s="68"/>
      <c r="EL525" s="68"/>
      <c r="EM525" s="68"/>
      <c r="EN525" s="68"/>
      <c r="EO525" s="68"/>
    </row>
    <row r="526" spans="2:145" x14ac:dyDescent="0.25">
      <c r="B526" s="64"/>
      <c r="C526" s="65"/>
      <c r="D526" s="65"/>
      <c r="E526" s="65"/>
      <c r="F526" s="65"/>
      <c r="G526" s="65"/>
      <c r="H526" s="65"/>
      <c r="I526" s="65"/>
      <c r="J526" s="65"/>
      <c r="K526" s="65"/>
      <c r="L526" s="65"/>
      <c r="M526" s="65"/>
      <c r="N526" s="66"/>
      <c r="O526" s="65"/>
      <c r="P526" s="66"/>
      <c r="Q526" s="65"/>
      <c r="R526" s="65"/>
      <c r="S526" s="63"/>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7"/>
      <c r="DB526" s="67"/>
      <c r="DC526" s="67"/>
      <c r="DD526" s="67"/>
      <c r="DE526" s="65"/>
      <c r="DF526" s="65"/>
      <c r="DG526" s="65"/>
      <c r="DH526" s="65"/>
      <c r="DI526" s="65"/>
      <c r="DJ526" s="65"/>
      <c r="DK526" s="65"/>
      <c r="DL526" s="65"/>
      <c r="DM526" s="65"/>
      <c r="DN526" s="67"/>
      <c r="DO526" s="67"/>
      <c r="DP526" s="65"/>
      <c r="DQ526" s="65"/>
      <c r="DR526" s="68"/>
      <c r="DS526" s="68"/>
      <c r="DT526" s="68"/>
      <c r="DU526" s="68"/>
      <c r="DV526" s="68"/>
      <c r="DW526" s="68"/>
      <c r="DX526" s="68"/>
      <c r="DY526" s="68"/>
      <c r="DZ526" s="68"/>
      <c r="EA526" s="68"/>
      <c r="EB526" s="68"/>
      <c r="EC526" s="68"/>
      <c r="ED526" s="68"/>
      <c r="EE526" s="68"/>
      <c r="EF526" s="68"/>
      <c r="EG526" s="68"/>
      <c r="EH526" s="68"/>
      <c r="EI526" s="68"/>
      <c r="EJ526" s="68"/>
      <c r="EK526" s="68"/>
      <c r="EL526" s="68"/>
      <c r="EM526" s="68"/>
      <c r="EN526" s="68"/>
      <c r="EO526" s="68"/>
    </row>
    <row r="527" spans="2:145" x14ac:dyDescent="0.25">
      <c r="B527" s="64"/>
      <c r="C527" s="65"/>
      <c r="D527" s="65"/>
      <c r="E527" s="65"/>
      <c r="F527" s="65"/>
      <c r="G527" s="65"/>
      <c r="H527" s="65"/>
      <c r="I527" s="65"/>
      <c r="J527" s="65"/>
      <c r="K527" s="65"/>
      <c r="L527" s="65"/>
      <c r="M527" s="65"/>
      <c r="N527" s="66"/>
      <c r="O527" s="65"/>
      <c r="P527" s="66"/>
      <c r="Q527" s="65"/>
      <c r="R527" s="65"/>
      <c r="S527" s="63"/>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7"/>
      <c r="DB527" s="67"/>
      <c r="DC527" s="67"/>
      <c r="DD527" s="67"/>
      <c r="DE527" s="65"/>
      <c r="DF527" s="65"/>
      <c r="DG527" s="65"/>
      <c r="DH527" s="65"/>
      <c r="DI527" s="65"/>
      <c r="DJ527" s="65"/>
      <c r="DK527" s="65"/>
      <c r="DL527" s="65"/>
      <c r="DM527" s="65"/>
      <c r="DN527" s="67"/>
      <c r="DO527" s="67"/>
      <c r="DP527" s="65"/>
      <c r="DQ527" s="65"/>
      <c r="DR527" s="68"/>
      <c r="DS527" s="68"/>
      <c r="DT527" s="68"/>
      <c r="DU527" s="68"/>
      <c r="DV527" s="68"/>
      <c r="DW527" s="68"/>
      <c r="DX527" s="68"/>
      <c r="DY527" s="68"/>
      <c r="DZ527" s="68"/>
      <c r="EA527" s="68"/>
      <c r="EB527" s="68"/>
      <c r="EC527" s="68"/>
      <c r="ED527" s="68"/>
      <c r="EE527" s="68"/>
      <c r="EF527" s="68"/>
      <c r="EG527" s="68"/>
      <c r="EH527" s="68"/>
      <c r="EI527" s="68"/>
      <c r="EJ527" s="68"/>
      <c r="EK527" s="68"/>
      <c r="EL527" s="68"/>
      <c r="EM527" s="68"/>
      <c r="EN527" s="68"/>
      <c r="EO527" s="68"/>
    </row>
    <row r="528" spans="2:145" x14ac:dyDescent="0.25">
      <c r="B528" s="64"/>
      <c r="C528" s="65"/>
      <c r="D528" s="65"/>
      <c r="E528" s="65"/>
      <c r="F528" s="65"/>
      <c r="G528" s="65"/>
      <c r="H528" s="65"/>
      <c r="I528" s="65"/>
      <c r="J528" s="65"/>
      <c r="K528" s="65"/>
      <c r="L528" s="65"/>
      <c r="M528" s="65"/>
      <c r="N528" s="66"/>
      <c r="O528" s="65"/>
      <c r="P528" s="66"/>
      <c r="Q528" s="65"/>
      <c r="R528" s="65"/>
      <c r="S528" s="63"/>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7"/>
      <c r="DB528" s="67"/>
      <c r="DC528" s="67"/>
      <c r="DD528" s="67"/>
      <c r="DE528" s="65"/>
      <c r="DF528" s="65"/>
      <c r="DG528" s="65"/>
      <c r="DH528" s="65"/>
      <c r="DI528" s="65"/>
      <c r="DJ528" s="65"/>
      <c r="DK528" s="65"/>
      <c r="DL528" s="65"/>
      <c r="DM528" s="65"/>
      <c r="DN528" s="67"/>
      <c r="DO528" s="67"/>
      <c r="DP528" s="65"/>
      <c r="DQ528" s="65"/>
      <c r="DR528" s="68"/>
      <c r="DS528" s="68"/>
      <c r="DT528" s="68"/>
      <c r="DU528" s="68"/>
      <c r="DV528" s="68"/>
      <c r="DW528" s="68"/>
      <c r="DX528" s="68"/>
      <c r="DY528" s="68"/>
      <c r="DZ528" s="68"/>
      <c r="EA528" s="68"/>
      <c r="EB528" s="68"/>
      <c r="EC528" s="68"/>
      <c r="ED528" s="68"/>
      <c r="EE528" s="68"/>
      <c r="EF528" s="68"/>
      <c r="EG528" s="68"/>
      <c r="EH528" s="68"/>
      <c r="EI528" s="68"/>
      <c r="EJ528" s="68"/>
      <c r="EK528" s="68"/>
      <c r="EL528" s="68"/>
      <c r="EM528" s="68"/>
      <c r="EN528" s="68"/>
      <c r="EO528" s="68"/>
    </row>
    <row r="529" spans="2:145" x14ac:dyDescent="0.25">
      <c r="B529" s="64"/>
      <c r="C529" s="65"/>
      <c r="D529" s="65"/>
      <c r="E529" s="65"/>
      <c r="F529" s="65"/>
      <c r="G529" s="65"/>
      <c r="H529" s="65"/>
      <c r="I529" s="65"/>
      <c r="J529" s="65"/>
      <c r="K529" s="65"/>
      <c r="L529" s="65"/>
      <c r="M529" s="65"/>
      <c r="N529" s="66"/>
      <c r="O529" s="65"/>
      <c r="P529" s="66"/>
      <c r="Q529" s="65"/>
      <c r="R529" s="65"/>
      <c r="S529" s="63"/>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7"/>
      <c r="DB529" s="67"/>
      <c r="DC529" s="67"/>
      <c r="DD529" s="67"/>
      <c r="DE529" s="65"/>
      <c r="DF529" s="65"/>
      <c r="DG529" s="65"/>
      <c r="DH529" s="65"/>
      <c r="DI529" s="65"/>
      <c r="DJ529" s="65"/>
      <c r="DK529" s="65"/>
      <c r="DL529" s="65"/>
      <c r="DM529" s="65"/>
      <c r="DN529" s="67"/>
      <c r="DO529" s="67"/>
      <c r="DP529" s="65"/>
      <c r="DQ529" s="65"/>
      <c r="DR529" s="68"/>
      <c r="DS529" s="68"/>
      <c r="DT529" s="68"/>
      <c r="DU529" s="68"/>
      <c r="DV529" s="68"/>
      <c r="DW529" s="68"/>
      <c r="DX529" s="68"/>
      <c r="DY529" s="68"/>
      <c r="DZ529" s="68"/>
      <c r="EA529" s="68"/>
      <c r="EB529" s="68"/>
      <c r="EC529" s="68"/>
      <c r="ED529" s="68"/>
      <c r="EE529" s="68"/>
      <c r="EF529" s="68"/>
      <c r="EG529" s="68"/>
      <c r="EH529" s="68"/>
      <c r="EI529" s="68"/>
      <c r="EJ529" s="68"/>
      <c r="EK529" s="68"/>
      <c r="EL529" s="68"/>
      <c r="EM529" s="68"/>
      <c r="EN529" s="68"/>
      <c r="EO529" s="68"/>
    </row>
    <row r="530" spans="2:145" x14ac:dyDescent="0.25">
      <c r="B530" s="64"/>
      <c r="C530" s="65"/>
      <c r="D530" s="65"/>
      <c r="E530" s="65"/>
      <c r="F530" s="65"/>
      <c r="G530" s="65"/>
      <c r="H530" s="65"/>
      <c r="I530" s="65"/>
      <c r="J530" s="65"/>
      <c r="K530" s="65"/>
      <c r="L530" s="65"/>
      <c r="M530" s="65"/>
      <c r="N530" s="66"/>
      <c r="O530" s="65"/>
      <c r="P530" s="66"/>
      <c r="Q530" s="65"/>
      <c r="R530" s="65"/>
      <c r="S530" s="63"/>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7"/>
      <c r="DB530" s="67"/>
      <c r="DC530" s="67"/>
      <c r="DD530" s="67"/>
      <c r="DE530" s="65"/>
      <c r="DF530" s="65"/>
      <c r="DG530" s="65"/>
      <c r="DH530" s="65"/>
      <c r="DI530" s="65"/>
      <c r="DJ530" s="65"/>
      <c r="DK530" s="65"/>
      <c r="DL530" s="65"/>
      <c r="DM530" s="65"/>
      <c r="DN530" s="67"/>
      <c r="DO530" s="67"/>
      <c r="DP530" s="65"/>
      <c r="DQ530" s="65"/>
      <c r="DR530" s="68"/>
      <c r="DS530" s="68"/>
      <c r="DT530" s="68"/>
      <c r="DU530" s="68"/>
      <c r="DV530" s="68"/>
      <c r="DW530" s="68"/>
      <c r="DX530" s="68"/>
      <c r="DY530" s="68"/>
      <c r="DZ530" s="68"/>
      <c r="EA530" s="68"/>
      <c r="EB530" s="68"/>
      <c r="EC530" s="68"/>
      <c r="ED530" s="68"/>
      <c r="EE530" s="68"/>
      <c r="EF530" s="68"/>
      <c r="EG530" s="68"/>
      <c r="EH530" s="68"/>
      <c r="EI530" s="68"/>
      <c r="EJ530" s="68"/>
      <c r="EK530" s="68"/>
      <c r="EL530" s="68"/>
      <c r="EM530" s="68"/>
      <c r="EN530" s="68"/>
      <c r="EO530" s="68"/>
    </row>
    <row r="531" spans="2:145" x14ac:dyDescent="0.25">
      <c r="B531" s="64"/>
      <c r="C531" s="65"/>
      <c r="D531" s="65"/>
      <c r="E531" s="65"/>
      <c r="F531" s="65"/>
      <c r="G531" s="65"/>
      <c r="H531" s="65"/>
      <c r="I531" s="65"/>
      <c r="J531" s="65"/>
      <c r="K531" s="65"/>
      <c r="L531" s="65"/>
      <c r="M531" s="65"/>
      <c r="N531" s="66"/>
      <c r="O531" s="65"/>
      <c r="P531" s="66"/>
      <c r="Q531" s="65"/>
      <c r="R531" s="65"/>
      <c r="S531" s="63"/>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7"/>
      <c r="DB531" s="67"/>
      <c r="DC531" s="67"/>
      <c r="DD531" s="67"/>
      <c r="DE531" s="65"/>
      <c r="DF531" s="65"/>
      <c r="DG531" s="65"/>
      <c r="DH531" s="65"/>
      <c r="DI531" s="65"/>
      <c r="DJ531" s="65"/>
      <c r="DK531" s="65"/>
      <c r="DL531" s="65"/>
      <c r="DM531" s="65"/>
      <c r="DN531" s="67"/>
      <c r="DO531" s="67"/>
      <c r="DP531" s="65"/>
      <c r="DQ531" s="65"/>
      <c r="DR531" s="68"/>
      <c r="DS531" s="68"/>
      <c r="DT531" s="68"/>
      <c r="DU531" s="68"/>
      <c r="DV531" s="68"/>
      <c r="DW531" s="68"/>
      <c r="DX531" s="68"/>
      <c r="DY531" s="68"/>
      <c r="DZ531" s="68"/>
      <c r="EA531" s="68"/>
      <c r="EB531" s="68"/>
      <c r="EC531" s="68"/>
      <c r="ED531" s="68"/>
      <c r="EE531" s="68"/>
      <c r="EF531" s="68"/>
      <c r="EG531" s="68"/>
      <c r="EH531" s="68"/>
      <c r="EI531" s="68"/>
      <c r="EJ531" s="68"/>
      <c r="EK531" s="68"/>
      <c r="EL531" s="68"/>
      <c r="EM531" s="68"/>
      <c r="EN531" s="68"/>
      <c r="EO531" s="68"/>
    </row>
    <row r="532" spans="2:145" x14ac:dyDescent="0.25">
      <c r="B532" s="64"/>
      <c r="C532" s="65"/>
      <c r="D532" s="65"/>
      <c r="E532" s="65"/>
      <c r="F532" s="65"/>
      <c r="G532" s="65"/>
      <c r="H532" s="65"/>
      <c r="I532" s="65"/>
      <c r="J532" s="65"/>
      <c r="K532" s="65"/>
      <c r="L532" s="65"/>
      <c r="M532" s="65"/>
      <c r="N532" s="66"/>
      <c r="O532" s="65"/>
      <c r="P532" s="66"/>
      <c r="Q532" s="65"/>
      <c r="R532" s="65"/>
      <c r="S532" s="63"/>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7"/>
      <c r="DB532" s="67"/>
      <c r="DC532" s="67"/>
      <c r="DD532" s="67"/>
      <c r="DE532" s="65"/>
      <c r="DF532" s="65"/>
      <c r="DG532" s="65"/>
      <c r="DH532" s="65"/>
      <c r="DI532" s="65"/>
      <c r="DJ532" s="65"/>
      <c r="DK532" s="65"/>
      <c r="DL532" s="65"/>
      <c r="DM532" s="65"/>
      <c r="DN532" s="67"/>
      <c r="DO532" s="67"/>
      <c r="DP532" s="65"/>
      <c r="DQ532" s="65"/>
      <c r="DR532" s="68"/>
      <c r="DS532" s="68"/>
      <c r="DT532" s="68"/>
      <c r="DU532" s="68"/>
      <c r="DV532" s="68"/>
      <c r="DW532" s="68"/>
      <c r="DX532" s="68"/>
      <c r="DY532" s="68"/>
      <c r="DZ532" s="68"/>
      <c r="EA532" s="68"/>
      <c r="EB532" s="68"/>
      <c r="EC532" s="68"/>
      <c r="ED532" s="68"/>
      <c r="EE532" s="68"/>
      <c r="EF532" s="68"/>
      <c r="EG532" s="68"/>
      <c r="EH532" s="68"/>
      <c r="EI532" s="68"/>
      <c r="EJ532" s="68"/>
      <c r="EK532" s="68"/>
      <c r="EL532" s="68"/>
      <c r="EM532" s="68"/>
      <c r="EN532" s="68"/>
      <c r="EO532" s="68"/>
    </row>
    <row r="533" spans="2:145" x14ac:dyDescent="0.25">
      <c r="B533" s="64"/>
      <c r="C533" s="65"/>
      <c r="D533" s="65"/>
      <c r="E533" s="65"/>
      <c r="F533" s="65"/>
      <c r="G533" s="65"/>
      <c r="H533" s="65"/>
      <c r="I533" s="65"/>
      <c r="J533" s="65"/>
      <c r="K533" s="65"/>
      <c r="L533" s="65"/>
      <c r="M533" s="65"/>
      <c r="N533" s="66"/>
      <c r="O533" s="65"/>
      <c r="P533" s="66"/>
      <c r="Q533" s="65"/>
      <c r="R533" s="65"/>
      <c r="S533" s="63"/>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7"/>
      <c r="DB533" s="67"/>
      <c r="DC533" s="67"/>
      <c r="DD533" s="67"/>
      <c r="DE533" s="65"/>
      <c r="DF533" s="65"/>
      <c r="DG533" s="65"/>
      <c r="DH533" s="65"/>
      <c r="DI533" s="65"/>
      <c r="DJ533" s="65"/>
      <c r="DK533" s="65"/>
      <c r="DL533" s="65"/>
      <c r="DM533" s="65"/>
      <c r="DN533" s="67"/>
      <c r="DO533" s="67"/>
      <c r="DP533" s="65"/>
      <c r="DQ533" s="65"/>
      <c r="DR533" s="68"/>
      <c r="DS533" s="68"/>
      <c r="DT533" s="68"/>
      <c r="DU533" s="68"/>
      <c r="DV533" s="68"/>
      <c r="DW533" s="68"/>
      <c r="DX533" s="68"/>
      <c r="DY533" s="68"/>
      <c r="DZ533" s="68"/>
      <c r="EA533" s="68"/>
      <c r="EB533" s="68"/>
      <c r="EC533" s="68"/>
      <c r="ED533" s="68"/>
      <c r="EE533" s="68"/>
      <c r="EF533" s="68"/>
      <c r="EG533" s="68"/>
      <c r="EH533" s="68"/>
      <c r="EI533" s="68"/>
      <c r="EJ533" s="68"/>
      <c r="EK533" s="68"/>
      <c r="EL533" s="68"/>
      <c r="EM533" s="68"/>
      <c r="EN533" s="68"/>
      <c r="EO533" s="68"/>
    </row>
    <row r="534" spans="2:145" x14ac:dyDescent="0.25">
      <c r="B534" s="64"/>
      <c r="C534" s="65"/>
      <c r="D534" s="65"/>
      <c r="E534" s="65"/>
      <c r="F534" s="65"/>
      <c r="G534" s="65"/>
      <c r="H534" s="65"/>
      <c r="I534" s="65"/>
      <c r="J534" s="65"/>
      <c r="K534" s="65"/>
      <c r="L534" s="65"/>
      <c r="M534" s="65"/>
      <c r="N534" s="66"/>
      <c r="O534" s="65"/>
      <c r="P534" s="66"/>
      <c r="Q534" s="65"/>
      <c r="R534" s="65"/>
      <c r="S534" s="63"/>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7"/>
      <c r="DB534" s="67"/>
      <c r="DC534" s="67"/>
      <c r="DD534" s="67"/>
      <c r="DE534" s="65"/>
      <c r="DF534" s="65"/>
      <c r="DG534" s="65"/>
      <c r="DH534" s="65"/>
      <c r="DI534" s="65"/>
      <c r="DJ534" s="65"/>
      <c r="DK534" s="65"/>
      <c r="DL534" s="65"/>
      <c r="DM534" s="65"/>
      <c r="DN534" s="67"/>
      <c r="DO534" s="67"/>
      <c r="DP534" s="65"/>
      <c r="DQ534" s="65"/>
      <c r="DR534" s="68"/>
      <c r="DS534" s="68"/>
      <c r="DT534" s="68"/>
      <c r="DU534" s="68"/>
      <c r="DV534" s="68"/>
      <c r="DW534" s="68"/>
      <c r="DX534" s="68"/>
      <c r="DY534" s="68"/>
      <c r="DZ534" s="68"/>
      <c r="EA534" s="68"/>
      <c r="EB534" s="68"/>
      <c r="EC534" s="68"/>
      <c r="ED534" s="68"/>
      <c r="EE534" s="68"/>
      <c r="EF534" s="68"/>
      <c r="EG534" s="68"/>
      <c r="EH534" s="68"/>
      <c r="EI534" s="68"/>
      <c r="EJ534" s="68"/>
      <c r="EK534" s="68"/>
      <c r="EL534" s="68"/>
      <c r="EM534" s="68"/>
      <c r="EN534" s="68"/>
      <c r="EO534" s="68"/>
    </row>
    <row r="535" spans="2:145" x14ac:dyDescent="0.25">
      <c r="B535" s="64"/>
      <c r="C535" s="65"/>
      <c r="D535" s="65"/>
      <c r="E535" s="65"/>
      <c r="F535" s="65"/>
      <c r="G535" s="65"/>
      <c r="H535" s="65"/>
      <c r="I535" s="65"/>
      <c r="J535" s="65"/>
      <c r="K535" s="65"/>
      <c r="L535" s="65"/>
      <c r="M535" s="65"/>
      <c r="N535" s="66"/>
      <c r="O535" s="65"/>
      <c r="P535" s="66"/>
      <c r="Q535" s="65"/>
      <c r="R535" s="65"/>
      <c r="S535" s="63"/>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7"/>
      <c r="DB535" s="67"/>
      <c r="DC535" s="67"/>
      <c r="DD535" s="67"/>
      <c r="DE535" s="65"/>
      <c r="DF535" s="65"/>
      <c r="DG535" s="65"/>
      <c r="DH535" s="65"/>
      <c r="DI535" s="65"/>
      <c r="DJ535" s="65"/>
      <c r="DK535" s="65"/>
      <c r="DL535" s="65"/>
      <c r="DM535" s="65"/>
      <c r="DN535" s="67"/>
      <c r="DO535" s="67"/>
      <c r="DP535" s="65"/>
      <c r="DQ535" s="65"/>
      <c r="DR535" s="68"/>
      <c r="DS535" s="68"/>
      <c r="DT535" s="68"/>
      <c r="DU535" s="68"/>
      <c r="DV535" s="68"/>
      <c r="DW535" s="68"/>
      <c r="DX535" s="68"/>
      <c r="DY535" s="68"/>
      <c r="DZ535" s="68"/>
      <c r="EA535" s="68"/>
      <c r="EB535" s="68"/>
      <c r="EC535" s="68"/>
      <c r="ED535" s="68"/>
      <c r="EE535" s="68"/>
      <c r="EF535" s="68"/>
      <c r="EG535" s="68"/>
      <c r="EH535" s="68"/>
      <c r="EI535" s="68"/>
      <c r="EJ535" s="68"/>
      <c r="EK535" s="68"/>
      <c r="EL535" s="68"/>
      <c r="EM535" s="68"/>
      <c r="EN535" s="68"/>
      <c r="EO535" s="68"/>
    </row>
    <row r="536" spans="2:145" x14ac:dyDescent="0.25">
      <c r="B536" s="64"/>
      <c r="C536" s="65"/>
      <c r="D536" s="65"/>
      <c r="E536" s="65"/>
      <c r="F536" s="65"/>
      <c r="G536" s="65"/>
      <c r="H536" s="65"/>
      <c r="I536" s="65"/>
      <c r="J536" s="65"/>
      <c r="K536" s="65"/>
      <c r="L536" s="65"/>
      <c r="M536" s="65"/>
      <c r="N536" s="66"/>
      <c r="O536" s="65"/>
      <c r="P536" s="66"/>
      <c r="Q536" s="65"/>
      <c r="R536" s="65"/>
      <c r="S536" s="63"/>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7"/>
      <c r="DB536" s="67"/>
      <c r="DC536" s="67"/>
      <c r="DD536" s="67"/>
      <c r="DE536" s="65"/>
      <c r="DF536" s="65"/>
      <c r="DG536" s="65"/>
      <c r="DH536" s="65"/>
      <c r="DI536" s="65"/>
      <c r="DJ536" s="65"/>
      <c r="DK536" s="65"/>
      <c r="DL536" s="65"/>
      <c r="DM536" s="65"/>
      <c r="DN536" s="67"/>
      <c r="DO536" s="67"/>
      <c r="DP536" s="65"/>
      <c r="DQ536" s="65"/>
      <c r="DR536" s="68"/>
      <c r="DS536" s="68"/>
      <c r="DT536" s="68"/>
      <c r="DU536" s="68"/>
      <c r="DV536" s="68"/>
      <c r="DW536" s="68"/>
      <c r="DX536" s="68"/>
      <c r="DY536" s="68"/>
      <c r="DZ536" s="68"/>
      <c r="EA536" s="68"/>
      <c r="EB536" s="68"/>
      <c r="EC536" s="68"/>
      <c r="ED536" s="68"/>
      <c r="EE536" s="68"/>
      <c r="EF536" s="68"/>
      <c r="EG536" s="68"/>
      <c r="EH536" s="68"/>
      <c r="EI536" s="68"/>
      <c r="EJ536" s="68"/>
      <c r="EK536" s="68"/>
      <c r="EL536" s="68"/>
      <c r="EM536" s="68"/>
      <c r="EN536" s="68"/>
      <c r="EO536" s="68"/>
    </row>
    <row r="537" spans="2:145" x14ac:dyDescent="0.25">
      <c r="B537" s="64"/>
      <c r="C537" s="65"/>
      <c r="D537" s="65"/>
      <c r="E537" s="65"/>
      <c r="F537" s="65"/>
      <c r="G537" s="65"/>
      <c r="H537" s="65"/>
      <c r="I537" s="65"/>
      <c r="J537" s="65"/>
      <c r="K537" s="65"/>
      <c r="L537" s="65"/>
      <c r="M537" s="65"/>
      <c r="N537" s="66"/>
      <c r="O537" s="65"/>
      <c r="P537" s="66"/>
      <c r="Q537" s="65"/>
      <c r="R537" s="65"/>
      <c r="S537" s="63"/>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7"/>
      <c r="DB537" s="67"/>
      <c r="DC537" s="67"/>
      <c r="DD537" s="67"/>
      <c r="DE537" s="65"/>
      <c r="DF537" s="65"/>
      <c r="DG537" s="65"/>
      <c r="DH537" s="65"/>
      <c r="DI537" s="65"/>
      <c r="DJ537" s="65"/>
      <c r="DK537" s="65"/>
      <c r="DL537" s="65"/>
      <c r="DM537" s="65"/>
      <c r="DN537" s="67"/>
      <c r="DO537" s="67"/>
      <c r="DP537" s="65"/>
      <c r="DQ537" s="65"/>
      <c r="DR537" s="68"/>
      <c r="DS537" s="68"/>
      <c r="DT537" s="68"/>
      <c r="DU537" s="68"/>
      <c r="DV537" s="68"/>
      <c r="DW537" s="68"/>
      <c r="DX537" s="68"/>
      <c r="DY537" s="68"/>
      <c r="DZ537" s="68"/>
      <c r="EA537" s="68"/>
      <c r="EB537" s="68"/>
      <c r="EC537" s="68"/>
      <c r="ED537" s="68"/>
      <c r="EE537" s="68"/>
      <c r="EF537" s="68"/>
      <c r="EG537" s="68"/>
      <c r="EH537" s="68"/>
      <c r="EI537" s="68"/>
      <c r="EJ537" s="68"/>
      <c r="EK537" s="68"/>
      <c r="EL537" s="68"/>
      <c r="EM537" s="68"/>
      <c r="EN537" s="68"/>
      <c r="EO537" s="68"/>
    </row>
    <row r="538" spans="2:145" x14ac:dyDescent="0.25">
      <c r="B538" s="64"/>
      <c r="C538" s="65"/>
      <c r="D538" s="65"/>
      <c r="E538" s="65"/>
      <c r="F538" s="65"/>
      <c r="G538" s="65"/>
      <c r="H538" s="65"/>
      <c r="I538" s="65"/>
      <c r="J538" s="65"/>
      <c r="K538" s="65"/>
      <c r="L538" s="65"/>
      <c r="M538" s="65"/>
      <c r="N538" s="66"/>
      <c r="O538" s="65"/>
      <c r="P538" s="66"/>
      <c r="Q538" s="65"/>
      <c r="R538" s="65"/>
      <c r="S538" s="63"/>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7"/>
      <c r="DB538" s="67"/>
      <c r="DC538" s="67"/>
      <c r="DD538" s="67"/>
      <c r="DE538" s="65"/>
      <c r="DF538" s="65"/>
      <c r="DG538" s="65"/>
      <c r="DH538" s="65"/>
      <c r="DI538" s="65"/>
      <c r="DJ538" s="65"/>
      <c r="DK538" s="65"/>
      <c r="DL538" s="65"/>
      <c r="DM538" s="65"/>
      <c r="DN538" s="67"/>
      <c r="DO538" s="67"/>
      <c r="DP538" s="65"/>
      <c r="DQ538" s="65"/>
      <c r="DR538" s="68"/>
      <c r="DS538" s="68"/>
      <c r="DT538" s="68"/>
      <c r="DU538" s="68"/>
      <c r="DV538" s="68"/>
      <c r="DW538" s="68"/>
      <c r="DX538" s="68"/>
      <c r="DY538" s="68"/>
      <c r="DZ538" s="68"/>
      <c r="EA538" s="68"/>
      <c r="EB538" s="68"/>
      <c r="EC538" s="68"/>
      <c r="ED538" s="68"/>
      <c r="EE538" s="68"/>
      <c r="EF538" s="68"/>
      <c r="EG538" s="68"/>
      <c r="EH538" s="68"/>
      <c r="EI538" s="68"/>
      <c r="EJ538" s="68"/>
      <c r="EK538" s="68"/>
      <c r="EL538" s="68"/>
      <c r="EM538" s="68"/>
      <c r="EN538" s="68"/>
      <c r="EO538" s="68"/>
    </row>
    <row r="539" spans="2:145" x14ac:dyDescent="0.25">
      <c r="B539" s="64"/>
      <c r="C539" s="65"/>
      <c r="D539" s="65"/>
      <c r="E539" s="65"/>
      <c r="F539" s="65"/>
      <c r="G539" s="65"/>
      <c r="H539" s="65"/>
      <c r="I539" s="65"/>
      <c r="J539" s="65"/>
      <c r="K539" s="65"/>
      <c r="L539" s="65"/>
      <c r="M539" s="65"/>
      <c r="N539" s="66"/>
      <c r="O539" s="65"/>
      <c r="P539" s="66"/>
      <c r="Q539" s="65"/>
      <c r="R539" s="65"/>
      <c r="S539" s="63"/>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7"/>
      <c r="DB539" s="67"/>
      <c r="DC539" s="67"/>
      <c r="DD539" s="67"/>
      <c r="DE539" s="65"/>
      <c r="DF539" s="65"/>
      <c r="DG539" s="65"/>
      <c r="DH539" s="65"/>
      <c r="DI539" s="65"/>
      <c r="DJ539" s="65"/>
      <c r="DK539" s="65"/>
      <c r="DL539" s="65"/>
      <c r="DM539" s="65"/>
      <c r="DN539" s="67"/>
      <c r="DO539" s="67"/>
      <c r="DP539" s="65"/>
      <c r="DQ539" s="65"/>
      <c r="DR539" s="68"/>
      <c r="DS539" s="68"/>
      <c r="DT539" s="68"/>
      <c r="DU539" s="68"/>
      <c r="DV539" s="68"/>
      <c r="DW539" s="68"/>
      <c r="DX539" s="68"/>
      <c r="DY539" s="68"/>
      <c r="DZ539" s="68"/>
      <c r="EA539" s="68"/>
      <c r="EB539" s="68"/>
      <c r="EC539" s="68"/>
      <c r="ED539" s="68"/>
      <c r="EE539" s="68"/>
      <c r="EF539" s="68"/>
      <c r="EG539" s="68"/>
      <c r="EH539" s="68"/>
      <c r="EI539" s="68"/>
      <c r="EJ539" s="68"/>
      <c r="EK539" s="68"/>
      <c r="EL539" s="68"/>
      <c r="EM539" s="68"/>
      <c r="EN539" s="68"/>
      <c r="EO539" s="68"/>
    </row>
    <row r="540" spans="2:145" x14ac:dyDescent="0.25">
      <c r="B540" s="64"/>
      <c r="C540" s="65"/>
      <c r="D540" s="65"/>
      <c r="E540" s="65"/>
      <c r="F540" s="65"/>
      <c r="G540" s="65"/>
      <c r="H540" s="65"/>
      <c r="I540" s="65"/>
      <c r="J540" s="65"/>
      <c r="K540" s="65"/>
      <c r="L540" s="65"/>
      <c r="M540" s="65"/>
      <c r="N540" s="66"/>
      <c r="O540" s="65"/>
      <c r="P540" s="66"/>
      <c r="Q540" s="65"/>
      <c r="R540" s="65"/>
      <c r="S540" s="63"/>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7"/>
      <c r="DB540" s="67"/>
      <c r="DC540" s="67"/>
      <c r="DD540" s="67"/>
      <c r="DE540" s="65"/>
      <c r="DF540" s="65"/>
      <c r="DG540" s="65"/>
      <c r="DH540" s="65"/>
      <c r="DI540" s="65"/>
      <c r="DJ540" s="65"/>
      <c r="DK540" s="65"/>
      <c r="DL540" s="65"/>
      <c r="DM540" s="65"/>
      <c r="DN540" s="67"/>
      <c r="DO540" s="67"/>
      <c r="DP540" s="65"/>
      <c r="DQ540" s="65"/>
      <c r="DR540" s="68"/>
      <c r="DS540" s="68"/>
      <c r="DT540" s="68"/>
      <c r="DU540" s="68"/>
      <c r="DV540" s="68"/>
      <c r="DW540" s="68"/>
      <c r="DX540" s="68"/>
      <c r="DY540" s="68"/>
      <c r="DZ540" s="68"/>
      <c r="EA540" s="68"/>
      <c r="EB540" s="68"/>
      <c r="EC540" s="68"/>
      <c r="ED540" s="68"/>
      <c r="EE540" s="68"/>
      <c r="EF540" s="68"/>
      <c r="EG540" s="68"/>
      <c r="EH540" s="68"/>
      <c r="EI540" s="68"/>
      <c r="EJ540" s="68"/>
      <c r="EK540" s="68"/>
      <c r="EL540" s="68"/>
      <c r="EM540" s="68"/>
      <c r="EN540" s="68"/>
      <c r="EO540" s="68"/>
    </row>
    <row r="541" spans="2:145" x14ac:dyDescent="0.25">
      <c r="B541" s="64"/>
      <c r="C541" s="65"/>
      <c r="D541" s="65"/>
      <c r="E541" s="65"/>
      <c r="F541" s="65"/>
      <c r="G541" s="65"/>
      <c r="H541" s="65"/>
      <c r="I541" s="65"/>
      <c r="J541" s="65"/>
      <c r="K541" s="65"/>
      <c r="L541" s="65"/>
      <c r="M541" s="65"/>
      <c r="N541" s="66"/>
      <c r="O541" s="65"/>
      <c r="P541" s="66"/>
      <c r="Q541" s="65"/>
      <c r="R541" s="65"/>
      <c r="S541" s="63"/>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7"/>
      <c r="DB541" s="67"/>
      <c r="DC541" s="67"/>
      <c r="DD541" s="67"/>
      <c r="DE541" s="65"/>
      <c r="DF541" s="65"/>
      <c r="DG541" s="65"/>
      <c r="DH541" s="65"/>
      <c r="DI541" s="65"/>
      <c r="DJ541" s="65"/>
      <c r="DK541" s="65"/>
      <c r="DL541" s="65"/>
      <c r="DM541" s="65"/>
      <c r="DN541" s="67"/>
      <c r="DO541" s="67"/>
      <c r="DP541" s="65"/>
      <c r="DQ541" s="65"/>
      <c r="DR541" s="68"/>
      <c r="DS541" s="68"/>
      <c r="DT541" s="68"/>
      <c r="DU541" s="68"/>
      <c r="DV541" s="68"/>
      <c r="DW541" s="68"/>
      <c r="DX541" s="68"/>
      <c r="DY541" s="68"/>
      <c r="DZ541" s="68"/>
      <c r="EA541" s="68"/>
      <c r="EB541" s="68"/>
      <c r="EC541" s="68"/>
      <c r="ED541" s="68"/>
      <c r="EE541" s="68"/>
      <c r="EF541" s="68"/>
      <c r="EG541" s="68"/>
      <c r="EH541" s="68"/>
      <c r="EI541" s="68"/>
      <c r="EJ541" s="68"/>
      <c r="EK541" s="68"/>
      <c r="EL541" s="68"/>
      <c r="EM541" s="68"/>
      <c r="EN541" s="68"/>
      <c r="EO541" s="68"/>
    </row>
    <row r="542" spans="2:145" x14ac:dyDescent="0.25">
      <c r="B542" s="64"/>
      <c r="C542" s="65"/>
      <c r="D542" s="65"/>
      <c r="E542" s="65"/>
      <c r="F542" s="65"/>
      <c r="G542" s="65"/>
      <c r="H542" s="65"/>
      <c r="I542" s="65"/>
      <c r="J542" s="65"/>
      <c r="K542" s="65"/>
      <c r="L542" s="65"/>
      <c r="M542" s="65"/>
      <c r="N542" s="66"/>
      <c r="O542" s="65"/>
      <c r="P542" s="66"/>
      <c r="Q542" s="65"/>
      <c r="R542" s="65"/>
      <c r="S542" s="63"/>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7"/>
      <c r="DB542" s="67"/>
      <c r="DC542" s="67"/>
      <c r="DD542" s="67"/>
      <c r="DE542" s="65"/>
      <c r="DF542" s="65"/>
      <c r="DG542" s="65"/>
      <c r="DH542" s="65"/>
      <c r="DI542" s="65"/>
      <c r="DJ542" s="65"/>
      <c r="DK542" s="65"/>
      <c r="DL542" s="65"/>
      <c r="DM542" s="65"/>
      <c r="DN542" s="67"/>
      <c r="DO542" s="67"/>
      <c r="DP542" s="65"/>
      <c r="DQ542" s="65"/>
      <c r="DR542" s="68"/>
      <c r="DS542" s="68"/>
      <c r="DT542" s="68"/>
      <c r="DU542" s="68"/>
      <c r="DV542" s="68"/>
      <c r="DW542" s="68"/>
      <c r="DX542" s="68"/>
      <c r="DY542" s="68"/>
      <c r="DZ542" s="68"/>
      <c r="EA542" s="68"/>
      <c r="EB542" s="68"/>
      <c r="EC542" s="68"/>
      <c r="ED542" s="68"/>
      <c r="EE542" s="68"/>
      <c r="EF542" s="68"/>
      <c r="EG542" s="68"/>
      <c r="EH542" s="68"/>
      <c r="EI542" s="68"/>
      <c r="EJ542" s="68"/>
      <c r="EK542" s="68"/>
      <c r="EL542" s="68"/>
      <c r="EM542" s="68"/>
      <c r="EN542" s="68"/>
      <c r="EO542" s="68"/>
    </row>
    <row r="543" spans="2:145" x14ac:dyDescent="0.25">
      <c r="B543" s="64"/>
      <c r="C543" s="65"/>
      <c r="D543" s="65"/>
      <c r="E543" s="65"/>
      <c r="F543" s="65"/>
      <c r="G543" s="65"/>
      <c r="H543" s="65"/>
      <c r="I543" s="65"/>
      <c r="J543" s="65"/>
      <c r="K543" s="65"/>
      <c r="L543" s="65"/>
      <c r="M543" s="65"/>
      <c r="N543" s="66"/>
      <c r="O543" s="65"/>
      <c r="P543" s="66"/>
      <c r="Q543" s="65"/>
      <c r="R543" s="65"/>
      <c r="S543" s="63"/>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7"/>
      <c r="DB543" s="67"/>
      <c r="DC543" s="67"/>
      <c r="DD543" s="67"/>
      <c r="DE543" s="65"/>
      <c r="DF543" s="65"/>
      <c r="DG543" s="65"/>
      <c r="DH543" s="65"/>
      <c r="DI543" s="65"/>
      <c r="DJ543" s="65"/>
      <c r="DK543" s="65"/>
      <c r="DL543" s="65"/>
      <c r="DM543" s="65"/>
      <c r="DN543" s="67"/>
      <c r="DO543" s="67"/>
      <c r="DP543" s="65"/>
      <c r="DQ543" s="65"/>
      <c r="DR543" s="68"/>
      <c r="DS543" s="68"/>
      <c r="DT543" s="68"/>
      <c r="DU543" s="68"/>
      <c r="DV543" s="68"/>
      <c r="DW543" s="68"/>
      <c r="DX543" s="68"/>
      <c r="DY543" s="68"/>
      <c r="DZ543" s="68"/>
      <c r="EA543" s="68"/>
      <c r="EB543" s="68"/>
      <c r="EC543" s="68"/>
      <c r="ED543" s="68"/>
      <c r="EE543" s="68"/>
      <c r="EF543" s="68"/>
      <c r="EG543" s="68"/>
      <c r="EH543" s="68"/>
      <c r="EI543" s="68"/>
      <c r="EJ543" s="68"/>
      <c r="EK543" s="68"/>
      <c r="EL543" s="68"/>
      <c r="EM543" s="68"/>
      <c r="EN543" s="68"/>
      <c r="EO543" s="68"/>
    </row>
    <row r="544" spans="2:145" x14ac:dyDescent="0.25">
      <c r="B544" s="64"/>
      <c r="C544" s="65"/>
      <c r="D544" s="65"/>
      <c r="E544" s="65"/>
      <c r="F544" s="65"/>
      <c r="G544" s="65"/>
      <c r="H544" s="65"/>
      <c r="I544" s="65"/>
      <c r="J544" s="65"/>
      <c r="K544" s="65"/>
      <c r="L544" s="65"/>
      <c r="M544" s="65"/>
      <c r="N544" s="66"/>
      <c r="O544" s="65"/>
      <c r="P544" s="66"/>
      <c r="Q544" s="65"/>
      <c r="R544" s="65"/>
      <c r="S544" s="63"/>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7"/>
      <c r="DB544" s="67"/>
      <c r="DC544" s="67"/>
      <c r="DD544" s="67"/>
      <c r="DE544" s="65"/>
      <c r="DF544" s="65"/>
      <c r="DG544" s="65"/>
      <c r="DH544" s="65"/>
      <c r="DI544" s="65"/>
      <c r="DJ544" s="65"/>
      <c r="DK544" s="65"/>
      <c r="DL544" s="65"/>
      <c r="DM544" s="65"/>
      <c r="DN544" s="67"/>
      <c r="DO544" s="67"/>
      <c r="DP544" s="65"/>
      <c r="DQ544" s="65"/>
      <c r="DR544" s="68"/>
      <c r="DS544" s="68"/>
      <c r="DT544" s="68"/>
      <c r="DU544" s="68"/>
      <c r="DV544" s="68"/>
      <c r="DW544" s="68"/>
      <c r="DX544" s="68"/>
      <c r="DY544" s="68"/>
      <c r="DZ544" s="68"/>
      <c r="EA544" s="68"/>
      <c r="EB544" s="68"/>
      <c r="EC544" s="68"/>
      <c r="ED544" s="68"/>
      <c r="EE544" s="68"/>
      <c r="EF544" s="68"/>
      <c r="EG544" s="68"/>
      <c r="EH544" s="68"/>
      <c r="EI544" s="68"/>
      <c r="EJ544" s="68"/>
      <c r="EK544" s="68"/>
      <c r="EL544" s="68"/>
      <c r="EM544" s="68"/>
      <c r="EN544" s="68"/>
      <c r="EO544" s="68"/>
    </row>
    <row r="545" spans="2:145" x14ac:dyDescent="0.25">
      <c r="B545" s="64"/>
      <c r="C545" s="65"/>
      <c r="D545" s="65"/>
      <c r="E545" s="65"/>
      <c r="F545" s="65"/>
      <c r="G545" s="65"/>
      <c r="H545" s="65"/>
      <c r="I545" s="65"/>
      <c r="J545" s="65"/>
      <c r="K545" s="65"/>
      <c r="L545" s="65"/>
      <c r="M545" s="65"/>
      <c r="N545" s="66"/>
      <c r="O545" s="65"/>
      <c r="P545" s="66"/>
      <c r="Q545" s="65"/>
      <c r="R545" s="65"/>
      <c r="S545" s="63"/>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7"/>
      <c r="DB545" s="67"/>
      <c r="DC545" s="67"/>
      <c r="DD545" s="67"/>
      <c r="DE545" s="65"/>
      <c r="DF545" s="65"/>
      <c r="DG545" s="65"/>
      <c r="DH545" s="65"/>
      <c r="DI545" s="65"/>
      <c r="DJ545" s="65"/>
      <c r="DK545" s="65"/>
      <c r="DL545" s="65"/>
      <c r="DM545" s="65"/>
      <c r="DN545" s="67"/>
      <c r="DO545" s="67"/>
      <c r="DP545" s="65"/>
      <c r="DQ545" s="65"/>
      <c r="DR545" s="68"/>
      <c r="DS545" s="68"/>
      <c r="DT545" s="68"/>
      <c r="DU545" s="68"/>
      <c r="DV545" s="68"/>
      <c r="DW545" s="68"/>
      <c r="DX545" s="68"/>
      <c r="DY545" s="68"/>
      <c r="DZ545" s="68"/>
      <c r="EA545" s="68"/>
      <c r="EB545" s="68"/>
      <c r="EC545" s="68"/>
      <c r="ED545" s="68"/>
      <c r="EE545" s="68"/>
      <c r="EF545" s="68"/>
      <c r="EG545" s="68"/>
      <c r="EH545" s="68"/>
      <c r="EI545" s="68"/>
      <c r="EJ545" s="68"/>
      <c r="EK545" s="68"/>
      <c r="EL545" s="68"/>
      <c r="EM545" s="68"/>
      <c r="EN545" s="68"/>
      <c r="EO545" s="68"/>
    </row>
    <row r="546" spans="2:145" x14ac:dyDescent="0.25">
      <c r="B546" s="64"/>
      <c r="C546" s="65"/>
      <c r="D546" s="65"/>
      <c r="E546" s="65"/>
      <c r="F546" s="65"/>
      <c r="G546" s="65"/>
      <c r="H546" s="65"/>
      <c r="I546" s="65"/>
      <c r="J546" s="65"/>
      <c r="K546" s="65"/>
      <c r="L546" s="65"/>
      <c r="M546" s="65"/>
      <c r="N546" s="66"/>
      <c r="O546" s="65"/>
      <c r="P546" s="66"/>
      <c r="Q546" s="65"/>
      <c r="R546" s="65"/>
      <c r="S546" s="63"/>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7"/>
      <c r="DB546" s="67"/>
      <c r="DC546" s="67"/>
      <c r="DD546" s="67"/>
      <c r="DE546" s="65"/>
      <c r="DF546" s="65"/>
      <c r="DG546" s="65"/>
      <c r="DH546" s="65"/>
      <c r="DI546" s="65"/>
      <c r="DJ546" s="65"/>
      <c r="DK546" s="65"/>
      <c r="DL546" s="65"/>
      <c r="DM546" s="65"/>
      <c r="DN546" s="67"/>
      <c r="DO546" s="67"/>
      <c r="DP546" s="65"/>
      <c r="DQ546" s="65"/>
      <c r="DR546" s="68"/>
      <c r="DS546" s="68"/>
      <c r="DT546" s="68"/>
      <c r="DU546" s="68"/>
      <c r="DV546" s="68"/>
      <c r="DW546" s="68"/>
      <c r="DX546" s="68"/>
      <c r="DY546" s="68"/>
      <c r="DZ546" s="68"/>
      <c r="EA546" s="68"/>
      <c r="EB546" s="68"/>
      <c r="EC546" s="68"/>
      <c r="ED546" s="68"/>
      <c r="EE546" s="68"/>
      <c r="EF546" s="68"/>
      <c r="EG546" s="68"/>
      <c r="EH546" s="68"/>
      <c r="EI546" s="68"/>
      <c r="EJ546" s="68"/>
      <c r="EK546" s="68"/>
      <c r="EL546" s="68"/>
      <c r="EM546" s="68"/>
      <c r="EN546" s="68"/>
      <c r="EO546" s="68"/>
    </row>
    <row r="547" spans="2:145" x14ac:dyDescent="0.25">
      <c r="B547" s="64"/>
      <c r="C547" s="65"/>
      <c r="D547" s="65"/>
      <c r="E547" s="65"/>
      <c r="F547" s="65"/>
      <c r="G547" s="65"/>
      <c r="H547" s="65"/>
      <c r="I547" s="65"/>
      <c r="J547" s="65"/>
      <c r="K547" s="65"/>
      <c r="L547" s="65"/>
      <c r="M547" s="65"/>
      <c r="N547" s="66"/>
      <c r="O547" s="65"/>
      <c r="P547" s="66"/>
      <c r="Q547" s="65"/>
      <c r="R547" s="65"/>
      <c r="S547" s="63"/>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7"/>
      <c r="DB547" s="67"/>
      <c r="DC547" s="67"/>
      <c r="DD547" s="67"/>
      <c r="DE547" s="65"/>
      <c r="DF547" s="65"/>
      <c r="DG547" s="65"/>
      <c r="DH547" s="65"/>
      <c r="DI547" s="65"/>
      <c r="DJ547" s="65"/>
      <c r="DK547" s="65"/>
      <c r="DL547" s="65"/>
      <c r="DM547" s="65"/>
      <c r="DN547" s="67"/>
      <c r="DO547" s="67"/>
      <c r="DP547" s="65"/>
      <c r="DQ547" s="65"/>
      <c r="DR547" s="68"/>
      <c r="DS547" s="68"/>
      <c r="DT547" s="68"/>
      <c r="DU547" s="68"/>
      <c r="DV547" s="68"/>
      <c r="DW547" s="68"/>
      <c r="DX547" s="68"/>
      <c r="DY547" s="68"/>
      <c r="DZ547" s="68"/>
      <c r="EA547" s="68"/>
      <c r="EB547" s="68"/>
      <c r="EC547" s="68"/>
      <c r="ED547" s="68"/>
      <c r="EE547" s="68"/>
      <c r="EF547" s="68"/>
      <c r="EG547" s="68"/>
      <c r="EH547" s="68"/>
      <c r="EI547" s="68"/>
      <c r="EJ547" s="68"/>
      <c r="EK547" s="68"/>
      <c r="EL547" s="68"/>
      <c r="EM547" s="68"/>
      <c r="EN547" s="68"/>
      <c r="EO547" s="68"/>
    </row>
    <row r="548" spans="2:145" x14ac:dyDescent="0.25">
      <c r="B548" s="64"/>
      <c r="C548" s="65"/>
      <c r="D548" s="65"/>
      <c r="E548" s="65"/>
      <c r="F548" s="65"/>
      <c r="G548" s="65"/>
      <c r="H548" s="65"/>
      <c r="I548" s="65"/>
      <c r="J548" s="65"/>
      <c r="K548" s="65"/>
      <c r="L548" s="65"/>
      <c r="M548" s="65"/>
      <c r="N548" s="66"/>
      <c r="O548" s="65"/>
      <c r="P548" s="66"/>
      <c r="Q548" s="65"/>
      <c r="R548" s="65"/>
      <c r="S548" s="63"/>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7"/>
      <c r="DB548" s="67"/>
      <c r="DC548" s="67"/>
      <c r="DD548" s="67"/>
      <c r="DE548" s="65"/>
      <c r="DF548" s="65"/>
      <c r="DG548" s="65"/>
      <c r="DH548" s="65"/>
      <c r="DI548" s="65"/>
      <c r="DJ548" s="65"/>
      <c r="DK548" s="65"/>
      <c r="DL548" s="65"/>
      <c r="DM548" s="65"/>
      <c r="DN548" s="67"/>
      <c r="DO548" s="67"/>
      <c r="DP548" s="65"/>
      <c r="DQ548" s="65"/>
      <c r="DR548" s="68"/>
      <c r="DS548" s="68"/>
      <c r="DT548" s="68"/>
      <c r="DU548" s="68"/>
      <c r="DV548" s="68"/>
      <c r="DW548" s="68"/>
      <c r="DX548" s="68"/>
      <c r="DY548" s="68"/>
      <c r="DZ548" s="68"/>
      <c r="EA548" s="68"/>
      <c r="EB548" s="68"/>
      <c r="EC548" s="68"/>
      <c r="ED548" s="68"/>
      <c r="EE548" s="68"/>
      <c r="EF548" s="68"/>
      <c r="EG548" s="68"/>
      <c r="EH548" s="68"/>
      <c r="EI548" s="68"/>
      <c r="EJ548" s="68"/>
      <c r="EK548" s="68"/>
      <c r="EL548" s="68"/>
      <c r="EM548" s="68"/>
      <c r="EN548" s="68"/>
      <c r="EO548" s="68"/>
    </row>
    <row r="549" spans="2:145" x14ac:dyDescent="0.25">
      <c r="B549" s="64"/>
      <c r="C549" s="65"/>
      <c r="D549" s="65"/>
      <c r="E549" s="65"/>
      <c r="F549" s="65"/>
      <c r="G549" s="65"/>
      <c r="H549" s="65"/>
      <c r="I549" s="65"/>
      <c r="J549" s="65"/>
      <c r="K549" s="65"/>
      <c r="L549" s="65"/>
      <c r="M549" s="65"/>
      <c r="N549" s="66"/>
      <c r="O549" s="65"/>
      <c r="P549" s="66"/>
      <c r="Q549" s="65"/>
      <c r="R549" s="65"/>
      <c r="S549" s="63"/>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7"/>
      <c r="DB549" s="67"/>
      <c r="DC549" s="67"/>
      <c r="DD549" s="67"/>
      <c r="DE549" s="65"/>
      <c r="DF549" s="65"/>
      <c r="DG549" s="65"/>
      <c r="DH549" s="65"/>
      <c r="DI549" s="65"/>
      <c r="DJ549" s="65"/>
      <c r="DK549" s="65"/>
      <c r="DL549" s="65"/>
      <c r="DM549" s="65"/>
      <c r="DN549" s="67"/>
      <c r="DO549" s="67"/>
      <c r="DP549" s="65"/>
      <c r="DQ549" s="65"/>
      <c r="DR549" s="68"/>
      <c r="DS549" s="68"/>
      <c r="DT549" s="68"/>
      <c r="DU549" s="68"/>
      <c r="DV549" s="68"/>
      <c r="DW549" s="68"/>
      <c r="DX549" s="68"/>
      <c r="DY549" s="68"/>
      <c r="DZ549" s="68"/>
      <c r="EA549" s="68"/>
      <c r="EB549" s="68"/>
      <c r="EC549" s="68"/>
      <c r="ED549" s="68"/>
      <c r="EE549" s="68"/>
      <c r="EF549" s="68"/>
      <c r="EG549" s="68"/>
      <c r="EH549" s="68"/>
      <c r="EI549" s="68"/>
      <c r="EJ549" s="68"/>
      <c r="EK549" s="68"/>
      <c r="EL549" s="68"/>
      <c r="EM549" s="68"/>
      <c r="EN549" s="68"/>
      <c r="EO549" s="68"/>
    </row>
    <row r="550" spans="2:145" x14ac:dyDescent="0.25">
      <c r="B550" s="64"/>
      <c r="C550" s="65"/>
      <c r="D550" s="65"/>
      <c r="E550" s="65"/>
      <c r="F550" s="65"/>
      <c r="G550" s="65"/>
      <c r="H550" s="65"/>
      <c r="I550" s="65"/>
      <c r="J550" s="65"/>
      <c r="K550" s="65"/>
      <c r="L550" s="65"/>
      <c r="M550" s="65"/>
      <c r="N550" s="66"/>
      <c r="O550" s="65"/>
      <c r="P550" s="66"/>
      <c r="Q550" s="65"/>
      <c r="R550" s="65"/>
      <c r="S550" s="63"/>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7"/>
      <c r="DB550" s="67"/>
      <c r="DC550" s="67"/>
      <c r="DD550" s="67"/>
      <c r="DE550" s="65"/>
      <c r="DF550" s="65"/>
      <c r="DG550" s="65"/>
      <c r="DH550" s="65"/>
      <c r="DI550" s="65"/>
      <c r="DJ550" s="65"/>
      <c r="DK550" s="65"/>
      <c r="DL550" s="65"/>
      <c r="DM550" s="65"/>
      <c r="DN550" s="67"/>
      <c r="DO550" s="67"/>
      <c r="DP550" s="65"/>
      <c r="DQ550" s="65"/>
      <c r="DR550" s="68"/>
      <c r="DS550" s="68"/>
      <c r="DT550" s="68"/>
      <c r="DU550" s="68"/>
      <c r="DV550" s="68"/>
      <c r="DW550" s="68"/>
      <c r="DX550" s="68"/>
      <c r="DY550" s="68"/>
      <c r="DZ550" s="68"/>
      <c r="EA550" s="68"/>
      <c r="EB550" s="68"/>
      <c r="EC550" s="68"/>
      <c r="ED550" s="68"/>
      <c r="EE550" s="68"/>
      <c r="EF550" s="68"/>
      <c r="EG550" s="68"/>
      <c r="EH550" s="68"/>
      <c r="EI550" s="68"/>
      <c r="EJ550" s="68"/>
      <c r="EK550" s="68"/>
      <c r="EL550" s="68"/>
      <c r="EM550" s="68"/>
      <c r="EN550" s="68"/>
      <c r="EO550" s="68"/>
    </row>
    <row r="551" spans="2:145" x14ac:dyDescent="0.25">
      <c r="B551" s="64"/>
      <c r="C551" s="65"/>
      <c r="D551" s="65"/>
      <c r="E551" s="65"/>
      <c r="F551" s="65"/>
      <c r="G551" s="65"/>
      <c r="H551" s="65"/>
      <c r="I551" s="65"/>
      <c r="J551" s="65"/>
      <c r="K551" s="65"/>
      <c r="L551" s="65"/>
      <c r="M551" s="65"/>
      <c r="N551" s="66"/>
      <c r="O551" s="65"/>
      <c r="P551" s="66"/>
      <c r="Q551" s="65"/>
      <c r="R551" s="65"/>
      <c r="S551" s="63"/>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7"/>
      <c r="DB551" s="67"/>
      <c r="DC551" s="67"/>
      <c r="DD551" s="67"/>
      <c r="DE551" s="65"/>
      <c r="DF551" s="65"/>
      <c r="DG551" s="65"/>
      <c r="DH551" s="65"/>
      <c r="DI551" s="65"/>
      <c r="DJ551" s="65"/>
      <c r="DK551" s="65"/>
      <c r="DL551" s="65"/>
      <c r="DM551" s="65"/>
      <c r="DN551" s="67"/>
      <c r="DO551" s="67"/>
      <c r="DP551" s="65"/>
      <c r="DQ551" s="65"/>
      <c r="DR551" s="68"/>
      <c r="DS551" s="68"/>
      <c r="DT551" s="68"/>
      <c r="DU551" s="68"/>
      <c r="DV551" s="68"/>
      <c r="DW551" s="68"/>
      <c r="DX551" s="68"/>
      <c r="DY551" s="68"/>
      <c r="DZ551" s="68"/>
      <c r="EA551" s="68"/>
      <c r="EB551" s="68"/>
      <c r="EC551" s="68"/>
      <c r="ED551" s="68"/>
      <c r="EE551" s="68"/>
      <c r="EF551" s="68"/>
      <c r="EG551" s="68"/>
      <c r="EH551" s="68"/>
      <c r="EI551" s="68"/>
      <c r="EJ551" s="68"/>
      <c r="EK551" s="68"/>
      <c r="EL551" s="68"/>
      <c r="EM551" s="68"/>
      <c r="EN551" s="68"/>
      <c r="EO551" s="68"/>
    </row>
    <row r="552" spans="2:145" x14ac:dyDescent="0.25">
      <c r="B552" s="64"/>
      <c r="C552" s="65"/>
      <c r="D552" s="65"/>
      <c r="E552" s="65"/>
      <c r="F552" s="65"/>
      <c r="G552" s="65"/>
      <c r="H552" s="65"/>
      <c r="I552" s="65"/>
      <c r="J552" s="65"/>
      <c r="K552" s="65"/>
      <c r="L552" s="65"/>
      <c r="M552" s="65"/>
      <c r="N552" s="66"/>
      <c r="O552" s="65"/>
      <c r="P552" s="66"/>
      <c r="Q552" s="65"/>
      <c r="R552" s="65"/>
      <c r="S552" s="63"/>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7"/>
      <c r="DB552" s="67"/>
      <c r="DC552" s="67"/>
      <c r="DD552" s="67"/>
      <c r="DE552" s="65"/>
      <c r="DF552" s="65"/>
      <c r="DG552" s="65"/>
      <c r="DH552" s="65"/>
      <c r="DI552" s="65"/>
      <c r="DJ552" s="65"/>
      <c r="DK552" s="65"/>
      <c r="DL552" s="65"/>
      <c r="DM552" s="65"/>
      <c r="DN552" s="67"/>
      <c r="DO552" s="67"/>
      <c r="DP552" s="65"/>
      <c r="DQ552" s="65"/>
      <c r="DR552" s="68"/>
      <c r="DS552" s="68"/>
      <c r="DT552" s="68"/>
      <c r="DU552" s="68"/>
      <c r="DV552" s="68"/>
      <c r="DW552" s="68"/>
      <c r="DX552" s="68"/>
      <c r="DY552" s="68"/>
      <c r="DZ552" s="68"/>
      <c r="EA552" s="68"/>
      <c r="EB552" s="68"/>
      <c r="EC552" s="68"/>
      <c r="ED552" s="68"/>
      <c r="EE552" s="68"/>
      <c r="EF552" s="68"/>
      <c r="EG552" s="68"/>
      <c r="EH552" s="68"/>
      <c r="EI552" s="68"/>
      <c r="EJ552" s="68"/>
      <c r="EK552" s="68"/>
      <c r="EL552" s="68"/>
      <c r="EM552" s="68"/>
      <c r="EN552" s="68"/>
      <c r="EO552" s="68"/>
    </row>
    <row r="553" spans="2:145" x14ac:dyDescent="0.25">
      <c r="B553" s="64"/>
      <c r="C553" s="65"/>
      <c r="D553" s="65"/>
      <c r="E553" s="65"/>
      <c r="F553" s="65"/>
      <c r="G553" s="65"/>
      <c r="H553" s="65"/>
      <c r="I553" s="65"/>
      <c r="J553" s="65"/>
      <c r="K553" s="65"/>
      <c r="L553" s="65"/>
      <c r="M553" s="65"/>
      <c r="N553" s="66"/>
      <c r="O553" s="65"/>
      <c r="P553" s="66"/>
      <c r="Q553" s="65"/>
      <c r="R553" s="65"/>
      <c r="S553" s="63"/>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7"/>
      <c r="DB553" s="67"/>
      <c r="DC553" s="67"/>
      <c r="DD553" s="67"/>
      <c r="DE553" s="65"/>
      <c r="DF553" s="65"/>
      <c r="DG553" s="65"/>
      <c r="DH553" s="65"/>
      <c r="DI553" s="65"/>
      <c r="DJ553" s="65"/>
      <c r="DK553" s="65"/>
      <c r="DL553" s="65"/>
      <c r="DM553" s="65"/>
      <c r="DN553" s="67"/>
      <c r="DO553" s="67"/>
      <c r="DP553" s="65"/>
      <c r="DQ553" s="65"/>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row>
    <row r="554" spans="2:145" x14ac:dyDescent="0.25">
      <c r="B554" s="64"/>
      <c r="C554" s="65"/>
      <c r="D554" s="65"/>
      <c r="E554" s="65"/>
      <c r="F554" s="65"/>
      <c r="G554" s="65"/>
      <c r="H554" s="65"/>
      <c r="I554" s="65"/>
      <c r="J554" s="65"/>
      <c r="K554" s="65"/>
      <c r="L554" s="65"/>
      <c r="M554" s="65"/>
      <c r="N554" s="66"/>
      <c r="O554" s="65"/>
      <c r="P554" s="66"/>
      <c r="Q554" s="65"/>
      <c r="R554" s="65"/>
      <c r="S554" s="63"/>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7"/>
      <c r="DB554" s="67"/>
      <c r="DC554" s="67"/>
      <c r="DD554" s="67"/>
      <c r="DE554" s="65"/>
      <c r="DF554" s="65"/>
      <c r="DG554" s="65"/>
      <c r="DH554" s="65"/>
      <c r="DI554" s="65"/>
      <c r="DJ554" s="65"/>
      <c r="DK554" s="65"/>
      <c r="DL554" s="65"/>
      <c r="DM554" s="65"/>
      <c r="DN554" s="67"/>
      <c r="DO554" s="67"/>
      <c r="DP554" s="65"/>
      <c r="DQ554" s="65"/>
      <c r="DR554" s="68"/>
      <c r="DS554" s="68"/>
      <c r="DT554" s="68"/>
      <c r="DU554" s="68"/>
      <c r="DV554" s="68"/>
      <c r="DW554" s="68"/>
      <c r="DX554" s="68"/>
      <c r="DY554" s="68"/>
      <c r="DZ554" s="68"/>
      <c r="EA554" s="68"/>
      <c r="EB554" s="68"/>
      <c r="EC554" s="68"/>
      <c r="ED554" s="68"/>
      <c r="EE554" s="68"/>
      <c r="EF554" s="68"/>
      <c r="EG554" s="68"/>
      <c r="EH554" s="68"/>
      <c r="EI554" s="68"/>
      <c r="EJ554" s="68"/>
      <c r="EK554" s="68"/>
      <c r="EL554" s="68"/>
      <c r="EM554" s="68"/>
      <c r="EN554" s="68"/>
      <c r="EO554" s="68"/>
    </row>
    <row r="555" spans="2:145" x14ac:dyDescent="0.25">
      <c r="B555" s="64"/>
      <c r="C555" s="65"/>
      <c r="D555" s="65"/>
      <c r="E555" s="65"/>
      <c r="F555" s="65"/>
      <c r="G555" s="65"/>
      <c r="H555" s="65"/>
      <c r="I555" s="65"/>
      <c r="J555" s="65"/>
      <c r="K555" s="65"/>
      <c r="L555" s="65"/>
      <c r="M555" s="65"/>
      <c r="N555" s="66"/>
      <c r="O555" s="65"/>
      <c r="P555" s="66"/>
      <c r="Q555" s="65"/>
      <c r="R555" s="65"/>
      <c r="S555" s="63"/>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7"/>
      <c r="DB555" s="67"/>
      <c r="DC555" s="67"/>
      <c r="DD555" s="67"/>
      <c r="DE555" s="65"/>
      <c r="DF555" s="65"/>
      <c r="DG555" s="65"/>
      <c r="DH555" s="65"/>
      <c r="DI555" s="65"/>
      <c r="DJ555" s="65"/>
      <c r="DK555" s="65"/>
      <c r="DL555" s="65"/>
      <c r="DM555" s="65"/>
      <c r="DN555" s="67"/>
      <c r="DO555" s="67"/>
      <c r="DP555" s="65"/>
      <c r="DQ555" s="65"/>
      <c r="DR555" s="68"/>
      <c r="DS555" s="68"/>
      <c r="DT555" s="68"/>
      <c r="DU555" s="68"/>
      <c r="DV555" s="68"/>
      <c r="DW555" s="68"/>
      <c r="DX555" s="68"/>
      <c r="DY555" s="68"/>
      <c r="DZ555" s="68"/>
      <c r="EA555" s="68"/>
      <c r="EB555" s="68"/>
      <c r="EC555" s="68"/>
      <c r="ED555" s="68"/>
      <c r="EE555" s="68"/>
      <c r="EF555" s="68"/>
      <c r="EG555" s="68"/>
      <c r="EH555" s="68"/>
      <c r="EI555" s="68"/>
      <c r="EJ555" s="68"/>
      <c r="EK555" s="68"/>
      <c r="EL555" s="68"/>
      <c r="EM555" s="68"/>
      <c r="EN555" s="68"/>
      <c r="EO555" s="68"/>
    </row>
    <row r="556" spans="2:145" x14ac:dyDescent="0.25">
      <c r="B556" s="64"/>
      <c r="C556" s="65"/>
      <c r="D556" s="65"/>
      <c r="E556" s="65"/>
      <c r="F556" s="65"/>
      <c r="G556" s="65"/>
      <c r="H556" s="65"/>
      <c r="I556" s="65"/>
      <c r="J556" s="65"/>
      <c r="K556" s="65"/>
      <c r="L556" s="65"/>
      <c r="M556" s="65"/>
      <c r="N556" s="66"/>
      <c r="O556" s="65"/>
      <c r="P556" s="66"/>
      <c r="Q556" s="65"/>
      <c r="R556" s="65"/>
      <c r="S556" s="63"/>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7"/>
      <c r="DB556" s="67"/>
      <c r="DC556" s="67"/>
      <c r="DD556" s="67"/>
      <c r="DE556" s="65"/>
      <c r="DF556" s="65"/>
      <c r="DG556" s="65"/>
      <c r="DH556" s="65"/>
      <c r="DI556" s="65"/>
      <c r="DJ556" s="65"/>
      <c r="DK556" s="65"/>
      <c r="DL556" s="65"/>
      <c r="DM556" s="65"/>
      <c r="DN556" s="67"/>
      <c r="DO556" s="67"/>
      <c r="DP556" s="65"/>
      <c r="DQ556" s="65"/>
      <c r="DR556" s="68"/>
      <c r="DS556" s="68"/>
      <c r="DT556" s="68"/>
      <c r="DU556" s="68"/>
      <c r="DV556" s="68"/>
      <c r="DW556" s="68"/>
      <c r="DX556" s="68"/>
      <c r="DY556" s="68"/>
      <c r="DZ556" s="68"/>
      <c r="EA556" s="68"/>
      <c r="EB556" s="68"/>
      <c r="EC556" s="68"/>
      <c r="ED556" s="68"/>
      <c r="EE556" s="68"/>
      <c r="EF556" s="68"/>
      <c r="EG556" s="68"/>
      <c r="EH556" s="68"/>
      <c r="EI556" s="68"/>
      <c r="EJ556" s="68"/>
      <c r="EK556" s="68"/>
      <c r="EL556" s="68"/>
      <c r="EM556" s="68"/>
      <c r="EN556" s="68"/>
      <c r="EO556" s="68"/>
    </row>
    <row r="557" spans="2:145" x14ac:dyDescent="0.25">
      <c r="B557" s="64"/>
      <c r="C557" s="65"/>
      <c r="D557" s="65"/>
      <c r="E557" s="65"/>
      <c r="F557" s="65"/>
      <c r="G557" s="65"/>
      <c r="H557" s="65"/>
      <c r="I557" s="65"/>
      <c r="J557" s="65"/>
      <c r="K557" s="65"/>
      <c r="L557" s="65"/>
      <c r="M557" s="65"/>
      <c r="N557" s="66"/>
      <c r="O557" s="65"/>
      <c r="P557" s="66"/>
      <c r="Q557" s="65"/>
      <c r="R557" s="65"/>
      <c r="S557" s="63"/>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7"/>
      <c r="DB557" s="67"/>
      <c r="DC557" s="67"/>
      <c r="DD557" s="67"/>
      <c r="DE557" s="65"/>
      <c r="DF557" s="65"/>
      <c r="DG557" s="65"/>
      <c r="DH557" s="65"/>
      <c r="DI557" s="65"/>
      <c r="DJ557" s="65"/>
      <c r="DK557" s="65"/>
      <c r="DL557" s="65"/>
      <c r="DM557" s="65"/>
      <c r="DN557" s="67"/>
      <c r="DO557" s="67"/>
      <c r="DP557" s="65"/>
      <c r="DQ557" s="65"/>
      <c r="DR557" s="68"/>
      <c r="DS557" s="68"/>
      <c r="DT557" s="68"/>
      <c r="DU557" s="68"/>
      <c r="DV557" s="68"/>
      <c r="DW557" s="68"/>
      <c r="DX557" s="68"/>
      <c r="DY557" s="68"/>
      <c r="DZ557" s="68"/>
      <c r="EA557" s="68"/>
      <c r="EB557" s="68"/>
      <c r="EC557" s="68"/>
      <c r="ED557" s="68"/>
      <c r="EE557" s="68"/>
      <c r="EF557" s="68"/>
      <c r="EG557" s="68"/>
      <c r="EH557" s="68"/>
      <c r="EI557" s="68"/>
      <c r="EJ557" s="68"/>
      <c r="EK557" s="68"/>
      <c r="EL557" s="68"/>
      <c r="EM557" s="68"/>
      <c r="EN557" s="68"/>
      <c r="EO557" s="68"/>
    </row>
    <row r="558" spans="2:145" x14ac:dyDescent="0.25">
      <c r="B558" s="64"/>
      <c r="C558" s="65"/>
      <c r="D558" s="65"/>
      <c r="E558" s="65"/>
      <c r="F558" s="65"/>
      <c r="G558" s="65"/>
      <c r="H558" s="65"/>
      <c r="I558" s="65"/>
      <c r="J558" s="65"/>
      <c r="K558" s="65"/>
      <c r="L558" s="65"/>
      <c r="M558" s="65"/>
      <c r="N558" s="66"/>
      <c r="O558" s="65"/>
      <c r="P558" s="66"/>
      <c r="Q558" s="65"/>
      <c r="R558" s="65"/>
      <c r="S558" s="63"/>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7"/>
      <c r="DB558" s="67"/>
      <c r="DC558" s="67"/>
      <c r="DD558" s="67"/>
      <c r="DE558" s="65"/>
      <c r="DF558" s="65"/>
      <c r="DG558" s="65"/>
      <c r="DH558" s="65"/>
      <c r="DI558" s="65"/>
      <c r="DJ558" s="65"/>
      <c r="DK558" s="65"/>
      <c r="DL558" s="65"/>
      <c r="DM558" s="65"/>
      <c r="DN558" s="67"/>
      <c r="DO558" s="67"/>
      <c r="DP558" s="65"/>
      <c r="DQ558" s="65"/>
      <c r="DR558" s="68"/>
      <c r="DS558" s="68"/>
      <c r="DT558" s="68"/>
      <c r="DU558" s="68"/>
      <c r="DV558" s="68"/>
      <c r="DW558" s="68"/>
      <c r="DX558" s="68"/>
      <c r="DY558" s="68"/>
      <c r="DZ558" s="68"/>
      <c r="EA558" s="68"/>
      <c r="EB558" s="68"/>
      <c r="EC558" s="68"/>
      <c r="ED558" s="68"/>
      <c r="EE558" s="68"/>
      <c r="EF558" s="68"/>
      <c r="EG558" s="68"/>
      <c r="EH558" s="68"/>
      <c r="EI558" s="68"/>
      <c r="EJ558" s="68"/>
      <c r="EK558" s="68"/>
      <c r="EL558" s="68"/>
      <c r="EM558" s="68"/>
      <c r="EN558" s="68"/>
      <c r="EO558" s="68"/>
    </row>
    <row r="559" spans="2:145" x14ac:dyDescent="0.25">
      <c r="B559" s="64"/>
      <c r="C559" s="65"/>
      <c r="D559" s="65"/>
      <c r="E559" s="65"/>
      <c r="F559" s="65"/>
      <c r="G559" s="65"/>
      <c r="H559" s="65"/>
      <c r="I559" s="65"/>
      <c r="J559" s="65"/>
      <c r="K559" s="65"/>
      <c r="L559" s="65"/>
      <c r="M559" s="65"/>
      <c r="N559" s="66"/>
      <c r="O559" s="65"/>
      <c r="P559" s="66"/>
      <c r="Q559" s="65"/>
      <c r="R559" s="65"/>
      <c r="S559" s="63"/>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7"/>
      <c r="DB559" s="67"/>
      <c r="DC559" s="67"/>
      <c r="DD559" s="67"/>
      <c r="DE559" s="65"/>
      <c r="DF559" s="65"/>
      <c r="DG559" s="65"/>
      <c r="DH559" s="65"/>
      <c r="DI559" s="65"/>
      <c r="DJ559" s="65"/>
      <c r="DK559" s="65"/>
      <c r="DL559" s="65"/>
      <c r="DM559" s="65"/>
      <c r="DN559" s="67"/>
      <c r="DO559" s="67"/>
      <c r="DP559" s="65"/>
      <c r="DQ559" s="65"/>
      <c r="DR559" s="68"/>
      <c r="DS559" s="68"/>
      <c r="DT559" s="68"/>
      <c r="DU559" s="68"/>
      <c r="DV559" s="68"/>
      <c r="DW559" s="68"/>
      <c r="DX559" s="68"/>
      <c r="DY559" s="68"/>
      <c r="DZ559" s="68"/>
      <c r="EA559" s="68"/>
      <c r="EB559" s="68"/>
      <c r="EC559" s="68"/>
      <c r="ED559" s="68"/>
      <c r="EE559" s="68"/>
      <c r="EF559" s="68"/>
      <c r="EG559" s="68"/>
      <c r="EH559" s="68"/>
      <c r="EI559" s="68"/>
      <c r="EJ559" s="68"/>
      <c r="EK559" s="68"/>
      <c r="EL559" s="68"/>
      <c r="EM559" s="68"/>
      <c r="EN559" s="68"/>
      <c r="EO559" s="68"/>
    </row>
    <row r="560" spans="2:145" x14ac:dyDescent="0.25">
      <c r="B560" s="64"/>
      <c r="C560" s="65"/>
      <c r="D560" s="65"/>
      <c r="E560" s="65"/>
      <c r="F560" s="65"/>
      <c r="G560" s="65"/>
      <c r="H560" s="65"/>
      <c r="I560" s="65"/>
      <c r="J560" s="65"/>
      <c r="K560" s="65"/>
      <c r="L560" s="65"/>
      <c r="M560" s="65"/>
      <c r="N560" s="66"/>
      <c r="O560" s="65"/>
      <c r="P560" s="66"/>
      <c r="Q560" s="65"/>
      <c r="R560" s="65"/>
      <c r="S560" s="63"/>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7"/>
      <c r="DB560" s="67"/>
      <c r="DC560" s="67"/>
      <c r="DD560" s="67"/>
      <c r="DE560" s="65"/>
      <c r="DF560" s="65"/>
      <c r="DG560" s="65"/>
      <c r="DH560" s="65"/>
      <c r="DI560" s="65"/>
      <c r="DJ560" s="65"/>
      <c r="DK560" s="65"/>
      <c r="DL560" s="65"/>
      <c r="DM560" s="65"/>
      <c r="DN560" s="67"/>
      <c r="DO560" s="67"/>
      <c r="DP560" s="65"/>
      <c r="DQ560" s="65"/>
      <c r="DR560" s="68"/>
      <c r="DS560" s="68"/>
      <c r="DT560" s="68"/>
      <c r="DU560" s="68"/>
      <c r="DV560" s="68"/>
      <c r="DW560" s="68"/>
      <c r="DX560" s="68"/>
      <c r="DY560" s="68"/>
      <c r="DZ560" s="68"/>
      <c r="EA560" s="68"/>
      <c r="EB560" s="68"/>
      <c r="EC560" s="68"/>
      <c r="ED560" s="68"/>
      <c r="EE560" s="68"/>
      <c r="EF560" s="68"/>
      <c r="EG560" s="68"/>
      <c r="EH560" s="68"/>
      <c r="EI560" s="68"/>
      <c r="EJ560" s="68"/>
      <c r="EK560" s="68"/>
      <c r="EL560" s="68"/>
      <c r="EM560" s="68"/>
      <c r="EN560" s="68"/>
      <c r="EO560" s="68"/>
    </row>
    <row r="561" spans="2:145" x14ac:dyDescent="0.25">
      <c r="B561" s="64"/>
      <c r="C561" s="65"/>
      <c r="D561" s="65"/>
      <c r="E561" s="65"/>
      <c r="F561" s="65"/>
      <c r="G561" s="65"/>
      <c r="H561" s="65"/>
      <c r="I561" s="65"/>
      <c r="J561" s="65"/>
      <c r="K561" s="65"/>
      <c r="L561" s="65"/>
      <c r="M561" s="65"/>
      <c r="N561" s="66"/>
      <c r="O561" s="65"/>
      <c r="P561" s="66"/>
      <c r="Q561" s="65"/>
      <c r="R561" s="65"/>
      <c r="S561" s="63"/>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7"/>
      <c r="DB561" s="67"/>
      <c r="DC561" s="67"/>
      <c r="DD561" s="67"/>
      <c r="DE561" s="65"/>
      <c r="DF561" s="65"/>
      <c r="DG561" s="65"/>
      <c r="DH561" s="65"/>
      <c r="DI561" s="65"/>
      <c r="DJ561" s="65"/>
      <c r="DK561" s="65"/>
      <c r="DL561" s="65"/>
      <c r="DM561" s="65"/>
      <c r="DN561" s="67"/>
      <c r="DO561" s="67"/>
      <c r="DP561" s="65"/>
      <c r="DQ561" s="65"/>
      <c r="DR561" s="68"/>
      <c r="DS561" s="68"/>
      <c r="DT561" s="68"/>
      <c r="DU561" s="68"/>
      <c r="DV561" s="68"/>
      <c r="DW561" s="68"/>
      <c r="DX561" s="68"/>
      <c r="DY561" s="68"/>
      <c r="DZ561" s="68"/>
      <c r="EA561" s="68"/>
      <c r="EB561" s="68"/>
      <c r="EC561" s="68"/>
      <c r="ED561" s="68"/>
      <c r="EE561" s="68"/>
      <c r="EF561" s="68"/>
      <c r="EG561" s="68"/>
      <c r="EH561" s="68"/>
      <c r="EI561" s="68"/>
      <c r="EJ561" s="68"/>
      <c r="EK561" s="68"/>
      <c r="EL561" s="68"/>
      <c r="EM561" s="68"/>
      <c r="EN561" s="68"/>
      <c r="EO561" s="68"/>
    </row>
    <row r="562" spans="2:145" x14ac:dyDescent="0.25">
      <c r="B562" s="64"/>
      <c r="C562" s="65"/>
      <c r="D562" s="65"/>
      <c r="E562" s="65"/>
      <c r="F562" s="65"/>
      <c r="G562" s="65"/>
      <c r="H562" s="65"/>
      <c r="I562" s="65"/>
      <c r="J562" s="65"/>
      <c r="K562" s="65"/>
      <c r="L562" s="65"/>
      <c r="M562" s="65"/>
      <c r="N562" s="66"/>
      <c r="O562" s="65"/>
      <c r="P562" s="66"/>
      <c r="Q562" s="65"/>
      <c r="R562" s="65"/>
      <c r="S562" s="63"/>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7"/>
      <c r="DB562" s="67"/>
      <c r="DC562" s="67"/>
      <c r="DD562" s="67"/>
      <c r="DE562" s="65"/>
      <c r="DF562" s="65"/>
      <c r="DG562" s="65"/>
      <c r="DH562" s="65"/>
      <c r="DI562" s="65"/>
      <c r="DJ562" s="65"/>
      <c r="DK562" s="65"/>
      <c r="DL562" s="65"/>
      <c r="DM562" s="65"/>
      <c r="DN562" s="67"/>
      <c r="DO562" s="67"/>
      <c r="DP562" s="65"/>
      <c r="DQ562" s="65"/>
      <c r="DR562" s="68"/>
      <c r="DS562" s="68"/>
      <c r="DT562" s="68"/>
      <c r="DU562" s="68"/>
      <c r="DV562" s="68"/>
      <c r="DW562" s="68"/>
      <c r="DX562" s="68"/>
      <c r="DY562" s="68"/>
      <c r="DZ562" s="68"/>
      <c r="EA562" s="68"/>
      <c r="EB562" s="68"/>
      <c r="EC562" s="68"/>
      <c r="ED562" s="68"/>
      <c r="EE562" s="68"/>
      <c r="EF562" s="68"/>
      <c r="EG562" s="68"/>
      <c r="EH562" s="68"/>
      <c r="EI562" s="68"/>
      <c r="EJ562" s="68"/>
      <c r="EK562" s="68"/>
      <c r="EL562" s="68"/>
      <c r="EM562" s="68"/>
      <c r="EN562" s="68"/>
      <c r="EO562" s="68"/>
    </row>
    <row r="563" spans="2:145" x14ac:dyDescent="0.25">
      <c r="B563" s="64"/>
      <c r="C563" s="65"/>
      <c r="D563" s="65"/>
      <c r="E563" s="65"/>
      <c r="F563" s="65"/>
      <c r="G563" s="65"/>
      <c r="H563" s="65"/>
      <c r="I563" s="65"/>
      <c r="J563" s="65"/>
      <c r="K563" s="65"/>
      <c r="L563" s="65"/>
      <c r="M563" s="65"/>
      <c r="N563" s="66"/>
      <c r="O563" s="65"/>
      <c r="P563" s="66"/>
      <c r="Q563" s="65"/>
      <c r="R563" s="65"/>
      <c r="S563" s="63"/>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7"/>
      <c r="DB563" s="67"/>
      <c r="DC563" s="67"/>
      <c r="DD563" s="67"/>
      <c r="DE563" s="65"/>
      <c r="DF563" s="65"/>
      <c r="DG563" s="65"/>
      <c r="DH563" s="65"/>
      <c r="DI563" s="65"/>
      <c r="DJ563" s="65"/>
      <c r="DK563" s="65"/>
      <c r="DL563" s="65"/>
      <c r="DM563" s="65"/>
      <c r="DN563" s="67"/>
      <c r="DO563" s="67"/>
      <c r="DP563" s="65"/>
      <c r="DQ563" s="65"/>
      <c r="DR563" s="68"/>
      <c r="DS563" s="68"/>
      <c r="DT563" s="68"/>
      <c r="DU563" s="68"/>
      <c r="DV563" s="68"/>
      <c r="DW563" s="68"/>
      <c r="DX563" s="68"/>
      <c r="DY563" s="68"/>
      <c r="DZ563" s="68"/>
      <c r="EA563" s="68"/>
      <c r="EB563" s="68"/>
      <c r="EC563" s="68"/>
      <c r="ED563" s="68"/>
      <c r="EE563" s="68"/>
      <c r="EF563" s="68"/>
      <c r="EG563" s="68"/>
      <c r="EH563" s="68"/>
      <c r="EI563" s="68"/>
      <c r="EJ563" s="68"/>
      <c r="EK563" s="68"/>
      <c r="EL563" s="68"/>
      <c r="EM563" s="68"/>
      <c r="EN563" s="68"/>
      <c r="EO563" s="68"/>
    </row>
    <row r="564" spans="2:145" x14ac:dyDescent="0.25">
      <c r="B564" s="64"/>
      <c r="C564" s="65"/>
      <c r="D564" s="65"/>
      <c r="E564" s="65"/>
      <c r="F564" s="65"/>
      <c r="G564" s="65"/>
      <c r="H564" s="65"/>
      <c r="I564" s="65"/>
      <c r="J564" s="65"/>
      <c r="K564" s="65"/>
      <c r="L564" s="65"/>
      <c r="M564" s="65"/>
      <c r="N564" s="66"/>
      <c r="O564" s="65"/>
      <c r="P564" s="66"/>
      <c r="Q564" s="65"/>
      <c r="R564" s="65"/>
      <c r="S564" s="63"/>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7"/>
      <c r="DB564" s="67"/>
      <c r="DC564" s="67"/>
      <c r="DD564" s="67"/>
      <c r="DE564" s="65"/>
      <c r="DF564" s="65"/>
      <c r="DG564" s="65"/>
      <c r="DH564" s="65"/>
      <c r="DI564" s="65"/>
      <c r="DJ564" s="65"/>
      <c r="DK564" s="65"/>
      <c r="DL564" s="65"/>
      <c r="DM564" s="65"/>
      <c r="DN564" s="67"/>
      <c r="DO564" s="67"/>
      <c r="DP564" s="65"/>
      <c r="DQ564" s="65"/>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row>
    <row r="565" spans="2:145" x14ac:dyDescent="0.25">
      <c r="B565" s="64"/>
      <c r="C565" s="65"/>
      <c r="D565" s="65"/>
      <c r="E565" s="65"/>
      <c r="F565" s="65"/>
      <c r="G565" s="65"/>
      <c r="H565" s="65"/>
      <c r="I565" s="65"/>
      <c r="J565" s="65"/>
      <c r="K565" s="65"/>
      <c r="L565" s="65"/>
      <c r="M565" s="65"/>
      <c r="N565" s="66"/>
      <c r="O565" s="65"/>
      <c r="P565" s="66"/>
      <c r="Q565" s="65"/>
      <c r="R565" s="65"/>
      <c r="S565" s="63"/>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7"/>
      <c r="DB565" s="67"/>
      <c r="DC565" s="67"/>
      <c r="DD565" s="67"/>
      <c r="DE565" s="65"/>
      <c r="DF565" s="65"/>
      <c r="DG565" s="65"/>
      <c r="DH565" s="65"/>
      <c r="DI565" s="65"/>
      <c r="DJ565" s="65"/>
      <c r="DK565" s="65"/>
      <c r="DL565" s="65"/>
      <c r="DM565" s="65"/>
      <c r="DN565" s="67"/>
      <c r="DO565" s="67"/>
      <c r="DP565" s="65"/>
      <c r="DQ565" s="65"/>
      <c r="DR565" s="68"/>
      <c r="DS565" s="68"/>
      <c r="DT565" s="68"/>
      <c r="DU565" s="68"/>
      <c r="DV565" s="68"/>
      <c r="DW565" s="68"/>
      <c r="DX565" s="68"/>
      <c r="DY565" s="68"/>
      <c r="DZ565" s="68"/>
      <c r="EA565" s="68"/>
      <c r="EB565" s="68"/>
      <c r="EC565" s="68"/>
      <c r="ED565" s="68"/>
      <c r="EE565" s="68"/>
      <c r="EF565" s="68"/>
      <c r="EG565" s="68"/>
      <c r="EH565" s="68"/>
      <c r="EI565" s="68"/>
      <c r="EJ565" s="68"/>
      <c r="EK565" s="68"/>
      <c r="EL565" s="68"/>
      <c r="EM565" s="68"/>
      <c r="EN565" s="68"/>
      <c r="EO565" s="68"/>
    </row>
    <row r="566" spans="2:145" x14ac:dyDescent="0.25">
      <c r="B566" s="64"/>
      <c r="C566" s="65"/>
      <c r="D566" s="65"/>
      <c r="E566" s="65"/>
      <c r="F566" s="65"/>
      <c r="G566" s="65"/>
      <c r="H566" s="65"/>
      <c r="I566" s="65"/>
      <c r="J566" s="65"/>
      <c r="K566" s="65"/>
      <c r="L566" s="65"/>
      <c r="M566" s="65"/>
      <c r="N566" s="66"/>
      <c r="O566" s="65"/>
      <c r="P566" s="66"/>
      <c r="Q566" s="65"/>
      <c r="R566" s="65"/>
      <c r="S566" s="63"/>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7"/>
      <c r="DB566" s="67"/>
      <c r="DC566" s="67"/>
      <c r="DD566" s="67"/>
      <c r="DE566" s="65"/>
      <c r="DF566" s="65"/>
      <c r="DG566" s="65"/>
      <c r="DH566" s="65"/>
      <c r="DI566" s="65"/>
      <c r="DJ566" s="65"/>
      <c r="DK566" s="65"/>
      <c r="DL566" s="65"/>
      <c r="DM566" s="65"/>
      <c r="DN566" s="67"/>
      <c r="DO566" s="67"/>
      <c r="DP566" s="65"/>
      <c r="DQ566" s="65"/>
      <c r="DR566" s="68"/>
      <c r="DS566" s="68"/>
      <c r="DT566" s="68"/>
      <c r="DU566" s="68"/>
      <c r="DV566" s="68"/>
      <c r="DW566" s="68"/>
      <c r="DX566" s="68"/>
      <c r="DY566" s="68"/>
      <c r="DZ566" s="68"/>
      <c r="EA566" s="68"/>
      <c r="EB566" s="68"/>
      <c r="EC566" s="68"/>
      <c r="ED566" s="68"/>
      <c r="EE566" s="68"/>
      <c r="EF566" s="68"/>
      <c r="EG566" s="68"/>
      <c r="EH566" s="68"/>
      <c r="EI566" s="68"/>
      <c r="EJ566" s="68"/>
      <c r="EK566" s="68"/>
      <c r="EL566" s="68"/>
      <c r="EM566" s="68"/>
      <c r="EN566" s="68"/>
      <c r="EO566" s="68"/>
    </row>
    <row r="567" spans="2:145" x14ac:dyDescent="0.25">
      <c r="B567" s="64"/>
      <c r="C567" s="65"/>
      <c r="D567" s="65"/>
      <c r="E567" s="65"/>
      <c r="F567" s="65"/>
      <c r="G567" s="65"/>
      <c r="H567" s="65"/>
      <c r="I567" s="65"/>
      <c r="J567" s="65"/>
      <c r="K567" s="65"/>
      <c r="L567" s="65"/>
      <c r="M567" s="65"/>
      <c r="N567" s="66"/>
      <c r="O567" s="65"/>
      <c r="P567" s="66"/>
      <c r="Q567" s="65"/>
      <c r="R567" s="65"/>
      <c r="S567" s="63"/>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7"/>
      <c r="DB567" s="67"/>
      <c r="DC567" s="67"/>
      <c r="DD567" s="67"/>
      <c r="DE567" s="65"/>
      <c r="DF567" s="65"/>
      <c r="DG567" s="65"/>
      <c r="DH567" s="65"/>
      <c r="DI567" s="65"/>
      <c r="DJ567" s="65"/>
      <c r="DK567" s="65"/>
      <c r="DL567" s="65"/>
      <c r="DM567" s="65"/>
      <c r="DN567" s="67"/>
      <c r="DO567" s="67"/>
      <c r="DP567" s="65"/>
      <c r="DQ567" s="65"/>
      <c r="DR567" s="68"/>
      <c r="DS567" s="68"/>
      <c r="DT567" s="68"/>
      <c r="DU567" s="68"/>
      <c r="DV567" s="68"/>
      <c r="DW567" s="68"/>
      <c r="DX567" s="68"/>
      <c r="DY567" s="68"/>
      <c r="DZ567" s="68"/>
      <c r="EA567" s="68"/>
      <c r="EB567" s="68"/>
      <c r="EC567" s="68"/>
      <c r="ED567" s="68"/>
      <c r="EE567" s="68"/>
      <c r="EF567" s="68"/>
      <c r="EG567" s="68"/>
      <c r="EH567" s="68"/>
      <c r="EI567" s="68"/>
      <c r="EJ567" s="68"/>
      <c r="EK567" s="68"/>
      <c r="EL567" s="68"/>
      <c r="EM567" s="68"/>
      <c r="EN567" s="68"/>
      <c r="EO567" s="68"/>
    </row>
    <row r="568" spans="2:145" x14ac:dyDescent="0.25">
      <c r="B568" s="64"/>
      <c r="C568" s="65"/>
      <c r="D568" s="65"/>
      <c r="E568" s="65"/>
      <c r="F568" s="65"/>
      <c r="G568" s="65"/>
      <c r="H568" s="65"/>
      <c r="I568" s="65"/>
      <c r="J568" s="65"/>
      <c r="K568" s="65"/>
      <c r="L568" s="65"/>
      <c r="M568" s="65"/>
      <c r="N568" s="66"/>
      <c r="O568" s="65"/>
      <c r="P568" s="66"/>
      <c r="Q568" s="65"/>
      <c r="R568" s="65"/>
      <c r="S568" s="63"/>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7"/>
      <c r="DB568" s="67"/>
      <c r="DC568" s="67"/>
      <c r="DD568" s="67"/>
      <c r="DE568" s="65"/>
      <c r="DF568" s="65"/>
      <c r="DG568" s="65"/>
      <c r="DH568" s="65"/>
      <c r="DI568" s="65"/>
      <c r="DJ568" s="65"/>
      <c r="DK568" s="65"/>
      <c r="DL568" s="65"/>
      <c r="DM568" s="65"/>
      <c r="DN568" s="67"/>
      <c r="DO568" s="67"/>
      <c r="DP568" s="65"/>
      <c r="DQ568" s="65"/>
      <c r="DR568" s="68"/>
      <c r="DS568" s="68"/>
      <c r="DT568" s="68"/>
      <c r="DU568" s="68"/>
      <c r="DV568" s="68"/>
      <c r="DW568" s="68"/>
      <c r="DX568" s="68"/>
      <c r="DY568" s="68"/>
      <c r="DZ568" s="68"/>
      <c r="EA568" s="68"/>
      <c r="EB568" s="68"/>
      <c r="EC568" s="68"/>
      <c r="ED568" s="68"/>
      <c r="EE568" s="68"/>
      <c r="EF568" s="68"/>
      <c r="EG568" s="68"/>
      <c r="EH568" s="68"/>
      <c r="EI568" s="68"/>
      <c r="EJ568" s="68"/>
      <c r="EK568" s="68"/>
      <c r="EL568" s="68"/>
      <c r="EM568" s="68"/>
      <c r="EN568" s="68"/>
      <c r="EO568" s="68"/>
    </row>
    <row r="569" spans="2:145" x14ac:dyDescent="0.25">
      <c r="B569" s="64"/>
      <c r="C569" s="65"/>
      <c r="D569" s="65"/>
      <c r="E569" s="65"/>
      <c r="F569" s="65"/>
      <c r="G569" s="65"/>
      <c r="H569" s="65"/>
      <c r="I569" s="65"/>
      <c r="J569" s="65"/>
      <c r="K569" s="65"/>
      <c r="L569" s="65"/>
      <c r="M569" s="65"/>
      <c r="N569" s="66"/>
      <c r="O569" s="65"/>
      <c r="P569" s="66"/>
      <c r="Q569" s="65"/>
      <c r="R569" s="65"/>
      <c r="S569" s="63"/>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7"/>
      <c r="DB569" s="67"/>
      <c r="DC569" s="67"/>
      <c r="DD569" s="67"/>
      <c r="DE569" s="65"/>
      <c r="DF569" s="65"/>
      <c r="DG569" s="65"/>
      <c r="DH569" s="65"/>
      <c r="DI569" s="65"/>
      <c r="DJ569" s="65"/>
      <c r="DK569" s="65"/>
      <c r="DL569" s="65"/>
      <c r="DM569" s="65"/>
      <c r="DN569" s="67"/>
      <c r="DO569" s="67"/>
      <c r="DP569" s="65"/>
      <c r="DQ569" s="65"/>
      <c r="DR569" s="68"/>
      <c r="DS569" s="68"/>
      <c r="DT569" s="68"/>
      <c r="DU569" s="68"/>
      <c r="DV569" s="68"/>
      <c r="DW569" s="68"/>
      <c r="DX569" s="68"/>
      <c r="DY569" s="68"/>
      <c r="DZ569" s="68"/>
      <c r="EA569" s="68"/>
      <c r="EB569" s="68"/>
      <c r="EC569" s="68"/>
      <c r="ED569" s="68"/>
      <c r="EE569" s="68"/>
      <c r="EF569" s="68"/>
      <c r="EG569" s="68"/>
      <c r="EH569" s="68"/>
      <c r="EI569" s="68"/>
      <c r="EJ569" s="68"/>
      <c r="EK569" s="68"/>
      <c r="EL569" s="68"/>
      <c r="EM569" s="68"/>
      <c r="EN569" s="68"/>
      <c r="EO569" s="68"/>
    </row>
    <row r="570" spans="2:145" x14ac:dyDescent="0.25">
      <c r="B570" s="64"/>
      <c r="C570" s="65"/>
      <c r="D570" s="65"/>
      <c r="E570" s="65"/>
      <c r="F570" s="65"/>
      <c r="G570" s="65"/>
      <c r="H570" s="65"/>
      <c r="I570" s="65"/>
      <c r="J570" s="65"/>
      <c r="K570" s="65"/>
      <c r="L570" s="65"/>
      <c r="M570" s="65"/>
      <c r="N570" s="66"/>
      <c r="O570" s="65"/>
      <c r="P570" s="66"/>
      <c r="Q570" s="65"/>
      <c r="R570" s="65"/>
      <c r="S570" s="63"/>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7"/>
      <c r="DB570" s="67"/>
      <c r="DC570" s="67"/>
      <c r="DD570" s="67"/>
      <c r="DE570" s="65"/>
      <c r="DF570" s="65"/>
      <c r="DG570" s="65"/>
      <c r="DH570" s="65"/>
      <c r="DI570" s="65"/>
      <c r="DJ570" s="65"/>
      <c r="DK570" s="65"/>
      <c r="DL570" s="65"/>
      <c r="DM570" s="65"/>
      <c r="DN570" s="67"/>
      <c r="DO570" s="67"/>
      <c r="DP570" s="65"/>
      <c r="DQ570" s="65"/>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row>
    <row r="571" spans="2:145" x14ac:dyDescent="0.25">
      <c r="B571" s="64"/>
      <c r="C571" s="65"/>
      <c r="D571" s="65"/>
      <c r="E571" s="65"/>
      <c r="F571" s="65"/>
      <c r="G571" s="65"/>
      <c r="H571" s="65"/>
      <c r="I571" s="65"/>
      <c r="J571" s="65"/>
      <c r="K571" s="65"/>
      <c r="L571" s="65"/>
      <c r="M571" s="65"/>
      <c r="N571" s="66"/>
      <c r="O571" s="65"/>
      <c r="P571" s="66"/>
      <c r="Q571" s="65"/>
      <c r="R571" s="65"/>
      <c r="S571" s="63"/>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7"/>
      <c r="DB571" s="67"/>
      <c r="DC571" s="67"/>
      <c r="DD571" s="67"/>
      <c r="DE571" s="65"/>
      <c r="DF571" s="65"/>
      <c r="DG571" s="65"/>
      <c r="DH571" s="65"/>
      <c r="DI571" s="65"/>
      <c r="DJ571" s="65"/>
      <c r="DK571" s="65"/>
      <c r="DL571" s="65"/>
      <c r="DM571" s="65"/>
      <c r="DN571" s="67"/>
      <c r="DO571" s="67"/>
      <c r="DP571" s="65"/>
      <c r="DQ571" s="65"/>
      <c r="DR571" s="68"/>
      <c r="DS571" s="68"/>
      <c r="DT571" s="68"/>
      <c r="DU571" s="68"/>
      <c r="DV571" s="68"/>
      <c r="DW571" s="68"/>
      <c r="DX571" s="68"/>
      <c r="DY571" s="68"/>
      <c r="DZ571" s="68"/>
      <c r="EA571" s="68"/>
      <c r="EB571" s="68"/>
      <c r="EC571" s="68"/>
      <c r="ED571" s="68"/>
      <c r="EE571" s="68"/>
      <c r="EF571" s="68"/>
      <c r="EG571" s="68"/>
      <c r="EH571" s="68"/>
      <c r="EI571" s="68"/>
      <c r="EJ571" s="68"/>
      <c r="EK571" s="68"/>
      <c r="EL571" s="68"/>
      <c r="EM571" s="68"/>
      <c r="EN571" s="68"/>
      <c r="EO571" s="68"/>
    </row>
    <row r="572" spans="2:145" x14ac:dyDescent="0.25">
      <c r="B572" s="64"/>
      <c r="C572" s="65"/>
      <c r="D572" s="65"/>
      <c r="E572" s="65"/>
      <c r="F572" s="65"/>
      <c r="G572" s="65"/>
      <c r="H572" s="65"/>
      <c r="I572" s="65"/>
      <c r="J572" s="65"/>
      <c r="K572" s="65"/>
      <c r="L572" s="65"/>
      <c r="M572" s="65"/>
      <c r="N572" s="66"/>
      <c r="O572" s="65"/>
      <c r="P572" s="66"/>
      <c r="Q572" s="65"/>
      <c r="R572" s="65"/>
      <c r="S572" s="63"/>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7"/>
      <c r="DB572" s="67"/>
      <c r="DC572" s="67"/>
      <c r="DD572" s="67"/>
      <c r="DE572" s="65"/>
      <c r="DF572" s="65"/>
      <c r="DG572" s="65"/>
      <c r="DH572" s="65"/>
      <c r="DI572" s="65"/>
      <c r="DJ572" s="65"/>
      <c r="DK572" s="65"/>
      <c r="DL572" s="65"/>
      <c r="DM572" s="65"/>
      <c r="DN572" s="67"/>
      <c r="DO572" s="67"/>
      <c r="DP572" s="65"/>
      <c r="DQ572" s="65"/>
      <c r="DR572" s="68"/>
      <c r="DS572" s="68"/>
      <c r="DT572" s="68"/>
      <c r="DU572" s="68"/>
      <c r="DV572" s="68"/>
      <c r="DW572" s="68"/>
      <c r="DX572" s="68"/>
      <c r="DY572" s="68"/>
      <c r="DZ572" s="68"/>
      <c r="EA572" s="68"/>
      <c r="EB572" s="68"/>
      <c r="EC572" s="68"/>
      <c r="ED572" s="68"/>
      <c r="EE572" s="68"/>
      <c r="EF572" s="68"/>
      <c r="EG572" s="68"/>
      <c r="EH572" s="68"/>
      <c r="EI572" s="68"/>
      <c r="EJ572" s="68"/>
      <c r="EK572" s="68"/>
      <c r="EL572" s="68"/>
      <c r="EM572" s="68"/>
      <c r="EN572" s="68"/>
      <c r="EO572" s="68"/>
    </row>
    <row r="573" spans="2:145" x14ac:dyDescent="0.25">
      <c r="B573" s="64"/>
      <c r="C573" s="65"/>
      <c r="D573" s="65"/>
      <c r="E573" s="65"/>
      <c r="F573" s="65"/>
      <c r="G573" s="65"/>
      <c r="H573" s="65"/>
      <c r="I573" s="65"/>
      <c r="J573" s="65"/>
      <c r="K573" s="65"/>
      <c r="L573" s="65"/>
      <c r="M573" s="65"/>
      <c r="N573" s="66"/>
      <c r="O573" s="65"/>
      <c r="P573" s="66"/>
      <c r="Q573" s="65"/>
      <c r="R573" s="65"/>
      <c r="S573" s="63"/>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7"/>
      <c r="DB573" s="67"/>
      <c r="DC573" s="67"/>
      <c r="DD573" s="67"/>
      <c r="DE573" s="65"/>
      <c r="DF573" s="65"/>
      <c r="DG573" s="65"/>
      <c r="DH573" s="65"/>
      <c r="DI573" s="65"/>
      <c r="DJ573" s="65"/>
      <c r="DK573" s="65"/>
      <c r="DL573" s="65"/>
      <c r="DM573" s="65"/>
      <c r="DN573" s="67"/>
      <c r="DO573" s="67"/>
      <c r="DP573" s="65"/>
      <c r="DQ573" s="65"/>
      <c r="DR573" s="68"/>
      <c r="DS573" s="68"/>
      <c r="DT573" s="68"/>
      <c r="DU573" s="68"/>
      <c r="DV573" s="68"/>
      <c r="DW573" s="68"/>
      <c r="DX573" s="68"/>
      <c r="DY573" s="68"/>
      <c r="DZ573" s="68"/>
      <c r="EA573" s="68"/>
      <c r="EB573" s="68"/>
      <c r="EC573" s="68"/>
      <c r="ED573" s="68"/>
      <c r="EE573" s="68"/>
      <c r="EF573" s="68"/>
      <c r="EG573" s="68"/>
      <c r="EH573" s="68"/>
      <c r="EI573" s="68"/>
      <c r="EJ573" s="68"/>
      <c r="EK573" s="68"/>
      <c r="EL573" s="68"/>
      <c r="EM573" s="68"/>
      <c r="EN573" s="68"/>
      <c r="EO573" s="68"/>
    </row>
    <row r="574" spans="2:145" x14ac:dyDescent="0.25">
      <c r="B574" s="64"/>
      <c r="C574" s="65"/>
      <c r="D574" s="65"/>
      <c r="E574" s="65"/>
      <c r="F574" s="65"/>
      <c r="G574" s="65"/>
      <c r="H574" s="65"/>
      <c r="I574" s="65"/>
      <c r="J574" s="65"/>
      <c r="K574" s="65"/>
      <c r="L574" s="65"/>
      <c r="M574" s="65"/>
      <c r="N574" s="66"/>
      <c r="O574" s="65"/>
      <c r="P574" s="66"/>
      <c r="Q574" s="65"/>
      <c r="R574" s="65"/>
      <c r="S574" s="63"/>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7"/>
      <c r="DB574" s="67"/>
      <c r="DC574" s="67"/>
      <c r="DD574" s="67"/>
      <c r="DE574" s="65"/>
      <c r="DF574" s="65"/>
      <c r="DG574" s="65"/>
      <c r="DH574" s="65"/>
      <c r="DI574" s="65"/>
      <c r="DJ574" s="65"/>
      <c r="DK574" s="65"/>
      <c r="DL574" s="65"/>
      <c r="DM574" s="65"/>
      <c r="DN574" s="67"/>
      <c r="DO574" s="67"/>
      <c r="DP574" s="65"/>
      <c r="DQ574" s="65"/>
      <c r="DR574" s="68"/>
      <c r="DS574" s="68"/>
      <c r="DT574" s="68"/>
      <c r="DU574" s="68"/>
      <c r="DV574" s="68"/>
      <c r="DW574" s="68"/>
      <c r="DX574" s="68"/>
      <c r="DY574" s="68"/>
      <c r="DZ574" s="68"/>
      <c r="EA574" s="68"/>
      <c r="EB574" s="68"/>
      <c r="EC574" s="68"/>
      <c r="ED574" s="68"/>
      <c r="EE574" s="68"/>
      <c r="EF574" s="68"/>
      <c r="EG574" s="68"/>
      <c r="EH574" s="68"/>
      <c r="EI574" s="68"/>
      <c r="EJ574" s="68"/>
      <c r="EK574" s="68"/>
      <c r="EL574" s="68"/>
      <c r="EM574" s="68"/>
      <c r="EN574" s="68"/>
      <c r="EO574" s="68"/>
    </row>
    <row r="575" spans="2:145" x14ac:dyDescent="0.25">
      <c r="B575" s="64"/>
      <c r="C575" s="65"/>
      <c r="D575" s="65"/>
      <c r="E575" s="65"/>
      <c r="F575" s="65"/>
      <c r="G575" s="65"/>
      <c r="H575" s="65"/>
      <c r="I575" s="65"/>
      <c r="J575" s="65"/>
      <c r="K575" s="65"/>
      <c r="L575" s="65"/>
      <c r="M575" s="65"/>
      <c r="N575" s="66"/>
      <c r="O575" s="65"/>
      <c r="P575" s="66"/>
      <c r="Q575" s="65"/>
      <c r="R575" s="65"/>
      <c r="S575" s="63"/>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7"/>
      <c r="DB575" s="67"/>
      <c r="DC575" s="67"/>
      <c r="DD575" s="67"/>
      <c r="DE575" s="65"/>
      <c r="DF575" s="65"/>
      <c r="DG575" s="65"/>
      <c r="DH575" s="65"/>
      <c r="DI575" s="65"/>
      <c r="DJ575" s="65"/>
      <c r="DK575" s="65"/>
      <c r="DL575" s="65"/>
      <c r="DM575" s="65"/>
      <c r="DN575" s="67"/>
      <c r="DO575" s="67"/>
      <c r="DP575" s="65"/>
      <c r="DQ575" s="65"/>
      <c r="DR575" s="68"/>
      <c r="DS575" s="68"/>
      <c r="DT575" s="68"/>
      <c r="DU575" s="68"/>
      <c r="DV575" s="68"/>
      <c r="DW575" s="68"/>
      <c r="DX575" s="68"/>
      <c r="DY575" s="68"/>
      <c r="DZ575" s="68"/>
      <c r="EA575" s="68"/>
      <c r="EB575" s="68"/>
      <c r="EC575" s="68"/>
      <c r="ED575" s="68"/>
      <c r="EE575" s="68"/>
      <c r="EF575" s="68"/>
      <c r="EG575" s="68"/>
      <c r="EH575" s="68"/>
      <c r="EI575" s="68"/>
      <c r="EJ575" s="68"/>
      <c r="EK575" s="68"/>
      <c r="EL575" s="68"/>
      <c r="EM575" s="68"/>
      <c r="EN575" s="68"/>
      <c r="EO575" s="68"/>
    </row>
    <row r="576" spans="2:145" x14ac:dyDescent="0.25">
      <c r="B576" s="64"/>
      <c r="C576" s="65"/>
      <c r="D576" s="65"/>
      <c r="E576" s="65"/>
      <c r="F576" s="65"/>
      <c r="G576" s="65"/>
      <c r="H576" s="65"/>
      <c r="I576" s="65"/>
      <c r="J576" s="65"/>
      <c r="K576" s="65"/>
      <c r="L576" s="65"/>
      <c r="M576" s="65"/>
      <c r="N576" s="66"/>
      <c r="O576" s="65"/>
      <c r="P576" s="66"/>
      <c r="Q576" s="65"/>
      <c r="R576" s="65"/>
      <c r="S576" s="63"/>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7"/>
      <c r="DB576" s="67"/>
      <c r="DC576" s="67"/>
      <c r="DD576" s="67"/>
      <c r="DE576" s="65"/>
      <c r="DF576" s="65"/>
      <c r="DG576" s="65"/>
      <c r="DH576" s="65"/>
      <c r="DI576" s="65"/>
      <c r="DJ576" s="65"/>
      <c r="DK576" s="65"/>
      <c r="DL576" s="65"/>
      <c r="DM576" s="65"/>
      <c r="DN576" s="67"/>
      <c r="DO576" s="67"/>
      <c r="DP576" s="65"/>
      <c r="DQ576" s="65"/>
      <c r="DR576" s="68"/>
      <c r="DS576" s="68"/>
      <c r="DT576" s="68"/>
      <c r="DU576" s="68"/>
      <c r="DV576" s="68"/>
      <c r="DW576" s="68"/>
      <c r="DX576" s="68"/>
      <c r="DY576" s="68"/>
      <c r="DZ576" s="68"/>
      <c r="EA576" s="68"/>
      <c r="EB576" s="68"/>
      <c r="EC576" s="68"/>
      <c r="ED576" s="68"/>
      <c r="EE576" s="68"/>
      <c r="EF576" s="68"/>
      <c r="EG576" s="68"/>
      <c r="EH576" s="68"/>
      <c r="EI576" s="68"/>
      <c r="EJ576" s="68"/>
      <c r="EK576" s="68"/>
      <c r="EL576" s="68"/>
      <c r="EM576" s="68"/>
      <c r="EN576" s="68"/>
      <c r="EO576" s="68"/>
    </row>
    <row r="577" spans="2:145" x14ac:dyDescent="0.25">
      <c r="B577" s="64"/>
      <c r="C577" s="65"/>
      <c r="D577" s="65"/>
      <c r="E577" s="65"/>
      <c r="F577" s="65"/>
      <c r="G577" s="65"/>
      <c r="H577" s="65"/>
      <c r="I577" s="65"/>
      <c r="J577" s="65"/>
      <c r="K577" s="65"/>
      <c r="L577" s="65"/>
      <c r="M577" s="65"/>
      <c r="N577" s="66"/>
      <c r="O577" s="65"/>
      <c r="P577" s="66"/>
      <c r="Q577" s="65"/>
      <c r="R577" s="65"/>
      <c r="S577" s="63"/>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7"/>
      <c r="DB577" s="67"/>
      <c r="DC577" s="67"/>
      <c r="DD577" s="67"/>
      <c r="DE577" s="65"/>
      <c r="DF577" s="65"/>
      <c r="DG577" s="65"/>
      <c r="DH577" s="65"/>
      <c r="DI577" s="65"/>
      <c r="DJ577" s="65"/>
      <c r="DK577" s="65"/>
      <c r="DL577" s="65"/>
      <c r="DM577" s="65"/>
      <c r="DN577" s="67"/>
      <c r="DO577" s="67"/>
      <c r="DP577" s="65"/>
      <c r="DQ577" s="65"/>
      <c r="DR577" s="68"/>
      <c r="DS577" s="68"/>
      <c r="DT577" s="68"/>
      <c r="DU577" s="68"/>
      <c r="DV577" s="68"/>
      <c r="DW577" s="68"/>
      <c r="DX577" s="68"/>
      <c r="DY577" s="68"/>
      <c r="DZ577" s="68"/>
      <c r="EA577" s="68"/>
      <c r="EB577" s="68"/>
      <c r="EC577" s="68"/>
      <c r="ED577" s="68"/>
      <c r="EE577" s="68"/>
      <c r="EF577" s="68"/>
      <c r="EG577" s="68"/>
      <c r="EH577" s="68"/>
      <c r="EI577" s="68"/>
      <c r="EJ577" s="68"/>
      <c r="EK577" s="68"/>
      <c r="EL577" s="68"/>
      <c r="EM577" s="68"/>
      <c r="EN577" s="68"/>
      <c r="EO577" s="68"/>
    </row>
    <row r="578" spans="2:145" x14ac:dyDescent="0.25">
      <c r="B578" s="64"/>
      <c r="C578" s="65"/>
      <c r="D578" s="65"/>
      <c r="E578" s="65"/>
      <c r="F578" s="65"/>
      <c r="G578" s="65"/>
      <c r="H578" s="65"/>
      <c r="I578" s="65"/>
      <c r="J578" s="65"/>
      <c r="K578" s="65"/>
      <c r="L578" s="65"/>
      <c r="M578" s="65"/>
      <c r="N578" s="66"/>
      <c r="O578" s="65"/>
      <c r="P578" s="66"/>
      <c r="Q578" s="65"/>
      <c r="R578" s="65"/>
      <c r="S578" s="63"/>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7"/>
      <c r="DB578" s="67"/>
      <c r="DC578" s="67"/>
      <c r="DD578" s="67"/>
      <c r="DE578" s="65"/>
      <c r="DF578" s="65"/>
      <c r="DG578" s="65"/>
      <c r="DH578" s="65"/>
      <c r="DI578" s="65"/>
      <c r="DJ578" s="65"/>
      <c r="DK578" s="65"/>
      <c r="DL578" s="65"/>
      <c r="DM578" s="65"/>
      <c r="DN578" s="67"/>
      <c r="DO578" s="67"/>
      <c r="DP578" s="65"/>
      <c r="DQ578" s="65"/>
      <c r="DR578" s="68"/>
      <c r="DS578" s="68"/>
      <c r="DT578" s="68"/>
      <c r="DU578" s="68"/>
      <c r="DV578" s="68"/>
      <c r="DW578" s="68"/>
      <c r="DX578" s="68"/>
      <c r="DY578" s="68"/>
      <c r="DZ578" s="68"/>
      <c r="EA578" s="68"/>
      <c r="EB578" s="68"/>
      <c r="EC578" s="68"/>
      <c r="ED578" s="68"/>
      <c r="EE578" s="68"/>
      <c r="EF578" s="68"/>
      <c r="EG578" s="68"/>
      <c r="EH578" s="68"/>
      <c r="EI578" s="68"/>
      <c r="EJ578" s="68"/>
      <c r="EK578" s="68"/>
      <c r="EL578" s="68"/>
      <c r="EM578" s="68"/>
      <c r="EN578" s="68"/>
      <c r="EO578" s="68"/>
    </row>
    <row r="579" spans="2:145" x14ac:dyDescent="0.25">
      <c r="B579" s="64"/>
      <c r="C579" s="65"/>
      <c r="D579" s="65"/>
      <c r="E579" s="65"/>
      <c r="F579" s="65"/>
      <c r="G579" s="65"/>
      <c r="H579" s="65"/>
      <c r="I579" s="65"/>
      <c r="J579" s="65"/>
      <c r="K579" s="65"/>
      <c r="L579" s="65"/>
      <c r="M579" s="65"/>
      <c r="N579" s="66"/>
      <c r="O579" s="65"/>
      <c r="P579" s="66"/>
      <c r="Q579" s="65"/>
      <c r="R579" s="65"/>
      <c r="S579" s="63"/>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7"/>
      <c r="DB579" s="67"/>
      <c r="DC579" s="67"/>
      <c r="DD579" s="67"/>
      <c r="DE579" s="65"/>
      <c r="DF579" s="65"/>
      <c r="DG579" s="65"/>
      <c r="DH579" s="65"/>
      <c r="DI579" s="65"/>
      <c r="DJ579" s="65"/>
      <c r="DK579" s="65"/>
      <c r="DL579" s="65"/>
      <c r="DM579" s="65"/>
      <c r="DN579" s="67"/>
      <c r="DO579" s="67"/>
      <c r="DP579" s="65"/>
      <c r="DQ579" s="65"/>
      <c r="DR579" s="68"/>
      <c r="DS579" s="68"/>
      <c r="DT579" s="68"/>
      <c r="DU579" s="68"/>
      <c r="DV579" s="68"/>
      <c r="DW579" s="68"/>
      <c r="DX579" s="68"/>
      <c r="DY579" s="68"/>
      <c r="DZ579" s="68"/>
      <c r="EA579" s="68"/>
      <c r="EB579" s="68"/>
      <c r="EC579" s="68"/>
      <c r="ED579" s="68"/>
      <c r="EE579" s="68"/>
      <c r="EF579" s="68"/>
      <c r="EG579" s="68"/>
      <c r="EH579" s="68"/>
      <c r="EI579" s="68"/>
      <c r="EJ579" s="68"/>
      <c r="EK579" s="68"/>
      <c r="EL579" s="68"/>
      <c r="EM579" s="68"/>
      <c r="EN579" s="68"/>
      <c r="EO579" s="68"/>
    </row>
    <row r="580" spans="2:145" x14ac:dyDescent="0.25">
      <c r="B580" s="64"/>
      <c r="C580" s="65"/>
      <c r="D580" s="65"/>
      <c r="E580" s="65"/>
      <c r="F580" s="65"/>
      <c r="G580" s="65"/>
      <c r="H580" s="65"/>
      <c r="I580" s="65"/>
      <c r="J580" s="65"/>
      <c r="K580" s="65"/>
      <c r="L580" s="65"/>
      <c r="M580" s="65"/>
      <c r="N580" s="66"/>
      <c r="O580" s="65"/>
      <c r="P580" s="66"/>
      <c r="Q580" s="65"/>
      <c r="R580" s="65"/>
      <c r="S580" s="63"/>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7"/>
      <c r="DB580" s="67"/>
      <c r="DC580" s="67"/>
      <c r="DD580" s="67"/>
      <c r="DE580" s="65"/>
      <c r="DF580" s="65"/>
      <c r="DG580" s="65"/>
      <c r="DH580" s="65"/>
      <c r="DI580" s="65"/>
      <c r="DJ580" s="65"/>
      <c r="DK580" s="65"/>
      <c r="DL580" s="65"/>
      <c r="DM580" s="65"/>
      <c r="DN580" s="67"/>
      <c r="DO580" s="67"/>
      <c r="DP580" s="65"/>
      <c r="DQ580" s="65"/>
      <c r="DR580" s="68"/>
      <c r="DS580" s="68"/>
      <c r="DT580" s="68"/>
      <c r="DU580" s="68"/>
      <c r="DV580" s="68"/>
      <c r="DW580" s="68"/>
      <c r="DX580" s="68"/>
      <c r="DY580" s="68"/>
      <c r="DZ580" s="68"/>
      <c r="EA580" s="68"/>
      <c r="EB580" s="68"/>
      <c r="EC580" s="68"/>
      <c r="ED580" s="68"/>
      <c r="EE580" s="68"/>
      <c r="EF580" s="68"/>
      <c r="EG580" s="68"/>
      <c r="EH580" s="68"/>
      <c r="EI580" s="68"/>
      <c r="EJ580" s="68"/>
      <c r="EK580" s="68"/>
      <c r="EL580" s="68"/>
      <c r="EM580" s="68"/>
      <c r="EN580" s="68"/>
      <c r="EO580" s="68"/>
    </row>
    <row r="581" spans="2:145" x14ac:dyDescent="0.25">
      <c r="B581" s="64"/>
      <c r="C581" s="65"/>
      <c r="D581" s="65"/>
      <c r="E581" s="65"/>
      <c r="F581" s="65"/>
      <c r="G581" s="65"/>
      <c r="H581" s="65"/>
      <c r="I581" s="65"/>
      <c r="J581" s="65"/>
      <c r="K581" s="65"/>
      <c r="L581" s="65"/>
      <c r="M581" s="65"/>
      <c r="N581" s="66"/>
      <c r="O581" s="65"/>
      <c r="P581" s="66"/>
      <c r="Q581" s="65"/>
      <c r="R581" s="65"/>
      <c r="S581" s="63"/>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7"/>
      <c r="DB581" s="67"/>
      <c r="DC581" s="67"/>
      <c r="DD581" s="67"/>
      <c r="DE581" s="65"/>
      <c r="DF581" s="65"/>
      <c r="DG581" s="65"/>
      <c r="DH581" s="65"/>
      <c r="DI581" s="65"/>
      <c r="DJ581" s="65"/>
      <c r="DK581" s="65"/>
      <c r="DL581" s="65"/>
      <c r="DM581" s="65"/>
      <c r="DN581" s="67"/>
      <c r="DO581" s="67"/>
      <c r="DP581" s="65"/>
      <c r="DQ581" s="65"/>
      <c r="DR581" s="68"/>
      <c r="DS581" s="68"/>
      <c r="DT581" s="68"/>
      <c r="DU581" s="68"/>
      <c r="DV581" s="68"/>
      <c r="DW581" s="68"/>
      <c r="DX581" s="68"/>
      <c r="DY581" s="68"/>
      <c r="DZ581" s="68"/>
      <c r="EA581" s="68"/>
      <c r="EB581" s="68"/>
      <c r="EC581" s="68"/>
      <c r="ED581" s="68"/>
      <c r="EE581" s="68"/>
      <c r="EF581" s="68"/>
      <c r="EG581" s="68"/>
      <c r="EH581" s="68"/>
      <c r="EI581" s="68"/>
      <c r="EJ581" s="68"/>
      <c r="EK581" s="68"/>
      <c r="EL581" s="68"/>
      <c r="EM581" s="68"/>
      <c r="EN581" s="68"/>
      <c r="EO581" s="68"/>
    </row>
    <row r="582" spans="2:145" x14ac:dyDescent="0.25">
      <c r="B582" s="64"/>
      <c r="C582" s="65"/>
      <c r="D582" s="65"/>
      <c r="E582" s="65"/>
      <c r="F582" s="65"/>
      <c r="G582" s="65"/>
      <c r="H582" s="65"/>
      <c r="I582" s="65"/>
      <c r="J582" s="65"/>
      <c r="K582" s="65"/>
      <c r="L582" s="65"/>
      <c r="M582" s="65"/>
      <c r="N582" s="66"/>
      <c r="O582" s="65"/>
      <c r="P582" s="66"/>
      <c r="Q582" s="65"/>
      <c r="R582" s="65"/>
      <c r="S582" s="63"/>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7"/>
      <c r="DB582" s="67"/>
      <c r="DC582" s="67"/>
      <c r="DD582" s="67"/>
      <c r="DE582" s="65"/>
      <c r="DF582" s="65"/>
      <c r="DG582" s="65"/>
      <c r="DH582" s="65"/>
      <c r="DI582" s="65"/>
      <c r="DJ582" s="65"/>
      <c r="DK582" s="65"/>
      <c r="DL582" s="65"/>
      <c r="DM582" s="65"/>
      <c r="DN582" s="67"/>
      <c r="DO582" s="67"/>
      <c r="DP582" s="65"/>
      <c r="DQ582" s="65"/>
      <c r="DR582" s="68"/>
      <c r="DS582" s="68"/>
      <c r="DT582" s="68"/>
      <c r="DU582" s="68"/>
      <c r="DV582" s="68"/>
      <c r="DW582" s="68"/>
      <c r="DX582" s="68"/>
      <c r="DY582" s="68"/>
      <c r="DZ582" s="68"/>
      <c r="EA582" s="68"/>
      <c r="EB582" s="68"/>
      <c r="EC582" s="68"/>
      <c r="ED582" s="68"/>
      <c r="EE582" s="68"/>
      <c r="EF582" s="68"/>
      <c r="EG582" s="68"/>
      <c r="EH582" s="68"/>
      <c r="EI582" s="68"/>
      <c r="EJ582" s="68"/>
      <c r="EK582" s="68"/>
      <c r="EL582" s="68"/>
      <c r="EM582" s="68"/>
      <c r="EN582" s="68"/>
      <c r="EO582" s="68"/>
    </row>
    <row r="583" spans="2:145" x14ac:dyDescent="0.25">
      <c r="B583" s="64"/>
      <c r="C583" s="65"/>
      <c r="D583" s="65"/>
      <c r="E583" s="65"/>
      <c r="F583" s="65"/>
      <c r="G583" s="65"/>
      <c r="H583" s="65"/>
      <c r="I583" s="65"/>
      <c r="J583" s="65"/>
      <c r="K583" s="65"/>
      <c r="L583" s="65"/>
      <c r="M583" s="65"/>
      <c r="N583" s="66"/>
      <c r="O583" s="65"/>
      <c r="P583" s="66"/>
      <c r="Q583" s="65"/>
      <c r="R583" s="65"/>
      <c r="S583" s="63"/>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7"/>
      <c r="DB583" s="67"/>
      <c r="DC583" s="67"/>
      <c r="DD583" s="67"/>
      <c r="DE583" s="65"/>
      <c r="DF583" s="65"/>
      <c r="DG583" s="65"/>
      <c r="DH583" s="65"/>
      <c r="DI583" s="65"/>
      <c r="DJ583" s="65"/>
      <c r="DK583" s="65"/>
      <c r="DL583" s="65"/>
      <c r="DM583" s="65"/>
      <c r="DN583" s="67"/>
      <c r="DO583" s="67"/>
      <c r="DP583" s="65"/>
      <c r="DQ583" s="65"/>
      <c r="DR583" s="68"/>
      <c r="DS583" s="68"/>
      <c r="DT583" s="68"/>
      <c r="DU583" s="68"/>
      <c r="DV583" s="68"/>
      <c r="DW583" s="68"/>
      <c r="DX583" s="68"/>
      <c r="DY583" s="68"/>
      <c r="DZ583" s="68"/>
      <c r="EA583" s="68"/>
      <c r="EB583" s="68"/>
      <c r="EC583" s="68"/>
      <c r="ED583" s="68"/>
      <c r="EE583" s="68"/>
      <c r="EF583" s="68"/>
      <c r="EG583" s="68"/>
      <c r="EH583" s="68"/>
      <c r="EI583" s="68"/>
      <c r="EJ583" s="68"/>
      <c r="EK583" s="68"/>
      <c r="EL583" s="68"/>
      <c r="EM583" s="68"/>
      <c r="EN583" s="68"/>
      <c r="EO583" s="68"/>
    </row>
    <row r="584" spans="2:145" x14ac:dyDescent="0.25">
      <c r="B584" s="64"/>
      <c r="C584" s="65"/>
      <c r="D584" s="65"/>
      <c r="E584" s="65"/>
      <c r="F584" s="65"/>
      <c r="G584" s="65"/>
      <c r="H584" s="65"/>
      <c r="I584" s="65"/>
      <c r="J584" s="65"/>
      <c r="K584" s="65"/>
      <c r="L584" s="65"/>
      <c r="M584" s="65"/>
      <c r="N584" s="66"/>
      <c r="O584" s="65"/>
      <c r="P584" s="66"/>
      <c r="Q584" s="65"/>
      <c r="R584" s="65"/>
      <c r="S584" s="63"/>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7"/>
      <c r="DB584" s="67"/>
      <c r="DC584" s="67"/>
      <c r="DD584" s="67"/>
      <c r="DE584" s="65"/>
      <c r="DF584" s="65"/>
      <c r="DG584" s="65"/>
      <c r="DH584" s="65"/>
      <c r="DI584" s="65"/>
      <c r="DJ584" s="65"/>
      <c r="DK584" s="65"/>
      <c r="DL584" s="65"/>
      <c r="DM584" s="65"/>
      <c r="DN584" s="67"/>
      <c r="DO584" s="67"/>
      <c r="DP584" s="65"/>
      <c r="DQ584" s="65"/>
      <c r="DR584" s="68"/>
      <c r="DS584" s="68"/>
      <c r="DT584" s="68"/>
      <c r="DU584" s="68"/>
      <c r="DV584" s="68"/>
      <c r="DW584" s="68"/>
      <c r="DX584" s="68"/>
      <c r="DY584" s="68"/>
      <c r="DZ584" s="68"/>
      <c r="EA584" s="68"/>
      <c r="EB584" s="68"/>
      <c r="EC584" s="68"/>
      <c r="ED584" s="68"/>
      <c r="EE584" s="68"/>
      <c r="EF584" s="68"/>
      <c r="EG584" s="68"/>
      <c r="EH584" s="68"/>
      <c r="EI584" s="68"/>
      <c r="EJ584" s="68"/>
      <c r="EK584" s="68"/>
      <c r="EL584" s="68"/>
      <c r="EM584" s="68"/>
      <c r="EN584" s="68"/>
      <c r="EO584" s="68"/>
    </row>
    <row r="585" spans="2:145" x14ac:dyDescent="0.25">
      <c r="B585" s="64"/>
      <c r="C585" s="65"/>
      <c r="D585" s="65"/>
      <c r="E585" s="65"/>
      <c r="F585" s="65"/>
      <c r="G585" s="65"/>
      <c r="H585" s="65"/>
      <c r="I585" s="65"/>
      <c r="J585" s="65"/>
      <c r="K585" s="65"/>
      <c r="L585" s="65"/>
      <c r="M585" s="65"/>
      <c r="N585" s="66"/>
      <c r="O585" s="65"/>
      <c r="P585" s="66"/>
      <c r="Q585" s="65"/>
      <c r="R585" s="65"/>
      <c r="S585" s="63"/>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7"/>
      <c r="DB585" s="67"/>
      <c r="DC585" s="67"/>
      <c r="DD585" s="67"/>
      <c r="DE585" s="65"/>
      <c r="DF585" s="65"/>
      <c r="DG585" s="65"/>
      <c r="DH585" s="65"/>
      <c r="DI585" s="65"/>
      <c r="DJ585" s="65"/>
      <c r="DK585" s="65"/>
      <c r="DL585" s="65"/>
      <c r="DM585" s="65"/>
      <c r="DN585" s="67"/>
      <c r="DO585" s="67"/>
      <c r="DP585" s="65"/>
      <c r="DQ585" s="65"/>
      <c r="DR585" s="68"/>
      <c r="DS585" s="68"/>
      <c r="DT585" s="68"/>
      <c r="DU585" s="68"/>
      <c r="DV585" s="68"/>
      <c r="DW585" s="68"/>
      <c r="DX585" s="68"/>
      <c r="DY585" s="68"/>
      <c r="DZ585" s="68"/>
      <c r="EA585" s="68"/>
      <c r="EB585" s="68"/>
      <c r="EC585" s="68"/>
      <c r="ED585" s="68"/>
      <c r="EE585" s="68"/>
      <c r="EF585" s="68"/>
      <c r="EG585" s="68"/>
      <c r="EH585" s="68"/>
      <c r="EI585" s="68"/>
      <c r="EJ585" s="68"/>
      <c r="EK585" s="68"/>
      <c r="EL585" s="68"/>
      <c r="EM585" s="68"/>
      <c r="EN585" s="68"/>
      <c r="EO585" s="68"/>
    </row>
    <row r="586" spans="2:145" x14ac:dyDescent="0.25">
      <c r="B586" s="64"/>
      <c r="C586" s="65"/>
      <c r="D586" s="65"/>
      <c r="E586" s="65"/>
      <c r="F586" s="65"/>
      <c r="G586" s="65"/>
      <c r="H586" s="65"/>
      <c r="I586" s="65"/>
      <c r="J586" s="65"/>
      <c r="K586" s="65"/>
      <c r="L586" s="65"/>
      <c r="M586" s="65"/>
      <c r="N586" s="66"/>
      <c r="O586" s="65"/>
      <c r="P586" s="66"/>
      <c r="Q586" s="65"/>
      <c r="R586" s="65"/>
      <c r="S586" s="63"/>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7"/>
      <c r="DB586" s="67"/>
      <c r="DC586" s="67"/>
      <c r="DD586" s="67"/>
      <c r="DE586" s="65"/>
      <c r="DF586" s="65"/>
      <c r="DG586" s="65"/>
      <c r="DH586" s="65"/>
      <c r="DI586" s="65"/>
      <c r="DJ586" s="65"/>
      <c r="DK586" s="65"/>
      <c r="DL586" s="65"/>
      <c r="DM586" s="65"/>
      <c r="DN586" s="67"/>
      <c r="DO586" s="67"/>
      <c r="DP586" s="65"/>
      <c r="DQ586" s="65"/>
      <c r="DR586" s="68"/>
      <c r="DS586" s="68"/>
      <c r="DT586" s="68"/>
      <c r="DU586" s="68"/>
      <c r="DV586" s="68"/>
      <c r="DW586" s="68"/>
      <c r="DX586" s="68"/>
      <c r="DY586" s="68"/>
      <c r="DZ586" s="68"/>
      <c r="EA586" s="68"/>
      <c r="EB586" s="68"/>
      <c r="EC586" s="68"/>
      <c r="ED586" s="68"/>
      <c r="EE586" s="68"/>
      <c r="EF586" s="68"/>
      <c r="EG586" s="68"/>
      <c r="EH586" s="68"/>
      <c r="EI586" s="68"/>
      <c r="EJ586" s="68"/>
      <c r="EK586" s="68"/>
      <c r="EL586" s="68"/>
      <c r="EM586" s="68"/>
      <c r="EN586" s="68"/>
      <c r="EO586" s="68"/>
    </row>
    <row r="587" spans="2:145" x14ac:dyDescent="0.25">
      <c r="B587" s="64"/>
      <c r="C587" s="65"/>
      <c r="D587" s="65"/>
      <c r="E587" s="65"/>
      <c r="F587" s="65"/>
      <c r="G587" s="65"/>
      <c r="H587" s="65"/>
      <c r="I587" s="65"/>
      <c r="J587" s="65"/>
      <c r="K587" s="65"/>
      <c r="L587" s="65"/>
      <c r="M587" s="65"/>
      <c r="N587" s="66"/>
      <c r="O587" s="65"/>
      <c r="P587" s="66"/>
      <c r="Q587" s="65"/>
      <c r="R587" s="65"/>
      <c r="S587" s="63"/>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7"/>
      <c r="DB587" s="67"/>
      <c r="DC587" s="67"/>
      <c r="DD587" s="67"/>
      <c r="DE587" s="65"/>
      <c r="DF587" s="65"/>
      <c r="DG587" s="65"/>
      <c r="DH587" s="65"/>
      <c r="DI587" s="65"/>
      <c r="DJ587" s="65"/>
      <c r="DK587" s="65"/>
      <c r="DL587" s="65"/>
      <c r="DM587" s="65"/>
      <c r="DN587" s="67"/>
      <c r="DO587" s="67"/>
      <c r="DP587" s="65"/>
      <c r="DQ587" s="65"/>
      <c r="DR587" s="68"/>
      <c r="DS587" s="68"/>
      <c r="DT587" s="68"/>
      <c r="DU587" s="68"/>
      <c r="DV587" s="68"/>
      <c r="DW587" s="68"/>
      <c r="DX587" s="68"/>
      <c r="DY587" s="68"/>
      <c r="DZ587" s="68"/>
      <c r="EA587" s="68"/>
      <c r="EB587" s="68"/>
      <c r="EC587" s="68"/>
      <c r="ED587" s="68"/>
      <c r="EE587" s="68"/>
      <c r="EF587" s="68"/>
      <c r="EG587" s="68"/>
      <c r="EH587" s="68"/>
      <c r="EI587" s="68"/>
      <c r="EJ587" s="68"/>
      <c r="EK587" s="68"/>
      <c r="EL587" s="68"/>
      <c r="EM587" s="68"/>
      <c r="EN587" s="68"/>
      <c r="EO587" s="68"/>
    </row>
    <row r="588" spans="2:145" x14ac:dyDescent="0.25">
      <c r="B588" s="64"/>
      <c r="C588" s="65"/>
      <c r="D588" s="65"/>
      <c r="E588" s="65"/>
      <c r="F588" s="65"/>
      <c r="G588" s="65"/>
      <c r="H588" s="65"/>
      <c r="I588" s="65"/>
      <c r="J588" s="65"/>
      <c r="K588" s="65"/>
      <c r="L588" s="65"/>
      <c r="M588" s="65"/>
      <c r="N588" s="66"/>
      <c r="O588" s="65"/>
      <c r="P588" s="66"/>
      <c r="Q588" s="65"/>
      <c r="R588" s="65"/>
      <c r="S588" s="63"/>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7"/>
      <c r="DB588" s="67"/>
      <c r="DC588" s="67"/>
      <c r="DD588" s="67"/>
      <c r="DE588" s="65"/>
      <c r="DF588" s="65"/>
      <c r="DG588" s="65"/>
      <c r="DH588" s="65"/>
      <c r="DI588" s="65"/>
      <c r="DJ588" s="65"/>
      <c r="DK588" s="65"/>
      <c r="DL588" s="65"/>
      <c r="DM588" s="65"/>
      <c r="DN588" s="67"/>
      <c r="DO588" s="67"/>
      <c r="DP588" s="65"/>
      <c r="DQ588" s="65"/>
      <c r="DR588" s="68"/>
      <c r="DS588" s="68"/>
      <c r="DT588" s="68"/>
      <c r="DU588" s="68"/>
      <c r="DV588" s="68"/>
      <c r="DW588" s="68"/>
      <c r="DX588" s="68"/>
      <c r="DY588" s="68"/>
      <c r="DZ588" s="68"/>
      <c r="EA588" s="68"/>
      <c r="EB588" s="68"/>
      <c r="EC588" s="68"/>
      <c r="ED588" s="68"/>
      <c r="EE588" s="68"/>
      <c r="EF588" s="68"/>
      <c r="EG588" s="68"/>
      <c r="EH588" s="68"/>
      <c r="EI588" s="68"/>
      <c r="EJ588" s="68"/>
      <c r="EK588" s="68"/>
      <c r="EL588" s="68"/>
      <c r="EM588" s="68"/>
      <c r="EN588" s="68"/>
      <c r="EO588" s="68"/>
    </row>
    <row r="589" spans="2:145" x14ac:dyDescent="0.25">
      <c r="B589" s="64"/>
      <c r="C589" s="65"/>
      <c r="D589" s="65"/>
      <c r="E589" s="65"/>
      <c r="F589" s="65"/>
      <c r="G589" s="65"/>
      <c r="H589" s="65"/>
      <c r="I589" s="65"/>
      <c r="J589" s="65"/>
      <c r="K589" s="65"/>
      <c r="L589" s="65"/>
      <c r="M589" s="65"/>
      <c r="N589" s="66"/>
      <c r="O589" s="65"/>
      <c r="P589" s="66"/>
      <c r="Q589" s="65"/>
      <c r="R589" s="65"/>
      <c r="S589" s="63"/>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7"/>
      <c r="DB589" s="67"/>
      <c r="DC589" s="67"/>
      <c r="DD589" s="67"/>
      <c r="DE589" s="65"/>
      <c r="DF589" s="65"/>
      <c r="DG589" s="65"/>
      <c r="DH589" s="65"/>
      <c r="DI589" s="65"/>
      <c r="DJ589" s="65"/>
      <c r="DK589" s="65"/>
      <c r="DL589" s="65"/>
      <c r="DM589" s="65"/>
      <c r="DN589" s="67"/>
      <c r="DO589" s="67"/>
      <c r="DP589" s="65"/>
      <c r="DQ589" s="65"/>
      <c r="DR589" s="68"/>
      <c r="DS589" s="68"/>
      <c r="DT589" s="68"/>
      <c r="DU589" s="68"/>
      <c r="DV589" s="68"/>
      <c r="DW589" s="68"/>
      <c r="DX589" s="68"/>
      <c r="DY589" s="68"/>
      <c r="DZ589" s="68"/>
      <c r="EA589" s="68"/>
      <c r="EB589" s="68"/>
      <c r="EC589" s="68"/>
      <c r="ED589" s="68"/>
      <c r="EE589" s="68"/>
      <c r="EF589" s="68"/>
      <c r="EG589" s="68"/>
      <c r="EH589" s="68"/>
      <c r="EI589" s="68"/>
      <c r="EJ589" s="68"/>
      <c r="EK589" s="68"/>
      <c r="EL589" s="68"/>
      <c r="EM589" s="68"/>
      <c r="EN589" s="68"/>
      <c r="EO589" s="68"/>
    </row>
    <row r="590" spans="2:145" x14ac:dyDescent="0.25">
      <c r="B590" s="64"/>
      <c r="C590" s="65"/>
      <c r="D590" s="65"/>
      <c r="E590" s="65"/>
      <c r="F590" s="65"/>
      <c r="G590" s="65"/>
      <c r="H590" s="65"/>
      <c r="I590" s="65"/>
      <c r="J590" s="65"/>
      <c r="K590" s="65"/>
      <c r="L590" s="65"/>
      <c r="M590" s="65"/>
      <c r="N590" s="66"/>
      <c r="O590" s="65"/>
      <c r="P590" s="66"/>
      <c r="Q590" s="65"/>
      <c r="R590" s="65"/>
      <c r="S590" s="63"/>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7"/>
      <c r="DB590" s="67"/>
      <c r="DC590" s="67"/>
      <c r="DD590" s="67"/>
      <c r="DE590" s="65"/>
      <c r="DF590" s="65"/>
      <c r="DG590" s="65"/>
      <c r="DH590" s="65"/>
      <c r="DI590" s="65"/>
      <c r="DJ590" s="65"/>
      <c r="DK590" s="65"/>
      <c r="DL590" s="65"/>
      <c r="DM590" s="65"/>
      <c r="DN590" s="67"/>
      <c r="DO590" s="67"/>
      <c r="DP590" s="65"/>
      <c r="DQ590" s="65"/>
      <c r="DR590" s="68"/>
      <c r="DS590" s="68"/>
      <c r="DT590" s="68"/>
      <c r="DU590" s="68"/>
      <c r="DV590" s="68"/>
      <c r="DW590" s="68"/>
      <c r="DX590" s="68"/>
      <c r="DY590" s="68"/>
      <c r="DZ590" s="68"/>
      <c r="EA590" s="68"/>
      <c r="EB590" s="68"/>
      <c r="EC590" s="68"/>
      <c r="ED590" s="68"/>
      <c r="EE590" s="68"/>
      <c r="EF590" s="68"/>
      <c r="EG590" s="68"/>
      <c r="EH590" s="68"/>
      <c r="EI590" s="68"/>
      <c r="EJ590" s="68"/>
      <c r="EK590" s="68"/>
      <c r="EL590" s="68"/>
      <c r="EM590" s="68"/>
      <c r="EN590" s="68"/>
      <c r="EO590" s="68"/>
    </row>
    <row r="591" spans="2:145" x14ac:dyDescent="0.25">
      <c r="B591" s="64"/>
      <c r="C591" s="65"/>
      <c r="D591" s="65"/>
      <c r="E591" s="65"/>
      <c r="F591" s="65"/>
      <c r="G591" s="65"/>
      <c r="H591" s="65"/>
      <c r="I591" s="65"/>
      <c r="J591" s="65"/>
      <c r="K591" s="65"/>
      <c r="L591" s="65"/>
      <c r="M591" s="65"/>
      <c r="N591" s="66"/>
      <c r="O591" s="65"/>
      <c r="P591" s="66"/>
      <c r="Q591" s="65"/>
      <c r="R591" s="65"/>
      <c r="S591" s="63"/>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7"/>
      <c r="DB591" s="67"/>
      <c r="DC591" s="67"/>
      <c r="DD591" s="67"/>
      <c r="DE591" s="65"/>
      <c r="DF591" s="65"/>
      <c r="DG591" s="65"/>
      <c r="DH591" s="65"/>
      <c r="DI591" s="65"/>
      <c r="DJ591" s="65"/>
      <c r="DK591" s="65"/>
      <c r="DL591" s="65"/>
      <c r="DM591" s="65"/>
      <c r="DN591" s="67"/>
      <c r="DO591" s="67"/>
      <c r="DP591" s="65"/>
      <c r="DQ591" s="65"/>
      <c r="DR591" s="68"/>
      <c r="DS591" s="68"/>
      <c r="DT591" s="68"/>
      <c r="DU591" s="68"/>
      <c r="DV591" s="68"/>
      <c r="DW591" s="68"/>
      <c r="DX591" s="68"/>
      <c r="DY591" s="68"/>
      <c r="DZ591" s="68"/>
      <c r="EA591" s="68"/>
      <c r="EB591" s="68"/>
      <c r="EC591" s="68"/>
      <c r="ED591" s="68"/>
      <c r="EE591" s="68"/>
      <c r="EF591" s="68"/>
      <c r="EG591" s="68"/>
      <c r="EH591" s="68"/>
      <c r="EI591" s="68"/>
      <c r="EJ591" s="68"/>
      <c r="EK591" s="68"/>
      <c r="EL591" s="68"/>
      <c r="EM591" s="68"/>
      <c r="EN591" s="68"/>
      <c r="EO591" s="68"/>
    </row>
    <row r="592" spans="2:145" x14ac:dyDescent="0.25">
      <c r="B592" s="64"/>
      <c r="C592" s="65"/>
      <c r="D592" s="65"/>
      <c r="E592" s="65"/>
      <c r="F592" s="65"/>
      <c r="G592" s="65"/>
      <c r="H592" s="65"/>
      <c r="I592" s="65"/>
      <c r="J592" s="65"/>
      <c r="K592" s="65"/>
      <c r="L592" s="65"/>
      <c r="M592" s="65"/>
      <c r="N592" s="66"/>
      <c r="O592" s="65"/>
      <c r="P592" s="66"/>
      <c r="Q592" s="65"/>
      <c r="R592" s="65"/>
      <c r="S592" s="63"/>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7"/>
      <c r="DB592" s="67"/>
      <c r="DC592" s="67"/>
      <c r="DD592" s="67"/>
      <c r="DE592" s="65"/>
      <c r="DF592" s="65"/>
      <c r="DG592" s="65"/>
      <c r="DH592" s="65"/>
      <c r="DI592" s="65"/>
      <c r="DJ592" s="65"/>
      <c r="DK592" s="65"/>
      <c r="DL592" s="65"/>
      <c r="DM592" s="65"/>
      <c r="DN592" s="67"/>
      <c r="DO592" s="67"/>
      <c r="DP592" s="65"/>
      <c r="DQ592" s="65"/>
      <c r="DR592" s="68"/>
      <c r="DS592" s="68"/>
      <c r="DT592" s="68"/>
      <c r="DU592" s="68"/>
      <c r="DV592" s="68"/>
      <c r="DW592" s="68"/>
      <c r="DX592" s="68"/>
      <c r="DY592" s="68"/>
      <c r="DZ592" s="68"/>
      <c r="EA592" s="68"/>
      <c r="EB592" s="68"/>
      <c r="EC592" s="68"/>
      <c r="ED592" s="68"/>
      <c r="EE592" s="68"/>
      <c r="EF592" s="68"/>
      <c r="EG592" s="68"/>
      <c r="EH592" s="68"/>
      <c r="EI592" s="68"/>
      <c r="EJ592" s="68"/>
      <c r="EK592" s="68"/>
      <c r="EL592" s="68"/>
      <c r="EM592" s="68"/>
      <c r="EN592" s="68"/>
      <c r="EO592" s="68"/>
    </row>
    <row r="593" spans="2:145" x14ac:dyDescent="0.25">
      <c r="B593" s="64"/>
      <c r="C593" s="65"/>
      <c r="D593" s="65"/>
      <c r="E593" s="65"/>
      <c r="F593" s="65"/>
      <c r="G593" s="65"/>
      <c r="H593" s="65"/>
      <c r="I593" s="65"/>
      <c r="J593" s="65"/>
      <c r="K593" s="65"/>
      <c r="L593" s="65"/>
      <c r="M593" s="65"/>
      <c r="N593" s="66"/>
      <c r="O593" s="65"/>
      <c r="P593" s="66"/>
      <c r="Q593" s="65"/>
      <c r="R593" s="65"/>
      <c r="S593" s="63"/>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7"/>
      <c r="DB593" s="67"/>
      <c r="DC593" s="67"/>
      <c r="DD593" s="67"/>
      <c r="DE593" s="65"/>
      <c r="DF593" s="65"/>
      <c r="DG593" s="65"/>
      <c r="DH593" s="65"/>
      <c r="DI593" s="65"/>
      <c r="DJ593" s="65"/>
      <c r="DK593" s="65"/>
      <c r="DL593" s="65"/>
      <c r="DM593" s="65"/>
      <c r="DN593" s="67"/>
      <c r="DO593" s="67"/>
      <c r="DP593" s="65"/>
      <c r="DQ593" s="65"/>
      <c r="DR593" s="68"/>
      <c r="DS593" s="68"/>
      <c r="DT593" s="68"/>
      <c r="DU593" s="68"/>
      <c r="DV593" s="68"/>
      <c r="DW593" s="68"/>
      <c r="DX593" s="68"/>
      <c r="DY593" s="68"/>
      <c r="DZ593" s="68"/>
      <c r="EA593" s="68"/>
      <c r="EB593" s="68"/>
      <c r="EC593" s="68"/>
      <c r="ED593" s="68"/>
      <c r="EE593" s="68"/>
      <c r="EF593" s="68"/>
      <c r="EG593" s="68"/>
      <c r="EH593" s="68"/>
      <c r="EI593" s="68"/>
      <c r="EJ593" s="68"/>
      <c r="EK593" s="68"/>
      <c r="EL593" s="68"/>
      <c r="EM593" s="68"/>
      <c r="EN593" s="68"/>
      <c r="EO593" s="68"/>
    </row>
    <row r="594" spans="2:145" x14ac:dyDescent="0.25">
      <c r="B594" s="64"/>
      <c r="C594" s="65"/>
      <c r="D594" s="65"/>
      <c r="E594" s="65"/>
      <c r="F594" s="65"/>
      <c r="G594" s="65"/>
      <c r="H594" s="65"/>
      <c r="I594" s="65"/>
      <c r="J594" s="65"/>
      <c r="K594" s="65"/>
      <c r="L594" s="65"/>
      <c r="M594" s="65"/>
      <c r="N594" s="66"/>
      <c r="O594" s="65"/>
      <c r="P594" s="66"/>
      <c r="Q594" s="65"/>
      <c r="R594" s="65"/>
      <c r="S594" s="63"/>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7"/>
      <c r="DB594" s="67"/>
      <c r="DC594" s="67"/>
      <c r="DD594" s="67"/>
      <c r="DE594" s="65"/>
      <c r="DF594" s="65"/>
      <c r="DG594" s="65"/>
      <c r="DH594" s="65"/>
      <c r="DI594" s="65"/>
      <c r="DJ594" s="65"/>
      <c r="DK594" s="65"/>
      <c r="DL594" s="65"/>
      <c r="DM594" s="65"/>
      <c r="DN594" s="67"/>
      <c r="DO594" s="67"/>
      <c r="DP594" s="65"/>
      <c r="DQ594" s="65"/>
      <c r="DR594" s="68"/>
      <c r="DS594" s="68"/>
      <c r="DT594" s="68"/>
      <c r="DU594" s="68"/>
      <c r="DV594" s="68"/>
      <c r="DW594" s="68"/>
      <c r="DX594" s="68"/>
      <c r="DY594" s="68"/>
      <c r="DZ594" s="68"/>
      <c r="EA594" s="68"/>
      <c r="EB594" s="68"/>
      <c r="EC594" s="68"/>
      <c r="ED594" s="68"/>
      <c r="EE594" s="68"/>
      <c r="EF594" s="68"/>
      <c r="EG594" s="68"/>
      <c r="EH594" s="68"/>
      <c r="EI594" s="68"/>
      <c r="EJ594" s="68"/>
      <c r="EK594" s="68"/>
      <c r="EL594" s="68"/>
      <c r="EM594" s="68"/>
      <c r="EN594" s="68"/>
      <c r="EO594" s="68"/>
    </row>
    <row r="595" spans="2:145" x14ac:dyDescent="0.25">
      <c r="B595" s="64"/>
      <c r="C595" s="65"/>
      <c r="D595" s="65"/>
      <c r="E595" s="65"/>
      <c r="F595" s="65"/>
      <c r="G595" s="65"/>
      <c r="H595" s="65"/>
      <c r="I595" s="65"/>
      <c r="J595" s="65"/>
      <c r="K595" s="65"/>
      <c r="L595" s="65"/>
      <c r="M595" s="65"/>
      <c r="N595" s="66"/>
      <c r="O595" s="65"/>
      <c r="P595" s="66"/>
      <c r="Q595" s="65"/>
      <c r="R595" s="65"/>
      <c r="S595" s="63"/>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7"/>
      <c r="DB595" s="67"/>
      <c r="DC595" s="67"/>
      <c r="DD595" s="67"/>
      <c r="DE595" s="65"/>
      <c r="DF595" s="65"/>
      <c r="DG595" s="65"/>
      <c r="DH595" s="65"/>
      <c r="DI595" s="65"/>
      <c r="DJ595" s="65"/>
      <c r="DK595" s="65"/>
      <c r="DL595" s="65"/>
      <c r="DM595" s="65"/>
      <c r="DN595" s="67"/>
      <c r="DO595" s="67"/>
      <c r="DP595" s="65"/>
      <c r="DQ595" s="65"/>
      <c r="DR595" s="68"/>
      <c r="DS595" s="68"/>
      <c r="DT595" s="68"/>
      <c r="DU595" s="68"/>
      <c r="DV595" s="68"/>
      <c r="DW595" s="68"/>
      <c r="DX595" s="68"/>
      <c r="DY595" s="68"/>
      <c r="DZ595" s="68"/>
      <c r="EA595" s="68"/>
      <c r="EB595" s="68"/>
      <c r="EC595" s="68"/>
      <c r="ED595" s="68"/>
      <c r="EE595" s="68"/>
      <c r="EF595" s="68"/>
      <c r="EG595" s="68"/>
      <c r="EH595" s="68"/>
      <c r="EI595" s="68"/>
      <c r="EJ595" s="68"/>
      <c r="EK595" s="68"/>
      <c r="EL595" s="68"/>
      <c r="EM595" s="68"/>
      <c r="EN595" s="68"/>
      <c r="EO595" s="68"/>
    </row>
    <row r="596" spans="2:145" x14ac:dyDescent="0.25">
      <c r="B596" s="64"/>
      <c r="C596" s="65"/>
      <c r="D596" s="65"/>
      <c r="E596" s="65"/>
      <c r="F596" s="65"/>
      <c r="G596" s="65"/>
      <c r="H596" s="65"/>
      <c r="I596" s="65"/>
      <c r="J596" s="65"/>
      <c r="K596" s="65"/>
      <c r="L596" s="65"/>
      <c r="M596" s="65"/>
      <c r="N596" s="66"/>
      <c r="O596" s="65"/>
      <c r="P596" s="66"/>
      <c r="Q596" s="65"/>
      <c r="R596" s="65"/>
      <c r="S596" s="63"/>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7"/>
      <c r="DB596" s="67"/>
      <c r="DC596" s="67"/>
      <c r="DD596" s="67"/>
      <c r="DE596" s="65"/>
      <c r="DF596" s="65"/>
      <c r="DG596" s="65"/>
      <c r="DH596" s="65"/>
      <c r="DI596" s="65"/>
      <c r="DJ596" s="65"/>
      <c r="DK596" s="65"/>
      <c r="DL596" s="65"/>
      <c r="DM596" s="65"/>
      <c r="DN596" s="67"/>
      <c r="DO596" s="67"/>
      <c r="DP596" s="65"/>
      <c r="DQ596" s="65"/>
      <c r="DR596" s="68"/>
      <c r="DS596" s="68"/>
      <c r="DT596" s="68"/>
      <c r="DU596" s="68"/>
      <c r="DV596" s="68"/>
      <c r="DW596" s="68"/>
      <c r="DX596" s="68"/>
      <c r="DY596" s="68"/>
      <c r="DZ596" s="68"/>
      <c r="EA596" s="68"/>
      <c r="EB596" s="68"/>
      <c r="EC596" s="68"/>
      <c r="ED596" s="68"/>
      <c r="EE596" s="68"/>
      <c r="EF596" s="68"/>
      <c r="EG596" s="68"/>
      <c r="EH596" s="68"/>
      <c r="EI596" s="68"/>
      <c r="EJ596" s="68"/>
      <c r="EK596" s="68"/>
      <c r="EL596" s="68"/>
      <c r="EM596" s="68"/>
      <c r="EN596" s="68"/>
      <c r="EO596" s="68"/>
    </row>
    <row r="597" spans="2:145" x14ac:dyDescent="0.25">
      <c r="B597" s="64"/>
      <c r="C597" s="65"/>
      <c r="D597" s="65"/>
      <c r="E597" s="65"/>
      <c r="F597" s="65"/>
      <c r="G597" s="65"/>
      <c r="H597" s="65"/>
      <c r="I597" s="65"/>
      <c r="J597" s="65"/>
      <c r="K597" s="65"/>
      <c r="L597" s="65"/>
      <c r="M597" s="65"/>
      <c r="N597" s="66"/>
      <c r="O597" s="65"/>
      <c r="P597" s="66"/>
      <c r="Q597" s="65"/>
      <c r="R597" s="65"/>
      <c r="S597" s="63"/>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7"/>
      <c r="DB597" s="67"/>
      <c r="DC597" s="67"/>
      <c r="DD597" s="67"/>
      <c r="DE597" s="65"/>
      <c r="DF597" s="65"/>
      <c r="DG597" s="65"/>
      <c r="DH597" s="65"/>
      <c r="DI597" s="65"/>
      <c r="DJ597" s="65"/>
      <c r="DK597" s="65"/>
      <c r="DL597" s="65"/>
      <c r="DM597" s="65"/>
      <c r="DN597" s="67"/>
      <c r="DO597" s="67"/>
      <c r="DP597" s="65"/>
      <c r="DQ597" s="65"/>
      <c r="DR597" s="68"/>
      <c r="DS597" s="68"/>
      <c r="DT597" s="68"/>
      <c r="DU597" s="68"/>
      <c r="DV597" s="68"/>
      <c r="DW597" s="68"/>
      <c r="DX597" s="68"/>
      <c r="DY597" s="68"/>
      <c r="DZ597" s="68"/>
      <c r="EA597" s="68"/>
      <c r="EB597" s="68"/>
      <c r="EC597" s="68"/>
      <c r="ED597" s="68"/>
      <c r="EE597" s="68"/>
      <c r="EF597" s="68"/>
      <c r="EG597" s="68"/>
      <c r="EH597" s="68"/>
      <c r="EI597" s="68"/>
      <c r="EJ597" s="68"/>
      <c r="EK597" s="68"/>
      <c r="EL597" s="68"/>
      <c r="EM597" s="68"/>
      <c r="EN597" s="68"/>
      <c r="EO597" s="68"/>
    </row>
    <row r="598" spans="2:145" x14ac:dyDescent="0.25">
      <c r="B598" s="64"/>
      <c r="C598" s="65"/>
      <c r="D598" s="65"/>
      <c r="E598" s="65"/>
      <c r="F598" s="65"/>
      <c r="G598" s="65"/>
      <c r="H598" s="65"/>
      <c r="I598" s="65"/>
      <c r="J598" s="65"/>
      <c r="K598" s="65"/>
      <c r="L598" s="65"/>
      <c r="M598" s="65"/>
      <c r="N598" s="66"/>
      <c r="O598" s="65"/>
      <c r="P598" s="66"/>
      <c r="Q598" s="65"/>
      <c r="R598" s="65"/>
      <c r="S598" s="63"/>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7"/>
      <c r="DB598" s="67"/>
      <c r="DC598" s="67"/>
      <c r="DD598" s="67"/>
      <c r="DE598" s="65"/>
      <c r="DF598" s="65"/>
      <c r="DG598" s="65"/>
      <c r="DH598" s="65"/>
      <c r="DI598" s="65"/>
      <c r="DJ598" s="65"/>
      <c r="DK598" s="65"/>
      <c r="DL598" s="65"/>
      <c r="DM598" s="65"/>
      <c r="DN598" s="67"/>
      <c r="DO598" s="67"/>
      <c r="DP598" s="65"/>
      <c r="DQ598" s="65"/>
      <c r="DR598" s="68"/>
      <c r="DS598" s="68"/>
      <c r="DT598" s="68"/>
      <c r="DU598" s="68"/>
      <c r="DV598" s="68"/>
      <c r="DW598" s="68"/>
      <c r="DX598" s="68"/>
      <c r="DY598" s="68"/>
      <c r="DZ598" s="68"/>
      <c r="EA598" s="68"/>
      <c r="EB598" s="68"/>
      <c r="EC598" s="68"/>
      <c r="ED598" s="68"/>
      <c r="EE598" s="68"/>
      <c r="EF598" s="68"/>
      <c r="EG598" s="68"/>
      <c r="EH598" s="68"/>
      <c r="EI598" s="68"/>
      <c r="EJ598" s="68"/>
      <c r="EK598" s="68"/>
      <c r="EL598" s="68"/>
      <c r="EM598" s="68"/>
      <c r="EN598" s="68"/>
      <c r="EO598" s="68"/>
    </row>
    <row r="599" spans="2:145" x14ac:dyDescent="0.25">
      <c r="B599" s="64"/>
      <c r="C599" s="65"/>
      <c r="D599" s="65"/>
      <c r="E599" s="65"/>
      <c r="F599" s="65"/>
      <c r="G599" s="65"/>
      <c r="H599" s="65"/>
      <c r="I599" s="65"/>
      <c r="J599" s="65"/>
      <c r="K599" s="65"/>
      <c r="L599" s="65"/>
      <c r="M599" s="65"/>
      <c r="N599" s="66"/>
      <c r="O599" s="65"/>
      <c r="P599" s="66"/>
      <c r="Q599" s="65"/>
      <c r="R599" s="65"/>
      <c r="S599" s="63"/>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7"/>
      <c r="DB599" s="67"/>
      <c r="DC599" s="67"/>
      <c r="DD599" s="67"/>
      <c r="DE599" s="65"/>
      <c r="DF599" s="65"/>
      <c r="DG599" s="65"/>
      <c r="DH599" s="65"/>
      <c r="DI599" s="65"/>
      <c r="DJ599" s="65"/>
      <c r="DK599" s="65"/>
      <c r="DL599" s="65"/>
      <c r="DM599" s="65"/>
      <c r="DN599" s="67"/>
      <c r="DO599" s="67"/>
      <c r="DP599" s="65"/>
      <c r="DQ599" s="65"/>
      <c r="DR599" s="68"/>
      <c r="DS599" s="68"/>
      <c r="DT599" s="68"/>
      <c r="DU599" s="68"/>
      <c r="DV599" s="68"/>
      <c r="DW599" s="68"/>
      <c r="DX599" s="68"/>
      <c r="DY599" s="68"/>
      <c r="DZ599" s="68"/>
      <c r="EA599" s="68"/>
      <c r="EB599" s="68"/>
      <c r="EC599" s="68"/>
      <c r="ED599" s="68"/>
      <c r="EE599" s="68"/>
      <c r="EF599" s="68"/>
      <c r="EG599" s="68"/>
      <c r="EH599" s="68"/>
      <c r="EI599" s="68"/>
      <c r="EJ599" s="68"/>
      <c r="EK599" s="68"/>
      <c r="EL599" s="68"/>
      <c r="EM599" s="68"/>
      <c r="EN599" s="68"/>
      <c r="EO599" s="68"/>
    </row>
    <row r="600" spans="2:145" x14ac:dyDescent="0.25">
      <c r="B600" s="64"/>
      <c r="C600" s="65"/>
      <c r="D600" s="65"/>
      <c r="E600" s="65"/>
      <c r="F600" s="65"/>
      <c r="G600" s="65"/>
      <c r="H600" s="65"/>
      <c r="I600" s="65"/>
      <c r="J600" s="65"/>
      <c r="K600" s="65"/>
      <c r="L600" s="65"/>
      <c r="M600" s="65"/>
      <c r="N600" s="66"/>
      <c r="O600" s="65"/>
      <c r="P600" s="66"/>
      <c r="Q600" s="65"/>
      <c r="R600" s="65"/>
      <c r="S600" s="63"/>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7"/>
      <c r="DB600" s="67"/>
      <c r="DC600" s="67"/>
      <c r="DD600" s="67"/>
      <c r="DE600" s="65"/>
      <c r="DF600" s="65"/>
      <c r="DG600" s="65"/>
      <c r="DH600" s="65"/>
      <c r="DI600" s="65"/>
      <c r="DJ600" s="65"/>
      <c r="DK600" s="65"/>
      <c r="DL600" s="65"/>
      <c r="DM600" s="65"/>
      <c r="DN600" s="67"/>
      <c r="DO600" s="67"/>
      <c r="DP600" s="65"/>
      <c r="DQ600" s="65"/>
      <c r="DR600" s="68"/>
      <c r="DS600" s="68"/>
      <c r="DT600" s="68"/>
      <c r="DU600" s="68"/>
      <c r="DV600" s="68"/>
      <c r="DW600" s="68"/>
      <c r="DX600" s="68"/>
      <c r="DY600" s="68"/>
      <c r="DZ600" s="68"/>
      <c r="EA600" s="68"/>
      <c r="EB600" s="68"/>
      <c r="EC600" s="68"/>
      <c r="ED600" s="68"/>
      <c r="EE600" s="68"/>
      <c r="EF600" s="68"/>
      <c r="EG600" s="68"/>
      <c r="EH600" s="68"/>
      <c r="EI600" s="68"/>
      <c r="EJ600" s="68"/>
      <c r="EK600" s="68"/>
      <c r="EL600" s="68"/>
      <c r="EM600" s="68"/>
      <c r="EN600" s="68"/>
      <c r="EO600" s="68"/>
    </row>
    <row r="601" spans="2:145" x14ac:dyDescent="0.25">
      <c r="B601" s="64"/>
      <c r="C601" s="65"/>
      <c r="D601" s="65"/>
      <c r="E601" s="65"/>
      <c r="F601" s="65"/>
      <c r="G601" s="65"/>
      <c r="H601" s="65"/>
      <c r="I601" s="65"/>
      <c r="J601" s="65"/>
      <c r="K601" s="65"/>
      <c r="L601" s="65"/>
      <c r="M601" s="65"/>
      <c r="N601" s="66"/>
      <c r="O601" s="65"/>
      <c r="P601" s="66"/>
      <c r="Q601" s="65"/>
      <c r="R601" s="65"/>
      <c r="S601" s="63"/>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7"/>
      <c r="DB601" s="67"/>
      <c r="DC601" s="67"/>
      <c r="DD601" s="67"/>
      <c r="DE601" s="65"/>
      <c r="DF601" s="65"/>
      <c r="DG601" s="65"/>
      <c r="DH601" s="65"/>
      <c r="DI601" s="65"/>
      <c r="DJ601" s="65"/>
      <c r="DK601" s="65"/>
      <c r="DL601" s="65"/>
      <c r="DM601" s="65"/>
      <c r="DN601" s="67"/>
      <c r="DO601" s="67"/>
      <c r="DP601" s="65"/>
      <c r="DQ601" s="65"/>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row>
    <row r="602" spans="2:145" x14ac:dyDescent="0.25">
      <c r="B602" s="64"/>
      <c r="C602" s="65"/>
      <c r="D602" s="65"/>
      <c r="E602" s="65"/>
      <c r="F602" s="65"/>
      <c r="G602" s="65"/>
      <c r="H602" s="65"/>
      <c r="I602" s="65"/>
      <c r="J602" s="65"/>
      <c r="K602" s="65"/>
      <c r="L602" s="65"/>
      <c r="M602" s="65"/>
      <c r="N602" s="66"/>
      <c r="O602" s="65"/>
      <c r="P602" s="66"/>
      <c r="Q602" s="65"/>
      <c r="R602" s="65"/>
      <c r="S602" s="63"/>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7"/>
      <c r="DB602" s="67"/>
      <c r="DC602" s="67"/>
      <c r="DD602" s="67"/>
      <c r="DE602" s="65"/>
      <c r="DF602" s="65"/>
      <c r="DG602" s="65"/>
      <c r="DH602" s="65"/>
      <c r="DI602" s="65"/>
      <c r="DJ602" s="65"/>
      <c r="DK602" s="65"/>
      <c r="DL602" s="65"/>
      <c r="DM602" s="65"/>
      <c r="DN602" s="67"/>
      <c r="DO602" s="67"/>
      <c r="DP602" s="65"/>
      <c r="DQ602" s="65"/>
      <c r="DR602" s="68"/>
      <c r="DS602" s="68"/>
      <c r="DT602" s="68"/>
      <c r="DU602" s="68"/>
      <c r="DV602" s="68"/>
      <c r="DW602" s="68"/>
      <c r="DX602" s="68"/>
      <c r="DY602" s="68"/>
      <c r="DZ602" s="68"/>
      <c r="EA602" s="68"/>
      <c r="EB602" s="68"/>
      <c r="EC602" s="68"/>
      <c r="ED602" s="68"/>
      <c r="EE602" s="68"/>
      <c r="EF602" s="68"/>
      <c r="EG602" s="68"/>
      <c r="EH602" s="68"/>
      <c r="EI602" s="68"/>
      <c r="EJ602" s="68"/>
      <c r="EK602" s="68"/>
      <c r="EL602" s="68"/>
      <c r="EM602" s="68"/>
      <c r="EN602" s="68"/>
      <c r="EO602" s="68"/>
    </row>
    <row r="603" spans="2:145" x14ac:dyDescent="0.25">
      <c r="B603" s="64"/>
      <c r="C603" s="65"/>
      <c r="D603" s="65"/>
      <c r="E603" s="65"/>
      <c r="F603" s="65"/>
      <c r="G603" s="65"/>
      <c r="H603" s="65"/>
      <c r="I603" s="65"/>
      <c r="J603" s="65"/>
      <c r="K603" s="65"/>
      <c r="L603" s="65"/>
      <c r="M603" s="65"/>
      <c r="N603" s="66"/>
      <c r="O603" s="65"/>
      <c r="P603" s="66"/>
      <c r="Q603" s="65"/>
      <c r="R603" s="65"/>
      <c r="S603" s="63"/>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7"/>
      <c r="DB603" s="67"/>
      <c r="DC603" s="67"/>
      <c r="DD603" s="67"/>
      <c r="DE603" s="65"/>
      <c r="DF603" s="65"/>
      <c r="DG603" s="65"/>
      <c r="DH603" s="65"/>
      <c r="DI603" s="65"/>
      <c r="DJ603" s="65"/>
      <c r="DK603" s="65"/>
      <c r="DL603" s="65"/>
      <c r="DM603" s="65"/>
      <c r="DN603" s="67"/>
      <c r="DO603" s="67"/>
      <c r="DP603" s="65"/>
      <c r="DQ603" s="65"/>
      <c r="DR603" s="68"/>
      <c r="DS603" s="68"/>
      <c r="DT603" s="68"/>
      <c r="DU603" s="68"/>
      <c r="DV603" s="68"/>
      <c r="DW603" s="68"/>
      <c r="DX603" s="68"/>
      <c r="DY603" s="68"/>
      <c r="DZ603" s="68"/>
      <c r="EA603" s="68"/>
      <c r="EB603" s="68"/>
      <c r="EC603" s="68"/>
      <c r="ED603" s="68"/>
      <c r="EE603" s="68"/>
      <c r="EF603" s="68"/>
      <c r="EG603" s="68"/>
      <c r="EH603" s="68"/>
      <c r="EI603" s="68"/>
      <c r="EJ603" s="68"/>
      <c r="EK603" s="68"/>
      <c r="EL603" s="68"/>
      <c r="EM603" s="68"/>
      <c r="EN603" s="68"/>
      <c r="EO603" s="68"/>
    </row>
    <row r="604" spans="2:145" x14ac:dyDescent="0.25">
      <c r="B604" s="64"/>
      <c r="C604" s="65"/>
      <c r="D604" s="65"/>
      <c r="E604" s="65"/>
      <c r="F604" s="65"/>
      <c r="G604" s="65"/>
      <c r="H604" s="65"/>
      <c r="I604" s="65"/>
      <c r="J604" s="65"/>
      <c r="K604" s="65"/>
      <c r="L604" s="65"/>
      <c r="M604" s="65"/>
      <c r="N604" s="66"/>
      <c r="O604" s="65"/>
      <c r="P604" s="66"/>
      <c r="Q604" s="65"/>
      <c r="R604" s="65"/>
      <c r="S604" s="63"/>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7"/>
      <c r="DB604" s="67"/>
      <c r="DC604" s="67"/>
      <c r="DD604" s="67"/>
      <c r="DE604" s="65"/>
      <c r="DF604" s="65"/>
      <c r="DG604" s="65"/>
      <c r="DH604" s="65"/>
      <c r="DI604" s="65"/>
      <c r="DJ604" s="65"/>
      <c r="DK604" s="65"/>
      <c r="DL604" s="65"/>
      <c r="DM604" s="65"/>
      <c r="DN604" s="67"/>
      <c r="DO604" s="67"/>
      <c r="DP604" s="65"/>
      <c r="DQ604" s="65"/>
      <c r="DR604" s="68"/>
      <c r="DS604" s="68"/>
      <c r="DT604" s="68"/>
      <c r="DU604" s="68"/>
      <c r="DV604" s="68"/>
      <c r="DW604" s="68"/>
      <c r="DX604" s="68"/>
      <c r="DY604" s="68"/>
      <c r="DZ604" s="68"/>
      <c r="EA604" s="68"/>
      <c r="EB604" s="68"/>
      <c r="EC604" s="68"/>
      <c r="ED604" s="68"/>
      <c r="EE604" s="68"/>
      <c r="EF604" s="68"/>
      <c r="EG604" s="68"/>
      <c r="EH604" s="68"/>
      <c r="EI604" s="68"/>
      <c r="EJ604" s="68"/>
      <c r="EK604" s="68"/>
      <c r="EL604" s="68"/>
      <c r="EM604" s="68"/>
      <c r="EN604" s="68"/>
      <c r="EO604" s="68"/>
    </row>
    <row r="605" spans="2:145" x14ac:dyDescent="0.25">
      <c r="B605" s="64"/>
      <c r="C605" s="65"/>
      <c r="D605" s="65"/>
      <c r="E605" s="65"/>
      <c r="F605" s="65"/>
      <c r="G605" s="65"/>
      <c r="H605" s="65"/>
      <c r="I605" s="65"/>
      <c r="J605" s="65"/>
      <c r="K605" s="65"/>
      <c r="L605" s="65"/>
      <c r="M605" s="65"/>
      <c r="N605" s="66"/>
      <c r="O605" s="65"/>
      <c r="P605" s="66"/>
      <c r="Q605" s="65"/>
      <c r="R605" s="65"/>
      <c r="S605" s="63"/>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7"/>
      <c r="DB605" s="67"/>
      <c r="DC605" s="67"/>
      <c r="DD605" s="67"/>
      <c r="DE605" s="65"/>
      <c r="DF605" s="65"/>
      <c r="DG605" s="65"/>
      <c r="DH605" s="65"/>
      <c r="DI605" s="65"/>
      <c r="DJ605" s="65"/>
      <c r="DK605" s="65"/>
      <c r="DL605" s="65"/>
      <c r="DM605" s="65"/>
      <c r="DN605" s="67"/>
      <c r="DO605" s="67"/>
      <c r="DP605" s="65"/>
      <c r="DQ605" s="65"/>
      <c r="DR605" s="68"/>
      <c r="DS605" s="68"/>
      <c r="DT605" s="68"/>
      <c r="DU605" s="68"/>
      <c r="DV605" s="68"/>
      <c r="DW605" s="68"/>
      <c r="DX605" s="68"/>
      <c r="DY605" s="68"/>
      <c r="DZ605" s="68"/>
      <c r="EA605" s="68"/>
      <c r="EB605" s="68"/>
      <c r="EC605" s="68"/>
      <c r="ED605" s="68"/>
      <c r="EE605" s="68"/>
      <c r="EF605" s="68"/>
      <c r="EG605" s="68"/>
      <c r="EH605" s="68"/>
      <c r="EI605" s="68"/>
      <c r="EJ605" s="68"/>
      <c r="EK605" s="68"/>
      <c r="EL605" s="68"/>
      <c r="EM605" s="68"/>
      <c r="EN605" s="68"/>
      <c r="EO605" s="68"/>
    </row>
    <row r="606" spans="2:145" x14ac:dyDescent="0.25">
      <c r="B606" s="64"/>
      <c r="C606" s="65"/>
      <c r="D606" s="65"/>
      <c r="E606" s="65"/>
      <c r="F606" s="65"/>
      <c r="G606" s="65"/>
      <c r="H606" s="65"/>
      <c r="I606" s="65"/>
      <c r="J606" s="65"/>
      <c r="K606" s="65"/>
      <c r="L606" s="65"/>
      <c r="M606" s="65"/>
      <c r="N606" s="66"/>
      <c r="O606" s="65"/>
      <c r="P606" s="66"/>
      <c r="Q606" s="65"/>
      <c r="R606" s="65"/>
      <c r="S606" s="63"/>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7"/>
      <c r="DB606" s="67"/>
      <c r="DC606" s="67"/>
      <c r="DD606" s="67"/>
      <c r="DE606" s="65"/>
      <c r="DF606" s="65"/>
      <c r="DG606" s="65"/>
      <c r="DH606" s="65"/>
      <c r="DI606" s="65"/>
      <c r="DJ606" s="65"/>
      <c r="DK606" s="65"/>
      <c r="DL606" s="65"/>
      <c r="DM606" s="65"/>
      <c r="DN606" s="67"/>
      <c r="DO606" s="67"/>
      <c r="DP606" s="65"/>
      <c r="DQ606" s="65"/>
      <c r="DR606" s="68"/>
      <c r="DS606" s="68"/>
      <c r="DT606" s="68"/>
      <c r="DU606" s="68"/>
      <c r="DV606" s="68"/>
      <c r="DW606" s="68"/>
      <c r="DX606" s="68"/>
      <c r="DY606" s="68"/>
      <c r="DZ606" s="68"/>
      <c r="EA606" s="68"/>
      <c r="EB606" s="68"/>
      <c r="EC606" s="68"/>
      <c r="ED606" s="68"/>
      <c r="EE606" s="68"/>
      <c r="EF606" s="68"/>
      <c r="EG606" s="68"/>
      <c r="EH606" s="68"/>
      <c r="EI606" s="68"/>
      <c r="EJ606" s="68"/>
      <c r="EK606" s="68"/>
      <c r="EL606" s="68"/>
      <c r="EM606" s="68"/>
      <c r="EN606" s="68"/>
      <c r="EO606" s="68"/>
    </row>
    <row r="607" spans="2:145" x14ac:dyDescent="0.25">
      <c r="B607" s="64"/>
      <c r="C607" s="65"/>
      <c r="D607" s="65"/>
      <c r="E607" s="65"/>
      <c r="F607" s="65"/>
      <c r="G607" s="65"/>
      <c r="H607" s="65"/>
      <c r="I607" s="65"/>
      <c r="J607" s="65"/>
      <c r="K607" s="65"/>
      <c r="L607" s="65"/>
      <c r="M607" s="65"/>
      <c r="N607" s="66"/>
      <c r="O607" s="65"/>
      <c r="P607" s="66"/>
      <c r="Q607" s="65"/>
      <c r="R607" s="65"/>
      <c r="S607" s="63"/>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7"/>
      <c r="DB607" s="67"/>
      <c r="DC607" s="67"/>
      <c r="DD607" s="67"/>
      <c r="DE607" s="65"/>
      <c r="DF607" s="65"/>
      <c r="DG607" s="65"/>
      <c r="DH607" s="65"/>
      <c r="DI607" s="65"/>
      <c r="DJ607" s="65"/>
      <c r="DK607" s="65"/>
      <c r="DL607" s="65"/>
      <c r="DM607" s="65"/>
      <c r="DN607" s="67"/>
      <c r="DO607" s="67"/>
      <c r="DP607" s="65"/>
      <c r="DQ607" s="65"/>
      <c r="DR607" s="68"/>
      <c r="DS607" s="68"/>
      <c r="DT607" s="68"/>
      <c r="DU607" s="68"/>
      <c r="DV607" s="68"/>
      <c r="DW607" s="68"/>
      <c r="DX607" s="68"/>
      <c r="DY607" s="68"/>
      <c r="DZ607" s="68"/>
      <c r="EA607" s="68"/>
      <c r="EB607" s="68"/>
      <c r="EC607" s="68"/>
      <c r="ED607" s="68"/>
      <c r="EE607" s="68"/>
      <c r="EF607" s="68"/>
      <c r="EG607" s="68"/>
      <c r="EH607" s="68"/>
      <c r="EI607" s="68"/>
      <c r="EJ607" s="68"/>
      <c r="EK607" s="68"/>
      <c r="EL607" s="68"/>
      <c r="EM607" s="68"/>
      <c r="EN607" s="68"/>
      <c r="EO607" s="68"/>
    </row>
    <row r="608" spans="2:145" x14ac:dyDescent="0.25">
      <c r="B608" s="64"/>
      <c r="C608" s="65"/>
      <c r="D608" s="65"/>
      <c r="E608" s="65"/>
      <c r="F608" s="65"/>
      <c r="G608" s="65"/>
      <c r="H608" s="65"/>
      <c r="I608" s="65"/>
      <c r="J608" s="65"/>
      <c r="K608" s="65"/>
      <c r="L608" s="65"/>
      <c r="M608" s="65"/>
      <c r="N608" s="66"/>
      <c r="O608" s="65"/>
      <c r="P608" s="66"/>
      <c r="Q608" s="65"/>
      <c r="R608" s="65"/>
      <c r="S608" s="63"/>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7"/>
      <c r="DB608" s="67"/>
      <c r="DC608" s="67"/>
      <c r="DD608" s="67"/>
      <c r="DE608" s="65"/>
      <c r="DF608" s="65"/>
      <c r="DG608" s="65"/>
      <c r="DH608" s="65"/>
      <c r="DI608" s="65"/>
      <c r="DJ608" s="65"/>
      <c r="DK608" s="65"/>
      <c r="DL608" s="65"/>
      <c r="DM608" s="65"/>
      <c r="DN608" s="67"/>
      <c r="DO608" s="67"/>
      <c r="DP608" s="65"/>
      <c r="DQ608" s="65"/>
      <c r="DR608" s="68"/>
      <c r="DS608" s="68"/>
      <c r="DT608" s="68"/>
      <c r="DU608" s="68"/>
      <c r="DV608" s="68"/>
      <c r="DW608" s="68"/>
      <c r="DX608" s="68"/>
      <c r="DY608" s="68"/>
      <c r="DZ608" s="68"/>
      <c r="EA608" s="68"/>
      <c r="EB608" s="68"/>
      <c r="EC608" s="68"/>
      <c r="ED608" s="68"/>
      <c r="EE608" s="68"/>
      <c r="EF608" s="68"/>
      <c r="EG608" s="68"/>
      <c r="EH608" s="68"/>
      <c r="EI608" s="68"/>
      <c r="EJ608" s="68"/>
      <c r="EK608" s="68"/>
      <c r="EL608" s="68"/>
      <c r="EM608" s="68"/>
      <c r="EN608" s="68"/>
      <c r="EO608" s="68"/>
    </row>
    <row r="609" spans="2:145" x14ac:dyDescent="0.25">
      <c r="B609" s="64"/>
      <c r="C609" s="65"/>
      <c r="D609" s="65"/>
      <c r="E609" s="65"/>
      <c r="F609" s="65"/>
      <c r="G609" s="65"/>
      <c r="H609" s="65"/>
      <c r="I609" s="65"/>
      <c r="J609" s="65"/>
      <c r="K609" s="65"/>
      <c r="L609" s="65"/>
      <c r="M609" s="65"/>
      <c r="N609" s="66"/>
      <c r="O609" s="65"/>
      <c r="P609" s="66"/>
      <c r="Q609" s="65"/>
      <c r="R609" s="65"/>
      <c r="S609" s="63"/>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7"/>
      <c r="DB609" s="67"/>
      <c r="DC609" s="67"/>
      <c r="DD609" s="67"/>
      <c r="DE609" s="65"/>
      <c r="DF609" s="65"/>
      <c r="DG609" s="65"/>
      <c r="DH609" s="65"/>
      <c r="DI609" s="65"/>
      <c r="DJ609" s="65"/>
      <c r="DK609" s="65"/>
      <c r="DL609" s="65"/>
      <c r="DM609" s="65"/>
      <c r="DN609" s="67"/>
      <c r="DO609" s="67"/>
      <c r="DP609" s="65"/>
      <c r="DQ609" s="65"/>
      <c r="DR609" s="68"/>
      <c r="DS609" s="68"/>
      <c r="DT609" s="68"/>
      <c r="DU609" s="68"/>
      <c r="DV609" s="68"/>
      <c r="DW609" s="68"/>
      <c r="DX609" s="68"/>
      <c r="DY609" s="68"/>
      <c r="DZ609" s="68"/>
      <c r="EA609" s="68"/>
      <c r="EB609" s="68"/>
      <c r="EC609" s="68"/>
      <c r="ED609" s="68"/>
      <c r="EE609" s="68"/>
      <c r="EF609" s="68"/>
      <c r="EG609" s="68"/>
      <c r="EH609" s="68"/>
      <c r="EI609" s="68"/>
      <c r="EJ609" s="68"/>
      <c r="EK609" s="68"/>
      <c r="EL609" s="68"/>
      <c r="EM609" s="68"/>
      <c r="EN609" s="68"/>
      <c r="EO609" s="68"/>
    </row>
    <row r="610" spans="2:145" x14ac:dyDescent="0.25">
      <c r="B610" s="64"/>
      <c r="C610" s="65"/>
      <c r="D610" s="65"/>
      <c r="E610" s="65"/>
      <c r="F610" s="65"/>
      <c r="G610" s="65"/>
      <c r="H610" s="65"/>
      <c r="I610" s="65"/>
      <c r="J610" s="65"/>
      <c r="K610" s="65"/>
      <c r="L610" s="65"/>
      <c r="M610" s="65"/>
      <c r="N610" s="66"/>
      <c r="O610" s="65"/>
      <c r="P610" s="66"/>
      <c r="Q610" s="65"/>
      <c r="R610" s="65"/>
      <c r="S610" s="63"/>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7"/>
      <c r="DB610" s="67"/>
      <c r="DC610" s="67"/>
      <c r="DD610" s="67"/>
      <c r="DE610" s="65"/>
      <c r="DF610" s="65"/>
      <c r="DG610" s="65"/>
      <c r="DH610" s="65"/>
      <c r="DI610" s="65"/>
      <c r="DJ610" s="65"/>
      <c r="DK610" s="65"/>
      <c r="DL610" s="65"/>
      <c r="DM610" s="65"/>
      <c r="DN610" s="67"/>
      <c r="DO610" s="67"/>
      <c r="DP610" s="65"/>
      <c r="DQ610" s="65"/>
      <c r="DR610" s="68"/>
      <c r="DS610" s="68"/>
      <c r="DT610" s="68"/>
      <c r="DU610" s="68"/>
      <c r="DV610" s="68"/>
      <c r="DW610" s="68"/>
      <c r="DX610" s="68"/>
      <c r="DY610" s="68"/>
      <c r="DZ610" s="68"/>
      <c r="EA610" s="68"/>
      <c r="EB610" s="68"/>
      <c r="EC610" s="68"/>
      <c r="ED610" s="68"/>
      <c r="EE610" s="68"/>
      <c r="EF610" s="68"/>
      <c r="EG610" s="68"/>
      <c r="EH610" s="68"/>
      <c r="EI610" s="68"/>
      <c r="EJ610" s="68"/>
      <c r="EK610" s="68"/>
      <c r="EL610" s="68"/>
      <c r="EM610" s="68"/>
      <c r="EN610" s="68"/>
      <c r="EO610" s="68"/>
    </row>
    <row r="611" spans="2:145" x14ac:dyDescent="0.25">
      <c r="B611" s="64"/>
      <c r="C611" s="65"/>
      <c r="D611" s="65"/>
      <c r="E611" s="65"/>
      <c r="F611" s="65"/>
      <c r="G611" s="65"/>
      <c r="H611" s="65"/>
      <c r="I611" s="65"/>
      <c r="J611" s="65"/>
      <c r="K611" s="65"/>
      <c r="L611" s="65"/>
      <c r="M611" s="65"/>
      <c r="N611" s="66"/>
      <c r="O611" s="65"/>
      <c r="P611" s="66"/>
      <c r="Q611" s="65"/>
      <c r="R611" s="65"/>
      <c r="S611" s="63"/>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7"/>
      <c r="DB611" s="67"/>
      <c r="DC611" s="67"/>
      <c r="DD611" s="67"/>
      <c r="DE611" s="65"/>
      <c r="DF611" s="65"/>
      <c r="DG611" s="65"/>
      <c r="DH611" s="65"/>
      <c r="DI611" s="65"/>
      <c r="DJ611" s="65"/>
      <c r="DK611" s="65"/>
      <c r="DL611" s="65"/>
      <c r="DM611" s="65"/>
      <c r="DN611" s="67"/>
      <c r="DO611" s="67"/>
      <c r="DP611" s="65"/>
      <c r="DQ611" s="65"/>
      <c r="DR611" s="68"/>
      <c r="DS611" s="68"/>
      <c r="DT611" s="68"/>
      <c r="DU611" s="68"/>
      <c r="DV611" s="68"/>
      <c r="DW611" s="68"/>
      <c r="DX611" s="68"/>
      <c r="DY611" s="68"/>
      <c r="DZ611" s="68"/>
      <c r="EA611" s="68"/>
      <c r="EB611" s="68"/>
      <c r="EC611" s="68"/>
      <c r="ED611" s="68"/>
      <c r="EE611" s="68"/>
      <c r="EF611" s="68"/>
      <c r="EG611" s="68"/>
      <c r="EH611" s="68"/>
      <c r="EI611" s="68"/>
      <c r="EJ611" s="68"/>
      <c r="EK611" s="68"/>
      <c r="EL611" s="68"/>
      <c r="EM611" s="68"/>
      <c r="EN611" s="68"/>
      <c r="EO611" s="68"/>
    </row>
    <row r="612" spans="2:145" x14ac:dyDescent="0.25">
      <c r="B612" s="64"/>
      <c r="C612" s="65"/>
      <c r="D612" s="65"/>
      <c r="E612" s="65"/>
      <c r="F612" s="65"/>
      <c r="G612" s="65"/>
      <c r="H612" s="65"/>
      <c r="I612" s="65"/>
      <c r="J612" s="65"/>
      <c r="K612" s="65"/>
      <c r="L612" s="65"/>
      <c r="M612" s="65"/>
      <c r="N612" s="66"/>
      <c r="O612" s="65"/>
      <c r="P612" s="66"/>
      <c r="Q612" s="65"/>
      <c r="R612" s="65"/>
      <c r="S612" s="63"/>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7"/>
      <c r="DB612" s="67"/>
      <c r="DC612" s="67"/>
      <c r="DD612" s="67"/>
      <c r="DE612" s="65"/>
      <c r="DF612" s="65"/>
      <c r="DG612" s="65"/>
      <c r="DH612" s="65"/>
      <c r="DI612" s="65"/>
      <c r="DJ612" s="65"/>
      <c r="DK612" s="65"/>
      <c r="DL612" s="65"/>
      <c r="DM612" s="65"/>
      <c r="DN612" s="67"/>
      <c r="DO612" s="67"/>
      <c r="DP612" s="65"/>
      <c r="DQ612" s="65"/>
      <c r="DR612" s="68"/>
      <c r="DS612" s="68"/>
      <c r="DT612" s="68"/>
      <c r="DU612" s="68"/>
      <c r="DV612" s="68"/>
      <c r="DW612" s="68"/>
      <c r="DX612" s="68"/>
      <c r="DY612" s="68"/>
      <c r="DZ612" s="68"/>
      <c r="EA612" s="68"/>
      <c r="EB612" s="68"/>
      <c r="EC612" s="68"/>
      <c r="ED612" s="68"/>
      <c r="EE612" s="68"/>
      <c r="EF612" s="68"/>
      <c r="EG612" s="68"/>
      <c r="EH612" s="68"/>
      <c r="EI612" s="68"/>
      <c r="EJ612" s="68"/>
      <c r="EK612" s="68"/>
      <c r="EL612" s="68"/>
      <c r="EM612" s="68"/>
      <c r="EN612" s="68"/>
      <c r="EO612" s="68"/>
    </row>
    <row r="613" spans="2:145" x14ac:dyDescent="0.25">
      <c r="B613" s="64"/>
      <c r="C613" s="65"/>
      <c r="D613" s="65"/>
      <c r="E613" s="65"/>
      <c r="F613" s="65"/>
      <c r="G613" s="65"/>
      <c r="H613" s="65"/>
      <c r="I613" s="65"/>
      <c r="J613" s="65"/>
      <c r="K613" s="65"/>
      <c r="L613" s="65"/>
      <c r="M613" s="65"/>
      <c r="N613" s="66"/>
      <c r="O613" s="65"/>
      <c r="P613" s="66"/>
      <c r="Q613" s="65"/>
      <c r="R613" s="65"/>
      <c r="S613" s="63"/>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7"/>
      <c r="DB613" s="67"/>
      <c r="DC613" s="67"/>
      <c r="DD613" s="67"/>
      <c r="DE613" s="65"/>
      <c r="DF613" s="65"/>
      <c r="DG613" s="65"/>
      <c r="DH613" s="65"/>
      <c r="DI613" s="65"/>
      <c r="DJ613" s="65"/>
      <c r="DK613" s="65"/>
      <c r="DL613" s="65"/>
      <c r="DM613" s="65"/>
      <c r="DN613" s="67"/>
      <c r="DO613" s="67"/>
      <c r="DP613" s="65"/>
      <c r="DQ613" s="65"/>
      <c r="DR613" s="68"/>
      <c r="DS613" s="68"/>
      <c r="DT613" s="68"/>
      <c r="DU613" s="68"/>
      <c r="DV613" s="68"/>
      <c r="DW613" s="68"/>
      <c r="DX613" s="68"/>
      <c r="DY613" s="68"/>
      <c r="DZ613" s="68"/>
      <c r="EA613" s="68"/>
      <c r="EB613" s="68"/>
      <c r="EC613" s="68"/>
      <c r="ED613" s="68"/>
      <c r="EE613" s="68"/>
      <c r="EF613" s="68"/>
      <c r="EG613" s="68"/>
      <c r="EH613" s="68"/>
      <c r="EI613" s="68"/>
      <c r="EJ613" s="68"/>
      <c r="EK613" s="68"/>
      <c r="EL613" s="68"/>
      <c r="EM613" s="68"/>
      <c r="EN613" s="68"/>
      <c r="EO613" s="68"/>
    </row>
    <row r="614" spans="2:145" x14ac:dyDescent="0.25">
      <c r="B614" s="64"/>
      <c r="C614" s="65"/>
      <c r="D614" s="65"/>
      <c r="E614" s="65"/>
      <c r="F614" s="65"/>
      <c r="G614" s="65"/>
      <c r="H614" s="65"/>
      <c r="I614" s="65"/>
      <c r="J614" s="65"/>
      <c r="K614" s="65"/>
      <c r="L614" s="65"/>
      <c r="M614" s="65"/>
      <c r="N614" s="66"/>
      <c r="O614" s="65"/>
      <c r="P614" s="66"/>
      <c r="Q614" s="65"/>
      <c r="R614" s="65"/>
      <c r="S614" s="63"/>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7"/>
      <c r="DB614" s="67"/>
      <c r="DC614" s="67"/>
      <c r="DD614" s="67"/>
      <c r="DE614" s="65"/>
      <c r="DF614" s="65"/>
      <c r="DG614" s="65"/>
      <c r="DH614" s="65"/>
      <c r="DI614" s="65"/>
      <c r="DJ614" s="65"/>
      <c r="DK614" s="65"/>
      <c r="DL614" s="65"/>
      <c r="DM614" s="65"/>
      <c r="DN614" s="67"/>
      <c r="DO614" s="67"/>
      <c r="DP614" s="65"/>
      <c r="DQ614" s="65"/>
      <c r="DR614" s="68"/>
      <c r="DS614" s="68"/>
      <c r="DT614" s="68"/>
      <c r="DU614" s="68"/>
      <c r="DV614" s="68"/>
      <c r="DW614" s="68"/>
      <c r="DX614" s="68"/>
      <c r="DY614" s="68"/>
      <c r="DZ614" s="68"/>
      <c r="EA614" s="68"/>
      <c r="EB614" s="68"/>
      <c r="EC614" s="68"/>
      <c r="ED614" s="68"/>
      <c r="EE614" s="68"/>
      <c r="EF614" s="68"/>
      <c r="EG614" s="68"/>
      <c r="EH614" s="68"/>
      <c r="EI614" s="68"/>
      <c r="EJ614" s="68"/>
      <c r="EK614" s="68"/>
      <c r="EL614" s="68"/>
      <c r="EM614" s="68"/>
      <c r="EN614" s="68"/>
      <c r="EO614" s="68"/>
    </row>
    <row r="615" spans="2:145" x14ac:dyDescent="0.25">
      <c r="B615" s="64"/>
      <c r="C615" s="65"/>
      <c r="D615" s="65"/>
      <c r="E615" s="65"/>
      <c r="F615" s="65"/>
      <c r="G615" s="65"/>
      <c r="H615" s="65"/>
      <c r="I615" s="65"/>
      <c r="J615" s="65"/>
      <c r="K615" s="65"/>
      <c r="L615" s="65"/>
      <c r="M615" s="65"/>
      <c r="N615" s="66"/>
      <c r="O615" s="65"/>
      <c r="P615" s="66"/>
      <c r="Q615" s="65"/>
      <c r="R615" s="65"/>
      <c r="S615" s="63"/>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7"/>
      <c r="DB615" s="67"/>
      <c r="DC615" s="67"/>
      <c r="DD615" s="67"/>
      <c r="DE615" s="65"/>
      <c r="DF615" s="65"/>
      <c r="DG615" s="65"/>
      <c r="DH615" s="65"/>
      <c r="DI615" s="65"/>
      <c r="DJ615" s="65"/>
      <c r="DK615" s="65"/>
      <c r="DL615" s="65"/>
      <c r="DM615" s="65"/>
      <c r="DN615" s="67"/>
      <c r="DO615" s="67"/>
      <c r="DP615" s="65"/>
      <c r="DQ615" s="65"/>
      <c r="DR615" s="68"/>
      <c r="DS615" s="68"/>
      <c r="DT615" s="68"/>
      <c r="DU615" s="68"/>
      <c r="DV615" s="68"/>
      <c r="DW615" s="68"/>
      <c r="DX615" s="68"/>
      <c r="DY615" s="68"/>
      <c r="DZ615" s="68"/>
      <c r="EA615" s="68"/>
      <c r="EB615" s="68"/>
      <c r="EC615" s="68"/>
      <c r="ED615" s="68"/>
      <c r="EE615" s="68"/>
      <c r="EF615" s="68"/>
      <c r="EG615" s="68"/>
      <c r="EH615" s="68"/>
      <c r="EI615" s="68"/>
      <c r="EJ615" s="68"/>
      <c r="EK615" s="68"/>
      <c r="EL615" s="68"/>
      <c r="EM615" s="68"/>
      <c r="EN615" s="68"/>
      <c r="EO615" s="68"/>
    </row>
    <row r="616" spans="2:145" x14ac:dyDescent="0.25">
      <c r="B616" s="64"/>
      <c r="C616" s="65"/>
      <c r="D616" s="65"/>
      <c r="E616" s="65"/>
      <c r="F616" s="65"/>
      <c r="G616" s="65"/>
      <c r="H616" s="65"/>
      <c r="I616" s="65"/>
      <c r="J616" s="65"/>
      <c r="K616" s="65"/>
      <c r="L616" s="65"/>
      <c r="M616" s="65"/>
      <c r="N616" s="66"/>
      <c r="O616" s="65"/>
      <c r="P616" s="66"/>
      <c r="Q616" s="65"/>
      <c r="R616" s="65"/>
      <c r="S616" s="63"/>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7"/>
      <c r="DB616" s="67"/>
      <c r="DC616" s="67"/>
      <c r="DD616" s="67"/>
      <c r="DE616" s="65"/>
      <c r="DF616" s="65"/>
      <c r="DG616" s="65"/>
      <c r="DH616" s="65"/>
      <c r="DI616" s="65"/>
      <c r="DJ616" s="65"/>
      <c r="DK616" s="65"/>
      <c r="DL616" s="65"/>
      <c r="DM616" s="65"/>
      <c r="DN616" s="67"/>
      <c r="DO616" s="67"/>
      <c r="DP616" s="65"/>
      <c r="DQ616" s="65"/>
      <c r="DR616" s="68"/>
      <c r="DS616" s="68"/>
      <c r="DT616" s="68"/>
      <c r="DU616" s="68"/>
      <c r="DV616" s="68"/>
      <c r="DW616" s="68"/>
      <c r="DX616" s="68"/>
      <c r="DY616" s="68"/>
      <c r="DZ616" s="68"/>
      <c r="EA616" s="68"/>
      <c r="EB616" s="68"/>
      <c r="EC616" s="68"/>
      <c r="ED616" s="68"/>
      <c r="EE616" s="68"/>
      <c r="EF616" s="68"/>
      <c r="EG616" s="68"/>
      <c r="EH616" s="68"/>
      <c r="EI616" s="68"/>
      <c r="EJ616" s="68"/>
      <c r="EK616" s="68"/>
      <c r="EL616" s="68"/>
      <c r="EM616" s="68"/>
      <c r="EN616" s="68"/>
      <c r="EO616" s="68"/>
    </row>
    <row r="617" spans="2:145" x14ac:dyDescent="0.25">
      <c r="B617" s="64"/>
      <c r="C617" s="65"/>
      <c r="D617" s="65"/>
      <c r="E617" s="65"/>
      <c r="F617" s="65"/>
      <c r="G617" s="65"/>
      <c r="H617" s="65"/>
      <c r="I617" s="65"/>
      <c r="J617" s="65"/>
      <c r="K617" s="65"/>
      <c r="L617" s="65"/>
      <c r="M617" s="65"/>
      <c r="N617" s="66"/>
      <c r="O617" s="65"/>
      <c r="P617" s="66"/>
      <c r="Q617" s="65"/>
      <c r="R617" s="65"/>
      <c r="S617" s="63"/>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7"/>
      <c r="DB617" s="67"/>
      <c r="DC617" s="67"/>
      <c r="DD617" s="67"/>
      <c r="DE617" s="65"/>
      <c r="DF617" s="65"/>
      <c r="DG617" s="65"/>
      <c r="DH617" s="65"/>
      <c r="DI617" s="65"/>
      <c r="DJ617" s="65"/>
      <c r="DK617" s="65"/>
      <c r="DL617" s="65"/>
      <c r="DM617" s="65"/>
      <c r="DN617" s="67"/>
      <c r="DO617" s="67"/>
      <c r="DP617" s="65"/>
      <c r="DQ617" s="65"/>
      <c r="DR617" s="68"/>
      <c r="DS617" s="68"/>
      <c r="DT617" s="68"/>
      <c r="DU617" s="68"/>
      <c r="DV617" s="68"/>
      <c r="DW617" s="68"/>
      <c r="DX617" s="68"/>
      <c r="DY617" s="68"/>
      <c r="DZ617" s="68"/>
      <c r="EA617" s="68"/>
      <c r="EB617" s="68"/>
      <c r="EC617" s="68"/>
      <c r="ED617" s="68"/>
      <c r="EE617" s="68"/>
      <c r="EF617" s="68"/>
      <c r="EG617" s="68"/>
      <c r="EH617" s="68"/>
      <c r="EI617" s="68"/>
      <c r="EJ617" s="68"/>
      <c r="EK617" s="68"/>
      <c r="EL617" s="68"/>
      <c r="EM617" s="68"/>
      <c r="EN617" s="68"/>
      <c r="EO617" s="68"/>
    </row>
    <row r="618" spans="2:145" x14ac:dyDescent="0.25">
      <c r="B618" s="64"/>
      <c r="C618" s="65"/>
      <c r="D618" s="65"/>
      <c r="E618" s="65"/>
      <c r="F618" s="65"/>
      <c r="G618" s="65"/>
      <c r="H618" s="65"/>
      <c r="I618" s="65"/>
      <c r="J618" s="65"/>
      <c r="K618" s="65"/>
      <c r="L618" s="65"/>
      <c r="M618" s="65"/>
      <c r="N618" s="66"/>
      <c r="O618" s="65"/>
      <c r="P618" s="66"/>
      <c r="Q618" s="65"/>
      <c r="R618" s="65"/>
      <c r="S618" s="63"/>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7"/>
      <c r="DB618" s="67"/>
      <c r="DC618" s="67"/>
      <c r="DD618" s="67"/>
      <c r="DE618" s="65"/>
      <c r="DF618" s="65"/>
      <c r="DG618" s="65"/>
      <c r="DH618" s="65"/>
      <c r="DI618" s="65"/>
      <c r="DJ618" s="65"/>
      <c r="DK618" s="65"/>
      <c r="DL618" s="65"/>
      <c r="DM618" s="65"/>
      <c r="DN618" s="67"/>
      <c r="DO618" s="67"/>
      <c r="DP618" s="65"/>
      <c r="DQ618" s="65"/>
      <c r="DR618" s="68"/>
      <c r="DS618" s="68"/>
      <c r="DT618" s="68"/>
      <c r="DU618" s="68"/>
      <c r="DV618" s="68"/>
      <c r="DW618" s="68"/>
      <c r="DX618" s="68"/>
      <c r="DY618" s="68"/>
      <c r="DZ618" s="68"/>
      <c r="EA618" s="68"/>
      <c r="EB618" s="68"/>
      <c r="EC618" s="68"/>
      <c r="ED618" s="68"/>
      <c r="EE618" s="68"/>
      <c r="EF618" s="68"/>
      <c r="EG618" s="68"/>
      <c r="EH618" s="68"/>
      <c r="EI618" s="68"/>
      <c r="EJ618" s="68"/>
      <c r="EK618" s="68"/>
      <c r="EL618" s="68"/>
      <c r="EM618" s="68"/>
      <c r="EN618" s="68"/>
      <c r="EO618" s="68"/>
    </row>
    <row r="619" spans="2:145" x14ac:dyDescent="0.25">
      <c r="B619" s="64"/>
      <c r="C619" s="65"/>
      <c r="D619" s="65"/>
      <c r="E619" s="65"/>
      <c r="F619" s="65"/>
      <c r="G619" s="65"/>
      <c r="H619" s="65"/>
      <c r="I619" s="65"/>
      <c r="J619" s="65"/>
      <c r="K619" s="65"/>
      <c r="L619" s="65"/>
      <c r="M619" s="65"/>
      <c r="N619" s="66"/>
      <c r="O619" s="65"/>
      <c r="P619" s="66"/>
      <c r="Q619" s="65"/>
      <c r="R619" s="65"/>
      <c r="S619" s="63"/>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7"/>
      <c r="DB619" s="67"/>
      <c r="DC619" s="67"/>
      <c r="DD619" s="67"/>
      <c r="DE619" s="65"/>
      <c r="DF619" s="65"/>
      <c r="DG619" s="65"/>
      <c r="DH619" s="65"/>
      <c r="DI619" s="65"/>
      <c r="DJ619" s="65"/>
      <c r="DK619" s="65"/>
      <c r="DL619" s="65"/>
      <c r="DM619" s="65"/>
      <c r="DN619" s="67"/>
      <c r="DO619" s="67"/>
      <c r="DP619" s="65"/>
      <c r="DQ619" s="65"/>
      <c r="DR619" s="68"/>
      <c r="DS619" s="68"/>
      <c r="DT619" s="68"/>
      <c r="DU619" s="68"/>
      <c r="DV619" s="68"/>
      <c r="DW619" s="68"/>
      <c r="DX619" s="68"/>
      <c r="DY619" s="68"/>
      <c r="DZ619" s="68"/>
      <c r="EA619" s="68"/>
      <c r="EB619" s="68"/>
      <c r="EC619" s="68"/>
      <c r="ED619" s="68"/>
      <c r="EE619" s="68"/>
      <c r="EF619" s="68"/>
      <c r="EG619" s="68"/>
      <c r="EH619" s="68"/>
      <c r="EI619" s="68"/>
      <c r="EJ619" s="68"/>
      <c r="EK619" s="68"/>
      <c r="EL619" s="68"/>
      <c r="EM619" s="68"/>
      <c r="EN619" s="68"/>
      <c r="EO619" s="68"/>
    </row>
    <row r="620" spans="2:145" x14ac:dyDescent="0.25">
      <c r="B620" s="64"/>
      <c r="C620" s="65"/>
      <c r="D620" s="65"/>
      <c r="E620" s="65"/>
      <c r="F620" s="65"/>
      <c r="G620" s="65"/>
      <c r="H620" s="65"/>
      <c r="I620" s="65"/>
      <c r="J620" s="65"/>
      <c r="K620" s="65"/>
      <c r="L620" s="65"/>
      <c r="M620" s="65"/>
      <c r="N620" s="66"/>
      <c r="O620" s="65"/>
      <c r="P620" s="66"/>
      <c r="Q620" s="65"/>
      <c r="R620" s="65"/>
      <c r="S620" s="63"/>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7"/>
      <c r="DB620" s="67"/>
      <c r="DC620" s="67"/>
      <c r="DD620" s="67"/>
      <c r="DE620" s="65"/>
      <c r="DF620" s="65"/>
      <c r="DG620" s="65"/>
      <c r="DH620" s="65"/>
      <c r="DI620" s="65"/>
      <c r="DJ620" s="65"/>
      <c r="DK620" s="65"/>
      <c r="DL620" s="65"/>
      <c r="DM620" s="65"/>
      <c r="DN620" s="67"/>
      <c r="DO620" s="67"/>
      <c r="DP620" s="65"/>
      <c r="DQ620" s="65"/>
      <c r="DR620" s="68"/>
      <c r="DS620" s="68"/>
      <c r="DT620" s="68"/>
      <c r="DU620" s="68"/>
      <c r="DV620" s="68"/>
      <c r="DW620" s="68"/>
      <c r="DX620" s="68"/>
      <c r="DY620" s="68"/>
      <c r="DZ620" s="68"/>
      <c r="EA620" s="68"/>
      <c r="EB620" s="68"/>
      <c r="EC620" s="68"/>
      <c r="ED620" s="68"/>
      <c r="EE620" s="68"/>
      <c r="EF620" s="68"/>
      <c r="EG620" s="68"/>
      <c r="EH620" s="68"/>
      <c r="EI620" s="68"/>
      <c r="EJ620" s="68"/>
      <c r="EK620" s="68"/>
      <c r="EL620" s="68"/>
      <c r="EM620" s="68"/>
      <c r="EN620" s="68"/>
      <c r="EO620" s="68"/>
    </row>
    <row r="621" spans="2:145" x14ac:dyDescent="0.25">
      <c r="B621" s="64"/>
      <c r="C621" s="65"/>
      <c r="D621" s="65"/>
      <c r="E621" s="65"/>
      <c r="F621" s="65"/>
      <c r="G621" s="65"/>
      <c r="H621" s="65"/>
      <c r="I621" s="65"/>
      <c r="J621" s="65"/>
      <c r="K621" s="65"/>
      <c r="L621" s="65"/>
      <c r="M621" s="65"/>
      <c r="N621" s="66"/>
      <c r="O621" s="65"/>
      <c r="P621" s="66"/>
      <c r="Q621" s="65"/>
      <c r="R621" s="65"/>
      <c r="S621" s="63"/>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7"/>
      <c r="DB621" s="67"/>
      <c r="DC621" s="67"/>
      <c r="DD621" s="67"/>
      <c r="DE621" s="65"/>
      <c r="DF621" s="65"/>
      <c r="DG621" s="65"/>
      <c r="DH621" s="65"/>
      <c r="DI621" s="65"/>
      <c r="DJ621" s="65"/>
      <c r="DK621" s="65"/>
      <c r="DL621" s="65"/>
      <c r="DM621" s="65"/>
      <c r="DN621" s="67"/>
      <c r="DO621" s="67"/>
      <c r="DP621" s="65"/>
      <c r="DQ621" s="65"/>
      <c r="DR621" s="68"/>
      <c r="DS621" s="68"/>
      <c r="DT621" s="68"/>
      <c r="DU621" s="68"/>
      <c r="DV621" s="68"/>
      <c r="DW621" s="68"/>
      <c r="DX621" s="68"/>
      <c r="DY621" s="68"/>
      <c r="DZ621" s="68"/>
      <c r="EA621" s="68"/>
      <c r="EB621" s="68"/>
      <c r="EC621" s="68"/>
      <c r="ED621" s="68"/>
      <c r="EE621" s="68"/>
      <c r="EF621" s="68"/>
      <c r="EG621" s="68"/>
      <c r="EH621" s="68"/>
      <c r="EI621" s="68"/>
      <c r="EJ621" s="68"/>
      <c r="EK621" s="68"/>
      <c r="EL621" s="68"/>
      <c r="EM621" s="68"/>
      <c r="EN621" s="68"/>
      <c r="EO621" s="68"/>
    </row>
    <row r="622" spans="2:145" x14ac:dyDescent="0.25">
      <c r="B622" s="64"/>
      <c r="C622" s="65"/>
      <c r="D622" s="65"/>
      <c r="E622" s="65"/>
      <c r="F622" s="65"/>
      <c r="G622" s="65"/>
      <c r="H622" s="65"/>
      <c r="I622" s="65"/>
      <c r="J622" s="65"/>
      <c r="K622" s="65"/>
      <c r="L622" s="65"/>
      <c r="M622" s="65"/>
      <c r="N622" s="66"/>
      <c r="O622" s="65"/>
      <c r="P622" s="66"/>
      <c r="Q622" s="65"/>
      <c r="R622" s="65"/>
      <c r="S622" s="63"/>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7"/>
      <c r="DB622" s="67"/>
      <c r="DC622" s="67"/>
      <c r="DD622" s="67"/>
      <c r="DE622" s="65"/>
      <c r="DF622" s="65"/>
      <c r="DG622" s="65"/>
      <c r="DH622" s="65"/>
      <c r="DI622" s="65"/>
      <c r="DJ622" s="65"/>
      <c r="DK622" s="65"/>
      <c r="DL622" s="65"/>
      <c r="DM622" s="65"/>
      <c r="DN622" s="67"/>
      <c r="DO622" s="67"/>
      <c r="DP622" s="65"/>
      <c r="DQ622" s="65"/>
      <c r="DR622" s="68"/>
      <c r="DS622" s="68"/>
      <c r="DT622" s="68"/>
      <c r="DU622" s="68"/>
      <c r="DV622" s="68"/>
      <c r="DW622" s="68"/>
      <c r="DX622" s="68"/>
      <c r="DY622" s="68"/>
      <c r="DZ622" s="68"/>
      <c r="EA622" s="68"/>
      <c r="EB622" s="68"/>
      <c r="EC622" s="68"/>
      <c r="ED622" s="68"/>
      <c r="EE622" s="68"/>
      <c r="EF622" s="68"/>
      <c r="EG622" s="68"/>
      <c r="EH622" s="68"/>
      <c r="EI622" s="68"/>
      <c r="EJ622" s="68"/>
      <c r="EK622" s="68"/>
      <c r="EL622" s="68"/>
      <c r="EM622" s="68"/>
      <c r="EN622" s="68"/>
      <c r="EO622" s="68"/>
    </row>
    <row r="623" spans="2:145" x14ac:dyDescent="0.25">
      <c r="B623" s="64"/>
      <c r="C623" s="65"/>
      <c r="D623" s="65"/>
      <c r="E623" s="65"/>
      <c r="F623" s="65"/>
      <c r="G623" s="65"/>
      <c r="H623" s="65"/>
      <c r="I623" s="65"/>
      <c r="J623" s="65"/>
      <c r="K623" s="65"/>
      <c r="L623" s="65"/>
      <c r="M623" s="65"/>
      <c r="N623" s="66"/>
      <c r="O623" s="65"/>
      <c r="P623" s="66"/>
      <c r="Q623" s="65"/>
      <c r="R623" s="65"/>
      <c r="S623" s="63"/>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7"/>
      <c r="DB623" s="67"/>
      <c r="DC623" s="67"/>
      <c r="DD623" s="67"/>
      <c r="DE623" s="65"/>
      <c r="DF623" s="65"/>
      <c r="DG623" s="65"/>
      <c r="DH623" s="65"/>
      <c r="DI623" s="65"/>
      <c r="DJ623" s="65"/>
      <c r="DK623" s="65"/>
      <c r="DL623" s="65"/>
      <c r="DM623" s="65"/>
      <c r="DN623" s="67"/>
      <c r="DO623" s="67"/>
      <c r="DP623" s="65"/>
      <c r="DQ623" s="65"/>
      <c r="DR623" s="68"/>
      <c r="DS623" s="68"/>
      <c r="DT623" s="68"/>
      <c r="DU623" s="68"/>
      <c r="DV623" s="68"/>
      <c r="DW623" s="68"/>
      <c r="DX623" s="68"/>
      <c r="DY623" s="68"/>
      <c r="DZ623" s="68"/>
      <c r="EA623" s="68"/>
      <c r="EB623" s="68"/>
      <c r="EC623" s="68"/>
      <c r="ED623" s="68"/>
      <c r="EE623" s="68"/>
      <c r="EF623" s="68"/>
      <c r="EG623" s="68"/>
      <c r="EH623" s="68"/>
      <c r="EI623" s="68"/>
      <c r="EJ623" s="68"/>
      <c r="EK623" s="68"/>
      <c r="EL623" s="68"/>
      <c r="EM623" s="68"/>
      <c r="EN623" s="68"/>
      <c r="EO623" s="68"/>
    </row>
    <row r="624" spans="2:145" x14ac:dyDescent="0.25">
      <c r="B624" s="64"/>
      <c r="C624" s="65"/>
      <c r="D624" s="65"/>
      <c r="E624" s="65"/>
      <c r="F624" s="65"/>
      <c r="G624" s="65"/>
      <c r="H624" s="65"/>
      <c r="I624" s="65"/>
      <c r="J624" s="65"/>
      <c r="K624" s="65"/>
      <c r="L624" s="65"/>
      <c r="M624" s="65"/>
      <c r="N624" s="66"/>
      <c r="O624" s="65"/>
      <c r="P624" s="66"/>
      <c r="Q624" s="65"/>
      <c r="R624" s="65"/>
      <c r="S624" s="63"/>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7"/>
      <c r="DB624" s="67"/>
      <c r="DC624" s="67"/>
      <c r="DD624" s="67"/>
      <c r="DE624" s="65"/>
      <c r="DF624" s="65"/>
      <c r="DG624" s="65"/>
      <c r="DH624" s="65"/>
      <c r="DI624" s="65"/>
      <c r="DJ624" s="65"/>
      <c r="DK624" s="65"/>
      <c r="DL624" s="65"/>
      <c r="DM624" s="65"/>
      <c r="DN624" s="67"/>
      <c r="DO624" s="67"/>
      <c r="DP624" s="65"/>
      <c r="DQ624" s="65"/>
      <c r="DR624" s="68"/>
      <c r="DS624" s="68"/>
      <c r="DT624" s="68"/>
      <c r="DU624" s="68"/>
      <c r="DV624" s="68"/>
      <c r="DW624" s="68"/>
      <c r="DX624" s="68"/>
      <c r="DY624" s="68"/>
      <c r="DZ624" s="68"/>
      <c r="EA624" s="68"/>
      <c r="EB624" s="68"/>
      <c r="EC624" s="68"/>
      <c r="ED624" s="68"/>
      <c r="EE624" s="68"/>
      <c r="EF624" s="68"/>
      <c r="EG624" s="68"/>
      <c r="EH624" s="68"/>
      <c r="EI624" s="68"/>
      <c r="EJ624" s="68"/>
      <c r="EK624" s="68"/>
      <c r="EL624" s="68"/>
      <c r="EM624" s="68"/>
      <c r="EN624" s="68"/>
      <c r="EO624" s="68"/>
    </row>
    <row r="625" spans="2:145" x14ac:dyDescent="0.25">
      <c r="B625" s="64"/>
      <c r="C625" s="65"/>
      <c r="D625" s="65"/>
      <c r="E625" s="65"/>
      <c r="F625" s="65"/>
      <c r="G625" s="65"/>
      <c r="H625" s="65"/>
      <c r="I625" s="65"/>
      <c r="J625" s="65"/>
      <c r="K625" s="65"/>
      <c r="L625" s="65"/>
      <c r="M625" s="65"/>
      <c r="N625" s="66"/>
      <c r="O625" s="65"/>
      <c r="P625" s="66"/>
      <c r="Q625" s="65"/>
      <c r="R625" s="65"/>
      <c r="S625" s="63"/>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7"/>
      <c r="DB625" s="67"/>
      <c r="DC625" s="67"/>
      <c r="DD625" s="67"/>
      <c r="DE625" s="65"/>
      <c r="DF625" s="65"/>
      <c r="DG625" s="65"/>
      <c r="DH625" s="65"/>
      <c r="DI625" s="65"/>
      <c r="DJ625" s="65"/>
      <c r="DK625" s="65"/>
      <c r="DL625" s="65"/>
      <c r="DM625" s="65"/>
      <c r="DN625" s="67"/>
      <c r="DO625" s="67"/>
      <c r="DP625" s="65"/>
      <c r="DQ625" s="65"/>
      <c r="DR625" s="68"/>
      <c r="DS625" s="68"/>
      <c r="DT625" s="68"/>
      <c r="DU625" s="68"/>
      <c r="DV625" s="68"/>
      <c r="DW625" s="68"/>
      <c r="DX625" s="68"/>
      <c r="DY625" s="68"/>
      <c r="DZ625" s="68"/>
      <c r="EA625" s="68"/>
      <c r="EB625" s="68"/>
      <c r="EC625" s="68"/>
      <c r="ED625" s="68"/>
      <c r="EE625" s="68"/>
      <c r="EF625" s="68"/>
      <c r="EG625" s="68"/>
      <c r="EH625" s="68"/>
      <c r="EI625" s="68"/>
      <c r="EJ625" s="68"/>
      <c r="EK625" s="68"/>
      <c r="EL625" s="68"/>
      <c r="EM625" s="68"/>
      <c r="EN625" s="68"/>
      <c r="EO625" s="68"/>
    </row>
    <row r="626" spans="2:145" x14ac:dyDescent="0.25">
      <c r="B626" s="64"/>
      <c r="C626" s="65"/>
      <c r="D626" s="65"/>
      <c r="E626" s="65"/>
      <c r="F626" s="65"/>
      <c r="G626" s="65"/>
      <c r="H626" s="65"/>
      <c r="I626" s="65"/>
      <c r="J626" s="65"/>
      <c r="K626" s="65"/>
      <c r="L626" s="65"/>
      <c r="M626" s="65"/>
      <c r="N626" s="66"/>
      <c r="O626" s="65"/>
      <c r="P626" s="66"/>
      <c r="Q626" s="65"/>
      <c r="R626" s="65"/>
      <c r="S626" s="63"/>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7"/>
      <c r="DB626" s="67"/>
      <c r="DC626" s="67"/>
      <c r="DD626" s="67"/>
      <c r="DE626" s="65"/>
      <c r="DF626" s="65"/>
      <c r="DG626" s="65"/>
      <c r="DH626" s="65"/>
      <c r="DI626" s="65"/>
      <c r="DJ626" s="65"/>
      <c r="DK626" s="65"/>
      <c r="DL626" s="65"/>
      <c r="DM626" s="65"/>
      <c r="DN626" s="67"/>
      <c r="DO626" s="67"/>
      <c r="DP626" s="65"/>
      <c r="DQ626" s="65"/>
      <c r="DR626" s="68"/>
      <c r="DS626" s="68"/>
      <c r="DT626" s="68"/>
      <c r="DU626" s="68"/>
      <c r="DV626" s="68"/>
      <c r="DW626" s="68"/>
      <c r="DX626" s="68"/>
      <c r="DY626" s="68"/>
      <c r="DZ626" s="68"/>
      <c r="EA626" s="68"/>
      <c r="EB626" s="68"/>
      <c r="EC626" s="68"/>
      <c r="ED626" s="68"/>
      <c r="EE626" s="68"/>
      <c r="EF626" s="68"/>
      <c r="EG626" s="68"/>
      <c r="EH626" s="68"/>
      <c r="EI626" s="68"/>
      <c r="EJ626" s="68"/>
      <c r="EK626" s="68"/>
      <c r="EL626" s="68"/>
      <c r="EM626" s="68"/>
      <c r="EN626" s="68"/>
      <c r="EO626" s="68"/>
    </row>
    <row r="627" spans="2:145" x14ac:dyDescent="0.25">
      <c r="B627" s="64"/>
      <c r="C627" s="65"/>
      <c r="D627" s="65"/>
      <c r="E627" s="65"/>
      <c r="F627" s="65"/>
      <c r="G627" s="65"/>
      <c r="H627" s="65"/>
      <c r="I627" s="65"/>
      <c r="J627" s="65"/>
      <c r="K627" s="65"/>
      <c r="L627" s="65"/>
      <c r="M627" s="65"/>
      <c r="N627" s="66"/>
      <c r="O627" s="65"/>
      <c r="P627" s="66"/>
      <c r="Q627" s="65"/>
      <c r="R627" s="65"/>
      <c r="S627" s="63"/>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7"/>
      <c r="DB627" s="67"/>
      <c r="DC627" s="67"/>
      <c r="DD627" s="67"/>
      <c r="DE627" s="65"/>
      <c r="DF627" s="65"/>
      <c r="DG627" s="65"/>
      <c r="DH627" s="65"/>
      <c r="DI627" s="65"/>
      <c r="DJ627" s="65"/>
      <c r="DK627" s="65"/>
      <c r="DL627" s="65"/>
      <c r="DM627" s="65"/>
      <c r="DN627" s="67"/>
      <c r="DO627" s="67"/>
      <c r="DP627" s="65"/>
      <c r="DQ627" s="65"/>
      <c r="DR627" s="68"/>
      <c r="DS627" s="68"/>
      <c r="DT627" s="68"/>
      <c r="DU627" s="68"/>
      <c r="DV627" s="68"/>
      <c r="DW627" s="68"/>
      <c r="DX627" s="68"/>
      <c r="DY627" s="68"/>
      <c r="DZ627" s="68"/>
      <c r="EA627" s="68"/>
      <c r="EB627" s="68"/>
      <c r="EC627" s="68"/>
      <c r="ED627" s="68"/>
      <c r="EE627" s="68"/>
      <c r="EF627" s="68"/>
      <c r="EG627" s="68"/>
      <c r="EH627" s="68"/>
      <c r="EI627" s="68"/>
      <c r="EJ627" s="68"/>
      <c r="EK627" s="68"/>
      <c r="EL627" s="68"/>
      <c r="EM627" s="68"/>
      <c r="EN627" s="68"/>
      <c r="EO627" s="68"/>
    </row>
    <row r="628" spans="2:145" x14ac:dyDescent="0.25">
      <c r="B628" s="64"/>
      <c r="C628" s="65"/>
      <c r="D628" s="65"/>
      <c r="E628" s="65"/>
      <c r="F628" s="65"/>
      <c r="G628" s="65"/>
      <c r="H628" s="65"/>
      <c r="I628" s="65"/>
      <c r="J628" s="65"/>
      <c r="K628" s="65"/>
      <c r="L628" s="65"/>
      <c r="M628" s="65"/>
      <c r="N628" s="66"/>
      <c r="O628" s="65"/>
      <c r="P628" s="66"/>
      <c r="Q628" s="65"/>
      <c r="R628" s="65"/>
      <c r="S628" s="63"/>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7"/>
      <c r="DB628" s="67"/>
      <c r="DC628" s="67"/>
      <c r="DD628" s="67"/>
      <c r="DE628" s="65"/>
      <c r="DF628" s="65"/>
      <c r="DG628" s="65"/>
      <c r="DH628" s="65"/>
      <c r="DI628" s="65"/>
      <c r="DJ628" s="65"/>
      <c r="DK628" s="65"/>
      <c r="DL628" s="65"/>
      <c r="DM628" s="65"/>
      <c r="DN628" s="67"/>
      <c r="DO628" s="67"/>
      <c r="DP628" s="65"/>
      <c r="DQ628" s="65"/>
      <c r="DR628" s="68"/>
      <c r="DS628" s="68"/>
      <c r="DT628" s="68"/>
      <c r="DU628" s="68"/>
      <c r="DV628" s="68"/>
      <c r="DW628" s="68"/>
      <c r="DX628" s="68"/>
      <c r="DY628" s="68"/>
      <c r="DZ628" s="68"/>
      <c r="EA628" s="68"/>
      <c r="EB628" s="68"/>
      <c r="EC628" s="68"/>
      <c r="ED628" s="68"/>
      <c r="EE628" s="68"/>
      <c r="EF628" s="68"/>
      <c r="EG628" s="68"/>
      <c r="EH628" s="68"/>
      <c r="EI628" s="68"/>
      <c r="EJ628" s="68"/>
      <c r="EK628" s="68"/>
      <c r="EL628" s="68"/>
      <c r="EM628" s="68"/>
      <c r="EN628" s="68"/>
      <c r="EO628" s="68"/>
    </row>
    <row r="629" spans="2:145" x14ac:dyDescent="0.25">
      <c r="B629" s="64"/>
      <c r="C629" s="65"/>
      <c r="D629" s="65"/>
      <c r="E629" s="65"/>
      <c r="F629" s="65"/>
      <c r="G629" s="65"/>
      <c r="H629" s="65"/>
      <c r="I629" s="65"/>
      <c r="J629" s="65"/>
      <c r="K629" s="65"/>
      <c r="L629" s="65"/>
      <c r="M629" s="65"/>
      <c r="N629" s="66"/>
      <c r="O629" s="65"/>
      <c r="P629" s="66"/>
      <c r="Q629" s="65"/>
      <c r="R629" s="65"/>
      <c r="S629" s="63"/>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7"/>
      <c r="DB629" s="67"/>
      <c r="DC629" s="67"/>
      <c r="DD629" s="67"/>
      <c r="DE629" s="65"/>
      <c r="DF629" s="65"/>
      <c r="DG629" s="65"/>
      <c r="DH629" s="65"/>
      <c r="DI629" s="65"/>
      <c r="DJ629" s="65"/>
      <c r="DK629" s="65"/>
      <c r="DL629" s="65"/>
      <c r="DM629" s="65"/>
      <c r="DN629" s="67"/>
      <c r="DO629" s="67"/>
      <c r="DP629" s="65"/>
      <c r="DQ629" s="65"/>
      <c r="DR629" s="68"/>
      <c r="DS629" s="68"/>
      <c r="DT629" s="68"/>
      <c r="DU629" s="68"/>
      <c r="DV629" s="68"/>
      <c r="DW629" s="68"/>
      <c r="DX629" s="68"/>
      <c r="DY629" s="68"/>
      <c r="DZ629" s="68"/>
      <c r="EA629" s="68"/>
      <c r="EB629" s="68"/>
      <c r="EC629" s="68"/>
      <c r="ED629" s="68"/>
      <c r="EE629" s="68"/>
      <c r="EF629" s="68"/>
      <c r="EG629" s="68"/>
      <c r="EH629" s="68"/>
      <c r="EI629" s="68"/>
      <c r="EJ629" s="68"/>
      <c r="EK629" s="68"/>
      <c r="EL629" s="68"/>
      <c r="EM629" s="68"/>
      <c r="EN629" s="68"/>
      <c r="EO629" s="68"/>
    </row>
    <row r="630" spans="2:145" x14ac:dyDescent="0.25">
      <c r="B630" s="64"/>
      <c r="C630" s="65"/>
      <c r="D630" s="65"/>
      <c r="E630" s="65"/>
      <c r="F630" s="65"/>
      <c r="G630" s="65"/>
      <c r="H630" s="65"/>
      <c r="I630" s="65"/>
      <c r="J630" s="65"/>
      <c r="K630" s="65"/>
      <c r="L630" s="65"/>
      <c r="M630" s="65"/>
      <c r="N630" s="66"/>
      <c r="O630" s="65"/>
      <c r="P630" s="66"/>
      <c r="Q630" s="65"/>
      <c r="R630" s="65"/>
      <c r="S630" s="63"/>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7"/>
      <c r="DB630" s="67"/>
      <c r="DC630" s="67"/>
      <c r="DD630" s="67"/>
      <c r="DE630" s="65"/>
      <c r="DF630" s="65"/>
      <c r="DG630" s="65"/>
      <c r="DH630" s="65"/>
      <c r="DI630" s="65"/>
      <c r="DJ630" s="65"/>
      <c r="DK630" s="65"/>
      <c r="DL630" s="65"/>
      <c r="DM630" s="65"/>
      <c r="DN630" s="67"/>
      <c r="DO630" s="67"/>
      <c r="DP630" s="65"/>
      <c r="DQ630" s="65"/>
      <c r="DR630" s="68"/>
      <c r="DS630" s="68"/>
      <c r="DT630" s="68"/>
      <c r="DU630" s="68"/>
      <c r="DV630" s="68"/>
      <c r="DW630" s="68"/>
      <c r="DX630" s="68"/>
      <c r="DY630" s="68"/>
      <c r="DZ630" s="68"/>
      <c r="EA630" s="68"/>
      <c r="EB630" s="68"/>
      <c r="EC630" s="68"/>
      <c r="ED630" s="68"/>
      <c r="EE630" s="68"/>
      <c r="EF630" s="68"/>
      <c r="EG630" s="68"/>
      <c r="EH630" s="68"/>
      <c r="EI630" s="68"/>
      <c r="EJ630" s="68"/>
      <c r="EK630" s="68"/>
      <c r="EL630" s="68"/>
      <c r="EM630" s="68"/>
      <c r="EN630" s="68"/>
      <c r="EO630" s="68"/>
    </row>
    <row r="631" spans="2:145" x14ac:dyDescent="0.25">
      <c r="B631" s="64"/>
      <c r="C631" s="65"/>
      <c r="D631" s="65"/>
      <c r="E631" s="65"/>
      <c r="F631" s="65"/>
      <c r="G631" s="65"/>
      <c r="H631" s="65"/>
      <c r="I631" s="65"/>
      <c r="J631" s="65"/>
      <c r="K631" s="65"/>
      <c r="L631" s="65"/>
      <c r="M631" s="65"/>
      <c r="N631" s="66"/>
      <c r="O631" s="65"/>
      <c r="P631" s="66"/>
      <c r="Q631" s="65"/>
      <c r="R631" s="65"/>
      <c r="S631" s="63"/>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7"/>
      <c r="DB631" s="67"/>
      <c r="DC631" s="67"/>
      <c r="DD631" s="67"/>
      <c r="DE631" s="65"/>
      <c r="DF631" s="65"/>
      <c r="DG631" s="65"/>
      <c r="DH631" s="65"/>
      <c r="DI631" s="65"/>
      <c r="DJ631" s="65"/>
      <c r="DK631" s="65"/>
      <c r="DL631" s="65"/>
      <c r="DM631" s="65"/>
      <c r="DN631" s="67"/>
      <c r="DO631" s="67"/>
      <c r="DP631" s="65"/>
      <c r="DQ631" s="65"/>
      <c r="DR631" s="68"/>
      <c r="DS631" s="68"/>
      <c r="DT631" s="68"/>
      <c r="DU631" s="68"/>
      <c r="DV631" s="68"/>
      <c r="DW631" s="68"/>
      <c r="DX631" s="68"/>
      <c r="DY631" s="68"/>
      <c r="DZ631" s="68"/>
      <c r="EA631" s="68"/>
      <c r="EB631" s="68"/>
      <c r="EC631" s="68"/>
      <c r="ED631" s="68"/>
      <c r="EE631" s="68"/>
      <c r="EF631" s="68"/>
      <c r="EG631" s="68"/>
      <c r="EH631" s="68"/>
      <c r="EI631" s="68"/>
      <c r="EJ631" s="68"/>
      <c r="EK631" s="68"/>
      <c r="EL631" s="68"/>
      <c r="EM631" s="68"/>
      <c r="EN631" s="68"/>
      <c r="EO631" s="68"/>
    </row>
    <row r="632" spans="2:145" x14ac:dyDescent="0.25">
      <c r="B632" s="64"/>
      <c r="C632" s="65"/>
      <c r="D632" s="65"/>
      <c r="E632" s="65"/>
      <c r="F632" s="65"/>
      <c r="G632" s="65"/>
      <c r="H632" s="65"/>
      <c r="I632" s="65"/>
      <c r="J632" s="65"/>
      <c r="K632" s="65"/>
      <c r="L632" s="65"/>
      <c r="M632" s="65"/>
      <c r="N632" s="66"/>
      <c r="O632" s="65"/>
      <c r="P632" s="66"/>
      <c r="Q632" s="65"/>
      <c r="R632" s="65"/>
      <c r="S632" s="63"/>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7"/>
      <c r="DB632" s="67"/>
      <c r="DC632" s="67"/>
      <c r="DD632" s="67"/>
      <c r="DE632" s="65"/>
      <c r="DF632" s="65"/>
      <c r="DG632" s="65"/>
      <c r="DH632" s="65"/>
      <c r="DI632" s="65"/>
      <c r="DJ632" s="65"/>
      <c r="DK632" s="65"/>
      <c r="DL632" s="65"/>
      <c r="DM632" s="65"/>
      <c r="DN632" s="67"/>
      <c r="DO632" s="67"/>
      <c r="DP632" s="65"/>
      <c r="DQ632" s="65"/>
      <c r="DR632" s="68"/>
      <c r="DS632" s="68"/>
      <c r="DT632" s="68"/>
      <c r="DU632" s="68"/>
      <c r="DV632" s="68"/>
      <c r="DW632" s="68"/>
      <c r="DX632" s="68"/>
      <c r="DY632" s="68"/>
      <c r="DZ632" s="68"/>
      <c r="EA632" s="68"/>
      <c r="EB632" s="68"/>
      <c r="EC632" s="68"/>
      <c r="ED632" s="68"/>
      <c r="EE632" s="68"/>
      <c r="EF632" s="68"/>
      <c r="EG632" s="68"/>
      <c r="EH632" s="68"/>
      <c r="EI632" s="68"/>
      <c r="EJ632" s="68"/>
      <c r="EK632" s="68"/>
      <c r="EL632" s="68"/>
      <c r="EM632" s="68"/>
      <c r="EN632" s="68"/>
      <c r="EO632" s="68"/>
    </row>
    <row r="633" spans="2:145" x14ac:dyDescent="0.25">
      <c r="B633" s="64"/>
      <c r="C633" s="65"/>
      <c r="D633" s="65"/>
      <c r="E633" s="65"/>
      <c r="F633" s="65"/>
      <c r="G633" s="65"/>
      <c r="H633" s="65"/>
      <c r="I633" s="65"/>
      <c r="J633" s="65"/>
      <c r="K633" s="65"/>
      <c r="L633" s="65"/>
      <c r="M633" s="65"/>
      <c r="N633" s="66"/>
      <c r="O633" s="65"/>
      <c r="P633" s="66"/>
      <c r="Q633" s="65"/>
      <c r="R633" s="65"/>
      <c r="S633" s="63"/>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7"/>
      <c r="DB633" s="67"/>
      <c r="DC633" s="67"/>
      <c r="DD633" s="67"/>
      <c r="DE633" s="65"/>
      <c r="DF633" s="65"/>
      <c r="DG633" s="65"/>
      <c r="DH633" s="65"/>
      <c r="DI633" s="65"/>
      <c r="DJ633" s="65"/>
      <c r="DK633" s="65"/>
      <c r="DL633" s="65"/>
      <c r="DM633" s="65"/>
      <c r="DN633" s="67"/>
      <c r="DO633" s="67"/>
      <c r="DP633" s="65"/>
      <c r="DQ633" s="65"/>
      <c r="DR633" s="68"/>
      <c r="DS633" s="68"/>
      <c r="DT633" s="68"/>
      <c r="DU633" s="68"/>
      <c r="DV633" s="68"/>
      <c r="DW633" s="68"/>
      <c r="DX633" s="68"/>
      <c r="DY633" s="68"/>
      <c r="DZ633" s="68"/>
      <c r="EA633" s="68"/>
      <c r="EB633" s="68"/>
      <c r="EC633" s="68"/>
      <c r="ED633" s="68"/>
      <c r="EE633" s="68"/>
      <c r="EF633" s="68"/>
      <c r="EG633" s="68"/>
      <c r="EH633" s="68"/>
      <c r="EI633" s="68"/>
      <c r="EJ633" s="68"/>
      <c r="EK633" s="68"/>
      <c r="EL633" s="68"/>
      <c r="EM633" s="68"/>
      <c r="EN633" s="68"/>
      <c r="EO633" s="68"/>
    </row>
    <row r="634" spans="2:145" x14ac:dyDescent="0.25">
      <c r="B634" s="64"/>
      <c r="C634" s="65"/>
      <c r="D634" s="65"/>
      <c r="E634" s="65"/>
      <c r="F634" s="65"/>
      <c r="G634" s="65"/>
      <c r="H634" s="65"/>
      <c r="I634" s="65"/>
      <c r="J634" s="65"/>
      <c r="K634" s="65"/>
      <c r="L634" s="65"/>
      <c r="M634" s="65"/>
      <c r="N634" s="66"/>
      <c r="O634" s="65"/>
      <c r="P634" s="66"/>
      <c r="Q634" s="65"/>
      <c r="R634" s="65"/>
      <c r="S634" s="63"/>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7"/>
      <c r="DB634" s="67"/>
      <c r="DC634" s="67"/>
      <c r="DD634" s="67"/>
      <c r="DE634" s="65"/>
      <c r="DF634" s="65"/>
      <c r="DG634" s="65"/>
      <c r="DH634" s="65"/>
      <c r="DI634" s="65"/>
      <c r="DJ634" s="65"/>
      <c r="DK634" s="65"/>
      <c r="DL634" s="65"/>
      <c r="DM634" s="65"/>
      <c r="DN634" s="67"/>
      <c r="DO634" s="67"/>
      <c r="DP634" s="65"/>
      <c r="DQ634" s="65"/>
      <c r="DR634" s="68"/>
      <c r="DS634" s="68"/>
      <c r="DT634" s="68"/>
      <c r="DU634" s="68"/>
      <c r="DV634" s="68"/>
      <c r="DW634" s="68"/>
      <c r="DX634" s="68"/>
      <c r="DY634" s="68"/>
      <c r="DZ634" s="68"/>
      <c r="EA634" s="68"/>
      <c r="EB634" s="68"/>
      <c r="EC634" s="68"/>
      <c r="ED634" s="68"/>
      <c r="EE634" s="68"/>
      <c r="EF634" s="68"/>
      <c r="EG634" s="68"/>
      <c r="EH634" s="68"/>
      <c r="EI634" s="68"/>
      <c r="EJ634" s="68"/>
      <c r="EK634" s="68"/>
      <c r="EL634" s="68"/>
      <c r="EM634" s="68"/>
      <c r="EN634" s="68"/>
      <c r="EO634" s="68"/>
    </row>
    <row r="635" spans="2:145" x14ac:dyDescent="0.25">
      <c r="B635" s="64"/>
      <c r="C635" s="65"/>
      <c r="D635" s="65"/>
      <c r="E635" s="65"/>
      <c r="F635" s="65"/>
      <c r="G635" s="65"/>
      <c r="H635" s="65"/>
      <c r="I635" s="65"/>
      <c r="J635" s="65"/>
      <c r="K635" s="65"/>
      <c r="L635" s="65"/>
      <c r="M635" s="65"/>
      <c r="N635" s="66"/>
      <c r="O635" s="65"/>
      <c r="P635" s="66"/>
      <c r="Q635" s="65"/>
      <c r="R635" s="65"/>
      <c r="S635" s="63"/>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7"/>
      <c r="DB635" s="67"/>
      <c r="DC635" s="67"/>
      <c r="DD635" s="67"/>
      <c r="DE635" s="65"/>
      <c r="DF635" s="65"/>
      <c r="DG635" s="65"/>
      <c r="DH635" s="65"/>
      <c r="DI635" s="65"/>
      <c r="DJ635" s="65"/>
      <c r="DK635" s="65"/>
      <c r="DL635" s="65"/>
      <c r="DM635" s="65"/>
      <c r="DN635" s="67"/>
      <c r="DO635" s="67"/>
      <c r="DP635" s="65"/>
      <c r="DQ635" s="65"/>
      <c r="DR635" s="68"/>
      <c r="DS635" s="68"/>
      <c r="DT635" s="68"/>
      <c r="DU635" s="68"/>
      <c r="DV635" s="68"/>
      <c r="DW635" s="68"/>
      <c r="DX635" s="68"/>
      <c r="DY635" s="68"/>
      <c r="DZ635" s="68"/>
      <c r="EA635" s="68"/>
      <c r="EB635" s="68"/>
      <c r="EC635" s="68"/>
      <c r="ED635" s="68"/>
      <c r="EE635" s="68"/>
      <c r="EF635" s="68"/>
      <c r="EG635" s="68"/>
      <c r="EH635" s="68"/>
      <c r="EI635" s="68"/>
      <c r="EJ635" s="68"/>
      <c r="EK635" s="68"/>
      <c r="EL635" s="68"/>
      <c r="EM635" s="68"/>
      <c r="EN635" s="68"/>
      <c r="EO635" s="68"/>
    </row>
    <row r="636" spans="2:145" x14ac:dyDescent="0.25">
      <c r="B636" s="64"/>
      <c r="C636" s="65"/>
      <c r="D636" s="65"/>
      <c r="E636" s="65"/>
      <c r="F636" s="65"/>
      <c r="G636" s="65"/>
      <c r="H636" s="65"/>
      <c r="I636" s="65"/>
      <c r="J636" s="65"/>
      <c r="K636" s="65"/>
      <c r="L636" s="65"/>
      <c r="M636" s="65"/>
      <c r="N636" s="66"/>
      <c r="O636" s="65"/>
      <c r="P636" s="66"/>
      <c r="Q636" s="65"/>
      <c r="R636" s="65"/>
      <c r="S636" s="63"/>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7"/>
      <c r="DB636" s="67"/>
      <c r="DC636" s="67"/>
      <c r="DD636" s="67"/>
      <c r="DE636" s="65"/>
      <c r="DF636" s="65"/>
      <c r="DG636" s="65"/>
      <c r="DH636" s="65"/>
      <c r="DI636" s="65"/>
      <c r="DJ636" s="65"/>
      <c r="DK636" s="65"/>
      <c r="DL636" s="65"/>
      <c r="DM636" s="65"/>
      <c r="DN636" s="67"/>
      <c r="DO636" s="67"/>
      <c r="DP636" s="65"/>
      <c r="DQ636" s="65"/>
      <c r="DR636" s="68"/>
      <c r="DS636" s="68"/>
      <c r="DT636" s="68"/>
      <c r="DU636" s="68"/>
      <c r="DV636" s="68"/>
      <c r="DW636" s="68"/>
      <c r="DX636" s="68"/>
      <c r="DY636" s="68"/>
      <c r="DZ636" s="68"/>
      <c r="EA636" s="68"/>
      <c r="EB636" s="68"/>
      <c r="EC636" s="68"/>
      <c r="ED636" s="68"/>
      <c r="EE636" s="68"/>
      <c r="EF636" s="68"/>
      <c r="EG636" s="68"/>
      <c r="EH636" s="68"/>
      <c r="EI636" s="68"/>
      <c r="EJ636" s="68"/>
      <c r="EK636" s="68"/>
      <c r="EL636" s="68"/>
      <c r="EM636" s="68"/>
      <c r="EN636" s="68"/>
      <c r="EO636" s="68"/>
    </row>
    <row r="637" spans="2:145" x14ac:dyDescent="0.25">
      <c r="B637" s="64"/>
      <c r="C637" s="65"/>
      <c r="D637" s="65"/>
      <c r="E637" s="65"/>
      <c r="F637" s="65"/>
      <c r="G637" s="65"/>
      <c r="H637" s="65"/>
      <c r="I637" s="65"/>
      <c r="J637" s="65"/>
      <c r="K637" s="65"/>
      <c r="L637" s="65"/>
      <c r="M637" s="65"/>
      <c r="N637" s="66"/>
      <c r="O637" s="65"/>
      <c r="P637" s="66"/>
      <c r="Q637" s="65"/>
      <c r="R637" s="65"/>
      <c r="S637" s="63"/>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7"/>
      <c r="DB637" s="67"/>
      <c r="DC637" s="67"/>
      <c r="DD637" s="67"/>
      <c r="DE637" s="65"/>
      <c r="DF637" s="65"/>
      <c r="DG637" s="65"/>
      <c r="DH637" s="65"/>
      <c r="DI637" s="65"/>
      <c r="DJ637" s="65"/>
      <c r="DK637" s="65"/>
      <c r="DL637" s="65"/>
      <c r="DM637" s="65"/>
      <c r="DN637" s="67"/>
      <c r="DO637" s="67"/>
      <c r="DP637" s="65"/>
      <c r="DQ637" s="65"/>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row>
    <row r="638" spans="2:145" x14ac:dyDescent="0.25">
      <c r="B638" s="64"/>
      <c r="C638" s="65"/>
      <c r="D638" s="65"/>
      <c r="E638" s="65"/>
      <c r="F638" s="65"/>
      <c r="G638" s="65"/>
      <c r="H638" s="65"/>
      <c r="I638" s="65"/>
      <c r="J638" s="65"/>
      <c r="K638" s="65"/>
      <c r="L638" s="65"/>
      <c r="M638" s="65"/>
      <c r="N638" s="66"/>
      <c r="O638" s="65"/>
      <c r="P638" s="66"/>
      <c r="Q638" s="65"/>
      <c r="R638" s="65"/>
      <c r="S638" s="63"/>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7"/>
      <c r="DB638" s="67"/>
      <c r="DC638" s="67"/>
      <c r="DD638" s="67"/>
      <c r="DE638" s="65"/>
      <c r="DF638" s="65"/>
      <c r="DG638" s="65"/>
      <c r="DH638" s="65"/>
      <c r="DI638" s="65"/>
      <c r="DJ638" s="65"/>
      <c r="DK638" s="65"/>
      <c r="DL638" s="65"/>
      <c r="DM638" s="65"/>
      <c r="DN638" s="67"/>
      <c r="DO638" s="67"/>
      <c r="DP638" s="65"/>
      <c r="DQ638" s="65"/>
      <c r="DR638" s="68"/>
      <c r="DS638" s="68"/>
      <c r="DT638" s="68"/>
      <c r="DU638" s="68"/>
      <c r="DV638" s="68"/>
      <c r="DW638" s="68"/>
      <c r="DX638" s="68"/>
      <c r="DY638" s="68"/>
      <c r="DZ638" s="68"/>
      <c r="EA638" s="68"/>
      <c r="EB638" s="68"/>
      <c r="EC638" s="68"/>
      <c r="ED638" s="68"/>
      <c r="EE638" s="68"/>
      <c r="EF638" s="68"/>
      <c r="EG638" s="68"/>
      <c r="EH638" s="68"/>
      <c r="EI638" s="68"/>
      <c r="EJ638" s="68"/>
      <c r="EK638" s="68"/>
      <c r="EL638" s="68"/>
      <c r="EM638" s="68"/>
      <c r="EN638" s="68"/>
      <c r="EO638" s="68"/>
    </row>
    <row r="639" spans="2:145" x14ac:dyDescent="0.25">
      <c r="B639" s="64"/>
      <c r="C639" s="65"/>
      <c r="D639" s="65"/>
      <c r="E639" s="65"/>
      <c r="F639" s="65"/>
      <c r="G639" s="65"/>
      <c r="H639" s="65"/>
      <c r="I639" s="65"/>
      <c r="J639" s="65"/>
      <c r="K639" s="65"/>
      <c r="L639" s="65"/>
      <c r="M639" s="65"/>
      <c r="N639" s="66"/>
      <c r="O639" s="65"/>
      <c r="P639" s="66"/>
      <c r="Q639" s="65"/>
      <c r="R639" s="65"/>
      <c r="S639" s="63"/>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7"/>
      <c r="DB639" s="67"/>
      <c r="DC639" s="67"/>
      <c r="DD639" s="67"/>
      <c r="DE639" s="65"/>
      <c r="DF639" s="65"/>
      <c r="DG639" s="65"/>
      <c r="DH639" s="65"/>
      <c r="DI639" s="65"/>
      <c r="DJ639" s="65"/>
      <c r="DK639" s="65"/>
      <c r="DL639" s="65"/>
      <c r="DM639" s="65"/>
      <c r="DN639" s="67"/>
      <c r="DO639" s="67"/>
      <c r="DP639" s="65"/>
      <c r="DQ639" s="65"/>
      <c r="DR639" s="68"/>
      <c r="DS639" s="68"/>
      <c r="DT639" s="68"/>
      <c r="DU639" s="68"/>
      <c r="DV639" s="68"/>
      <c r="DW639" s="68"/>
      <c r="DX639" s="68"/>
      <c r="DY639" s="68"/>
      <c r="DZ639" s="68"/>
      <c r="EA639" s="68"/>
      <c r="EB639" s="68"/>
      <c r="EC639" s="68"/>
      <c r="ED639" s="68"/>
      <c r="EE639" s="68"/>
      <c r="EF639" s="68"/>
      <c r="EG639" s="68"/>
      <c r="EH639" s="68"/>
      <c r="EI639" s="68"/>
      <c r="EJ639" s="68"/>
      <c r="EK639" s="68"/>
      <c r="EL639" s="68"/>
      <c r="EM639" s="68"/>
      <c r="EN639" s="68"/>
      <c r="EO639" s="68"/>
    </row>
    <row r="640" spans="2:145" x14ac:dyDescent="0.25">
      <c r="B640" s="64"/>
      <c r="C640" s="65"/>
      <c r="D640" s="65"/>
      <c r="E640" s="65"/>
      <c r="F640" s="65"/>
      <c r="G640" s="65"/>
      <c r="H640" s="65"/>
      <c r="I640" s="65"/>
      <c r="J640" s="65"/>
      <c r="K640" s="65"/>
      <c r="L640" s="65"/>
      <c r="M640" s="65"/>
      <c r="N640" s="66"/>
      <c r="O640" s="65"/>
      <c r="P640" s="66"/>
      <c r="Q640" s="65"/>
      <c r="R640" s="65"/>
      <c r="S640" s="63"/>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7"/>
      <c r="DB640" s="67"/>
      <c r="DC640" s="67"/>
      <c r="DD640" s="67"/>
      <c r="DE640" s="65"/>
      <c r="DF640" s="65"/>
      <c r="DG640" s="65"/>
      <c r="DH640" s="65"/>
      <c r="DI640" s="65"/>
      <c r="DJ640" s="65"/>
      <c r="DK640" s="65"/>
      <c r="DL640" s="65"/>
      <c r="DM640" s="65"/>
      <c r="DN640" s="67"/>
      <c r="DO640" s="67"/>
      <c r="DP640" s="65"/>
      <c r="DQ640" s="65"/>
      <c r="DR640" s="68"/>
      <c r="DS640" s="68"/>
      <c r="DT640" s="68"/>
      <c r="DU640" s="68"/>
      <c r="DV640" s="68"/>
      <c r="DW640" s="68"/>
      <c r="DX640" s="68"/>
      <c r="DY640" s="68"/>
      <c r="DZ640" s="68"/>
      <c r="EA640" s="68"/>
      <c r="EB640" s="68"/>
      <c r="EC640" s="68"/>
      <c r="ED640" s="68"/>
      <c r="EE640" s="68"/>
      <c r="EF640" s="68"/>
      <c r="EG640" s="68"/>
      <c r="EH640" s="68"/>
      <c r="EI640" s="68"/>
      <c r="EJ640" s="68"/>
      <c r="EK640" s="68"/>
      <c r="EL640" s="68"/>
      <c r="EM640" s="68"/>
      <c r="EN640" s="68"/>
      <c r="EO640" s="68"/>
    </row>
    <row r="641" spans="2:145" x14ac:dyDescent="0.25">
      <c r="B641" s="64"/>
      <c r="C641" s="65"/>
      <c r="D641" s="65"/>
      <c r="E641" s="65"/>
      <c r="F641" s="65"/>
      <c r="G641" s="65"/>
      <c r="H641" s="65"/>
      <c r="I641" s="65"/>
      <c r="J641" s="65"/>
      <c r="K641" s="65"/>
      <c r="L641" s="65"/>
      <c r="M641" s="65"/>
      <c r="N641" s="66"/>
      <c r="O641" s="65"/>
      <c r="P641" s="66"/>
      <c r="Q641" s="65"/>
      <c r="R641" s="65"/>
      <c r="S641" s="63"/>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7"/>
      <c r="DB641" s="67"/>
      <c r="DC641" s="67"/>
      <c r="DD641" s="67"/>
      <c r="DE641" s="65"/>
      <c r="DF641" s="65"/>
      <c r="DG641" s="65"/>
      <c r="DH641" s="65"/>
      <c r="DI641" s="65"/>
      <c r="DJ641" s="65"/>
      <c r="DK641" s="65"/>
      <c r="DL641" s="65"/>
      <c r="DM641" s="65"/>
      <c r="DN641" s="67"/>
      <c r="DO641" s="67"/>
      <c r="DP641" s="65"/>
      <c r="DQ641" s="65"/>
      <c r="DR641" s="68"/>
      <c r="DS641" s="68"/>
      <c r="DT641" s="68"/>
      <c r="DU641" s="68"/>
      <c r="DV641" s="68"/>
      <c r="DW641" s="68"/>
      <c r="DX641" s="68"/>
      <c r="DY641" s="68"/>
      <c r="DZ641" s="68"/>
      <c r="EA641" s="68"/>
      <c r="EB641" s="68"/>
      <c r="EC641" s="68"/>
      <c r="ED641" s="68"/>
      <c r="EE641" s="68"/>
      <c r="EF641" s="68"/>
      <c r="EG641" s="68"/>
      <c r="EH641" s="68"/>
      <c r="EI641" s="68"/>
      <c r="EJ641" s="68"/>
      <c r="EK641" s="68"/>
      <c r="EL641" s="68"/>
      <c r="EM641" s="68"/>
      <c r="EN641" s="68"/>
      <c r="EO641" s="68"/>
    </row>
    <row r="642" spans="2:145" x14ac:dyDescent="0.25">
      <c r="B642" s="64"/>
      <c r="C642" s="65"/>
      <c r="D642" s="65"/>
      <c r="E642" s="65"/>
      <c r="F642" s="65"/>
      <c r="G642" s="65"/>
      <c r="H642" s="65"/>
      <c r="I642" s="65"/>
      <c r="J642" s="65"/>
      <c r="K642" s="65"/>
      <c r="L642" s="65"/>
      <c r="M642" s="65"/>
      <c r="N642" s="66"/>
      <c r="O642" s="65"/>
      <c r="P642" s="66"/>
      <c r="Q642" s="65"/>
      <c r="R642" s="65"/>
      <c r="S642" s="63"/>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7"/>
      <c r="DB642" s="67"/>
      <c r="DC642" s="67"/>
      <c r="DD642" s="67"/>
      <c r="DE642" s="65"/>
      <c r="DF642" s="65"/>
      <c r="DG642" s="65"/>
      <c r="DH642" s="65"/>
      <c r="DI642" s="65"/>
      <c r="DJ642" s="65"/>
      <c r="DK642" s="65"/>
      <c r="DL642" s="65"/>
      <c r="DM642" s="65"/>
      <c r="DN642" s="67"/>
      <c r="DO642" s="67"/>
      <c r="DP642" s="65"/>
      <c r="DQ642" s="65"/>
      <c r="DR642" s="68"/>
      <c r="DS642" s="68"/>
      <c r="DT642" s="68"/>
      <c r="DU642" s="68"/>
      <c r="DV642" s="68"/>
      <c r="DW642" s="68"/>
      <c r="DX642" s="68"/>
      <c r="DY642" s="68"/>
      <c r="DZ642" s="68"/>
      <c r="EA642" s="68"/>
      <c r="EB642" s="68"/>
      <c r="EC642" s="68"/>
      <c r="ED642" s="68"/>
      <c r="EE642" s="68"/>
      <c r="EF642" s="68"/>
      <c r="EG642" s="68"/>
      <c r="EH642" s="68"/>
      <c r="EI642" s="68"/>
      <c r="EJ642" s="68"/>
      <c r="EK642" s="68"/>
      <c r="EL642" s="68"/>
      <c r="EM642" s="68"/>
      <c r="EN642" s="68"/>
      <c r="EO642" s="68"/>
    </row>
    <row r="643" spans="2:145" x14ac:dyDescent="0.25">
      <c r="B643" s="64"/>
      <c r="C643" s="65"/>
      <c r="D643" s="65"/>
      <c r="E643" s="65"/>
      <c r="F643" s="65"/>
      <c r="G643" s="65"/>
      <c r="H643" s="65"/>
      <c r="I643" s="65"/>
      <c r="J643" s="65"/>
      <c r="K643" s="65"/>
      <c r="L643" s="65"/>
      <c r="M643" s="65"/>
      <c r="N643" s="66"/>
      <c r="O643" s="65"/>
      <c r="P643" s="66"/>
      <c r="Q643" s="65"/>
      <c r="R643" s="65"/>
      <c r="S643" s="63"/>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7"/>
      <c r="DB643" s="67"/>
      <c r="DC643" s="67"/>
      <c r="DD643" s="67"/>
      <c r="DE643" s="65"/>
      <c r="DF643" s="65"/>
      <c r="DG643" s="65"/>
      <c r="DH643" s="65"/>
      <c r="DI643" s="65"/>
      <c r="DJ643" s="65"/>
      <c r="DK643" s="65"/>
      <c r="DL643" s="65"/>
      <c r="DM643" s="65"/>
      <c r="DN643" s="67"/>
      <c r="DO643" s="67"/>
      <c r="DP643" s="65"/>
      <c r="DQ643" s="65"/>
      <c r="DR643" s="68"/>
      <c r="DS643" s="68"/>
      <c r="DT643" s="68"/>
      <c r="DU643" s="68"/>
      <c r="DV643" s="68"/>
      <c r="DW643" s="68"/>
      <c r="DX643" s="68"/>
      <c r="DY643" s="68"/>
      <c r="DZ643" s="68"/>
      <c r="EA643" s="68"/>
      <c r="EB643" s="68"/>
      <c r="EC643" s="68"/>
      <c r="ED643" s="68"/>
      <c r="EE643" s="68"/>
      <c r="EF643" s="68"/>
      <c r="EG643" s="68"/>
      <c r="EH643" s="68"/>
      <c r="EI643" s="68"/>
      <c r="EJ643" s="68"/>
      <c r="EK643" s="68"/>
      <c r="EL643" s="68"/>
      <c r="EM643" s="68"/>
      <c r="EN643" s="68"/>
      <c r="EO643" s="68"/>
    </row>
    <row r="644" spans="2:145" x14ac:dyDescent="0.25">
      <c r="B644" s="64"/>
      <c r="C644" s="65"/>
      <c r="D644" s="65"/>
      <c r="E644" s="65"/>
      <c r="F644" s="65"/>
      <c r="G644" s="65"/>
      <c r="H644" s="65"/>
      <c r="I644" s="65"/>
      <c r="J644" s="65"/>
      <c r="K644" s="65"/>
      <c r="L644" s="65"/>
      <c r="M644" s="65"/>
      <c r="N644" s="66"/>
      <c r="O644" s="65"/>
      <c r="P644" s="66"/>
      <c r="Q644" s="65"/>
      <c r="R644" s="65"/>
      <c r="S644" s="63"/>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7"/>
      <c r="DB644" s="67"/>
      <c r="DC644" s="67"/>
      <c r="DD644" s="67"/>
      <c r="DE644" s="65"/>
      <c r="DF644" s="65"/>
      <c r="DG644" s="65"/>
      <c r="DH644" s="65"/>
      <c r="DI644" s="65"/>
      <c r="DJ644" s="65"/>
      <c r="DK644" s="65"/>
      <c r="DL644" s="65"/>
      <c r="DM644" s="65"/>
      <c r="DN644" s="67"/>
      <c r="DO644" s="67"/>
      <c r="DP644" s="65"/>
      <c r="DQ644" s="65"/>
      <c r="DR644" s="68"/>
      <c r="DS644" s="68"/>
      <c r="DT644" s="68"/>
      <c r="DU644" s="68"/>
      <c r="DV644" s="68"/>
      <c r="DW644" s="68"/>
      <c r="DX644" s="68"/>
      <c r="DY644" s="68"/>
      <c r="DZ644" s="68"/>
      <c r="EA644" s="68"/>
      <c r="EB644" s="68"/>
      <c r="EC644" s="68"/>
      <c r="ED644" s="68"/>
      <c r="EE644" s="68"/>
      <c r="EF644" s="68"/>
      <c r="EG644" s="68"/>
      <c r="EH644" s="68"/>
      <c r="EI644" s="68"/>
      <c r="EJ644" s="68"/>
      <c r="EK644" s="68"/>
      <c r="EL644" s="68"/>
      <c r="EM644" s="68"/>
      <c r="EN644" s="68"/>
      <c r="EO644" s="68"/>
    </row>
    <row r="645" spans="2:145" x14ac:dyDescent="0.25">
      <c r="B645" s="64"/>
      <c r="C645" s="65"/>
      <c r="D645" s="65"/>
      <c r="E645" s="65"/>
      <c r="F645" s="65"/>
      <c r="G645" s="65"/>
      <c r="H645" s="65"/>
      <c r="I645" s="65"/>
      <c r="J645" s="65"/>
      <c r="K645" s="65"/>
      <c r="L645" s="65"/>
      <c r="M645" s="65"/>
      <c r="N645" s="66"/>
      <c r="O645" s="65"/>
      <c r="P645" s="66"/>
      <c r="Q645" s="65"/>
      <c r="R645" s="65"/>
      <c r="S645" s="63"/>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7"/>
      <c r="DB645" s="67"/>
      <c r="DC645" s="67"/>
      <c r="DD645" s="67"/>
      <c r="DE645" s="65"/>
      <c r="DF645" s="65"/>
      <c r="DG645" s="65"/>
      <c r="DH645" s="65"/>
      <c r="DI645" s="65"/>
      <c r="DJ645" s="65"/>
      <c r="DK645" s="65"/>
      <c r="DL645" s="65"/>
      <c r="DM645" s="65"/>
      <c r="DN645" s="67"/>
      <c r="DO645" s="67"/>
      <c r="DP645" s="65"/>
      <c r="DQ645" s="65"/>
      <c r="DR645" s="68"/>
      <c r="DS645" s="68"/>
      <c r="DT645" s="68"/>
      <c r="DU645" s="68"/>
      <c r="DV645" s="68"/>
      <c r="DW645" s="68"/>
      <c r="DX645" s="68"/>
      <c r="DY645" s="68"/>
      <c r="DZ645" s="68"/>
      <c r="EA645" s="68"/>
      <c r="EB645" s="68"/>
      <c r="EC645" s="68"/>
      <c r="ED645" s="68"/>
      <c r="EE645" s="68"/>
      <c r="EF645" s="68"/>
      <c r="EG645" s="68"/>
      <c r="EH645" s="68"/>
      <c r="EI645" s="68"/>
      <c r="EJ645" s="68"/>
      <c r="EK645" s="68"/>
      <c r="EL645" s="68"/>
      <c r="EM645" s="68"/>
      <c r="EN645" s="68"/>
      <c r="EO645" s="68"/>
    </row>
    <row r="646" spans="2:145" x14ac:dyDescent="0.25">
      <c r="B646" s="64"/>
      <c r="C646" s="65"/>
      <c r="D646" s="65"/>
      <c r="E646" s="65"/>
      <c r="F646" s="65"/>
      <c r="G646" s="65"/>
      <c r="H646" s="65"/>
      <c r="I646" s="65"/>
      <c r="J646" s="65"/>
      <c r="K646" s="65"/>
      <c r="L646" s="65"/>
      <c r="M646" s="65"/>
      <c r="N646" s="66"/>
      <c r="O646" s="65"/>
      <c r="P646" s="66"/>
      <c r="Q646" s="65"/>
      <c r="R646" s="65"/>
      <c r="S646" s="63"/>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7"/>
      <c r="DB646" s="67"/>
      <c r="DC646" s="67"/>
      <c r="DD646" s="67"/>
      <c r="DE646" s="65"/>
      <c r="DF646" s="65"/>
      <c r="DG646" s="65"/>
      <c r="DH646" s="65"/>
      <c r="DI646" s="65"/>
      <c r="DJ646" s="65"/>
      <c r="DK646" s="65"/>
      <c r="DL646" s="65"/>
      <c r="DM646" s="65"/>
      <c r="DN646" s="67"/>
      <c r="DO646" s="67"/>
      <c r="DP646" s="65"/>
      <c r="DQ646" s="65"/>
      <c r="DR646" s="68"/>
      <c r="DS646" s="68"/>
      <c r="DT646" s="68"/>
      <c r="DU646" s="68"/>
      <c r="DV646" s="68"/>
      <c r="DW646" s="68"/>
      <c r="DX646" s="68"/>
      <c r="DY646" s="68"/>
      <c r="DZ646" s="68"/>
      <c r="EA646" s="68"/>
      <c r="EB646" s="68"/>
      <c r="EC646" s="68"/>
      <c r="ED646" s="68"/>
      <c r="EE646" s="68"/>
      <c r="EF646" s="68"/>
      <c r="EG646" s="68"/>
      <c r="EH646" s="68"/>
      <c r="EI646" s="68"/>
      <c r="EJ646" s="68"/>
      <c r="EK646" s="68"/>
      <c r="EL646" s="68"/>
      <c r="EM646" s="68"/>
      <c r="EN646" s="68"/>
      <c r="EO646" s="68"/>
    </row>
    <row r="647" spans="2:145" x14ac:dyDescent="0.25">
      <c r="B647" s="64"/>
      <c r="C647" s="65"/>
      <c r="D647" s="65"/>
      <c r="E647" s="65"/>
      <c r="F647" s="65"/>
      <c r="G647" s="65"/>
      <c r="H647" s="65"/>
      <c r="I647" s="65"/>
      <c r="J647" s="65"/>
      <c r="K647" s="65"/>
      <c r="L647" s="65"/>
      <c r="M647" s="65"/>
      <c r="N647" s="66"/>
      <c r="O647" s="65"/>
      <c r="P647" s="66"/>
      <c r="Q647" s="65"/>
      <c r="R647" s="65"/>
      <c r="S647" s="63"/>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7"/>
      <c r="DB647" s="67"/>
      <c r="DC647" s="67"/>
      <c r="DD647" s="67"/>
      <c r="DE647" s="65"/>
      <c r="DF647" s="65"/>
      <c r="DG647" s="65"/>
      <c r="DH647" s="65"/>
      <c r="DI647" s="65"/>
      <c r="DJ647" s="65"/>
      <c r="DK647" s="65"/>
      <c r="DL647" s="65"/>
      <c r="DM647" s="65"/>
      <c r="DN647" s="67"/>
      <c r="DO647" s="67"/>
      <c r="DP647" s="65"/>
      <c r="DQ647" s="65"/>
      <c r="DR647" s="68"/>
      <c r="DS647" s="68"/>
      <c r="DT647" s="68"/>
      <c r="DU647" s="68"/>
      <c r="DV647" s="68"/>
      <c r="DW647" s="68"/>
      <c r="DX647" s="68"/>
      <c r="DY647" s="68"/>
      <c r="DZ647" s="68"/>
      <c r="EA647" s="68"/>
      <c r="EB647" s="68"/>
      <c r="EC647" s="68"/>
      <c r="ED647" s="68"/>
      <c r="EE647" s="68"/>
      <c r="EF647" s="68"/>
      <c r="EG647" s="68"/>
      <c r="EH647" s="68"/>
      <c r="EI647" s="68"/>
      <c r="EJ647" s="68"/>
      <c r="EK647" s="68"/>
      <c r="EL647" s="68"/>
      <c r="EM647" s="68"/>
      <c r="EN647" s="68"/>
      <c r="EO647" s="68"/>
    </row>
    <row r="648" spans="2:145" x14ac:dyDescent="0.25">
      <c r="B648" s="64"/>
      <c r="C648" s="65"/>
      <c r="D648" s="65"/>
      <c r="E648" s="65"/>
      <c r="F648" s="65"/>
      <c r="G648" s="65"/>
      <c r="H648" s="65"/>
      <c r="I648" s="65"/>
      <c r="J648" s="65"/>
      <c r="K648" s="65"/>
      <c r="L648" s="65"/>
      <c r="M648" s="65"/>
      <c r="N648" s="66"/>
      <c r="O648" s="65"/>
      <c r="P648" s="66"/>
      <c r="Q648" s="65"/>
      <c r="R648" s="65"/>
      <c r="S648" s="63"/>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7"/>
      <c r="DB648" s="67"/>
      <c r="DC648" s="67"/>
      <c r="DD648" s="67"/>
      <c r="DE648" s="65"/>
      <c r="DF648" s="65"/>
      <c r="DG648" s="65"/>
      <c r="DH648" s="65"/>
      <c r="DI648" s="65"/>
      <c r="DJ648" s="65"/>
      <c r="DK648" s="65"/>
      <c r="DL648" s="65"/>
      <c r="DM648" s="65"/>
      <c r="DN648" s="67"/>
      <c r="DO648" s="67"/>
      <c r="DP648" s="65"/>
      <c r="DQ648" s="65"/>
      <c r="DR648" s="68"/>
      <c r="DS648" s="68"/>
      <c r="DT648" s="68"/>
      <c r="DU648" s="68"/>
      <c r="DV648" s="68"/>
      <c r="DW648" s="68"/>
      <c r="DX648" s="68"/>
      <c r="DY648" s="68"/>
      <c r="DZ648" s="68"/>
      <c r="EA648" s="68"/>
      <c r="EB648" s="68"/>
      <c r="EC648" s="68"/>
      <c r="ED648" s="68"/>
      <c r="EE648" s="68"/>
      <c r="EF648" s="68"/>
      <c r="EG648" s="68"/>
      <c r="EH648" s="68"/>
      <c r="EI648" s="68"/>
      <c r="EJ648" s="68"/>
      <c r="EK648" s="68"/>
      <c r="EL648" s="68"/>
      <c r="EM648" s="68"/>
      <c r="EN648" s="68"/>
      <c r="EO648" s="68"/>
    </row>
    <row r="649" spans="2:145" x14ac:dyDescent="0.25">
      <c r="B649" s="64"/>
      <c r="C649" s="65"/>
      <c r="D649" s="65"/>
      <c r="E649" s="65"/>
      <c r="F649" s="65"/>
      <c r="G649" s="65"/>
      <c r="H649" s="65"/>
      <c r="I649" s="65"/>
      <c r="J649" s="65"/>
      <c r="K649" s="65"/>
      <c r="L649" s="65"/>
      <c r="M649" s="65"/>
      <c r="N649" s="66"/>
      <c r="O649" s="65"/>
      <c r="P649" s="66"/>
      <c r="Q649" s="65"/>
      <c r="R649" s="65"/>
      <c r="S649" s="63"/>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5"/>
      <c r="DA649" s="67"/>
      <c r="DB649" s="67"/>
      <c r="DC649" s="67"/>
      <c r="DD649" s="67"/>
      <c r="DE649" s="65"/>
      <c r="DF649" s="65"/>
      <c r="DG649" s="65"/>
      <c r="DH649" s="65"/>
      <c r="DI649" s="65"/>
      <c r="DJ649" s="65"/>
      <c r="DK649" s="65"/>
      <c r="DL649" s="65"/>
      <c r="DM649" s="65"/>
      <c r="DN649" s="67"/>
      <c r="DO649" s="67"/>
      <c r="DP649" s="65"/>
      <c r="DQ649" s="65"/>
      <c r="DR649" s="68"/>
      <c r="DS649" s="68"/>
      <c r="DT649" s="68"/>
      <c r="DU649" s="68"/>
      <c r="DV649" s="68"/>
      <c r="DW649" s="68"/>
      <c r="DX649" s="68"/>
      <c r="DY649" s="68"/>
      <c r="DZ649" s="68"/>
      <c r="EA649" s="68"/>
      <c r="EB649" s="68"/>
      <c r="EC649" s="68"/>
      <c r="ED649" s="68"/>
      <c r="EE649" s="68"/>
      <c r="EF649" s="68"/>
      <c r="EG649" s="68"/>
      <c r="EH649" s="68"/>
      <c r="EI649" s="68"/>
      <c r="EJ649" s="68"/>
      <c r="EK649" s="68"/>
      <c r="EL649" s="68"/>
      <c r="EM649" s="68"/>
      <c r="EN649" s="68"/>
      <c r="EO649" s="68"/>
    </row>
    <row r="650" spans="2:145" x14ac:dyDescent="0.25">
      <c r="B650" s="64"/>
      <c r="C650" s="65"/>
      <c r="D650" s="65"/>
      <c r="E650" s="65"/>
      <c r="F650" s="65"/>
      <c r="G650" s="65"/>
      <c r="H650" s="65"/>
      <c r="I650" s="65"/>
      <c r="J650" s="65"/>
      <c r="K650" s="65"/>
      <c r="L650" s="65"/>
      <c r="M650" s="65"/>
      <c r="N650" s="66"/>
      <c r="O650" s="65"/>
      <c r="P650" s="66"/>
      <c r="Q650" s="65"/>
      <c r="R650" s="65"/>
      <c r="S650" s="63"/>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5"/>
      <c r="DA650" s="67"/>
      <c r="DB650" s="67"/>
      <c r="DC650" s="67"/>
      <c r="DD650" s="67"/>
      <c r="DE650" s="65"/>
      <c r="DF650" s="65"/>
      <c r="DG650" s="65"/>
      <c r="DH650" s="65"/>
      <c r="DI650" s="65"/>
      <c r="DJ650" s="65"/>
      <c r="DK650" s="65"/>
      <c r="DL650" s="65"/>
      <c r="DM650" s="65"/>
      <c r="DN650" s="67"/>
      <c r="DO650" s="67"/>
      <c r="DP650" s="65"/>
      <c r="DQ650" s="65"/>
      <c r="DR650" s="68"/>
      <c r="DS650" s="68"/>
      <c r="DT650" s="68"/>
      <c r="DU650" s="68"/>
      <c r="DV650" s="68"/>
      <c r="DW650" s="68"/>
      <c r="DX650" s="68"/>
      <c r="DY650" s="68"/>
      <c r="DZ650" s="68"/>
      <c r="EA650" s="68"/>
      <c r="EB650" s="68"/>
      <c r="EC650" s="68"/>
      <c r="ED650" s="68"/>
      <c r="EE650" s="68"/>
      <c r="EF650" s="68"/>
      <c r="EG650" s="68"/>
      <c r="EH650" s="68"/>
      <c r="EI650" s="68"/>
      <c r="EJ650" s="68"/>
      <c r="EK650" s="68"/>
      <c r="EL650" s="68"/>
      <c r="EM650" s="68"/>
      <c r="EN650" s="68"/>
      <c r="EO650" s="68"/>
    </row>
    <row r="651" spans="2:145" x14ac:dyDescent="0.25">
      <c r="B651" s="64"/>
      <c r="C651" s="65"/>
      <c r="D651" s="65"/>
      <c r="E651" s="65"/>
      <c r="F651" s="65"/>
      <c r="G651" s="65"/>
      <c r="H651" s="65"/>
      <c r="I651" s="65"/>
      <c r="J651" s="65"/>
      <c r="K651" s="65"/>
      <c r="L651" s="65"/>
      <c r="M651" s="65"/>
      <c r="N651" s="66"/>
      <c r="O651" s="65"/>
      <c r="P651" s="66"/>
      <c r="Q651" s="65"/>
      <c r="R651" s="65"/>
      <c r="S651" s="63"/>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5"/>
      <c r="DA651" s="67"/>
      <c r="DB651" s="67"/>
      <c r="DC651" s="67"/>
      <c r="DD651" s="67"/>
      <c r="DE651" s="65"/>
      <c r="DF651" s="65"/>
      <c r="DG651" s="65"/>
      <c r="DH651" s="65"/>
      <c r="DI651" s="65"/>
      <c r="DJ651" s="65"/>
      <c r="DK651" s="65"/>
      <c r="DL651" s="65"/>
      <c r="DM651" s="65"/>
      <c r="DN651" s="67"/>
      <c r="DO651" s="67"/>
      <c r="DP651" s="65"/>
      <c r="DQ651" s="65"/>
      <c r="DR651" s="68"/>
      <c r="DS651" s="68"/>
      <c r="DT651" s="68"/>
      <c r="DU651" s="68"/>
      <c r="DV651" s="68"/>
      <c r="DW651" s="68"/>
      <c r="DX651" s="68"/>
      <c r="DY651" s="68"/>
      <c r="DZ651" s="68"/>
      <c r="EA651" s="68"/>
      <c r="EB651" s="68"/>
      <c r="EC651" s="68"/>
      <c r="ED651" s="68"/>
      <c r="EE651" s="68"/>
      <c r="EF651" s="68"/>
      <c r="EG651" s="68"/>
      <c r="EH651" s="68"/>
      <c r="EI651" s="68"/>
      <c r="EJ651" s="68"/>
      <c r="EK651" s="68"/>
      <c r="EL651" s="68"/>
      <c r="EM651" s="68"/>
      <c r="EN651" s="68"/>
      <c r="EO651" s="68"/>
    </row>
    <row r="652" spans="2:145" x14ac:dyDescent="0.25">
      <c r="B652" s="64"/>
      <c r="C652" s="65"/>
      <c r="D652" s="65"/>
      <c r="E652" s="65"/>
      <c r="F652" s="65"/>
      <c r="G652" s="65"/>
      <c r="H652" s="65"/>
      <c r="I652" s="65"/>
      <c r="J652" s="65"/>
      <c r="K652" s="65"/>
      <c r="L652" s="65"/>
      <c r="M652" s="65"/>
      <c r="N652" s="66"/>
      <c r="O652" s="65"/>
      <c r="P652" s="66"/>
      <c r="Q652" s="65"/>
      <c r="R652" s="65"/>
      <c r="S652" s="63"/>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5"/>
      <c r="DA652" s="67"/>
      <c r="DB652" s="67"/>
      <c r="DC652" s="67"/>
      <c r="DD652" s="67"/>
      <c r="DE652" s="65"/>
      <c r="DF652" s="65"/>
      <c r="DG652" s="65"/>
      <c r="DH652" s="65"/>
      <c r="DI652" s="65"/>
      <c r="DJ652" s="65"/>
      <c r="DK652" s="65"/>
      <c r="DL652" s="65"/>
      <c r="DM652" s="65"/>
      <c r="DN652" s="67"/>
      <c r="DO652" s="67"/>
      <c r="DP652" s="65"/>
      <c r="DQ652" s="65"/>
      <c r="DR652" s="68"/>
      <c r="DS652" s="68"/>
      <c r="DT652" s="68"/>
      <c r="DU652" s="68"/>
      <c r="DV652" s="68"/>
      <c r="DW652" s="68"/>
      <c r="DX652" s="68"/>
      <c r="DY652" s="68"/>
      <c r="DZ652" s="68"/>
      <c r="EA652" s="68"/>
      <c r="EB652" s="68"/>
      <c r="EC652" s="68"/>
      <c r="ED652" s="68"/>
      <c r="EE652" s="68"/>
      <c r="EF652" s="68"/>
      <c r="EG652" s="68"/>
      <c r="EH652" s="68"/>
      <c r="EI652" s="68"/>
      <c r="EJ652" s="68"/>
      <c r="EK652" s="68"/>
      <c r="EL652" s="68"/>
      <c r="EM652" s="68"/>
      <c r="EN652" s="68"/>
      <c r="EO652" s="68"/>
    </row>
    <row r="653" spans="2:145" x14ac:dyDescent="0.25">
      <c r="B653" s="64"/>
      <c r="C653" s="65"/>
      <c r="D653" s="65"/>
      <c r="E653" s="65"/>
      <c r="F653" s="65"/>
      <c r="G653" s="65"/>
      <c r="H653" s="65"/>
      <c r="I653" s="65"/>
      <c r="J653" s="65"/>
      <c r="K653" s="65"/>
      <c r="L653" s="65"/>
      <c r="M653" s="65"/>
      <c r="N653" s="66"/>
      <c r="O653" s="65"/>
      <c r="P653" s="66"/>
      <c r="Q653" s="65"/>
      <c r="R653" s="65"/>
      <c r="S653" s="63"/>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5"/>
      <c r="DA653" s="67"/>
      <c r="DB653" s="67"/>
      <c r="DC653" s="67"/>
      <c r="DD653" s="67"/>
      <c r="DE653" s="65"/>
      <c r="DF653" s="65"/>
      <c r="DG653" s="65"/>
      <c r="DH653" s="65"/>
      <c r="DI653" s="65"/>
      <c r="DJ653" s="65"/>
      <c r="DK653" s="65"/>
      <c r="DL653" s="65"/>
      <c r="DM653" s="65"/>
      <c r="DN653" s="67"/>
      <c r="DO653" s="67"/>
      <c r="DP653" s="65"/>
      <c r="DQ653" s="65"/>
      <c r="DR653" s="68"/>
      <c r="DS653" s="68"/>
      <c r="DT653" s="68"/>
      <c r="DU653" s="68"/>
      <c r="DV653" s="68"/>
      <c r="DW653" s="68"/>
      <c r="DX653" s="68"/>
      <c r="DY653" s="68"/>
      <c r="DZ653" s="68"/>
      <c r="EA653" s="68"/>
      <c r="EB653" s="68"/>
      <c r="EC653" s="68"/>
      <c r="ED653" s="68"/>
      <c r="EE653" s="68"/>
      <c r="EF653" s="68"/>
      <c r="EG653" s="68"/>
      <c r="EH653" s="68"/>
      <c r="EI653" s="68"/>
      <c r="EJ653" s="68"/>
      <c r="EK653" s="68"/>
      <c r="EL653" s="68"/>
      <c r="EM653" s="68"/>
      <c r="EN653" s="68"/>
      <c r="EO653" s="68"/>
    </row>
    <row r="654" spans="2:145" x14ac:dyDescent="0.25">
      <c r="B654" s="64"/>
      <c r="C654" s="65"/>
      <c r="D654" s="65"/>
      <c r="E654" s="65"/>
      <c r="F654" s="65"/>
      <c r="G654" s="65"/>
      <c r="H654" s="65"/>
      <c r="I654" s="65"/>
      <c r="J654" s="65"/>
      <c r="K654" s="65"/>
      <c r="L654" s="65"/>
      <c r="M654" s="65"/>
      <c r="N654" s="66"/>
      <c r="O654" s="65"/>
      <c r="P654" s="66"/>
      <c r="Q654" s="65"/>
      <c r="R654" s="65"/>
      <c r="S654" s="63"/>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5"/>
      <c r="DA654" s="67"/>
      <c r="DB654" s="67"/>
      <c r="DC654" s="67"/>
      <c r="DD654" s="67"/>
      <c r="DE654" s="65"/>
      <c r="DF654" s="65"/>
      <c r="DG654" s="65"/>
      <c r="DH654" s="65"/>
      <c r="DI654" s="65"/>
      <c r="DJ654" s="65"/>
      <c r="DK654" s="65"/>
      <c r="DL654" s="65"/>
      <c r="DM654" s="65"/>
      <c r="DN654" s="67"/>
      <c r="DO654" s="67"/>
      <c r="DP654" s="65"/>
      <c r="DQ654" s="65"/>
      <c r="DR654" s="68"/>
      <c r="DS654" s="68"/>
      <c r="DT654" s="68"/>
      <c r="DU654" s="68"/>
      <c r="DV654" s="68"/>
      <c r="DW654" s="68"/>
      <c r="DX654" s="68"/>
      <c r="DY654" s="68"/>
      <c r="DZ654" s="68"/>
      <c r="EA654" s="68"/>
      <c r="EB654" s="68"/>
      <c r="EC654" s="68"/>
      <c r="ED654" s="68"/>
      <c r="EE654" s="68"/>
      <c r="EF654" s="68"/>
      <c r="EG654" s="68"/>
      <c r="EH654" s="68"/>
      <c r="EI654" s="68"/>
      <c r="EJ654" s="68"/>
      <c r="EK654" s="68"/>
      <c r="EL654" s="68"/>
      <c r="EM654" s="68"/>
      <c r="EN654" s="68"/>
      <c r="EO654" s="68"/>
    </row>
    <row r="655" spans="2:145" x14ac:dyDescent="0.25">
      <c r="B655" s="64"/>
      <c r="C655" s="65"/>
      <c r="D655" s="65"/>
      <c r="E655" s="65"/>
      <c r="F655" s="65"/>
      <c r="G655" s="65"/>
      <c r="H655" s="65"/>
      <c r="I655" s="65"/>
      <c r="J655" s="65"/>
      <c r="K655" s="65"/>
      <c r="L655" s="65"/>
      <c r="M655" s="65"/>
      <c r="N655" s="66"/>
      <c r="O655" s="65"/>
      <c r="P655" s="66"/>
      <c r="Q655" s="65"/>
      <c r="R655" s="65"/>
      <c r="S655" s="63"/>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5"/>
      <c r="DA655" s="67"/>
      <c r="DB655" s="67"/>
      <c r="DC655" s="67"/>
      <c r="DD655" s="67"/>
      <c r="DE655" s="65"/>
      <c r="DF655" s="65"/>
      <c r="DG655" s="65"/>
      <c r="DH655" s="65"/>
      <c r="DI655" s="65"/>
      <c r="DJ655" s="65"/>
      <c r="DK655" s="65"/>
      <c r="DL655" s="65"/>
      <c r="DM655" s="65"/>
      <c r="DN655" s="67"/>
      <c r="DO655" s="67"/>
      <c r="DP655" s="65"/>
      <c r="DQ655" s="65"/>
      <c r="DR655" s="68"/>
      <c r="DS655" s="68"/>
      <c r="DT655" s="68"/>
      <c r="DU655" s="68"/>
      <c r="DV655" s="68"/>
      <c r="DW655" s="68"/>
      <c r="DX655" s="68"/>
      <c r="DY655" s="68"/>
      <c r="DZ655" s="68"/>
      <c r="EA655" s="68"/>
      <c r="EB655" s="68"/>
      <c r="EC655" s="68"/>
      <c r="ED655" s="68"/>
      <c r="EE655" s="68"/>
      <c r="EF655" s="68"/>
      <c r="EG655" s="68"/>
      <c r="EH655" s="68"/>
      <c r="EI655" s="68"/>
      <c r="EJ655" s="68"/>
      <c r="EK655" s="68"/>
      <c r="EL655" s="68"/>
      <c r="EM655" s="68"/>
      <c r="EN655" s="68"/>
      <c r="EO655" s="68"/>
    </row>
    <row r="656" spans="2:145" x14ac:dyDescent="0.25">
      <c r="B656" s="64"/>
      <c r="C656" s="65"/>
      <c r="D656" s="65"/>
      <c r="E656" s="65"/>
      <c r="F656" s="65"/>
      <c r="G656" s="65"/>
      <c r="H656" s="65"/>
      <c r="I656" s="65"/>
      <c r="J656" s="65"/>
      <c r="K656" s="65"/>
      <c r="L656" s="65"/>
      <c r="M656" s="65"/>
      <c r="N656" s="66"/>
      <c r="O656" s="65"/>
      <c r="P656" s="66"/>
      <c r="Q656" s="65"/>
      <c r="R656" s="65"/>
      <c r="S656" s="63"/>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5"/>
      <c r="DA656" s="67"/>
      <c r="DB656" s="67"/>
      <c r="DC656" s="67"/>
      <c r="DD656" s="67"/>
      <c r="DE656" s="65"/>
      <c r="DF656" s="65"/>
      <c r="DG656" s="65"/>
      <c r="DH656" s="65"/>
      <c r="DI656" s="65"/>
      <c r="DJ656" s="65"/>
      <c r="DK656" s="65"/>
      <c r="DL656" s="65"/>
      <c r="DM656" s="65"/>
      <c r="DN656" s="67"/>
      <c r="DO656" s="67"/>
      <c r="DP656" s="65"/>
      <c r="DQ656" s="65"/>
      <c r="DR656" s="68"/>
      <c r="DS656" s="68"/>
      <c r="DT656" s="68"/>
      <c r="DU656" s="68"/>
      <c r="DV656" s="68"/>
      <c r="DW656" s="68"/>
      <c r="DX656" s="68"/>
      <c r="DY656" s="68"/>
      <c r="DZ656" s="68"/>
      <c r="EA656" s="68"/>
      <c r="EB656" s="68"/>
      <c r="EC656" s="68"/>
      <c r="ED656" s="68"/>
      <c r="EE656" s="68"/>
      <c r="EF656" s="68"/>
      <c r="EG656" s="68"/>
      <c r="EH656" s="68"/>
      <c r="EI656" s="68"/>
      <c r="EJ656" s="68"/>
      <c r="EK656" s="68"/>
      <c r="EL656" s="68"/>
      <c r="EM656" s="68"/>
      <c r="EN656" s="68"/>
      <c r="EO656" s="68"/>
    </row>
    <row r="657" spans="2:145" x14ac:dyDescent="0.25">
      <c r="B657" s="64"/>
      <c r="C657" s="65"/>
      <c r="D657" s="65"/>
      <c r="E657" s="65"/>
      <c r="F657" s="65"/>
      <c r="G657" s="65"/>
      <c r="H657" s="65"/>
      <c r="I657" s="65"/>
      <c r="J657" s="65"/>
      <c r="K657" s="65"/>
      <c r="L657" s="65"/>
      <c r="M657" s="65"/>
      <c r="N657" s="66"/>
      <c r="O657" s="65"/>
      <c r="P657" s="66"/>
      <c r="Q657" s="65"/>
      <c r="R657" s="65"/>
      <c r="S657" s="63"/>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5"/>
      <c r="DA657" s="67"/>
      <c r="DB657" s="67"/>
      <c r="DC657" s="67"/>
      <c r="DD657" s="67"/>
      <c r="DE657" s="65"/>
      <c r="DF657" s="65"/>
      <c r="DG657" s="65"/>
      <c r="DH657" s="65"/>
      <c r="DI657" s="65"/>
      <c r="DJ657" s="65"/>
      <c r="DK657" s="65"/>
      <c r="DL657" s="65"/>
      <c r="DM657" s="65"/>
      <c r="DN657" s="67"/>
      <c r="DO657" s="67"/>
      <c r="DP657" s="65"/>
      <c r="DQ657" s="65"/>
      <c r="DR657" s="68"/>
      <c r="DS657" s="68"/>
      <c r="DT657" s="68"/>
      <c r="DU657" s="68"/>
      <c r="DV657" s="68"/>
      <c r="DW657" s="68"/>
      <c r="DX657" s="68"/>
      <c r="DY657" s="68"/>
      <c r="DZ657" s="68"/>
      <c r="EA657" s="68"/>
      <c r="EB657" s="68"/>
      <c r="EC657" s="68"/>
      <c r="ED657" s="68"/>
      <c r="EE657" s="68"/>
      <c r="EF657" s="68"/>
      <c r="EG657" s="68"/>
      <c r="EH657" s="68"/>
      <c r="EI657" s="68"/>
      <c r="EJ657" s="68"/>
      <c r="EK657" s="68"/>
      <c r="EL657" s="68"/>
      <c r="EM657" s="68"/>
      <c r="EN657" s="68"/>
      <c r="EO657" s="68"/>
    </row>
    <row r="658" spans="2:145" x14ac:dyDescent="0.25">
      <c r="B658" s="64"/>
      <c r="C658" s="65"/>
      <c r="D658" s="65"/>
      <c r="E658" s="65"/>
      <c r="F658" s="65"/>
      <c r="G658" s="65"/>
      <c r="H658" s="65"/>
      <c r="I658" s="65"/>
      <c r="J658" s="65"/>
      <c r="K658" s="65"/>
      <c r="L658" s="65"/>
      <c r="M658" s="65"/>
      <c r="N658" s="66"/>
      <c r="O658" s="65"/>
      <c r="P658" s="66"/>
      <c r="Q658" s="65"/>
      <c r="R658" s="65"/>
      <c r="S658" s="63"/>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5"/>
      <c r="DA658" s="67"/>
      <c r="DB658" s="67"/>
      <c r="DC658" s="67"/>
      <c r="DD658" s="67"/>
      <c r="DE658" s="65"/>
      <c r="DF658" s="65"/>
      <c r="DG658" s="65"/>
      <c r="DH658" s="65"/>
      <c r="DI658" s="65"/>
      <c r="DJ658" s="65"/>
      <c r="DK658" s="65"/>
      <c r="DL658" s="65"/>
      <c r="DM658" s="65"/>
      <c r="DN658" s="67"/>
      <c r="DO658" s="67"/>
      <c r="DP658" s="65"/>
      <c r="DQ658" s="65"/>
      <c r="DR658" s="68"/>
      <c r="DS658" s="68"/>
      <c r="DT658" s="68"/>
      <c r="DU658" s="68"/>
      <c r="DV658" s="68"/>
      <c r="DW658" s="68"/>
      <c r="DX658" s="68"/>
      <c r="DY658" s="68"/>
      <c r="DZ658" s="68"/>
      <c r="EA658" s="68"/>
      <c r="EB658" s="68"/>
      <c r="EC658" s="68"/>
      <c r="ED658" s="68"/>
      <c r="EE658" s="68"/>
      <c r="EF658" s="68"/>
      <c r="EG658" s="68"/>
      <c r="EH658" s="68"/>
      <c r="EI658" s="68"/>
      <c r="EJ658" s="68"/>
      <c r="EK658" s="68"/>
      <c r="EL658" s="68"/>
      <c r="EM658" s="68"/>
      <c r="EN658" s="68"/>
      <c r="EO658" s="68"/>
    </row>
    <row r="659" spans="2:145" x14ac:dyDescent="0.25">
      <c r="B659" s="64"/>
      <c r="C659" s="65"/>
      <c r="D659" s="65"/>
      <c r="E659" s="65"/>
      <c r="F659" s="65"/>
      <c r="G659" s="65"/>
      <c r="H659" s="65"/>
      <c r="I659" s="65"/>
      <c r="J659" s="65"/>
      <c r="K659" s="65"/>
      <c r="L659" s="65"/>
      <c r="M659" s="65"/>
      <c r="N659" s="66"/>
      <c r="O659" s="65"/>
      <c r="P659" s="66"/>
      <c r="Q659" s="65"/>
      <c r="R659" s="65"/>
      <c r="S659" s="63"/>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5"/>
      <c r="DA659" s="67"/>
      <c r="DB659" s="67"/>
      <c r="DC659" s="67"/>
      <c r="DD659" s="67"/>
      <c r="DE659" s="65"/>
      <c r="DF659" s="65"/>
      <c r="DG659" s="65"/>
      <c r="DH659" s="65"/>
      <c r="DI659" s="65"/>
      <c r="DJ659" s="65"/>
      <c r="DK659" s="65"/>
      <c r="DL659" s="65"/>
      <c r="DM659" s="65"/>
      <c r="DN659" s="67"/>
      <c r="DO659" s="67"/>
      <c r="DP659" s="65"/>
      <c r="DQ659" s="65"/>
      <c r="DR659" s="68"/>
      <c r="DS659" s="68"/>
      <c r="DT659" s="68"/>
      <c r="DU659" s="68"/>
      <c r="DV659" s="68"/>
      <c r="DW659" s="68"/>
      <c r="DX659" s="68"/>
      <c r="DY659" s="68"/>
      <c r="DZ659" s="68"/>
      <c r="EA659" s="68"/>
      <c r="EB659" s="68"/>
      <c r="EC659" s="68"/>
      <c r="ED659" s="68"/>
      <c r="EE659" s="68"/>
      <c r="EF659" s="68"/>
      <c r="EG659" s="68"/>
      <c r="EH659" s="68"/>
      <c r="EI659" s="68"/>
      <c r="EJ659" s="68"/>
      <c r="EK659" s="68"/>
      <c r="EL659" s="68"/>
      <c r="EM659" s="68"/>
      <c r="EN659" s="68"/>
      <c r="EO659" s="68"/>
    </row>
    <row r="660" spans="2:145" x14ac:dyDescent="0.25">
      <c r="B660" s="64"/>
      <c r="C660" s="65"/>
      <c r="D660" s="65"/>
      <c r="E660" s="65"/>
      <c r="F660" s="65"/>
      <c r="G660" s="65"/>
      <c r="H660" s="65"/>
      <c r="I660" s="65"/>
      <c r="J660" s="65"/>
      <c r="K660" s="65"/>
      <c r="L660" s="65"/>
      <c r="M660" s="65"/>
      <c r="N660" s="66"/>
      <c r="O660" s="65"/>
      <c r="P660" s="66"/>
      <c r="Q660" s="65"/>
      <c r="R660" s="65"/>
      <c r="S660" s="63"/>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5"/>
      <c r="DA660" s="67"/>
      <c r="DB660" s="67"/>
      <c r="DC660" s="67"/>
      <c r="DD660" s="67"/>
      <c r="DE660" s="65"/>
      <c r="DF660" s="65"/>
      <c r="DG660" s="65"/>
      <c r="DH660" s="65"/>
      <c r="DI660" s="65"/>
      <c r="DJ660" s="65"/>
      <c r="DK660" s="65"/>
      <c r="DL660" s="65"/>
      <c r="DM660" s="65"/>
      <c r="DN660" s="67"/>
      <c r="DO660" s="67"/>
      <c r="DP660" s="65"/>
      <c r="DQ660" s="65"/>
      <c r="DR660" s="68"/>
      <c r="DS660" s="68"/>
      <c r="DT660" s="68"/>
      <c r="DU660" s="68"/>
      <c r="DV660" s="68"/>
      <c r="DW660" s="68"/>
      <c r="DX660" s="68"/>
      <c r="DY660" s="68"/>
      <c r="DZ660" s="68"/>
      <c r="EA660" s="68"/>
      <c r="EB660" s="68"/>
      <c r="EC660" s="68"/>
      <c r="ED660" s="68"/>
      <c r="EE660" s="68"/>
      <c r="EF660" s="68"/>
      <c r="EG660" s="68"/>
      <c r="EH660" s="68"/>
      <c r="EI660" s="68"/>
      <c r="EJ660" s="68"/>
      <c r="EK660" s="68"/>
      <c r="EL660" s="68"/>
      <c r="EM660" s="68"/>
      <c r="EN660" s="68"/>
      <c r="EO660" s="68"/>
    </row>
    <row r="661" spans="2:145" x14ac:dyDescent="0.25">
      <c r="B661" s="64"/>
      <c r="C661" s="65"/>
      <c r="D661" s="65"/>
      <c r="E661" s="65"/>
      <c r="F661" s="65"/>
      <c r="G661" s="65"/>
      <c r="H661" s="65"/>
      <c r="I661" s="65"/>
      <c r="J661" s="65"/>
      <c r="K661" s="65"/>
      <c r="L661" s="65"/>
      <c r="M661" s="65"/>
      <c r="N661" s="66"/>
      <c r="O661" s="65"/>
      <c r="P661" s="66"/>
      <c r="Q661" s="65"/>
      <c r="R661" s="65"/>
      <c r="S661" s="63"/>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5"/>
      <c r="DA661" s="67"/>
      <c r="DB661" s="67"/>
      <c r="DC661" s="67"/>
      <c r="DD661" s="67"/>
      <c r="DE661" s="65"/>
      <c r="DF661" s="65"/>
      <c r="DG661" s="65"/>
      <c r="DH661" s="65"/>
      <c r="DI661" s="65"/>
      <c r="DJ661" s="65"/>
      <c r="DK661" s="65"/>
      <c r="DL661" s="65"/>
      <c r="DM661" s="65"/>
      <c r="DN661" s="67"/>
      <c r="DO661" s="67"/>
      <c r="DP661" s="65"/>
      <c r="DQ661" s="65"/>
      <c r="DR661" s="68"/>
      <c r="DS661" s="68"/>
      <c r="DT661" s="68"/>
      <c r="DU661" s="68"/>
      <c r="DV661" s="68"/>
      <c r="DW661" s="68"/>
      <c r="DX661" s="68"/>
      <c r="DY661" s="68"/>
      <c r="DZ661" s="68"/>
      <c r="EA661" s="68"/>
      <c r="EB661" s="68"/>
      <c r="EC661" s="68"/>
      <c r="ED661" s="68"/>
      <c r="EE661" s="68"/>
      <c r="EF661" s="68"/>
      <c r="EG661" s="68"/>
      <c r="EH661" s="68"/>
      <c r="EI661" s="68"/>
      <c r="EJ661" s="68"/>
      <c r="EK661" s="68"/>
      <c r="EL661" s="68"/>
      <c r="EM661" s="68"/>
      <c r="EN661" s="68"/>
      <c r="EO661" s="68"/>
    </row>
    <row r="662" spans="2:145" x14ac:dyDescent="0.25">
      <c r="B662" s="64"/>
      <c r="C662" s="65"/>
      <c r="D662" s="65"/>
      <c r="E662" s="65"/>
      <c r="F662" s="65"/>
      <c r="G662" s="65"/>
      <c r="H662" s="65"/>
      <c r="I662" s="65"/>
      <c r="J662" s="65"/>
      <c r="K662" s="65"/>
      <c r="L662" s="65"/>
      <c r="M662" s="65"/>
      <c r="N662" s="66"/>
      <c r="O662" s="65"/>
      <c r="P662" s="66"/>
      <c r="Q662" s="65"/>
      <c r="R662" s="65"/>
      <c r="S662" s="63"/>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5"/>
      <c r="DA662" s="67"/>
      <c r="DB662" s="67"/>
      <c r="DC662" s="67"/>
      <c r="DD662" s="67"/>
      <c r="DE662" s="65"/>
      <c r="DF662" s="65"/>
      <c r="DG662" s="65"/>
      <c r="DH662" s="65"/>
      <c r="DI662" s="65"/>
      <c r="DJ662" s="65"/>
      <c r="DK662" s="65"/>
      <c r="DL662" s="65"/>
      <c r="DM662" s="65"/>
      <c r="DN662" s="67"/>
      <c r="DO662" s="67"/>
      <c r="DP662" s="65"/>
      <c r="DQ662" s="65"/>
      <c r="DR662" s="68"/>
      <c r="DS662" s="68"/>
      <c r="DT662" s="68"/>
      <c r="DU662" s="68"/>
      <c r="DV662" s="68"/>
      <c r="DW662" s="68"/>
      <c r="DX662" s="68"/>
      <c r="DY662" s="68"/>
      <c r="DZ662" s="68"/>
      <c r="EA662" s="68"/>
      <c r="EB662" s="68"/>
      <c r="EC662" s="68"/>
      <c r="ED662" s="68"/>
      <c r="EE662" s="68"/>
      <c r="EF662" s="68"/>
      <c r="EG662" s="68"/>
      <c r="EH662" s="68"/>
      <c r="EI662" s="68"/>
      <c r="EJ662" s="68"/>
      <c r="EK662" s="68"/>
      <c r="EL662" s="68"/>
      <c r="EM662" s="68"/>
      <c r="EN662" s="68"/>
      <c r="EO662" s="68"/>
    </row>
    <row r="663" spans="2:145" x14ac:dyDescent="0.25">
      <c r="B663" s="64"/>
      <c r="C663" s="65"/>
      <c r="D663" s="65"/>
      <c r="E663" s="65"/>
      <c r="F663" s="65"/>
      <c r="G663" s="65"/>
      <c r="H663" s="65"/>
      <c r="I663" s="65"/>
      <c r="J663" s="65"/>
      <c r="K663" s="65"/>
      <c r="L663" s="65"/>
      <c r="M663" s="65"/>
      <c r="N663" s="66"/>
      <c r="O663" s="65"/>
      <c r="P663" s="66"/>
      <c r="Q663" s="65"/>
      <c r="R663" s="65"/>
      <c r="S663" s="63"/>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5"/>
      <c r="DA663" s="67"/>
      <c r="DB663" s="67"/>
      <c r="DC663" s="67"/>
      <c r="DD663" s="67"/>
      <c r="DE663" s="65"/>
      <c r="DF663" s="65"/>
      <c r="DG663" s="65"/>
      <c r="DH663" s="65"/>
      <c r="DI663" s="65"/>
      <c r="DJ663" s="65"/>
      <c r="DK663" s="65"/>
      <c r="DL663" s="65"/>
      <c r="DM663" s="65"/>
      <c r="DN663" s="67"/>
      <c r="DO663" s="67"/>
      <c r="DP663" s="65"/>
      <c r="DQ663" s="65"/>
      <c r="DR663" s="68"/>
      <c r="DS663" s="68"/>
      <c r="DT663" s="68"/>
      <c r="DU663" s="68"/>
      <c r="DV663" s="68"/>
      <c r="DW663" s="68"/>
      <c r="DX663" s="68"/>
      <c r="DY663" s="68"/>
      <c r="DZ663" s="68"/>
      <c r="EA663" s="68"/>
      <c r="EB663" s="68"/>
      <c r="EC663" s="68"/>
      <c r="ED663" s="68"/>
      <c r="EE663" s="68"/>
      <c r="EF663" s="68"/>
      <c r="EG663" s="68"/>
      <c r="EH663" s="68"/>
      <c r="EI663" s="68"/>
      <c r="EJ663" s="68"/>
      <c r="EK663" s="68"/>
      <c r="EL663" s="68"/>
      <c r="EM663" s="68"/>
      <c r="EN663" s="68"/>
      <c r="EO663" s="68"/>
    </row>
    <row r="664" spans="2:145" x14ac:dyDescent="0.25">
      <c r="B664" s="64"/>
      <c r="C664" s="65"/>
      <c r="D664" s="65"/>
      <c r="E664" s="65"/>
      <c r="F664" s="65"/>
      <c r="G664" s="65"/>
      <c r="H664" s="65"/>
      <c r="I664" s="65"/>
      <c r="J664" s="65"/>
      <c r="K664" s="65"/>
      <c r="L664" s="65"/>
      <c r="M664" s="65"/>
      <c r="N664" s="66"/>
      <c r="O664" s="65"/>
      <c r="P664" s="66"/>
      <c r="Q664" s="65"/>
      <c r="R664" s="65"/>
      <c r="S664" s="63"/>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7"/>
      <c r="DB664" s="67"/>
      <c r="DC664" s="67"/>
      <c r="DD664" s="67"/>
      <c r="DE664" s="65"/>
      <c r="DF664" s="65"/>
      <c r="DG664" s="65"/>
      <c r="DH664" s="65"/>
      <c r="DI664" s="65"/>
      <c r="DJ664" s="65"/>
      <c r="DK664" s="65"/>
      <c r="DL664" s="65"/>
      <c r="DM664" s="65"/>
      <c r="DN664" s="67"/>
      <c r="DO664" s="67"/>
      <c r="DP664" s="65"/>
      <c r="DQ664" s="65"/>
      <c r="DR664" s="68"/>
      <c r="DS664" s="68"/>
      <c r="DT664" s="68"/>
      <c r="DU664" s="68"/>
      <c r="DV664" s="68"/>
      <c r="DW664" s="68"/>
      <c r="DX664" s="68"/>
      <c r="DY664" s="68"/>
      <c r="DZ664" s="68"/>
      <c r="EA664" s="68"/>
      <c r="EB664" s="68"/>
      <c r="EC664" s="68"/>
      <c r="ED664" s="68"/>
      <c r="EE664" s="68"/>
      <c r="EF664" s="68"/>
      <c r="EG664" s="68"/>
      <c r="EH664" s="68"/>
      <c r="EI664" s="68"/>
      <c r="EJ664" s="68"/>
      <c r="EK664" s="68"/>
      <c r="EL664" s="68"/>
      <c r="EM664" s="68"/>
      <c r="EN664" s="68"/>
      <c r="EO664" s="68"/>
    </row>
    <row r="665" spans="2:145" x14ac:dyDescent="0.25">
      <c r="B665" s="64"/>
      <c r="C665" s="65"/>
      <c r="D665" s="65"/>
      <c r="E665" s="65"/>
      <c r="F665" s="65"/>
      <c r="G665" s="65"/>
      <c r="H665" s="65"/>
      <c r="I665" s="65"/>
      <c r="J665" s="65"/>
      <c r="K665" s="65"/>
      <c r="L665" s="65"/>
      <c r="M665" s="65"/>
      <c r="N665" s="66"/>
      <c r="O665" s="65"/>
      <c r="P665" s="66"/>
      <c r="Q665" s="65"/>
      <c r="R665" s="65"/>
      <c r="S665" s="63"/>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7"/>
      <c r="DB665" s="67"/>
      <c r="DC665" s="67"/>
      <c r="DD665" s="67"/>
      <c r="DE665" s="65"/>
      <c r="DF665" s="65"/>
      <c r="DG665" s="65"/>
      <c r="DH665" s="65"/>
      <c r="DI665" s="65"/>
      <c r="DJ665" s="65"/>
      <c r="DK665" s="65"/>
      <c r="DL665" s="65"/>
      <c r="DM665" s="65"/>
      <c r="DN665" s="67"/>
      <c r="DO665" s="67"/>
      <c r="DP665" s="65"/>
      <c r="DQ665" s="65"/>
      <c r="DR665" s="68"/>
      <c r="DS665" s="68"/>
      <c r="DT665" s="68"/>
      <c r="DU665" s="68"/>
      <c r="DV665" s="68"/>
      <c r="DW665" s="68"/>
      <c r="DX665" s="68"/>
      <c r="DY665" s="68"/>
      <c r="DZ665" s="68"/>
      <c r="EA665" s="68"/>
      <c r="EB665" s="68"/>
      <c r="EC665" s="68"/>
      <c r="ED665" s="68"/>
      <c r="EE665" s="68"/>
      <c r="EF665" s="68"/>
      <c r="EG665" s="68"/>
      <c r="EH665" s="68"/>
      <c r="EI665" s="68"/>
      <c r="EJ665" s="68"/>
      <c r="EK665" s="68"/>
      <c r="EL665" s="68"/>
      <c r="EM665" s="68"/>
      <c r="EN665" s="68"/>
      <c r="EO665" s="68"/>
    </row>
    <row r="666" spans="2:145" x14ac:dyDescent="0.25">
      <c r="B666" s="64"/>
      <c r="C666" s="65"/>
      <c r="D666" s="65"/>
      <c r="E666" s="65"/>
      <c r="F666" s="65"/>
      <c r="G666" s="65"/>
      <c r="H666" s="65"/>
      <c r="I666" s="65"/>
      <c r="J666" s="65"/>
      <c r="K666" s="65"/>
      <c r="L666" s="65"/>
      <c r="M666" s="65"/>
      <c r="N666" s="66"/>
      <c r="O666" s="65"/>
      <c r="P666" s="66"/>
      <c r="Q666" s="65"/>
      <c r="R666" s="65"/>
      <c r="S666" s="63"/>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7"/>
      <c r="DB666" s="67"/>
      <c r="DC666" s="67"/>
      <c r="DD666" s="67"/>
      <c r="DE666" s="65"/>
      <c r="DF666" s="65"/>
      <c r="DG666" s="65"/>
      <c r="DH666" s="65"/>
      <c r="DI666" s="65"/>
      <c r="DJ666" s="65"/>
      <c r="DK666" s="65"/>
      <c r="DL666" s="65"/>
      <c r="DM666" s="65"/>
      <c r="DN666" s="67"/>
      <c r="DO666" s="67"/>
      <c r="DP666" s="65"/>
      <c r="DQ666" s="65"/>
      <c r="DR666" s="68"/>
      <c r="DS666" s="68"/>
      <c r="DT666" s="68"/>
      <c r="DU666" s="68"/>
      <c r="DV666" s="68"/>
      <c r="DW666" s="68"/>
      <c r="DX666" s="68"/>
      <c r="DY666" s="68"/>
      <c r="DZ666" s="68"/>
      <c r="EA666" s="68"/>
      <c r="EB666" s="68"/>
      <c r="EC666" s="68"/>
      <c r="ED666" s="68"/>
      <c r="EE666" s="68"/>
      <c r="EF666" s="68"/>
      <c r="EG666" s="68"/>
      <c r="EH666" s="68"/>
      <c r="EI666" s="68"/>
      <c r="EJ666" s="68"/>
      <c r="EK666" s="68"/>
      <c r="EL666" s="68"/>
      <c r="EM666" s="68"/>
      <c r="EN666" s="68"/>
      <c r="EO666" s="68"/>
    </row>
    <row r="667" spans="2:145" x14ac:dyDescent="0.25">
      <c r="B667" s="64"/>
      <c r="C667" s="65"/>
      <c r="D667" s="65"/>
      <c r="E667" s="65"/>
      <c r="F667" s="65"/>
      <c r="G667" s="65"/>
      <c r="H667" s="65"/>
      <c r="I667" s="65"/>
      <c r="J667" s="65"/>
      <c r="K667" s="65"/>
      <c r="L667" s="65"/>
      <c r="M667" s="65"/>
      <c r="N667" s="66"/>
      <c r="O667" s="65"/>
      <c r="P667" s="66"/>
      <c r="Q667" s="65"/>
      <c r="R667" s="65"/>
      <c r="S667" s="63"/>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7"/>
      <c r="DB667" s="67"/>
      <c r="DC667" s="67"/>
      <c r="DD667" s="67"/>
      <c r="DE667" s="65"/>
      <c r="DF667" s="65"/>
      <c r="DG667" s="65"/>
      <c r="DH667" s="65"/>
      <c r="DI667" s="65"/>
      <c r="DJ667" s="65"/>
      <c r="DK667" s="65"/>
      <c r="DL667" s="65"/>
      <c r="DM667" s="65"/>
      <c r="DN667" s="67"/>
      <c r="DO667" s="67"/>
      <c r="DP667" s="65"/>
      <c r="DQ667" s="65"/>
      <c r="DR667" s="68"/>
      <c r="DS667" s="68"/>
      <c r="DT667" s="68"/>
      <c r="DU667" s="68"/>
      <c r="DV667" s="68"/>
      <c r="DW667" s="68"/>
      <c r="DX667" s="68"/>
      <c r="DY667" s="68"/>
      <c r="DZ667" s="68"/>
      <c r="EA667" s="68"/>
      <c r="EB667" s="68"/>
      <c r="EC667" s="68"/>
      <c r="ED667" s="68"/>
      <c r="EE667" s="68"/>
      <c r="EF667" s="68"/>
      <c r="EG667" s="68"/>
      <c r="EH667" s="68"/>
      <c r="EI667" s="68"/>
      <c r="EJ667" s="68"/>
      <c r="EK667" s="68"/>
      <c r="EL667" s="68"/>
      <c r="EM667" s="68"/>
      <c r="EN667" s="68"/>
      <c r="EO667" s="68"/>
    </row>
    <row r="668" spans="2:145" x14ac:dyDescent="0.25">
      <c r="B668" s="64"/>
      <c r="C668" s="65"/>
      <c r="D668" s="65"/>
      <c r="E668" s="65"/>
      <c r="F668" s="65"/>
      <c r="G668" s="65"/>
      <c r="H668" s="65"/>
      <c r="I668" s="65"/>
      <c r="J668" s="65"/>
      <c r="K668" s="65"/>
      <c r="L668" s="65"/>
      <c r="M668" s="65"/>
      <c r="N668" s="66"/>
      <c r="O668" s="65"/>
      <c r="P668" s="66"/>
      <c r="Q668" s="65"/>
      <c r="R668" s="65"/>
      <c r="S668" s="63"/>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5"/>
      <c r="DA668" s="67"/>
      <c r="DB668" s="67"/>
      <c r="DC668" s="67"/>
      <c r="DD668" s="67"/>
      <c r="DE668" s="65"/>
      <c r="DF668" s="65"/>
      <c r="DG668" s="65"/>
      <c r="DH668" s="65"/>
      <c r="DI668" s="65"/>
      <c r="DJ668" s="65"/>
      <c r="DK668" s="65"/>
      <c r="DL668" s="65"/>
      <c r="DM668" s="65"/>
      <c r="DN668" s="67"/>
      <c r="DO668" s="67"/>
      <c r="DP668" s="65"/>
      <c r="DQ668" s="65"/>
      <c r="DR668" s="68"/>
      <c r="DS668" s="68"/>
      <c r="DT668" s="68"/>
      <c r="DU668" s="68"/>
      <c r="DV668" s="68"/>
      <c r="DW668" s="68"/>
      <c r="DX668" s="68"/>
      <c r="DY668" s="68"/>
      <c r="DZ668" s="68"/>
      <c r="EA668" s="68"/>
      <c r="EB668" s="68"/>
      <c r="EC668" s="68"/>
      <c r="ED668" s="68"/>
      <c r="EE668" s="68"/>
      <c r="EF668" s="68"/>
      <c r="EG668" s="68"/>
      <c r="EH668" s="68"/>
      <c r="EI668" s="68"/>
      <c r="EJ668" s="68"/>
      <c r="EK668" s="68"/>
      <c r="EL668" s="68"/>
      <c r="EM668" s="68"/>
      <c r="EN668" s="68"/>
      <c r="EO668" s="68"/>
    </row>
    <row r="669" spans="2:145" x14ac:dyDescent="0.25">
      <c r="B669" s="64"/>
      <c r="C669" s="65"/>
      <c r="D669" s="65"/>
      <c r="E669" s="65"/>
      <c r="F669" s="65"/>
      <c r="G669" s="65"/>
      <c r="H669" s="65"/>
      <c r="I669" s="65"/>
      <c r="J669" s="65"/>
      <c r="K669" s="65"/>
      <c r="L669" s="65"/>
      <c r="M669" s="65"/>
      <c r="N669" s="66"/>
      <c r="O669" s="65"/>
      <c r="P669" s="66"/>
      <c r="Q669" s="65"/>
      <c r="R669" s="65"/>
      <c r="S669" s="63"/>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7"/>
      <c r="DB669" s="67"/>
      <c r="DC669" s="67"/>
      <c r="DD669" s="67"/>
      <c r="DE669" s="65"/>
      <c r="DF669" s="65"/>
      <c r="DG669" s="65"/>
      <c r="DH669" s="65"/>
      <c r="DI669" s="65"/>
      <c r="DJ669" s="65"/>
      <c r="DK669" s="65"/>
      <c r="DL669" s="65"/>
      <c r="DM669" s="65"/>
      <c r="DN669" s="67"/>
      <c r="DO669" s="67"/>
      <c r="DP669" s="65"/>
      <c r="DQ669" s="65"/>
      <c r="DR669" s="68"/>
      <c r="DS669" s="68"/>
      <c r="DT669" s="68"/>
      <c r="DU669" s="68"/>
      <c r="DV669" s="68"/>
      <c r="DW669" s="68"/>
      <c r="DX669" s="68"/>
      <c r="DY669" s="68"/>
      <c r="DZ669" s="68"/>
      <c r="EA669" s="68"/>
      <c r="EB669" s="68"/>
      <c r="EC669" s="68"/>
      <c r="ED669" s="68"/>
      <c r="EE669" s="68"/>
      <c r="EF669" s="68"/>
      <c r="EG669" s="68"/>
      <c r="EH669" s="68"/>
      <c r="EI669" s="68"/>
      <c r="EJ669" s="68"/>
      <c r="EK669" s="68"/>
      <c r="EL669" s="68"/>
      <c r="EM669" s="68"/>
      <c r="EN669" s="68"/>
      <c r="EO669" s="68"/>
    </row>
    <row r="670" spans="2:145" x14ac:dyDescent="0.25">
      <c r="B670" s="64"/>
      <c r="C670" s="65"/>
      <c r="D670" s="65"/>
      <c r="E670" s="65"/>
      <c r="F670" s="65"/>
      <c r="G670" s="65"/>
      <c r="H670" s="65"/>
      <c r="I670" s="65"/>
      <c r="J670" s="65"/>
      <c r="K670" s="65"/>
      <c r="L670" s="65"/>
      <c r="M670" s="65"/>
      <c r="N670" s="66"/>
      <c r="O670" s="65"/>
      <c r="P670" s="66"/>
      <c r="Q670" s="65"/>
      <c r="R670" s="65"/>
      <c r="S670" s="63"/>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7"/>
      <c r="DB670" s="67"/>
      <c r="DC670" s="67"/>
      <c r="DD670" s="67"/>
      <c r="DE670" s="65"/>
      <c r="DF670" s="65"/>
      <c r="DG670" s="65"/>
      <c r="DH670" s="65"/>
      <c r="DI670" s="65"/>
      <c r="DJ670" s="65"/>
      <c r="DK670" s="65"/>
      <c r="DL670" s="65"/>
      <c r="DM670" s="65"/>
      <c r="DN670" s="67"/>
      <c r="DO670" s="67"/>
      <c r="DP670" s="65"/>
      <c r="DQ670" s="65"/>
      <c r="DR670" s="68"/>
      <c r="DS670" s="68"/>
      <c r="DT670" s="68"/>
      <c r="DU670" s="68"/>
      <c r="DV670" s="68"/>
      <c r="DW670" s="68"/>
      <c r="DX670" s="68"/>
      <c r="DY670" s="68"/>
      <c r="DZ670" s="68"/>
      <c r="EA670" s="68"/>
      <c r="EB670" s="68"/>
      <c r="EC670" s="68"/>
      <c r="ED670" s="68"/>
      <c r="EE670" s="68"/>
      <c r="EF670" s="68"/>
      <c r="EG670" s="68"/>
      <c r="EH670" s="68"/>
      <c r="EI670" s="68"/>
      <c r="EJ670" s="68"/>
      <c r="EK670" s="68"/>
      <c r="EL670" s="68"/>
      <c r="EM670" s="68"/>
      <c r="EN670" s="68"/>
      <c r="EO670" s="68"/>
    </row>
    <row r="671" spans="2:145" x14ac:dyDescent="0.25">
      <c r="B671" s="64"/>
      <c r="C671" s="65"/>
      <c r="D671" s="65"/>
      <c r="E671" s="65"/>
      <c r="F671" s="65"/>
      <c r="G671" s="65"/>
      <c r="H671" s="65"/>
      <c r="I671" s="65"/>
      <c r="J671" s="65"/>
      <c r="K671" s="65"/>
      <c r="L671" s="65"/>
      <c r="M671" s="65"/>
      <c r="N671" s="66"/>
      <c r="O671" s="65"/>
      <c r="P671" s="66"/>
      <c r="Q671" s="65"/>
      <c r="R671" s="65"/>
      <c r="S671" s="63"/>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5"/>
      <c r="DA671" s="67"/>
      <c r="DB671" s="67"/>
      <c r="DC671" s="67"/>
      <c r="DD671" s="67"/>
      <c r="DE671" s="65"/>
      <c r="DF671" s="65"/>
      <c r="DG671" s="65"/>
      <c r="DH671" s="65"/>
      <c r="DI671" s="65"/>
      <c r="DJ671" s="65"/>
      <c r="DK671" s="65"/>
      <c r="DL671" s="65"/>
      <c r="DM671" s="65"/>
      <c r="DN671" s="67"/>
      <c r="DO671" s="67"/>
      <c r="DP671" s="65"/>
      <c r="DQ671" s="65"/>
      <c r="DR671" s="68"/>
      <c r="DS671" s="68"/>
      <c r="DT671" s="68"/>
      <c r="DU671" s="68"/>
      <c r="DV671" s="68"/>
      <c r="DW671" s="68"/>
      <c r="DX671" s="68"/>
      <c r="DY671" s="68"/>
      <c r="DZ671" s="68"/>
      <c r="EA671" s="68"/>
      <c r="EB671" s="68"/>
      <c r="EC671" s="68"/>
      <c r="ED671" s="68"/>
      <c r="EE671" s="68"/>
      <c r="EF671" s="68"/>
      <c r="EG671" s="68"/>
      <c r="EH671" s="68"/>
      <c r="EI671" s="68"/>
      <c r="EJ671" s="68"/>
      <c r="EK671" s="68"/>
      <c r="EL671" s="68"/>
      <c r="EM671" s="68"/>
      <c r="EN671" s="68"/>
      <c r="EO671" s="68"/>
    </row>
    <row r="672" spans="2:145" x14ac:dyDescent="0.25">
      <c r="B672" s="64"/>
      <c r="C672" s="65"/>
      <c r="D672" s="65"/>
      <c r="E672" s="65"/>
      <c r="F672" s="65"/>
      <c r="G672" s="65"/>
      <c r="H672" s="65"/>
      <c r="I672" s="65"/>
      <c r="J672" s="65"/>
      <c r="K672" s="65"/>
      <c r="L672" s="65"/>
      <c r="M672" s="65"/>
      <c r="N672" s="66"/>
      <c r="O672" s="65"/>
      <c r="P672" s="66"/>
      <c r="Q672" s="65"/>
      <c r="R672" s="65"/>
      <c r="S672" s="63"/>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7"/>
      <c r="DB672" s="67"/>
      <c r="DC672" s="67"/>
      <c r="DD672" s="67"/>
      <c r="DE672" s="65"/>
      <c r="DF672" s="65"/>
      <c r="DG672" s="65"/>
      <c r="DH672" s="65"/>
      <c r="DI672" s="65"/>
      <c r="DJ672" s="65"/>
      <c r="DK672" s="65"/>
      <c r="DL672" s="65"/>
      <c r="DM672" s="65"/>
      <c r="DN672" s="67"/>
      <c r="DO672" s="67"/>
      <c r="DP672" s="65"/>
      <c r="DQ672" s="65"/>
      <c r="DR672" s="68"/>
      <c r="DS672" s="68"/>
      <c r="DT672" s="68"/>
      <c r="DU672" s="68"/>
      <c r="DV672" s="68"/>
      <c r="DW672" s="68"/>
      <c r="DX672" s="68"/>
      <c r="DY672" s="68"/>
      <c r="DZ672" s="68"/>
      <c r="EA672" s="68"/>
      <c r="EB672" s="68"/>
      <c r="EC672" s="68"/>
      <c r="ED672" s="68"/>
      <c r="EE672" s="68"/>
      <c r="EF672" s="68"/>
      <c r="EG672" s="68"/>
      <c r="EH672" s="68"/>
      <c r="EI672" s="68"/>
      <c r="EJ672" s="68"/>
      <c r="EK672" s="68"/>
      <c r="EL672" s="68"/>
      <c r="EM672" s="68"/>
      <c r="EN672" s="68"/>
      <c r="EO672" s="68"/>
    </row>
    <row r="673" spans="2:145" x14ac:dyDescent="0.25">
      <c r="B673" s="64"/>
      <c r="C673" s="65"/>
      <c r="D673" s="65"/>
      <c r="E673" s="65"/>
      <c r="F673" s="65"/>
      <c r="G673" s="65"/>
      <c r="H673" s="65"/>
      <c r="I673" s="65"/>
      <c r="J673" s="65"/>
      <c r="K673" s="65"/>
      <c r="L673" s="65"/>
      <c r="M673" s="65"/>
      <c r="N673" s="66"/>
      <c r="O673" s="65"/>
      <c r="P673" s="66"/>
      <c r="Q673" s="65"/>
      <c r="R673" s="65"/>
      <c r="S673" s="63"/>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5"/>
      <c r="DA673" s="67"/>
      <c r="DB673" s="67"/>
      <c r="DC673" s="67"/>
      <c r="DD673" s="67"/>
      <c r="DE673" s="65"/>
      <c r="DF673" s="65"/>
      <c r="DG673" s="65"/>
      <c r="DH673" s="65"/>
      <c r="DI673" s="65"/>
      <c r="DJ673" s="65"/>
      <c r="DK673" s="65"/>
      <c r="DL673" s="65"/>
      <c r="DM673" s="65"/>
      <c r="DN673" s="67"/>
      <c r="DO673" s="67"/>
      <c r="DP673" s="65"/>
      <c r="DQ673" s="65"/>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row>
    <row r="674" spans="2:145" x14ac:dyDescent="0.25">
      <c r="B674" s="64"/>
      <c r="C674" s="65"/>
      <c r="D674" s="65"/>
      <c r="E674" s="65"/>
      <c r="F674" s="65"/>
      <c r="G674" s="65"/>
      <c r="H674" s="65"/>
      <c r="I674" s="65"/>
      <c r="J674" s="65"/>
      <c r="K674" s="65"/>
      <c r="L674" s="65"/>
      <c r="M674" s="65"/>
      <c r="N674" s="66"/>
      <c r="O674" s="65"/>
      <c r="P674" s="66"/>
      <c r="Q674" s="65"/>
      <c r="R674" s="65"/>
      <c r="S674" s="63"/>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5"/>
      <c r="DA674" s="67"/>
      <c r="DB674" s="67"/>
      <c r="DC674" s="67"/>
      <c r="DD674" s="67"/>
      <c r="DE674" s="65"/>
      <c r="DF674" s="65"/>
      <c r="DG674" s="65"/>
      <c r="DH674" s="65"/>
      <c r="DI674" s="65"/>
      <c r="DJ674" s="65"/>
      <c r="DK674" s="65"/>
      <c r="DL674" s="65"/>
      <c r="DM674" s="65"/>
      <c r="DN674" s="67"/>
      <c r="DO674" s="67"/>
      <c r="DP674" s="65"/>
      <c r="DQ674" s="65"/>
      <c r="DR674" s="68"/>
      <c r="DS674" s="68"/>
      <c r="DT674" s="68"/>
      <c r="DU674" s="68"/>
      <c r="DV674" s="68"/>
      <c r="DW674" s="68"/>
      <c r="DX674" s="68"/>
      <c r="DY674" s="68"/>
      <c r="DZ674" s="68"/>
      <c r="EA674" s="68"/>
      <c r="EB674" s="68"/>
      <c r="EC674" s="68"/>
      <c r="ED674" s="68"/>
      <c r="EE674" s="68"/>
      <c r="EF674" s="68"/>
      <c r="EG674" s="68"/>
      <c r="EH674" s="68"/>
      <c r="EI674" s="68"/>
      <c r="EJ674" s="68"/>
      <c r="EK674" s="68"/>
      <c r="EL674" s="68"/>
      <c r="EM674" s="68"/>
      <c r="EN674" s="68"/>
      <c r="EO674" s="68"/>
    </row>
    <row r="675" spans="2:145" x14ac:dyDescent="0.25">
      <c r="B675" s="64"/>
      <c r="C675" s="65"/>
      <c r="D675" s="65"/>
      <c r="E675" s="65"/>
      <c r="F675" s="65"/>
      <c r="G675" s="65"/>
      <c r="H675" s="65"/>
      <c r="I675" s="65"/>
      <c r="J675" s="65"/>
      <c r="K675" s="65"/>
      <c r="L675" s="65"/>
      <c r="M675" s="65"/>
      <c r="N675" s="66"/>
      <c r="O675" s="65"/>
      <c r="P675" s="66"/>
      <c r="Q675" s="65"/>
      <c r="R675" s="65"/>
      <c r="S675" s="63"/>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5"/>
      <c r="DA675" s="67"/>
      <c r="DB675" s="67"/>
      <c r="DC675" s="67"/>
      <c r="DD675" s="67"/>
      <c r="DE675" s="65"/>
      <c r="DF675" s="65"/>
      <c r="DG675" s="65"/>
      <c r="DH675" s="65"/>
      <c r="DI675" s="65"/>
      <c r="DJ675" s="65"/>
      <c r="DK675" s="65"/>
      <c r="DL675" s="65"/>
      <c r="DM675" s="65"/>
      <c r="DN675" s="67"/>
      <c r="DO675" s="67"/>
      <c r="DP675" s="65"/>
      <c r="DQ675" s="65"/>
      <c r="DR675" s="68"/>
      <c r="DS675" s="68"/>
      <c r="DT675" s="68"/>
      <c r="DU675" s="68"/>
      <c r="DV675" s="68"/>
      <c r="DW675" s="68"/>
      <c r="DX675" s="68"/>
      <c r="DY675" s="68"/>
      <c r="DZ675" s="68"/>
      <c r="EA675" s="68"/>
      <c r="EB675" s="68"/>
      <c r="EC675" s="68"/>
      <c r="ED675" s="68"/>
      <c r="EE675" s="68"/>
      <c r="EF675" s="68"/>
      <c r="EG675" s="68"/>
      <c r="EH675" s="68"/>
      <c r="EI675" s="68"/>
      <c r="EJ675" s="68"/>
      <c r="EK675" s="68"/>
      <c r="EL675" s="68"/>
      <c r="EM675" s="68"/>
      <c r="EN675" s="68"/>
      <c r="EO675" s="68"/>
    </row>
    <row r="676" spans="2:145" x14ac:dyDescent="0.25">
      <c r="B676" s="64"/>
      <c r="C676" s="65"/>
      <c r="D676" s="65"/>
      <c r="E676" s="65"/>
      <c r="F676" s="65"/>
      <c r="G676" s="65"/>
      <c r="H676" s="65"/>
      <c r="I676" s="65"/>
      <c r="J676" s="65"/>
      <c r="K676" s="65"/>
      <c r="L676" s="65"/>
      <c r="M676" s="65"/>
      <c r="N676" s="66"/>
      <c r="O676" s="65"/>
      <c r="P676" s="66"/>
      <c r="Q676" s="65"/>
      <c r="R676" s="65"/>
      <c r="S676" s="63"/>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5"/>
      <c r="DA676" s="67"/>
      <c r="DB676" s="67"/>
      <c r="DC676" s="67"/>
      <c r="DD676" s="67"/>
      <c r="DE676" s="65"/>
      <c r="DF676" s="65"/>
      <c r="DG676" s="65"/>
      <c r="DH676" s="65"/>
      <c r="DI676" s="65"/>
      <c r="DJ676" s="65"/>
      <c r="DK676" s="65"/>
      <c r="DL676" s="65"/>
      <c r="DM676" s="65"/>
      <c r="DN676" s="67"/>
      <c r="DO676" s="67"/>
      <c r="DP676" s="65"/>
      <c r="DQ676" s="65"/>
      <c r="DR676" s="68"/>
      <c r="DS676" s="68"/>
      <c r="DT676" s="68"/>
      <c r="DU676" s="68"/>
      <c r="DV676" s="68"/>
      <c r="DW676" s="68"/>
      <c r="DX676" s="68"/>
      <c r="DY676" s="68"/>
      <c r="DZ676" s="68"/>
      <c r="EA676" s="68"/>
      <c r="EB676" s="68"/>
      <c r="EC676" s="68"/>
      <c r="ED676" s="68"/>
      <c r="EE676" s="68"/>
      <c r="EF676" s="68"/>
      <c r="EG676" s="68"/>
      <c r="EH676" s="68"/>
      <c r="EI676" s="68"/>
      <c r="EJ676" s="68"/>
      <c r="EK676" s="68"/>
      <c r="EL676" s="68"/>
      <c r="EM676" s="68"/>
      <c r="EN676" s="68"/>
      <c r="EO676" s="68"/>
    </row>
    <row r="677" spans="2:145" x14ac:dyDescent="0.25">
      <c r="B677" s="64"/>
      <c r="C677" s="65"/>
      <c r="D677" s="65"/>
      <c r="E677" s="65"/>
      <c r="F677" s="65"/>
      <c r="G677" s="65"/>
      <c r="H677" s="65"/>
      <c r="I677" s="65"/>
      <c r="J677" s="65"/>
      <c r="K677" s="65"/>
      <c r="L677" s="65"/>
      <c r="M677" s="65"/>
      <c r="N677" s="66"/>
      <c r="O677" s="65"/>
      <c r="P677" s="66"/>
      <c r="Q677" s="65"/>
      <c r="R677" s="65"/>
      <c r="S677" s="63"/>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5"/>
      <c r="DA677" s="67"/>
      <c r="DB677" s="67"/>
      <c r="DC677" s="67"/>
      <c r="DD677" s="67"/>
      <c r="DE677" s="65"/>
      <c r="DF677" s="65"/>
      <c r="DG677" s="65"/>
      <c r="DH677" s="65"/>
      <c r="DI677" s="65"/>
      <c r="DJ677" s="65"/>
      <c r="DK677" s="65"/>
      <c r="DL677" s="65"/>
      <c r="DM677" s="65"/>
      <c r="DN677" s="67"/>
      <c r="DO677" s="67"/>
      <c r="DP677" s="65"/>
      <c r="DQ677" s="65"/>
      <c r="DR677" s="68"/>
      <c r="DS677" s="68"/>
      <c r="DT677" s="68"/>
      <c r="DU677" s="68"/>
      <c r="DV677" s="68"/>
      <c r="DW677" s="68"/>
      <c r="DX677" s="68"/>
      <c r="DY677" s="68"/>
      <c r="DZ677" s="68"/>
      <c r="EA677" s="68"/>
      <c r="EB677" s="68"/>
      <c r="EC677" s="68"/>
      <c r="ED677" s="68"/>
      <c r="EE677" s="68"/>
      <c r="EF677" s="68"/>
      <c r="EG677" s="68"/>
      <c r="EH677" s="68"/>
      <c r="EI677" s="68"/>
      <c r="EJ677" s="68"/>
      <c r="EK677" s="68"/>
      <c r="EL677" s="68"/>
      <c r="EM677" s="68"/>
      <c r="EN677" s="68"/>
      <c r="EO677" s="68"/>
    </row>
    <row r="678" spans="2:145" x14ac:dyDescent="0.25">
      <c r="B678" s="64"/>
      <c r="C678" s="65"/>
      <c r="D678" s="65"/>
      <c r="E678" s="65"/>
      <c r="F678" s="65"/>
      <c r="G678" s="65"/>
      <c r="H678" s="65"/>
      <c r="I678" s="65"/>
      <c r="J678" s="65"/>
      <c r="K678" s="65"/>
      <c r="L678" s="65"/>
      <c r="M678" s="65"/>
      <c r="N678" s="66"/>
      <c r="O678" s="65"/>
      <c r="P678" s="66"/>
      <c r="Q678" s="65"/>
      <c r="R678" s="65"/>
      <c r="S678" s="63"/>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5"/>
      <c r="DA678" s="67"/>
      <c r="DB678" s="67"/>
      <c r="DC678" s="67"/>
      <c r="DD678" s="67"/>
      <c r="DE678" s="65"/>
      <c r="DF678" s="65"/>
      <c r="DG678" s="65"/>
      <c r="DH678" s="65"/>
      <c r="DI678" s="65"/>
      <c r="DJ678" s="65"/>
      <c r="DK678" s="65"/>
      <c r="DL678" s="65"/>
      <c r="DM678" s="65"/>
      <c r="DN678" s="67"/>
      <c r="DO678" s="67"/>
      <c r="DP678" s="65"/>
      <c r="DQ678" s="65"/>
      <c r="DR678" s="68"/>
      <c r="DS678" s="68"/>
      <c r="DT678" s="68"/>
      <c r="DU678" s="68"/>
      <c r="DV678" s="68"/>
      <c r="DW678" s="68"/>
      <c r="DX678" s="68"/>
      <c r="DY678" s="68"/>
      <c r="DZ678" s="68"/>
      <c r="EA678" s="68"/>
      <c r="EB678" s="68"/>
      <c r="EC678" s="68"/>
      <c r="ED678" s="68"/>
      <c r="EE678" s="68"/>
      <c r="EF678" s="68"/>
      <c r="EG678" s="68"/>
      <c r="EH678" s="68"/>
      <c r="EI678" s="68"/>
      <c r="EJ678" s="68"/>
      <c r="EK678" s="68"/>
      <c r="EL678" s="68"/>
      <c r="EM678" s="68"/>
      <c r="EN678" s="68"/>
      <c r="EO678" s="68"/>
    </row>
    <row r="679" spans="2:145" x14ac:dyDescent="0.25">
      <c r="B679" t="str">
        <f t="shared" ref="B679:B680" si="0">E679&amp;"_"&amp;F679&amp;"_"&amp;G679&amp;"_"&amp;H679&amp;"_"&amp;I679&amp;"_"&amp;J679&amp;"_"&amp;K679&amp;"_"&amp;L679&amp;"_"&amp;M679</f>
        <v>________</v>
      </c>
      <c r="C679" s="34"/>
      <c r="D679" s="34"/>
      <c r="E679" s="34"/>
      <c r="F679" s="34"/>
      <c r="G679" s="34"/>
      <c r="H679" s="34"/>
      <c r="I679" s="34"/>
      <c r="J679" s="34"/>
      <c r="K679" s="34"/>
      <c r="L679" s="34"/>
      <c r="M679" s="34"/>
      <c r="N679" s="35"/>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6"/>
      <c r="CW679" s="36"/>
      <c r="CX679" s="36"/>
      <c r="CY679" s="34"/>
      <c r="CZ679" s="34"/>
      <c r="DA679" s="34"/>
      <c r="DB679" s="34"/>
      <c r="DC679" s="34"/>
      <c r="DD679" s="34"/>
      <c r="DE679" s="34"/>
      <c r="DF679" s="34"/>
      <c r="DG679" s="34"/>
      <c r="DH679" s="34"/>
      <c r="DI679" s="34"/>
      <c r="DJ679" s="34"/>
      <c r="DK679" s="34"/>
      <c r="DL679" s="34"/>
      <c r="DM679" s="34"/>
      <c r="DN679" s="34"/>
      <c r="DO679" s="34"/>
      <c r="DP679" s="34"/>
      <c r="DQ679" s="34"/>
    </row>
    <row r="680" spans="2:145" x14ac:dyDescent="0.25">
      <c r="B680" t="str">
        <f t="shared" si="0"/>
        <v>________</v>
      </c>
      <c r="C680" s="34"/>
      <c r="D680" s="34"/>
      <c r="E680" s="34"/>
      <c r="F680" s="34"/>
      <c r="G680" s="34"/>
      <c r="H680" s="34"/>
      <c r="I680" s="34"/>
      <c r="J680" s="34"/>
      <c r="K680" s="34"/>
      <c r="L680" s="34"/>
      <c r="M680" s="34"/>
      <c r="N680" s="35"/>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6"/>
      <c r="CX680" s="34"/>
      <c r="CY680" s="34"/>
      <c r="CZ680" s="34"/>
      <c r="DA680" s="34"/>
      <c r="DB680" s="34"/>
      <c r="DC680" s="34"/>
      <c r="DD680" s="34"/>
      <c r="DE680" s="34"/>
      <c r="DF680" s="34"/>
      <c r="DG680" s="34"/>
      <c r="DH680" s="34"/>
      <c r="DI680" s="34"/>
      <c r="DJ680" s="34"/>
      <c r="DK680" s="34"/>
      <c r="DL680" s="34"/>
      <c r="DM680" s="34"/>
      <c r="DN680" s="34"/>
      <c r="DO680" s="34"/>
      <c r="DP680" s="34"/>
      <c r="DQ680" s="34"/>
    </row>
    <row r="681" spans="2:145" x14ac:dyDescent="0.25">
      <c r="B681" t="str">
        <f t="shared" ref="B681:B744" si="1">E681&amp;"_"&amp;F681&amp;"_"&amp;G681&amp;"_"&amp;H681&amp;"_"&amp;I681&amp;"_"&amp;J681&amp;"_"&amp;K681&amp;"_"&amp;L681&amp;"_"&amp;M681</f>
        <v>________</v>
      </c>
      <c r="C681" s="34"/>
      <c r="D681" s="34"/>
      <c r="E681" s="34"/>
      <c r="F681" s="34"/>
      <c r="G681" s="34"/>
      <c r="H681" s="34"/>
      <c r="I681" s="34"/>
      <c r="J681" s="34"/>
      <c r="K681" s="34"/>
      <c r="L681" s="34"/>
      <c r="M681" s="34"/>
      <c r="N681" s="35"/>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row>
    <row r="682" spans="2:145" x14ac:dyDescent="0.25">
      <c r="B682" t="str">
        <f t="shared" si="1"/>
        <v>________</v>
      </c>
      <c r="C682" s="34"/>
      <c r="D682" s="34"/>
      <c r="E682" s="34"/>
      <c r="F682" s="34"/>
      <c r="G682" s="34"/>
      <c r="H682" s="34"/>
      <c r="I682" s="34"/>
      <c r="J682" s="34"/>
      <c r="K682" s="34"/>
      <c r="L682" s="34"/>
      <c r="M682" s="34"/>
      <c r="N682" s="35"/>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6"/>
      <c r="CY682" s="34"/>
      <c r="CZ682" s="34"/>
      <c r="DA682" s="34"/>
      <c r="DB682" s="34"/>
      <c r="DC682" s="34"/>
      <c r="DD682" s="34"/>
      <c r="DE682" s="34"/>
      <c r="DF682" s="34"/>
      <c r="DG682" s="34"/>
      <c r="DH682" s="34"/>
      <c r="DI682" s="34"/>
      <c r="DJ682" s="34"/>
      <c r="DK682" s="34"/>
      <c r="DL682" s="34"/>
      <c r="DM682" s="34"/>
      <c r="DN682" s="34"/>
      <c r="DO682" s="34"/>
      <c r="DP682" s="34"/>
      <c r="DQ682" s="34"/>
    </row>
    <row r="683" spans="2:145" x14ac:dyDescent="0.25">
      <c r="B683" t="str">
        <f t="shared" si="1"/>
        <v>________</v>
      </c>
      <c r="C683" s="34"/>
      <c r="D683" s="34"/>
      <c r="E683" s="34"/>
      <c r="F683" s="34"/>
      <c r="G683" s="34"/>
      <c r="H683" s="34"/>
      <c r="I683" s="34"/>
      <c r="J683" s="34"/>
      <c r="K683" s="34"/>
      <c r="L683" s="34"/>
      <c r="M683" s="34"/>
      <c r="N683" s="35"/>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6"/>
      <c r="DA683" s="36"/>
      <c r="DB683" s="34"/>
      <c r="DC683" s="34"/>
      <c r="DD683" s="34"/>
      <c r="DE683" s="34"/>
      <c r="DF683" s="34"/>
      <c r="DG683" s="34"/>
      <c r="DH683" s="34"/>
      <c r="DI683" s="34"/>
      <c r="DJ683" s="34"/>
      <c r="DK683" s="34"/>
      <c r="DL683" s="34"/>
      <c r="DM683" s="34"/>
      <c r="DN683" s="34"/>
      <c r="DO683" s="34"/>
      <c r="DP683" s="34"/>
      <c r="DQ683" s="34"/>
    </row>
    <row r="684" spans="2:145" x14ac:dyDescent="0.25">
      <c r="B684" t="str">
        <f t="shared" si="1"/>
        <v>________</v>
      </c>
      <c r="C684" s="34"/>
      <c r="D684" s="34"/>
      <c r="E684" s="34"/>
      <c r="F684" s="34"/>
      <c r="G684" s="34"/>
      <c r="H684" s="34"/>
      <c r="I684" s="34"/>
      <c r="J684" s="34"/>
      <c r="K684" s="34"/>
      <c r="L684" s="34"/>
      <c r="M684" s="34"/>
      <c r="N684" s="35"/>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6"/>
      <c r="DC684" s="36"/>
      <c r="DD684" s="34"/>
      <c r="DE684" s="34"/>
      <c r="DF684" s="34"/>
      <c r="DG684" s="34"/>
      <c r="DH684" s="34"/>
      <c r="DI684" s="34"/>
      <c r="DJ684" s="34"/>
      <c r="DK684" s="34"/>
      <c r="DL684" s="34"/>
      <c r="DM684" s="34"/>
      <c r="DN684" s="36"/>
      <c r="DO684" s="36"/>
      <c r="DP684" s="34"/>
      <c r="DQ684" s="34"/>
    </row>
    <row r="685" spans="2:145" x14ac:dyDescent="0.25">
      <c r="B685" t="str">
        <f t="shared" si="1"/>
        <v>________</v>
      </c>
      <c r="C685" s="34"/>
      <c r="D685" s="34"/>
      <c r="E685" s="34"/>
      <c r="F685" s="34"/>
      <c r="G685" s="34"/>
      <c r="H685" s="34"/>
      <c r="I685" s="34"/>
      <c r="J685" s="34"/>
      <c r="K685" s="34"/>
      <c r="L685" s="34"/>
      <c r="M685" s="34"/>
      <c r="N685" s="35"/>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6"/>
      <c r="DA685" s="36"/>
      <c r="DB685" s="34"/>
      <c r="DC685" s="34"/>
      <c r="DD685" s="34"/>
      <c r="DE685" s="34"/>
      <c r="DF685" s="34"/>
      <c r="DG685" s="34"/>
      <c r="DH685" s="34"/>
      <c r="DI685" s="34"/>
      <c r="DJ685" s="34"/>
      <c r="DK685" s="34"/>
      <c r="DL685" s="34"/>
      <c r="DM685" s="34"/>
      <c r="DN685" s="34"/>
      <c r="DO685" s="34"/>
      <c r="DP685" s="34"/>
      <c r="DQ685" s="34"/>
    </row>
    <row r="686" spans="2:145" x14ac:dyDescent="0.25">
      <c r="B686" t="str">
        <f t="shared" si="1"/>
        <v>________</v>
      </c>
      <c r="C686" s="34"/>
      <c r="D686" s="34"/>
      <c r="E686" s="34"/>
      <c r="F686" s="34"/>
      <c r="G686" s="34"/>
      <c r="H686" s="34"/>
      <c r="I686" s="34"/>
      <c r="J686" s="34"/>
      <c r="K686" s="34"/>
      <c r="L686" s="34"/>
      <c r="M686" s="34"/>
      <c r="N686" s="35"/>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6"/>
      <c r="DB686" s="36"/>
      <c r="DC686" s="36"/>
      <c r="DD686" s="36"/>
      <c r="DE686" s="34"/>
      <c r="DF686" s="34"/>
      <c r="DG686" s="34"/>
      <c r="DH686" s="34"/>
      <c r="DI686" s="34"/>
      <c r="DJ686" s="34"/>
      <c r="DK686" s="34"/>
      <c r="DL686" s="34"/>
      <c r="DM686" s="34"/>
      <c r="DN686" s="36"/>
      <c r="DO686" s="36"/>
      <c r="DP686" s="34"/>
      <c r="DQ686" s="34"/>
    </row>
    <row r="687" spans="2:145" x14ac:dyDescent="0.25">
      <c r="B687" t="str">
        <f t="shared" si="1"/>
        <v>________</v>
      </c>
      <c r="C687" s="34"/>
      <c r="D687" s="34"/>
      <c r="E687" s="34"/>
      <c r="F687" s="34"/>
      <c r="G687" s="34"/>
      <c r="H687" s="34"/>
      <c r="I687" s="34"/>
      <c r="J687" s="34"/>
      <c r="K687" s="34"/>
      <c r="L687" s="34"/>
      <c r="M687" s="34"/>
      <c r="N687" s="35"/>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6"/>
      <c r="DC687" s="36"/>
      <c r="DD687" s="34"/>
      <c r="DE687" s="34"/>
      <c r="DF687" s="34"/>
      <c r="DG687" s="34"/>
      <c r="DH687" s="34"/>
      <c r="DI687" s="34"/>
      <c r="DJ687" s="34"/>
      <c r="DK687" s="34"/>
      <c r="DL687" s="34"/>
      <c r="DM687" s="34"/>
      <c r="DN687" s="36"/>
      <c r="DO687" s="34"/>
      <c r="DP687" s="34"/>
      <c r="DQ687" s="34"/>
    </row>
    <row r="688" spans="2:145" x14ac:dyDescent="0.25">
      <c r="B688" t="str">
        <f t="shared" si="1"/>
        <v>________</v>
      </c>
      <c r="C688" s="34"/>
      <c r="D688" s="34"/>
      <c r="E688" s="34"/>
      <c r="F688" s="34"/>
      <c r="G688" s="34"/>
      <c r="H688" s="34"/>
      <c r="I688" s="34"/>
      <c r="J688" s="34"/>
      <c r="K688" s="34"/>
      <c r="L688" s="34"/>
      <c r="M688" s="34"/>
      <c r="N688" s="35"/>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row>
    <row r="689" spans="2:121" x14ac:dyDescent="0.25">
      <c r="B689" t="str">
        <f t="shared" si="1"/>
        <v>________</v>
      </c>
      <c r="C689" s="34"/>
      <c r="D689" s="34"/>
      <c r="E689" s="34"/>
      <c r="F689" s="34"/>
      <c r="G689" s="34"/>
      <c r="H689" s="34"/>
      <c r="I689" s="34"/>
      <c r="J689" s="34"/>
      <c r="K689" s="34"/>
      <c r="L689" s="34"/>
      <c r="M689" s="34"/>
      <c r="N689" s="35"/>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row>
    <row r="690" spans="2:121" x14ac:dyDescent="0.25">
      <c r="B690" t="str">
        <f t="shared" si="1"/>
        <v>________</v>
      </c>
      <c r="C690" s="34"/>
      <c r="D690" s="34"/>
      <c r="E690" s="34"/>
      <c r="F690" s="34"/>
      <c r="G690" s="34"/>
      <c r="H690" s="34"/>
      <c r="I690" s="34"/>
      <c r="J690" s="34"/>
      <c r="K690" s="34"/>
      <c r="L690" s="34"/>
      <c r="M690" s="34"/>
      <c r="N690" s="35"/>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row>
    <row r="691" spans="2:121" x14ac:dyDescent="0.25">
      <c r="B691" t="str">
        <f t="shared" si="1"/>
        <v>________</v>
      </c>
      <c r="C691" s="34"/>
      <c r="D691" s="34"/>
      <c r="E691" s="34"/>
      <c r="F691" s="34"/>
      <c r="G691" s="34"/>
      <c r="H691" s="34"/>
      <c r="I691" s="34"/>
      <c r="J691" s="34"/>
      <c r="K691" s="34"/>
      <c r="L691" s="34"/>
      <c r="M691" s="34"/>
      <c r="N691" s="35"/>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6"/>
      <c r="DC691" s="36"/>
      <c r="DD691" s="34"/>
      <c r="DE691" s="34"/>
      <c r="DF691" s="34"/>
      <c r="DG691" s="34"/>
      <c r="DH691" s="34"/>
      <c r="DI691" s="34"/>
      <c r="DJ691" s="34"/>
      <c r="DK691" s="34"/>
      <c r="DL691" s="34"/>
      <c r="DM691" s="34"/>
      <c r="DN691" s="34"/>
      <c r="DO691" s="36"/>
      <c r="DP691" s="34"/>
      <c r="DQ691" s="34"/>
    </row>
    <row r="692" spans="2:121" x14ac:dyDescent="0.25">
      <c r="B692" t="str">
        <f t="shared" si="1"/>
        <v>________</v>
      </c>
      <c r="C692" s="34"/>
      <c r="D692" s="34"/>
      <c r="E692" s="34"/>
      <c r="F692" s="34"/>
      <c r="G692" s="34"/>
      <c r="H692" s="34"/>
      <c r="I692" s="34"/>
      <c r="J692" s="34"/>
      <c r="K692" s="34"/>
      <c r="L692" s="34"/>
      <c r="M692" s="34"/>
      <c r="N692" s="35"/>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6"/>
      <c r="DC692" s="34"/>
      <c r="DD692" s="34"/>
      <c r="DE692" s="34"/>
      <c r="DF692" s="34"/>
      <c r="DG692" s="34"/>
      <c r="DH692" s="34"/>
      <c r="DI692" s="34"/>
      <c r="DJ692" s="34"/>
      <c r="DK692" s="34"/>
      <c r="DL692" s="34"/>
      <c r="DM692" s="34"/>
      <c r="DN692" s="34"/>
      <c r="DO692" s="36"/>
      <c r="DP692" s="34"/>
      <c r="DQ692" s="34"/>
    </row>
    <row r="693" spans="2:121" x14ac:dyDescent="0.25">
      <c r="B693" t="str">
        <f t="shared" si="1"/>
        <v>________</v>
      </c>
      <c r="C693" s="34"/>
      <c r="D693" s="34"/>
      <c r="E693" s="34"/>
      <c r="F693" s="34"/>
      <c r="G693" s="34"/>
      <c r="H693" s="34"/>
      <c r="I693" s="34"/>
      <c r="J693" s="34"/>
      <c r="K693" s="34"/>
      <c r="L693" s="34"/>
      <c r="M693" s="34"/>
      <c r="N693" s="35"/>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6"/>
      <c r="DC693" s="34"/>
      <c r="DD693" s="34"/>
      <c r="DE693" s="34"/>
      <c r="DF693" s="34"/>
      <c r="DG693" s="34"/>
      <c r="DH693" s="34"/>
      <c r="DI693" s="34"/>
      <c r="DJ693" s="34"/>
      <c r="DK693" s="34"/>
      <c r="DL693" s="34"/>
      <c r="DM693" s="34"/>
      <c r="DN693" s="34"/>
      <c r="DO693" s="34"/>
      <c r="DP693" s="34"/>
      <c r="DQ693" s="34"/>
    </row>
    <row r="694" spans="2:121" x14ac:dyDescent="0.25">
      <c r="B694" t="str">
        <f t="shared" si="1"/>
        <v>________</v>
      </c>
      <c r="C694" s="34"/>
      <c r="D694" s="34"/>
      <c r="E694" s="34"/>
      <c r="F694" s="34"/>
      <c r="G694" s="34"/>
      <c r="H694" s="34"/>
      <c r="I694" s="34"/>
      <c r="J694" s="34"/>
      <c r="K694" s="34"/>
      <c r="L694" s="34"/>
      <c r="M694" s="34"/>
      <c r="N694" s="35"/>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6"/>
      <c r="DC694" s="34"/>
      <c r="DD694" s="34"/>
      <c r="DE694" s="34"/>
      <c r="DF694" s="34"/>
      <c r="DG694" s="34"/>
      <c r="DH694" s="34"/>
      <c r="DI694" s="34"/>
      <c r="DJ694" s="34"/>
      <c r="DK694" s="34"/>
      <c r="DL694" s="34"/>
      <c r="DM694" s="34"/>
      <c r="DN694" s="34"/>
      <c r="DO694" s="34"/>
      <c r="DP694" s="34"/>
      <c r="DQ694" s="34"/>
    </row>
    <row r="695" spans="2:121" x14ac:dyDescent="0.25">
      <c r="B695" t="str">
        <f t="shared" si="1"/>
        <v>________</v>
      </c>
      <c r="C695" s="34"/>
      <c r="D695" s="34"/>
      <c r="E695" s="34"/>
      <c r="F695" s="34"/>
      <c r="G695" s="34"/>
      <c r="H695" s="34"/>
      <c r="I695" s="34"/>
      <c r="J695" s="34"/>
      <c r="K695" s="34"/>
      <c r="L695" s="34"/>
      <c r="M695" s="34"/>
      <c r="N695" s="35"/>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6"/>
      <c r="DC695" s="34"/>
      <c r="DD695" s="34"/>
      <c r="DE695" s="34"/>
      <c r="DF695" s="34"/>
      <c r="DG695" s="34"/>
      <c r="DH695" s="34"/>
      <c r="DI695" s="34"/>
      <c r="DJ695" s="34"/>
      <c r="DK695" s="34"/>
      <c r="DL695" s="34"/>
      <c r="DM695" s="34"/>
      <c r="DN695" s="34"/>
      <c r="DO695" s="34"/>
      <c r="DP695" s="34"/>
      <c r="DQ695" s="34"/>
    </row>
    <row r="696" spans="2:121" x14ac:dyDescent="0.25">
      <c r="B696" t="str">
        <f t="shared" si="1"/>
        <v>________</v>
      </c>
      <c r="C696" s="34"/>
      <c r="D696" s="34"/>
      <c r="E696" s="34"/>
      <c r="F696" s="34"/>
      <c r="G696" s="34"/>
      <c r="H696" s="34"/>
      <c r="I696" s="34"/>
      <c r="J696" s="34"/>
      <c r="K696" s="34"/>
      <c r="L696" s="34"/>
      <c r="M696" s="34"/>
      <c r="N696" s="35"/>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row>
    <row r="697" spans="2:121" x14ac:dyDescent="0.25">
      <c r="B697" t="str">
        <f t="shared" si="1"/>
        <v>________</v>
      </c>
      <c r="C697" s="34"/>
      <c r="D697" s="34"/>
      <c r="E697" s="34"/>
      <c r="F697" s="34"/>
      <c r="G697" s="34"/>
      <c r="H697" s="34"/>
      <c r="I697" s="34"/>
      <c r="J697" s="34"/>
      <c r="K697" s="34"/>
      <c r="L697" s="34"/>
      <c r="M697" s="34"/>
      <c r="N697" s="35"/>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row>
    <row r="698" spans="2:121" x14ac:dyDescent="0.25">
      <c r="B698" t="str">
        <f t="shared" si="1"/>
        <v>________</v>
      </c>
      <c r="C698" s="34"/>
      <c r="D698" s="34"/>
      <c r="E698" s="34"/>
      <c r="F698" s="34"/>
      <c r="G698" s="34"/>
      <c r="H698" s="34"/>
      <c r="I698" s="34"/>
      <c r="J698" s="34"/>
      <c r="K698" s="34"/>
      <c r="L698" s="34"/>
      <c r="M698" s="34"/>
      <c r="N698" s="35"/>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row>
    <row r="699" spans="2:121" x14ac:dyDescent="0.25">
      <c r="B699" t="str">
        <f t="shared" si="1"/>
        <v>________</v>
      </c>
      <c r="C699" s="34"/>
      <c r="D699" s="34"/>
      <c r="E699" s="34"/>
      <c r="F699" s="34"/>
      <c r="G699" s="34"/>
      <c r="H699" s="34"/>
      <c r="I699" s="34"/>
      <c r="J699" s="34"/>
      <c r="K699" s="34"/>
      <c r="L699" s="34"/>
      <c r="M699" s="34"/>
      <c r="N699" s="35"/>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row>
    <row r="700" spans="2:121" x14ac:dyDescent="0.25">
      <c r="B700" t="str">
        <f t="shared" si="1"/>
        <v>________</v>
      </c>
      <c r="C700" s="34"/>
      <c r="D700" s="34"/>
      <c r="E700" s="34"/>
      <c r="F700" s="34"/>
      <c r="G700" s="34"/>
      <c r="H700" s="34"/>
      <c r="I700" s="34"/>
      <c r="J700" s="34"/>
      <c r="K700" s="34"/>
      <c r="L700" s="34"/>
      <c r="M700" s="34"/>
      <c r="N700" s="35"/>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row>
    <row r="701" spans="2:121" x14ac:dyDescent="0.25">
      <c r="B701" t="str">
        <f t="shared" si="1"/>
        <v>________</v>
      </c>
      <c r="C701" s="34"/>
      <c r="D701" s="34"/>
      <c r="E701" s="34"/>
      <c r="F701" s="34"/>
      <c r="G701" s="34"/>
      <c r="H701" s="34"/>
      <c r="I701" s="34"/>
      <c r="J701" s="34"/>
      <c r="K701" s="34"/>
      <c r="L701" s="34"/>
      <c r="M701" s="34"/>
      <c r="N701" s="35"/>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6"/>
      <c r="DC701" s="34"/>
      <c r="DD701" s="34"/>
      <c r="DE701" s="34"/>
      <c r="DF701" s="34"/>
      <c r="DG701" s="34"/>
      <c r="DH701" s="34"/>
      <c r="DI701" s="34"/>
      <c r="DJ701" s="34"/>
      <c r="DK701" s="34"/>
      <c r="DL701" s="34"/>
      <c r="DM701" s="34"/>
      <c r="DN701" s="34"/>
      <c r="DO701" s="34"/>
      <c r="DP701" s="34"/>
      <c r="DQ701" s="34"/>
    </row>
    <row r="702" spans="2:121" x14ac:dyDescent="0.25">
      <c r="B702" t="str">
        <f t="shared" si="1"/>
        <v>________</v>
      </c>
      <c r="C702" s="34"/>
      <c r="D702" s="34"/>
      <c r="E702" s="34"/>
      <c r="F702" s="34"/>
      <c r="G702" s="34"/>
      <c r="H702" s="34"/>
      <c r="I702" s="34"/>
      <c r="J702" s="34"/>
      <c r="K702" s="34"/>
      <c r="L702" s="34"/>
      <c r="M702" s="34"/>
      <c r="N702" s="35"/>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6"/>
      <c r="DC702" s="34"/>
      <c r="DD702" s="34"/>
      <c r="DE702" s="34"/>
      <c r="DF702" s="34"/>
      <c r="DG702" s="34"/>
      <c r="DH702" s="34"/>
      <c r="DI702" s="34"/>
      <c r="DJ702" s="34"/>
      <c r="DK702" s="34"/>
      <c r="DL702" s="34"/>
      <c r="DM702" s="34"/>
      <c r="DN702" s="34"/>
      <c r="DO702" s="34"/>
      <c r="DP702" s="34"/>
      <c r="DQ702" s="34"/>
    </row>
    <row r="703" spans="2:121" x14ac:dyDescent="0.25">
      <c r="B703" t="str">
        <f t="shared" si="1"/>
        <v>________</v>
      </c>
      <c r="C703" s="34"/>
      <c r="D703" s="34"/>
      <c r="E703" s="34"/>
      <c r="F703" s="34"/>
      <c r="G703" s="34"/>
      <c r="H703" s="34"/>
      <c r="I703" s="34"/>
      <c r="J703" s="34"/>
      <c r="K703" s="34"/>
      <c r="L703" s="34"/>
      <c r="M703" s="34"/>
      <c r="N703" s="35"/>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6"/>
      <c r="DC703" s="34"/>
      <c r="DD703" s="34"/>
      <c r="DE703" s="34"/>
      <c r="DF703" s="34"/>
      <c r="DG703" s="34"/>
      <c r="DH703" s="34"/>
      <c r="DI703" s="34"/>
      <c r="DJ703" s="34"/>
      <c r="DK703" s="34"/>
      <c r="DL703" s="34"/>
      <c r="DM703" s="34"/>
      <c r="DN703" s="34"/>
      <c r="DO703" s="34"/>
      <c r="DP703" s="34"/>
      <c r="DQ703" s="34"/>
    </row>
    <row r="704" spans="2:121" x14ac:dyDescent="0.25">
      <c r="B704" t="str">
        <f t="shared" si="1"/>
        <v>________</v>
      </c>
      <c r="C704" s="34"/>
      <c r="D704" s="34"/>
      <c r="E704" s="34"/>
      <c r="F704" s="34"/>
      <c r="G704" s="34"/>
      <c r="H704" s="34"/>
      <c r="I704" s="34"/>
      <c r="J704" s="34"/>
      <c r="K704" s="34"/>
      <c r="L704" s="34"/>
      <c r="M704" s="34"/>
      <c r="N704" s="35"/>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row>
    <row r="705" spans="2:121" x14ac:dyDescent="0.25">
      <c r="B705" t="str">
        <f t="shared" si="1"/>
        <v>________</v>
      </c>
      <c r="C705" s="34"/>
      <c r="D705" s="34"/>
      <c r="E705" s="34"/>
      <c r="F705" s="34"/>
      <c r="G705" s="34"/>
      <c r="H705" s="34"/>
      <c r="I705" s="34"/>
      <c r="J705" s="34"/>
      <c r="K705" s="34"/>
      <c r="L705" s="34"/>
      <c r="M705" s="34"/>
      <c r="N705" s="35"/>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row>
    <row r="706" spans="2:121" x14ac:dyDescent="0.25">
      <c r="B706" t="str">
        <f t="shared" si="1"/>
        <v>________</v>
      </c>
      <c r="C706" s="34"/>
      <c r="D706" s="34"/>
      <c r="E706" s="34"/>
      <c r="F706" s="34"/>
      <c r="G706" s="34"/>
      <c r="H706" s="34"/>
      <c r="I706" s="34"/>
      <c r="J706" s="34"/>
      <c r="K706" s="34"/>
      <c r="L706" s="34"/>
      <c r="M706" s="34"/>
      <c r="N706" s="35"/>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row>
    <row r="707" spans="2:121" x14ac:dyDescent="0.25">
      <c r="B707" t="str">
        <f t="shared" si="1"/>
        <v>________</v>
      </c>
      <c r="C707" s="34"/>
      <c r="D707" s="34"/>
      <c r="E707" s="34"/>
      <c r="F707" s="34"/>
      <c r="G707" s="34"/>
      <c r="H707" s="34"/>
      <c r="I707" s="34"/>
      <c r="J707" s="34"/>
      <c r="K707" s="34"/>
      <c r="L707" s="34"/>
      <c r="M707" s="34"/>
      <c r="N707" s="35"/>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row>
    <row r="708" spans="2:121" x14ac:dyDescent="0.25">
      <c r="B708" t="str">
        <f t="shared" si="1"/>
        <v>________</v>
      </c>
      <c r="C708" s="34"/>
      <c r="D708" s="34"/>
      <c r="E708" s="34"/>
      <c r="F708" s="34"/>
      <c r="G708" s="34"/>
      <c r="H708" s="34"/>
      <c r="I708" s="34"/>
      <c r="J708" s="34"/>
      <c r="K708" s="34"/>
      <c r="L708" s="34"/>
      <c r="M708" s="34"/>
      <c r="N708" s="35"/>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row>
    <row r="709" spans="2:121" x14ac:dyDescent="0.25">
      <c r="B709" t="str">
        <f t="shared" si="1"/>
        <v>________</v>
      </c>
      <c r="C709" s="34"/>
      <c r="D709" s="34"/>
      <c r="E709" s="34"/>
      <c r="F709" s="34"/>
      <c r="G709" s="34"/>
      <c r="H709" s="34"/>
      <c r="I709" s="34"/>
      <c r="J709" s="34"/>
      <c r="K709" s="34"/>
      <c r="L709" s="34"/>
      <c r="M709" s="34"/>
      <c r="N709" s="35"/>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row>
    <row r="710" spans="2:121" x14ac:dyDescent="0.25">
      <c r="B710" t="str">
        <f t="shared" si="1"/>
        <v>________</v>
      </c>
      <c r="C710" s="34"/>
      <c r="D710" s="34"/>
      <c r="E710" s="34"/>
      <c r="F710" s="34"/>
      <c r="G710" s="34"/>
      <c r="H710" s="34"/>
      <c r="I710" s="34"/>
      <c r="J710" s="34"/>
      <c r="K710" s="34"/>
      <c r="L710" s="34"/>
      <c r="M710" s="34"/>
      <c r="N710" s="35"/>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row>
    <row r="711" spans="2:121" x14ac:dyDescent="0.25">
      <c r="B711" t="str">
        <f t="shared" si="1"/>
        <v>________</v>
      </c>
      <c r="C711" s="34"/>
      <c r="D711" s="34"/>
      <c r="E711" s="34"/>
      <c r="F711" s="34"/>
      <c r="G711" s="34"/>
      <c r="H711" s="34"/>
      <c r="I711" s="34"/>
      <c r="J711" s="34"/>
      <c r="K711" s="34"/>
      <c r="L711" s="34"/>
      <c r="M711" s="34"/>
      <c r="N711" s="35"/>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row>
    <row r="712" spans="2:121" x14ac:dyDescent="0.25">
      <c r="B712" t="str">
        <f t="shared" si="1"/>
        <v>________</v>
      </c>
      <c r="C712" s="34"/>
      <c r="D712" s="34"/>
      <c r="E712" s="34"/>
      <c r="F712" s="34"/>
      <c r="G712" s="34"/>
      <c r="H712" s="34"/>
      <c r="I712" s="34"/>
      <c r="J712" s="34"/>
      <c r="K712" s="34"/>
      <c r="L712" s="34"/>
      <c r="M712" s="34"/>
      <c r="N712" s="35"/>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6"/>
      <c r="DC712" s="36"/>
      <c r="DD712" s="34"/>
      <c r="DE712" s="34"/>
      <c r="DF712" s="34"/>
      <c r="DG712" s="34"/>
      <c r="DH712" s="34"/>
      <c r="DI712" s="34"/>
      <c r="DJ712" s="34"/>
      <c r="DK712" s="34"/>
      <c r="DL712" s="34"/>
      <c r="DM712" s="34"/>
      <c r="DN712" s="36"/>
      <c r="DO712" s="36"/>
      <c r="DP712" s="34"/>
      <c r="DQ712" s="34"/>
    </row>
    <row r="713" spans="2:121" x14ac:dyDescent="0.25">
      <c r="B713" t="str">
        <f t="shared" si="1"/>
        <v>________</v>
      </c>
      <c r="C713" s="34"/>
      <c r="D713" s="34"/>
      <c r="E713" s="34"/>
      <c r="F713" s="34"/>
      <c r="G713" s="34"/>
      <c r="H713" s="34"/>
      <c r="I713" s="34"/>
      <c r="J713" s="34"/>
      <c r="K713" s="34"/>
      <c r="L713" s="34"/>
      <c r="M713" s="34"/>
      <c r="N713" s="35"/>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row>
    <row r="714" spans="2:121" x14ac:dyDescent="0.25">
      <c r="B714" t="str">
        <f t="shared" si="1"/>
        <v>________</v>
      </c>
      <c r="C714" s="34"/>
      <c r="D714" s="34"/>
      <c r="E714" s="34"/>
      <c r="F714" s="34"/>
      <c r="G714" s="34"/>
      <c r="H714" s="34"/>
      <c r="I714" s="34"/>
      <c r="J714" s="34"/>
      <c r="K714" s="34"/>
      <c r="L714" s="34"/>
      <c r="M714" s="34"/>
      <c r="N714" s="35"/>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row>
    <row r="715" spans="2:121" x14ac:dyDescent="0.25">
      <c r="B715" t="str">
        <f t="shared" si="1"/>
        <v>________</v>
      </c>
      <c r="C715" s="34"/>
      <c r="D715" s="34"/>
      <c r="E715" s="34"/>
      <c r="F715" s="34"/>
      <c r="G715" s="34"/>
      <c r="H715" s="34"/>
      <c r="I715" s="34"/>
      <c r="J715" s="34"/>
      <c r="K715" s="34"/>
      <c r="L715" s="34"/>
      <c r="M715" s="34"/>
      <c r="N715" s="35"/>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row>
    <row r="716" spans="2:121" x14ac:dyDescent="0.25">
      <c r="B716" t="str">
        <f t="shared" si="1"/>
        <v>________</v>
      </c>
      <c r="C716" s="34"/>
      <c r="D716" s="34"/>
      <c r="E716" s="34"/>
      <c r="F716" s="34"/>
      <c r="G716" s="34"/>
      <c r="H716" s="34"/>
      <c r="I716" s="34"/>
      <c r="J716" s="34"/>
      <c r="K716" s="34"/>
      <c r="L716" s="34"/>
      <c r="M716" s="34"/>
      <c r="N716" s="35"/>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row>
    <row r="717" spans="2:121" x14ac:dyDescent="0.25">
      <c r="B717" t="str">
        <f t="shared" si="1"/>
        <v>________</v>
      </c>
      <c r="C717" s="34"/>
      <c r="D717" s="34"/>
      <c r="E717" s="34"/>
      <c r="F717" s="34"/>
      <c r="G717" s="34"/>
      <c r="H717" s="34"/>
      <c r="I717" s="34"/>
      <c r="J717" s="34"/>
      <c r="K717" s="34"/>
      <c r="L717" s="34"/>
      <c r="M717" s="34"/>
      <c r="N717" s="35"/>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6"/>
      <c r="DB717" s="36"/>
      <c r="DC717" s="36"/>
      <c r="DD717" s="36"/>
      <c r="DE717" s="36"/>
      <c r="DF717" s="36"/>
      <c r="DG717" s="34"/>
      <c r="DH717" s="34"/>
      <c r="DI717" s="34"/>
      <c r="DJ717" s="34"/>
      <c r="DK717" s="34"/>
      <c r="DL717" s="34"/>
      <c r="DM717" s="34"/>
      <c r="DN717" s="36"/>
      <c r="DO717" s="36"/>
      <c r="DP717" s="34"/>
      <c r="DQ717" s="34"/>
    </row>
    <row r="718" spans="2:121" x14ac:dyDescent="0.25">
      <c r="B718" t="str">
        <f t="shared" si="1"/>
        <v>________</v>
      </c>
      <c r="C718" s="34"/>
      <c r="D718" s="34"/>
      <c r="E718" s="34"/>
      <c r="F718" s="34"/>
      <c r="G718" s="34"/>
      <c r="H718" s="34"/>
      <c r="I718" s="34"/>
      <c r="J718" s="34"/>
      <c r="K718" s="34"/>
      <c r="L718" s="34"/>
      <c r="M718" s="34"/>
      <c r="N718" s="35"/>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6"/>
      <c r="DB718" s="36"/>
      <c r="DC718" s="36"/>
      <c r="DD718" s="36"/>
      <c r="DE718" s="36"/>
      <c r="DF718" s="36"/>
      <c r="DG718" s="36"/>
      <c r="DH718" s="34"/>
      <c r="DI718" s="34"/>
      <c r="DJ718" s="34"/>
      <c r="DK718" s="34"/>
      <c r="DL718" s="34"/>
      <c r="DM718" s="34"/>
      <c r="DN718" s="36"/>
      <c r="DO718" s="36"/>
      <c r="DP718" s="34"/>
      <c r="DQ718" s="34"/>
    </row>
    <row r="719" spans="2:121" x14ac:dyDescent="0.25">
      <c r="B719" t="str">
        <f t="shared" si="1"/>
        <v>________</v>
      </c>
      <c r="C719" s="34"/>
      <c r="D719" s="34"/>
      <c r="E719" s="34"/>
      <c r="F719" s="34"/>
      <c r="G719" s="34"/>
      <c r="H719" s="34"/>
      <c r="I719" s="34"/>
      <c r="J719" s="34"/>
      <c r="K719" s="34"/>
      <c r="L719" s="34"/>
      <c r="M719" s="34"/>
      <c r="N719" s="35"/>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6"/>
      <c r="DB719" s="36"/>
      <c r="DC719" s="36"/>
      <c r="DD719" s="36"/>
      <c r="DE719" s="36"/>
      <c r="DF719" s="36"/>
      <c r="DG719" s="36"/>
      <c r="DH719" s="36"/>
      <c r="DI719" s="34"/>
      <c r="DJ719" s="34"/>
      <c r="DK719" s="34"/>
      <c r="DL719" s="34"/>
      <c r="DM719" s="34"/>
      <c r="DN719" s="36"/>
      <c r="DO719" s="36"/>
      <c r="DP719" s="34"/>
      <c r="DQ719" s="34"/>
    </row>
    <row r="720" spans="2:121" x14ac:dyDescent="0.25">
      <c r="B720" t="str">
        <f t="shared" si="1"/>
        <v>________</v>
      </c>
      <c r="C720" s="34"/>
      <c r="D720" s="34"/>
      <c r="E720" s="34"/>
      <c r="F720" s="34"/>
      <c r="G720" s="34"/>
      <c r="H720" s="34"/>
      <c r="I720" s="34"/>
      <c r="J720" s="34"/>
      <c r="K720" s="34"/>
      <c r="L720" s="34"/>
      <c r="M720" s="34"/>
      <c r="N720" s="35"/>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6"/>
      <c r="DB720" s="36"/>
      <c r="DC720" s="36"/>
      <c r="DD720" s="36"/>
      <c r="DE720" s="36"/>
      <c r="DF720" s="36"/>
      <c r="DG720" s="36"/>
      <c r="DH720" s="36"/>
      <c r="DI720" s="34"/>
      <c r="DJ720" s="34"/>
      <c r="DK720" s="34"/>
      <c r="DL720" s="34"/>
      <c r="DM720" s="34"/>
      <c r="DN720" s="36"/>
      <c r="DO720" s="36"/>
      <c r="DP720" s="34"/>
      <c r="DQ720" s="34"/>
    </row>
    <row r="721" spans="2:121" x14ac:dyDescent="0.25">
      <c r="B721" t="str">
        <f t="shared" si="1"/>
        <v>________</v>
      </c>
      <c r="C721" s="34"/>
      <c r="D721" s="34"/>
      <c r="E721" s="34"/>
      <c r="F721" s="34"/>
      <c r="G721" s="34"/>
      <c r="H721" s="34"/>
      <c r="I721" s="34"/>
      <c r="J721" s="34"/>
      <c r="K721" s="34"/>
      <c r="L721" s="34"/>
      <c r="M721" s="34"/>
      <c r="N721" s="35"/>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6"/>
      <c r="DB721" s="36"/>
      <c r="DC721" s="36"/>
      <c r="DD721" s="36"/>
      <c r="DE721" s="36"/>
      <c r="DF721" s="36"/>
      <c r="DG721" s="36"/>
      <c r="DH721" s="34"/>
      <c r="DI721" s="34"/>
      <c r="DJ721" s="34"/>
      <c r="DK721" s="34"/>
      <c r="DL721" s="34"/>
      <c r="DM721" s="34"/>
      <c r="DN721" s="36"/>
      <c r="DO721" s="36"/>
      <c r="DP721" s="34"/>
      <c r="DQ721" s="34"/>
    </row>
    <row r="722" spans="2:121" x14ac:dyDescent="0.25">
      <c r="B722" t="str">
        <f t="shared" si="1"/>
        <v>________</v>
      </c>
      <c r="C722" s="34"/>
      <c r="D722" s="34"/>
      <c r="E722" s="34"/>
      <c r="F722" s="34"/>
      <c r="G722" s="34"/>
      <c r="H722" s="34"/>
      <c r="I722" s="34"/>
      <c r="J722" s="34"/>
      <c r="K722" s="34"/>
      <c r="L722" s="34"/>
      <c r="M722" s="34"/>
      <c r="N722" s="35"/>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6"/>
      <c r="DB722" s="36"/>
      <c r="DC722" s="36"/>
      <c r="DD722" s="36"/>
      <c r="DE722" s="36"/>
      <c r="DF722" s="36"/>
      <c r="DG722" s="36"/>
      <c r="DH722" s="34"/>
      <c r="DI722" s="34"/>
      <c r="DJ722" s="34"/>
      <c r="DK722" s="34"/>
      <c r="DL722" s="34"/>
      <c r="DM722" s="34"/>
      <c r="DN722" s="36"/>
      <c r="DO722" s="36"/>
      <c r="DP722" s="34"/>
      <c r="DQ722" s="34"/>
    </row>
    <row r="723" spans="2:121" x14ac:dyDescent="0.25">
      <c r="B723" t="str">
        <f t="shared" si="1"/>
        <v>________</v>
      </c>
      <c r="C723" s="34"/>
      <c r="D723" s="34"/>
      <c r="E723" s="34"/>
      <c r="F723" s="34"/>
      <c r="G723" s="34"/>
      <c r="H723" s="34"/>
      <c r="I723" s="34"/>
      <c r="J723" s="34"/>
      <c r="K723" s="34"/>
      <c r="L723" s="34"/>
      <c r="M723" s="34"/>
      <c r="N723" s="35"/>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6"/>
      <c r="DB723" s="36"/>
      <c r="DC723" s="36"/>
      <c r="DD723" s="36"/>
      <c r="DE723" s="36"/>
      <c r="DF723" s="36"/>
      <c r="DG723" s="34"/>
      <c r="DH723" s="34"/>
      <c r="DI723" s="34"/>
      <c r="DJ723" s="34"/>
      <c r="DK723" s="34"/>
      <c r="DL723" s="34"/>
      <c r="DM723" s="34"/>
      <c r="DN723" s="36"/>
      <c r="DO723" s="36"/>
      <c r="DP723" s="34"/>
      <c r="DQ723" s="34"/>
    </row>
    <row r="724" spans="2:121" x14ac:dyDescent="0.25">
      <c r="B724" t="str">
        <f t="shared" si="1"/>
        <v>________</v>
      </c>
      <c r="C724" s="34"/>
      <c r="D724" s="34"/>
      <c r="E724" s="34"/>
      <c r="F724" s="34"/>
      <c r="G724" s="34"/>
      <c r="H724" s="34"/>
      <c r="I724" s="34"/>
      <c r="J724" s="34"/>
      <c r="K724" s="34"/>
      <c r="L724" s="34"/>
      <c r="M724" s="34"/>
      <c r="N724" s="35"/>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6"/>
      <c r="DB724" s="36"/>
      <c r="DC724" s="36"/>
      <c r="DD724" s="36"/>
      <c r="DE724" s="36"/>
      <c r="DF724" s="36"/>
      <c r="DG724" s="36"/>
      <c r="DH724" s="36"/>
      <c r="DI724" s="34"/>
      <c r="DJ724" s="34"/>
      <c r="DK724" s="34"/>
      <c r="DL724" s="34"/>
      <c r="DM724" s="34"/>
      <c r="DN724" s="36"/>
      <c r="DO724" s="36"/>
      <c r="DP724" s="34"/>
      <c r="DQ724" s="34"/>
    </row>
    <row r="725" spans="2:121" x14ac:dyDescent="0.25">
      <c r="B725" t="str">
        <f t="shared" si="1"/>
        <v>________</v>
      </c>
      <c r="C725" s="34"/>
      <c r="D725" s="34"/>
      <c r="E725" s="34"/>
      <c r="F725" s="34"/>
      <c r="G725" s="34"/>
      <c r="H725" s="34"/>
      <c r="I725" s="34"/>
      <c r="J725" s="34"/>
      <c r="K725" s="34"/>
      <c r="L725" s="34"/>
      <c r="M725" s="34"/>
      <c r="N725" s="35"/>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6"/>
      <c r="DB725" s="36"/>
      <c r="DC725" s="36"/>
      <c r="DD725" s="36"/>
      <c r="DE725" s="36"/>
      <c r="DF725" s="34"/>
      <c r="DG725" s="34"/>
      <c r="DH725" s="34"/>
      <c r="DI725" s="34"/>
      <c r="DJ725" s="34"/>
      <c r="DK725" s="34"/>
      <c r="DL725" s="34"/>
      <c r="DM725" s="34"/>
      <c r="DN725" s="36"/>
      <c r="DO725" s="36"/>
      <c r="DP725" s="34"/>
      <c r="DQ725" s="34"/>
    </row>
    <row r="726" spans="2:121" x14ac:dyDescent="0.25">
      <c r="B726" t="str">
        <f t="shared" si="1"/>
        <v>________</v>
      </c>
      <c r="C726" s="34"/>
      <c r="D726" s="34"/>
      <c r="E726" s="34"/>
      <c r="F726" s="34"/>
      <c r="G726" s="34"/>
      <c r="H726" s="34"/>
      <c r="I726" s="34"/>
      <c r="J726" s="34"/>
      <c r="K726" s="34"/>
      <c r="L726" s="34"/>
      <c r="M726" s="34"/>
      <c r="N726" s="35"/>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6"/>
      <c r="DB726" s="36"/>
      <c r="DC726" s="36"/>
      <c r="DD726" s="36"/>
      <c r="DE726" s="36"/>
      <c r="DF726" s="34"/>
      <c r="DG726" s="34"/>
      <c r="DH726" s="34"/>
      <c r="DI726" s="34"/>
      <c r="DJ726" s="34"/>
      <c r="DK726" s="34"/>
      <c r="DL726" s="34"/>
      <c r="DM726" s="34"/>
      <c r="DN726" s="36"/>
      <c r="DO726" s="36"/>
      <c r="DP726" s="34"/>
      <c r="DQ726" s="34"/>
    </row>
    <row r="727" spans="2:121" x14ac:dyDescent="0.25">
      <c r="B727" t="str">
        <f t="shared" si="1"/>
        <v>________</v>
      </c>
      <c r="C727" s="34"/>
      <c r="D727" s="34"/>
      <c r="E727" s="34"/>
      <c r="F727" s="34"/>
      <c r="G727" s="34"/>
      <c r="H727" s="34"/>
      <c r="I727" s="34"/>
      <c r="J727" s="34"/>
      <c r="K727" s="34"/>
      <c r="L727" s="34"/>
      <c r="M727" s="34"/>
      <c r="N727" s="35"/>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6"/>
      <c r="DB727" s="36"/>
      <c r="DC727" s="36"/>
      <c r="DD727" s="36"/>
      <c r="DE727" s="34"/>
      <c r="DF727" s="34"/>
      <c r="DG727" s="34"/>
      <c r="DH727" s="34"/>
      <c r="DI727" s="34"/>
      <c r="DJ727" s="34"/>
      <c r="DK727" s="34"/>
      <c r="DL727" s="34"/>
      <c r="DM727" s="34"/>
      <c r="DN727" s="36"/>
      <c r="DO727" s="36"/>
      <c r="DP727" s="34"/>
      <c r="DQ727" s="34"/>
    </row>
    <row r="728" spans="2:121" x14ac:dyDescent="0.25">
      <c r="B728" t="str">
        <f t="shared" si="1"/>
        <v>________</v>
      </c>
      <c r="C728" s="34"/>
      <c r="D728" s="34"/>
      <c r="E728" s="34"/>
      <c r="F728" s="34"/>
      <c r="G728" s="34"/>
      <c r="H728" s="34"/>
      <c r="I728" s="34"/>
      <c r="J728" s="34"/>
      <c r="K728" s="34"/>
      <c r="L728" s="34"/>
      <c r="M728" s="34"/>
      <c r="N728" s="35"/>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6"/>
      <c r="DB728" s="36"/>
      <c r="DC728" s="36"/>
      <c r="DD728" s="36"/>
      <c r="DE728" s="36"/>
      <c r="DF728" s="36"/>
      <c r="DG728" s="36"/>
      <c r="DH728" s="36"/>
      <c r="DI728" s="34"/>
      <c r="DJ728" s="34"/>
      <c r="DK728" s="34"/>
      <c r="DL728" s="34"/>
      <c r="DM728" s="34"/>
      <c r="DN728" s="36"/>
      <c r="DO728" s="36"/>
      <c r="DP728" s="34"/>
      <c r="DQ728" s="34"/>
    </row>
    <row r="729" spans="2:121" x14ac:dyDescent="0.25">
      <c r="B729" t="str">
        <f t="shared" si="1"/>
        <v>________</v>
      </c>
      <c r="C729" s="34"/>
      <c r="D729" s="34"/>
      <c r="E729" s="34"/>
      <c r="F729" s="34"/>
      <c r="G729" s="34"/>
      <c r="H729" s="34"/>
      <c r="I729" s="34"/>
      <c r="J729" s="34"/>
      <c r="K729" s="34"/>
      <c r="L729" s="34"/>
      <c r="M729" s="34"/>
      <c r="N729" s="35"/>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6"/>
      <c r="DB729" s="36"/>
      <c r="DC729" s="36"/>
      <c r="DD729" s="36"/>
      <c r="DE729" s="36"/>
      <c r="DF729" s="36"/>
      <c r="DG729" s="34"/>
      <c r="DH729" s="34"/>
      <c r="DI729" s="34"/>
      <c r="DJ729" s="34"/>
      <c r="DK729" s="34"/>
      <c r="DL729" s="34"/>
      <c r="DM729" s="34"/>
      <c r="DN729" s="36"/>
      <c r="DO729" s="36"/>
      <c r="DP729" s="34"/>
      <c r="DQ729" s="34"/>
    </row>
    <row r="730" spans="2:121" x14ac:dyDescent="0.25">
      <c r="B730" t="str">
        <f t="shared" si="1"/>
        <v>________</v>
      </c>
      <c r="C730" s="34"/>
      <c r="D730" s="34"/>
      <c r="E730" s="34"/>
      <c r="F730" s="34"/>
      <c r="G730" s="34"/>
      <c r="H730" s="34"/>
      <c r="I730" s="34"/>
      <c r="J730" s="34"/>
      <c r="K730" s="34"/>
      <c r="L730" s="34"/>
      <c r="M730" s="34"/>
      <c r="N730" s="35"/>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6"/>
      <c r="DB730" s="36"/>
      <c r="DC730" s="36"/>
      <c r="DD730" s="36"/>
      <c r="DE730" s="36"/>
      <c r="DF730" s="36"/>
      <c r="DG730" s="36"/>
      <c r="DH730" s="36"/>
      <c r="DI730" s="34"/>
      <c r="DJ730" s="34"/>
      <c r="DK730" s="34"/>
      <c r="DL730" s="34"/>
      <c r="DM730" s="34"/>
      <c r="DN730" s="36"/>
      <c r="DO730" s="36"/>
      <c r="DP730" s="34"/>
      <c r="DQ730" s="34"/>
    </row>
    <row r="731" spans="2:121" x14ac:dyDescent="0.25">
      <c r="B731" t="str">
        <f t="shared" si="1"/>
        <v>________</v>
      </c>
      <c r="C731" s="34"/>
      <c r="D731" s="34"/>
      <c r="E731" s="34"/>
      <c r="F731" s="34"/>
      <c r="G731" s="34"/>
      <c r="H731" s="34"/>
      <c r="I731" s="34"/>
      <c r="J731" s="34"/>
      <c r="K731" s="34"/>
      <c r="L731" s="34"/>
      <c r="M731" s="34"/>
      <c r="N731" s="35"/>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6"/>
      <c r="CZ731" s="36"/>
      <c r="DA731" s="36"/>
      <c r="DB731" s="36"/>
      <c r="DC731" s="36"/>
      <c r="DD731" s="36"/>
      <c r="DE731" s="36"/>
      <c r="DF731" s="36"/>
      <c r="DG731" s="36"/>
      <c r="DH731" s="34"/>
      <c r="DI731" s="34"/>
      <c r="DJ731" s="34"/>
      <c r="DK731" s="34"/>
      <c r="DL731" s="34"/>
      <c r="DM731" s="34"/>
      <c r="DN731" s="36"/>
      <c r="DO731" s="36"/>
      <c r="DP731" s="34"/>
      <c r="DQ731" s="34"/>
    </row>
    <row r="732" spans="2:121" x14ac:dyDescent="0.25">
      <c r="B732" t="str">
        <f t="shared" si="1"/>
        <v>________</v>
      </c>
      <c r="C732" s="34"/>
      <c r="D732" s="34"/>
      <c r="E732" s="34"/>
      <c r="F732" s="34"/>
      <c r="G732" s="34"/>
      <c r="H732" s="34"/>
      <c r="I732" s="34"/>
      <c r="J732" s="34"/>
      <c r="K732" s="34"/>
      <c r="L732" s="34"/>
      <c r="M732" s="34"/>
      <c r="N732" s="35"/>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6"/>
      <c r="DB732" s="36"/>
      <c r="DC732" s="36"/>
      <c r="DD732" s="36"/>
      <c r="DE732" s="36"/>
      <c r="DF732" s="36"/>
      <c r="DG732" s="34"/>
      <c r="DH732" s="34"/>
      <c r="DI732" s="34"/>
      <c r="DJ732" s="34"/>
      <c r="DK732" s="34"/>
      <c r="DL732" s="34"/>
      <c r="DM732" s="34"/>
      <c r="DN732" s="36"/>
      <c r="DO732" s="36"/>
      <c r="DP732" s="34"/>
      <c r="DQ732" s="34"/>
    </row>
    <row r="733" spans="2:121" x14ac:dyDescent="0.25">
      <c r="B733" t="str">
        <f t="shared" si="1"/>
        <v>________</v>
      </c>
      <c r="C733" s="34"/>
      <c r="D733" s="34"/>
      <c r="E733" s="34"/>
      <c r="F733" s="34"/>
      <c r="G733" s="34"/>
      <c r="H733" s="34"/>
      <c r="I733" s="34"/>
      <c r="J733" s="34"/>
      <c r="K733" s="34"/>
      <c r="L733" s="34"/>
      <c r="M733" s="34"/>
      <c r="N733" s="35"/>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6"/>
      <c r="DB733" s="36"/>
      <c r="DC733" s="36"/>
      <c r="DD733" s="36"/>
      <c r="DE733" s="36"/>
      <c r="DF733" s="36"/>
      <c r="DG733" s="34"/>
      <c r="DH733" s="34"/>
      <c r="DI733" s="34"/>
      <c r="DJ733" s="34"/>
      <c r="DK733" s="34"/>
      <c r="DL733" s="34"/>
      <c r="DM733" s="34"/>
      <c r="DN733" s="36"/>
      <c r="DO733" s="36"/>
      <c r="DP733" s="34"/>
      <c r="DQ733" s="34"/>
    </row>
    <row r="734" spans="2:121" x14ac:dyDescent="0.25">
      <c r="B734" t="str">
        <f t="shared" si="1"/>
        <v>________</v>
      </c>
      <c r="C734" s="34"/>
      <c r="D734" s="34"/>
      <c r="E734" s="34"/>
      <c r="F734" s="34"/>
      <c r="G734" s="34"/>
      <c r="H734" s="34"/>
      <c r="I734" s="34"/>
      <c r="J734" s="34"/>
      <c r="K734" s="34"/>
      <c r="L734" s="34"/>
      <c r="M734" s="34"/>
      <c r="N734" s="35"/>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6"/>
      <c r="DA734" s="36"/>
      <c r="DB734" s="36"/>
      <c r="DC734" s="36"/>
      <c r="DD734" s="36"/>
      <c r="DE734" s="36"/>
      <c r="DF734" s="36"/>
      <c r="DG734" s="34"/>
      <c r="DH734" s="34"/>
      <c r="DI734" s="34"/>
      <c r="DJ734" s="34"/>
      <c r="DK734" s="34"/>
      <c r="DL734" s="34"/>
      <c r="DM734" s="34"/>
      <c r="DN734" s="36"/>
      <c r="DO734" s="36"/>
      <c r="DP734" s="34"/>
      <c r="DQ734" s="34"/>
    </row>
    <row r="735" spans="2:121" x14ac:dyDescent="0.25">
      <c r="B735" t="str">
        <f t="shared" si="1"/>
        <v>________</v>
      </c>
      <c r="C735" s="34"/>
      <c r="D735" s="34"/>
      <c r="E735" s="34"/>
      <c r="F735" s="34"/>
      <c r="G735" s="34"/>
      <c r="H735" s="34"/>
      <c r="I735" s="34"/>
      <c r="J735" s="34"/>
      <c r="K735" s="34"/>
      <c r="L735" s="34"/>
      <c r="M735" s="34"/>
      <c r="N735" s="35"/>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6"/>
      <c r="DB735" s="36"/>
      <c r="DC735" s="36"/>
      <c r="DD735" s="36"/>
      <c r="DE735" s="36"/>
      <c r="DF735" s="36"/>
      <c r="DG735" s="34"/>
      <c r="DH735" s="34"/>
      <c r="DI735" s="34"/>
      <c r="DJ735" s="34"/>
      <c r="DK735" s="34"/>
      <c r="DL735" s="34"/>
      <c r="DM735" s="34"/>
      <c r="DN735" s="36"/>
      <c r="DO735" s="36"/>
      <c r="DP735" s="34"/>
      <c r="DQ735" s="34"/>
    </row>
    <row r="736" spans="2:121" x14ac:dyDescent="0.25">
      <c r="B736" t="str">
        <f t="shared" si="1"/>
        <v>________</v>
      </c>
      <c r="C736" s="34"/>
      <c r="D736" s="34"/>
      <c r="E736" s="34"/>
      <c r="F736" s="34"/>
      <c r="G736" s="34"/>
      <c r="H736" s="34"/>
      <c r="I736" s="34"/>
      <c r="J736" s="34"/>
      <c r="K736" s="34"/>
      <c r="L736" s="34"/>
      <c r="M736" s="34"/>
      <c r="N736" s="35"/>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6"/>
      <c r="DB736" s="36"/>
      <c r="DC736" s="36"/>
      <c r="DD736" s="36"/>
      <c r="DE736" s="36"/>
      <c r="DF736" s="34"/>
      <c r="DG736" s="34"/>
      <c r="DH736" s="34"/>
      <c r="DI736" s="34"/>
      <c r="DJ736" s="34"/>
      <c r="DK736" s="34"/>
      <c r="DL736" s="34"/>
      <c r="DM736" s="34"/>
      <c r="DN736" s="36"/>
      <c r="DO736" s="36"/>
      <c r="DP736" s="34"/>
      <c r="DQ736" s="34"/>
    </row>
    <row r="737" spans="2:121" x14ac:dyDescent="0.25">
      <c r="B737" t="str">
        <f t="shared" si="1"/>
        <v>________</v>
      </c>
      <c r="C737" s="34"/>
      <c r="D737" s="34"/>
      <c r="E737" s="34"/>
      <c r="F737" s="34"/>
      <c r="G737" s="34"/>
      <c r="H737" s="34"/>
      <c r="I737" s="34"/>
      <c r="J737" s="34"/>
      <c r="K737" s="34"/>
      <c r="L737" s="34"/>
      <c r="M737" s="34"/>
      <c r="N737" s="35"/>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6"/>
      <c r="DB737" s="36"/>
      <c r="DC737" s="36"/>
      <c r="DD737" s="36"/>
      <c r="DE737" s="36"/>
      <c r="DF737" s="36"/>
      <c r="DG737" s="36"/>
      <c r="DH737" s="34"/>
      <c r="DI737" s="34"/>
      <c r="DJ737" s="34"/>
      <c r="DK737" s="34"/>
      <c r="DL737" s="34"/>
      <c r="DM737" s="34"/>
      <c r="DN737" s="36"/>
      <c r="DO737" s="36"/>
      <c r="DP737" s="34"/>
      <c r="DQ737" s="34"/>
    </row>
    <row r="738" spans="2:121" x14ac:dyDescent="0.25">
      <c r="B738" t="str">
        <f t="shared" si="1"/>
        <v>________</v>
      </c>
      <c r="C738" s="34"/>
      <c r="D738" s="34"/>
      <c r="E738" s="34"/>
      <c r="F738" s="34"/>
      <c r="G738" s="34"/>
      <c r="H738" s="34"/>
      <c r="I738" s="34"/>
      <c r="J738" s="34"/>
      <c r="K738" s="34"/>
      <c r="L738" s="34"/>
      <c r="M738" s="34"/>
      <c r="N738" s="35"/>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6"/>
      <c r="DB738" s="36"/>
      <c r="DC738" s="36"/>
      <c r="DD738" s="36"/>
      <c r="DE738" s="36"/>
      <c r="DF738" s="34"/>
      <c r="DG738" s="34"/>
      <c r="DH738" s="34"/>
      <c r="DI738" s="34"/>
      <c r="DJ738" s="34"/>
      <c r="DK738" s="34"/>
      <c r="DL738" s="34"/>
      <c r="DM738" s="34"/>
      <c r="DN738" s="36"/>
      <c r="DO738" s="36"/>
      <c r="DP738" s="34"/>
      <c r="DQ738" s="34"/>
    </row>
    <row r="739" spans="2:121" x14ac:dyDescent="0.25">
      <c r="B739" t="str">
        <f t="shared" si="1"/>
        <v>________</v>
      </c>
      <c r="C739" s="34"/>
      <c r="D739" s="34"/>
      <c r="E739" s="34"/>
      <c r="F739" s="34"/>
      <c r="G739" s="34"/>
      <c r="H739" s="34"/>
      <c r="I739" s="34"/>
      <c r="J739" s="34"/>
      <c r="K739" s="34"/>
      <c r="L739" s="34"/>
      <c r="M739" s="34"/>
      <c r="N739" s="35"/>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6"/>
      <c r="DC739" s="36"/>
      <c r="DD739" s="34"/>
      <c r="DE739" s="34"/>
      <c r="DF739" s="34"/>
      <c r="DG739" s="34"/>
      <c r="DH739" s="34"/>
      <c r="DI739" s="34"/>
      <c r="DJ739" s="34"/>
      <c r="DK739" s="34"/>
      <c r="DL739" s="34"/>
      <c r="DM739" s="34"/>
      <c r="DN739" s="36"/>
      <c r="DO739" s="36"/>
      <c r="DP739" s="34"/>
      <c r="DQ739" s="34"/>
    </row>
    <row r="740" spans="2:121" x14ac:dyDescent="0.25">
      <c r="B740" t="str">
        <f t="shared" si="1"/>
        <v>________</v>
      </c>
      <c r="C740" s="34"/>
      <c r="D740" s="34"/>
      <c r="E740" s="34"/>
      <c r="F740" s="34"/>
      <c r="G740" s="34"/>
      <c r="H740" s="34"/>
      <c r="I740" s="34"/>
      <c r="J740" s="34"/>
      <c r="K740" s="34"/>
      <c r="L740" s="34"/>
      <c r="M740" s="34"/>
      <c r="N740" s="35"/>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6"/>
      <c r="DO740" s="36"/>
      <c r="DP740" s="34"/>
      <c r="DQ740" s="34"/>
    </row>
    <row r="741" spans="2:121" x14ac:dyDescent="0.25">
      <c r="B741" t="str">
        <f t="shared" si="1"/>
        <v>________</v>
      </c>
      <c r="C741" s="34"/>
      <c r="D741" s="34"/>
      <c r="E741" s="34"/>
      <c r="F741" s="34"/>
      <c r="G741" s="34"/>
      <c r="H741" s="34"/>
      <c r="I741" s="34"/>
      <c r="J741" s="34"/>
      <c r="K741" s="34"/>
      <c r="L741" s="34"/>
      <c r="M741" s="34"/>
      <c r="N741" s="35"/>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6"/>
      <c r="DC741" s="36"/>
      <c r="DD741" s="34"/>
      <c r="DE741" s="34"/>
      <c r="DF741" s="34"/>
      <c r="DG741" s="34"/>
      <c r="DH741" s="34"/>
      <c r="DI741" s="34"/>
      <c r="DJ741" s="34"/>
      <c r="DK741" s="34"/>
      <c r="DL741" s="34"/>
      <c r="DM741" s="34"/>
      <c r="DN741" s="36"/>
      <c r="DO741" s="36"/>
      <c r="DP741" s="34"/>
      <c r="DQ741" s="34"/>
    </row>
    <row r="742" spans="2:121" x14ac:dyDescent="0.25">
      <c r="B742" t="str">
        <f t="shared" si="1"/>
        <v>________</v>
      </c>
      <c r="C742" s="34"/>
      <c r="D742" s="34"/>
      <c r="E742" s="34"/>
      <c r="F742" s="34"/>
      <c r="G742" s="34"/>
      <c r="H742" s="34"/>
      <c r="I742" s="34"/>
      <c r="J742" s="34"/>
      <c r="K742" s="34"/>
      <c r="L742" s="34"/>
      <c r="M742" s="34"/>
      <c r="N742" s="35"/>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6"/>
      <c r="DB742" s="36"/>
      <c r="DC742" s="36"/>
      <c r="DD742" s="34"/>
      <c r="DE742" s="34"/>
      <c r="DF742" s="34"/>
      <c r="DG742" s="34"/>
      <c r="DH742" s="34"/>
      <c r="DI742" s="34"/>
      <c r="DJ742" s="34"/>
      <c r="DK742" s="34"/>
      <c r="DL742" s="34"/>
      <c r="DM742" s="34"/>
      <c r="DN742" s="36"/>
      <c r="DO742" s="36"/>
      <c r="DP742" s="34"/>
      <c r="DQ742" s="34"/>
    </row>
    <row r="743" spans="2:121" x14ac:dyDescent="0.25">
      <c r="B743" t="str">
        <f t="shared" si="1"/>
        <v>________</v>
      </c>
      <c r="C743" s="34"/>
      <c r="D743" s="34"/>
      <c r="E743" s="34"/>
      <c r="F743" s="34"/>
      <c r="G743" s="34"/>
      <c r="H743" s="34"/>
      <c r="I743" s="34"/>
      <c r="J743" s="34"/>
      <c r="K743" s="34"/>
      <c r="L743" s="34"/>
      <c r="M743" s="34"/>
      <c r="N743" s="35"/>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6"/>
      <c r="DB743" s="36"/>
      <c r="DC743" s="36"/>
      <c r="DD743" s="36"/>
      <c r="DE743" s="36"/>
      <c r="DF743" s="36"/>
      <c r="DG743" s="34"/>
      <c r="DH743" s="34"/>
      <c r="DI743" s="34"/>
      <c r="DJ743" s="34"/>
      <c r="DK743" s="34"/>
      <c r="DL743" s="34"/>
      <c r="DM743" s="34"/>
      <c r="DN743" s="36"/>
      <c r="DO743" s="36"/>
      <c r="DP743" s="34"/>
      <c r="DQ743" s="34"/>
    </row>
    <row r="744" spans="2:121" x14ac:dyDescent="0.25">
      <c r="B744" t="str">
        <f t="shared" si="1"/>
        <v>________</v>
      </c>
      <c r="C744" s="34"/>
      <c r="D744" s="34"/>
      <c r="E744" s="34"/>
      <c r="F744" s="34"/>
      <c r="G744" s="34"/>
      <c r="H744" s="34"/>
      <c r="I744" s="34"/>
      <c r="J744" s="34"/>
      <c r="K744" s="34"/>
      <c r="L744" s="34"/>
      <c r="M744" s="34"/>
      <c r="N744" s="35"/>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6"/>
      <c r="DB744" s="36"/>
      <c r="DC744" s="36"/>
      <c r="DD744" s="36"/>
      <c r="DE744" s="36"/>
      <c r="DF744" s="36"/>
      <c r="DG744" s="34"/>
      <c r="DH744" s="34"/>
      <c r="DI744" s="34"/>
      <c r="DJ744" s="34"/>
      <c r="DK744" s="34"/>
      <c r="DL744" s="34"/>
      <c r="DM744" s="34"/>
      <c r="DN744" s="36"/>
      <c r="DO744" s="36"/>
      <c r="DP744" s="34"/>
      <c r="DQ744" s="34"/>
    </row>
    <row r="745" spans="2:121" x14ac:dyDescent="0.25">
      <c r="B745" t="str">
        <f t="shared" ref="B745:B808" si="2">E745&amp;"_"&amp;F745&amp;"_"&amp;G745&amp;"_"&amp;H745&amp;"_"&amp;I745&amp;"_"&amp;J745&amp;"_"&amp;K745&amp;"_"&amp;L745&amp;"_"&amp;M745</f>
        <v>________</v>
      </c>
      <c r="C745" s="34"/>
      <c r="D745" s="34"/>
      <c r="E745" s="34"/>
      <c r="F745" s="34"/>
      <c r="G745" s="34"/>
      <c r="H745" s="34"/>
      <c r="I745" s="34"/>
      <c r="J745" s="34"/>
      <c r="K745" s="34"/>
      <c r="L745" s="34"/>
      <c r="M745" s="34"/>
      <c r="N745" s="35"/>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6"/>
      <c r="DB745" s="36"/>
      <c r="DC745" s="36"/>
      <c r="DD745" s="36"/>
      <c r="DE745" s="36"/>
      <c r="DF745" s="36"/>
      <c r="DG745" s="34"/>
      <c r="DH745" s="34"/>
      <c r="DI745" s="34"/>
      <c r="DJ745" s="34"/>
      <c r="DK745" s="34"/>
      <c r="DL745" s="34"/>
      <c r="DM745" s="34"/>
      <c r="DN745" s="36"/>
      <c r="DO745" s="36"/>
      <c r="DP745" s="34"/>
      <c r="DQ745" s="34"/>
    </row>
    <row r="746" spans="2:121" x14ac:dyDescent="0.25">
      <c r="B746" t="str">
        <f t="shared" si="2"/>
        <v>________</v>
      </c>
      <c r="C746" s="34"/>
      <c r="D746" s="34"/>
      <c r="E746" s="34"/>
      <c r="F746" s="34"/>
      <c r="G746" s="34"/>
      <c r="H746" s="34"/>
      <c r="I746" s="34"/>
      <c r="J746" s="34"/>
      <c r="K746" s="34"/>
      <c r="L746" s="34"/>
      <c r="M746" s="34"/>
      <c r="N746" s="35"/>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6"/>
      <c r="DB746" s="36"/>
      <c r="DC746" s="36"/>
      <c r="DD746" s="36"/>
      <c r="DE746" s="36"/>
      <c r="DF746" s="36"/>
      <c r="DG746" s="34"/>
      <c r="DH746" s="34"/>
      <c r="DI746" s="34"/>
      <c r="DJ746" s="34"/>
      <c r="DK746" s="34"/>
      <c r="DL746" s="34"/>
      <c r="DM746" s="34"/>
      <c r="DN746" s="36"/>
      <c r="DO746" s="36"/>
      <c r="DP746" s="34"/>
      <c r="DQ746" s="34"/>
    </row>
    <row r="747" spans="2:121" x14ac:dyDescent="0.25">
      <c r="B747" t="str">
        <f t="shared" si="2"/>
        <v>________</v>
      </c>
      <c r="C747" s="34"/>
      <c r="D747" s="34"/>
      <c r="E747" s="34"/>
      <c r="F747" s="34"/>
      <c r="G747" s="34"/>
      <c r="H747" s="34"/>
      <c r="I747" s="34"/>
      <c r="J747" s="34"/>
      <c r="K747" s="34"/>
      <c r="L747" s="34"/>
      <c r="M747" s="34"/>
      <c r="N747" s="35"/>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6"/>
      <c r="DB747" s="36"/>
      <c r="DC747" s="36"/>
      <c r="DD747" s="36"/>
      <c r="DE747" s="36"/>
      <c r="DF747" s="36"/>
      <c r="DG747" s="34"/>
      <c r="DH747" s="34"/>
      <c r="DI747" s="34"/>
      <c r="DJ747" s="34"/>
      <c r="DK747" s="34"/>
      <c r="DL747" s="34"/>
      <c r="DM747" s="34"/>
      <c r="DN747" s="36"/>
      <c r="DO747" s="36"/>
      <c r="DP747" s="34"/>
      <c r="DQ747" s="34"/>
    </row>
    <row r="748" spans="2:121" x14ac:dyDescent="0.25">
      <c r="B748" t="str">
        <f t="shared" si="2"/>
        <v>________</v>
      </c>
      <c r="C748" s="34"/>
      <c r="D748" s="34"/>
      <c r="E748" s="34"/>
      <c r="F748" s="34"/>
      <c r="G748" s="34"/>
      <c r="H748" s="34"/>
      <c r="I748" s="34"/>
      <c r="J748" s="34"/>
      <c r="K748" s="34"/>
      <c r="L748" s="34"/>
      <c r="M748" s="34"/>
      <c r="N748" s="35"/>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6"/>
      <c r="DB748" s="36"/>
      <c r="DC748" s="36"/>
      <c r="DD748" s="36"/>
      <c r="DE748" s="36"/>
      <c r="DF748" s="34"/>
      <c r="DG748" s="34"/>
      <c r="DH748" s="34"/>
      <c r="DI748" s="34"/>
      <c r="DJ748" s="34"/>
      <c r="DK748" s="34"/>
      <c r="DL748" s="34"/>
      <c r="DM748" s="34"/>
      <c r="DN748" s="36"/>
      <c r="DO748" s="36"/>
      <c r="DP748" s="34"/>
      <c r="DQ748" s="34"/>
    </row>
    <row r="749" spans="2:121" x14ac:dyDescent="0.25">
      <c r="B749" t="str">
        <f t="shared" si="2"/>
        <v>________</v>
      </c>
      <c r="C749" s="34"/>
      <c r="D749" s="34"/>
      <c r="E749" s="34"/>
      <c r="F749" s="34"/>
      <c r="G749" s="34"/>
      <c r="H749" s="34"/>
      <c r="I749" s="34"/>
      <c r="J749" s="34"/>
      <c r="K749" s="34"/>
      <c r="L749" s="34"/>
      <c r="M749" s="34"/>
      <c r="N749" s="35"/>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6"/>
      <c r="DC749" s="36"/>
      <c r="DD749" s="34"/>
      <c r="DE749" s="34"/>
      <c r="DF749" s="34"/>
      <c r="DG749" s="34"/>
      <c r="DH749" s="34"/>
      <c r="DI749" s="34"/>
      <c r="DJ749" s="34"/>
      <c r="DK749" s="34"/>
      <c r="DL749" s="34"/>
      <c r="DM749" s="34"/>
      <c r="DN749" s="36"/>
      <c r="DO749" s="36"/>
      <c r="DP749" s="34"/>
      <c r="DQ749" s="34"/>
    </row>
    <row r="750" spans="2:121" x14ac:dyDescent="0.25">
      <c r="B750" t="str">
        <f t="shared" si="2"/>
        <v>________</v>
      </c>
      <c r="C750" s="34"/>
      <c r="D750" s="34"/>
      <c r="E750" s="34"/>
      <c r="F750" s="34"/>
      <c r="G750" s="34"/>
      <c r="H750" s="34"/>
      <c r="I750" s="34"/>
      <c r="J750" s="34"/>
      <c r="K750" s="34"/>
      <c r="L750" s="34"/>
      <c r="M750" s="34"/>
      <c r="N750" s="35"/>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6"/>
      <c r="DB750" s="36"/>
      <c r="DC750" s="36"/>
      <c r="DD750" s="36"/>
      <c r="DE750" s="36"/>
      <c r="DF750" s="36"/>
      <c r="DG750" s="34"/>
      <c r="DH750" s="34"/>
      <c r="DI750" s="34"/>
      <c r="DJ750" s="34"/>
      <c r="DK750" s="34"/>
      <c r="DL750" s="34"/>
      <c r="DM750" s="34"/>
      <c r="DN750" s="36"/>
      <c r="DO750" s="36"/>
      <c r="DP750" s="34"/>
      <c r="DQ750" s="34"/>
    </row>
    <row r="751" spans="2:121" x14ac:dyDescent="0.25">
      <c r="B751" t="str">
        <f t="shared" si="2"/>
        <v>________</v>
      </c>
      <c r="C751" s="34"/>
      <c r="D751" s="34"/>
      <c r="E751" s="34"/>
      <c r="F751" s="34"/>
      <c r="G751" s="34"/>
      <c r="H751" s="34"/>
      <c r="I751" s="34"/>
      <c r="J751" s="34"/>
      <c r="K751" s="34"/>
      <c r="L751" s="34"/>
      <c r="M751" s="34"/>
      <c r="N751" s="35"/>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6"/>
      <c r="DC751" s="36"/>
      <c r="DD751" s="36"/>
      <c r="DE751" s="34"/>
      <c r="DF751" s="34"/>
      <c r="DG751" s="34"/>
      <c r="DH751" s="34"/>
      <c r="DI751" s="34"/>
      <c r="DJ751" s="34"/>
      <c r="DK751" s="34"/>
      <c r="DL751" s="34"/>
      <c r="DM751" s="34"/>
      <c r="DN751" s="36"/>
      <c r="DO751" s="36"/>
      <c r="DP751" s="34"/>
      <c r="DQ751" s="34"/>
    </row>
    <row r="752" spans="2:121" x14ac:dyDescent="0.25">
      <c r="B752" t="str">
        <f t="shared" si="2"/>
        <v>________</v>
      </c>
      <c r="C752" s="34"/>
      <c r="D752" s="34"/>
      <c r="E752" s="34"/>
      <c r="F752" s="34"/>
      <c r="G752" s="34"/>
      <c r="H752" s="34"/>
      <c r="I752" s="34"/>
      <c r="J752" s="34"/>
      <c r="K752" s="34"/>
      <c r="L752" s="34"/>
      <c r="M752" s="34"/>
      <c r="N752" s="35"/>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6"/>
      <c r="DO752" s="36"/>
      <c r="DP752" s="34"/>
      <c r="DQ752" s="34"/>
    </row>
    <row r="753" spans="2:121" x14ac:dyDescent="0.25">
      <c r="B753" t="str">
        <f t="shared" si="2"/>
        <v>________</v>
      </c>
      <c r="C753" s="34"/>
      <c r="D753" s="34"/>
      <c r="E753" s="34"/>
      <c r="F753" s="34"/>
      <c r="G753" s="34"/>
      <c r="H753" s="34"/>
      <c r="I753" s="34"/>
      <c r="J753" s="34"/>
      <c r="K753" s="34"/>
      <c r="L753" s="34"/>
      <c r="M753" s="34"/>
      <c r="N753" s="35"/>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6"/>
      <c r="DO753" s="36"/>
      <c r="DP753" s="34"/>
      <c r="DQ753" s="34"/>
    </row>
    <row r="754" spans="2:121" x14ac:dyDescent="0.25">
      <c r="B754" t="str">
        <f t="shared" si="2"/>
        <v>________</v>
      </c>
      <c r="C754" s="34"/>
      <c r="D754" s="34"/>
      <c r="E754" s="34"/>
      <c r="F754" s="34"/>
      <c r="G754" s="34"/>
      <c r="H754" s="34"/>
      <c r="I754" s="34"/>
      <c r="J754" s="34"/>
      <c r="K754" s="34"/>
      <c r="L754" s="34"/>
      <c r="M754" s="34"/>
      <c r="N754" s="35"/>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6"/>
      <c r="DC754" s="36"/>
      <c r="DD754" s="36"/>
      <c r="DE754" s="34"/>
      <c r="DF754" s="34"/>
      <c r="DG754" s="34"/>
      <c r="DH754" s="34"/>
      <c r="DI754" s="34"/>
      <c r="DJ754" s="34"/>
      <c r="DK754" s="34"/>
      <c r="DL754" s="34"/>
      <c r="DM754" s="34"/>
      <c r="DN754" s="36"/>
      <c r="DO754" s="36"/>
      <c r="DP754" s="34"/>
      <c r="DQ754" s="34"/>
    </row>
    <row r="755" spans="2:121" x14ac:dyDescent="0.25">
      <c r="B755" t="str">
        <f t="shared" si="2"/>
        <v>________</v>
      </c>
      <c r="C755" s="34"/>
      <c r="D755" s="34"/>
      <c r="E755" s="34"/>
      <c r="F755" s="34"/>
      <c r="G755" s="34"/>
      <c r="H755" s="34"/>
      <c r="I755" s="34"/>
      <c r="J755" s="34"/>
      <c r="K755" s="34"/>
      <c r="L755" s="34"/>
      <c r="M755" s="34"/>
      <c r="N755" s="35"/>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6"/>
      <c r="DB755" s="36"/>
      <c r="DC755" s="34"/>
      <c r="DD755" s="34"/>
      <c r="DE755" s="34"/>
      <c r="DF755" s="34"/>
      <c r="DG755" s="34"/>
      <c r="DH755" s="34"/>
      <c r="DI755" s="34"/>
      <c r="DJ755" s="34"/>
      <c r="DK755" s="34"/>
      <c r="DL755" s="34"/>
      <c r="DM755" s="34"/>
      <c r="DN755" s="36"/>
      <c r="DO755" s="36"/>
      <c r="DP755" s="34"/>
      <c r="DQ755" s="34"/>
    </row>
    <row r="756" spans="2:121" x14ac:dyDescent="0.25">
      <c r="B756" t="str">
        <f t="shared" si="2"/>
        <v>________</v>
      </c>
      <c r="C756" s="34"/>
      <c r="D756" s="34"/>
      <c r="E756" s="34"/>
      <c r="F756" s="34"/>
      <c r="G756" s="34"/>
      <c r="H756" s="34"/>
      <c r="I756" s="34"/>
      <c r="J756" s="34"/>
      <c r="K756" s="34"/>
      <c r="L756" s="34"/>
      <c r="M756" s="34"/>
      <c r="N756" s="35"/>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6"/>
      <c r="DB756" s="36"/>
      <c r="DC756" s="34"/>
      <c r="DD756" s="34"/>
      <c r="DE756" s="34"/>
      <c r="DF756" s="34"/>
      <c r="DG756" s="34"/>
      <c r="DH756" s="34"/>
      <c r="DI756" s="34"/>
      <c r="DJ756" s="34"/>
      <c r="DK756" s="34"/>
      <c r="DL756" s="34"/>
      <c r="DM756" s="34"/>
      <c r="DN756" s="34"/>
      <c r="DO756" s="36"/>
      <c r="DP756" s="34"/>
      <c r="DQ756" s="34"/>
    </row>
    <row r="757" spans="2:121" x14ac:dyDescent="0.25">
      <c r="B757" t="str">
        <f t="shared" si="2"/>
        <v>________</v>
      </c>
      <c r="C757" s="34"/>
      <c r="D757" s="34"/>
      <c r="E757" s="34"/>
      <c r="F757" s="34"/>
      <c r="G757" s="34"/>
      <c r="H757" s="34"/>
      <c r="I757" s="34"/>
      <c r="J757" s="34"/>
      <c r="K757" s="34"/>
      <c r="L757" s="34"/>
      <c r="M757" s="34"/>
      <c r="N757" s="35"/>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6"/>
      <c r="DB757" s="36"/>
      <c r="DC757" s="36"/>
      <c r="DD757" s="34"/>
      <c r="DE757" s="34"/>
      <c r="DF757" s="34"/>
      <c r="DG757" s="34"/>
      <c r="DH757" s="34"/>
      <c r="DI757" s="34"/>
      <c r="DJ757" s="34"/>
      <c r="DK757" s="34"/>
      <c r="DL757" s="34"/>
      <c r="DM757" s="34"/>
      <c r="DN757" s="34"/>
      <c r="DO757" s="34"/>
      <c r="DP757" s="34"/>
      <c r="DQ757" s="34"/>
    </row>
    <row r="758" spans="2:121" x14ac:dyDescent="0.25">
      <c r="B758" t="str">
        <f t="shared" si="2"/>
        <v>________</v>
      </c>
      <c r="C758" s="34"/>
      <c r="D758" s="34"/>
      <c r="E758" s="34"/>
      <c r="F758" s="34"/>
      <c r="G758" s="34"/>
      <c r="H758" s="34"/>
      <c r="I758" s="34"/>
      <c r="J758" s="34"/>
      <c r="K758" s="34"/>
      <c r="L758" s="34"/>
      <c r="M758" s="34"/>
      <c r="N758" s="35"/>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6"/>
      <c r="DB758" s="36"/>
      <c r="DC758" s="34"/>
      <c r="DD758" s="34"/>
      <c r="DE758" s="34"/>
      <c r="DF758" s="34"/>
      <c r="DG758" s="34"/>
      <c r="DH758" s="34"/>
      <c r="DI758" s="34"/>
      <c r="DJ758" s="34"/>
      <c r="DK758" s="34"/>
      <c r="DL758" s="34"/>
      <c r="DM758" s="34"/>
      <c r="DN758" s="34"/>
      <c r="DO758" s="36"/>
      <c r="DP758" s="34"/>
      <c r="DQ758" s="34"/>
    </row>
    <row r="759" spans="2:121" x14ac:dyDescent="0.25">
      <c r="B759" t="str">
        <f t="shared" si="2"/>
        <v>________</v>
      </c>
      <c r="C759" s="34"/>
      <c r="D759" s="34"/>
      <c r="E759" s="34"/>
      <c r="F759" s="34"/>
      <c r="G759" s="34"/>
      <c r="H759" s="34"/>
      <c r="I759" s="34"/>
      <c r="J759" s="34"/>
      <c r="K759" s="34"/>
      <c r="L759" s="34"/>
      <c r="M759" s="34"/>
      <c r="N759" s="35"/>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6"/>
      <c r="DB759" s="36"/>
      <c r="DC759" s="34"/>
      <c r="DD759" s="34"/>
      <c r="DE759" s="34"/>
      <c r="DF759" s="34"/>
      <c r="DG759" s="34"/>
      <c r="DH759" s="34"/>
      <c r="DI759" s="34"/>
      <c r="DJ759" s="34"/>
      <c r="DK759" s="34"/>
      <c r="DL759" s="34"/>
      <c r="DM759" s="34"/>
      <c r="DN759" s="34"/>
      <c r="DO759" s="36"/>
      <c r="DP759" s="34"/>
      <c r="DQ759" s="34"/>
    </row>
    <row r="760" spans="2:121" x14ac:dyDescent="0.25">
      <c r="B760" t="str">
        <f t="shared" si="2"/>
        <v>________</v>
      </c>
      <c r="C760" s="34"/>
      <c r="D760" s="34"/>
      <c r="E760" s="34"/>
      <c r="F760" s="34"/>
      <c r="G760" s="34"/>
      <c r="H760" s="34"/>
      <c r="I760" s="34"/>
      <c r="J760" s="34"/>
      <c r="K760" s="34"/>
      <c r="L760" s="34"/>
      <c r="M760" s="34"/>
      <c r="N760" s="35"/>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6"/>
      <c r="DB760" s="36"/>
      <c r="DC760" s="36"/>
      <c r="DD760" s="36"/>
      <c r="DE760" s="34"/>
      <c r="DF760" s="34"/>
      <c r="DG760" s="34"/>
      <c r="DH760" s="34"/>
      <c r="DI760" s="34"/>
      <c r="DJ760" s="34"/>
      <c r="DK760" s="34"/>
      <c r="DL760" s="34"/>
      <c r="DM760" s="34"/>
      <c r="DN760" s="34"/>
      <c r="DO760" s="34"/>
      <c r="DP760" s="34"/>
      <c r="DQ760" s="34"/>
    </row>
    <row r="761" spans="2:121" x14ac:dyDescent="0.25">
      <c r="B761" t="str">
        <f t="shared" si="2"/>
        <v>________</v>
      </c>
      <c r="C761" s="34"/>
      <c r="D761" s="34"/>
      <c r="E761" s="34"/>
      <c r="F761" s="34"/>
      <c r="G761" s="34"/>
      <c r="H761" s="34"/>
      <c r="I761" s="34"/>
      <c r="J761" s="34"/>
      <c r="K761" s="34"/>
      <c r="L761" s="34"/>
      <c r="M761" s="34"/>
      <c r="N761" s="35"/>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6"/>
      <c r="DB761" s="36"/>
      <c r="DC761" s="36"/>
      <c r="DD761" s="34"/>
      <c r="DE761" s="34"/>
      <c r="DF761" s="34"/>
      <c r="DG761" s="34"/>
      <c r="DH761" s="34"/>
      <c r="DI761" s="34"/>
      <c r="DJ761" s="34"/>
      <c r="DK761" s="34"/>
      <c r="DL761" s="34"/>
      <c r="DM761" s="34"/>
      <c r="DN761" s="34"/>
      <c r="DO761" s="36"/>
      <c r="DP761" s="34"/>
      <c r="DQ761" s="34"/>
    </row>
    <row r="762" spans="2:121" x14ac:dyDescent="0.25">
      <c r="B762" t="str">
        <f t="shared" si="2"/>
        <v>________</v>
      </c>
      <c r="C762" s="34"/>
      <c r="D762" s="34"/>
      <c r="E762" s="34"/>
      <c r="F762" s="34"/>
      <c r="G762" s="34"/>
      <c r="H762" s="34"/>
      <c r="I762" s="34"/>
      <c r="J762" s="34"/>
      <c r="K762" s="34"/>
      <c r="L762" s="34"/>
      <c r="M762" s="34"/>
      <c r="N762" s="35"/>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6"/>
      <c r="DB762" s="36"/>
      <c r="DC762" s="36"/>
      <c r="DD762" s="36"/>
      <c r="DE762" s="34"/>
      <c r="DF762" s="34"/>
      <c r="DG762" s="34"/>
      <c r="DH762" s="34"/>
      <c r="DI762" s="34"/>
      <c r="DJ762" s="34"/>
      <c r="DK762" s="34"/>
      <c r="DL762" s="34"/>
      <c r="DM762" s="34"/>
      <c r="DN762" s="36"/>
      <c r="DO762" s="36"/>
      <c r="DP762" s="34"/>
      <c r="DQ762" s="34"/>
    </row>
    <row r="763" spans="2:121" x14ac:dyDescent="0.25">
      <c r="B763" t="str">
        <f t="shared" si="2"/>
        <v>________</v>
      </c>
      <c r="C763" s="34"/>
      <c r="D763" s="34"/>
      <c r="E763" s="34"/>
      <c r="F763" s="34"/>
      <c r="G763" s="34"/>
      <c r="H763" s="34"/>
      <c r="I763" s="34"/>
      <c r="J763" s="34"/>
      <c r="K763" s="34"/>
      <c r="L763" s="34"/>
      <c r="M763" s="34"/>
      <c r="N763" s="35"/>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6"/>
      <c r="DB763" s="36"/>
      <c r="DC763" s="36"/>
      <c r="DD763" s="34"/>
      <c r="DE763" s="34"/>
      <c r="DF763" s="34"/>
      <c r="DG763" s="34"/>
      <c r="DH763" s="34"/>
      <c r="DI763" s="34"/>
      <c r="DJ763" s="34"/>
      <c r="DK763" s="34"/>
      <c r="DL763" s="34"/>
      <c r="DM763" s="34"/>
      <c r="DN763" s="34"/>
      <c r="DO763" s="36"/>
      <c r="DP763" s="34"/>
      <c r="DQ763" s="34"/>
    </row>
    <row r="764" spans="2:121" x14ac:dyDescent="0.25">
      <c r="B764" t="str">
        <f t="shared" si="2"/>
        <v>________</v>
      </c>
      <c r="C764" s="34"/>
      <c r="D764" s="34"/>
      <c r="E764" s="34"/>
      <c r="F764" s="34"/>
      <c r="G764" s="34"/>
      <c r="H764" s="34"/>
      <c r="I764" s="34"/>
      <c r="J764" s="34"/>
      <c r="K764" s="34"/>
      <c r="L764" s="34"/>
      <c r="M764" s="34"/>
      <c r="N764" s="35"/>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6"/>
      <c r="DB764" s="36"/>
      <c r="DC764" s="36"/>
      <c r="DD764" s="36"/>
      <c r="DE764" s="34"/>
      <c r="DF764" s="34"/>
      <c r="DG764" s="34"/>
      <c r="DH764" s="34"/>
      <c r="DI764" s="34"/>
      <c r="DJ764" s="34"/>
      <c r="DK764" s="34"/>
      <c r="DL764" s="34"/>
      <c r="DM764" s="34"/>
      <c r="DN764" s="36"/>
      <c r="DO764" s="36"/>
      <c r="DP764" s="34"/>
      <c r="DQ764" s="34"/>
    </row>
    <row r="765" spans="2:121" x14ac:dyDescent="0.25">
      <c r="B765" t="str">
        <f t="shared" si="2"/>
        <v>________</v>
      </c>
      <c r="C765" s="34"/>
      <c r="D765" s="34"/>
      <c r="E765" s="34"/>
      <c r="F765" s="34"/>
      <c r="G765" s="34"/>
      <c r="H765" s="34"/>
      <c r="I765" s="34"/>
      <c r="J765" s="34"/>
      <c r="K765" s="34"/>
      <c r="L765" s="34"/>
      <c r="M765" s="34"/>
      <c r="N765" s="35"/>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6"/>
      <c r="DC765" s="36"/>
      <c r="DD765" s="34"/>
      <c r="DE765" s="34"/>
      <c r="DF765" s="34"/>
      <c r="DG765" s="34"/>
      <c r="DH765" s="34"/>
      <c r="DI765" s="34"/>
      <c r="DJ765" s="34"/>
      <c r="DK765" s="34"/>
      <c r="DL765" s="34"/>
      <c r="DM765" s="34"/>
      <c r="DN765" s="36"/>
      <c r="DO765" s="36"/>
      <c r="DP765" s="34"/>
      <c r="DQ765" s="34"/>
    </row>
    <row r="766" spans="2:121" x14ac:dyDescent="0.25">
      <c r="B766" t="str">
        <f t="shared" si="2"/>
        <v>________</v>
      </c>
      <c r="C766" s="34"/>
      <c r="D766" s="34"/>
      <c r="E766" s="34"/>
      <c r="F766" s="34"/>
      <c r="G766" s="34"/>
      <c r="H766" s="34"/>
      <c r="I766" s="34"/>
      <c r="J766" s="34"/>
      <c r="K766" s="34"/>
      <c r="L766" s="34"/>
      <c r="M766" s="34"/>
      <c r="N766" s="35"/>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row>
    <row r="767" spans="2:121" x14ac:dyDescent="0.25">
      <c r="B767" t="str">
        <f t="shared" si="2"/>
        <v>________</v>
      </c>
      <c r="C767" s="34"/>
      <c r="D767" s="34"/>
      <c r="E767" s="34"/>
      <c r="F767" s="34"/>
      <c r="G767" s="34"/>
      <c r="H767" s="34"/>
      <c r="I767" s="34"/>
      <c r="J767" s="34"/>
      <c r="K767" s="34"/>
      <c r="L767" s="34"/>
      <c r="M767" s="34"/>
      <c r="N767" s="35"/>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6"/>
      <c r="DC767" s="34"/>
      <c r="DD767" s="34"/>
      <c r="DE767" s="34"/>
      <c r="DF767" s="34"/>
      <c r="DG767" s="34"/>
      <c r="DH767" s="34"/>
      <c r="DI767" s="34"/>
      <c r="DJ767" s="34"/>
      <c r="DK767" s="34"/>
      <c r="DL767" s="34"/>
      <c r="DM767" s="34"/>
      <c r="DN767" s="34"/>
      <c r="DO767" s="36"/>
      <c r="DP767" s="34"/>
      <c r="DQ767" s="34"/>
    </row>
    <row r="768" spans="2:121" x14ac:dyDescent="0.25">
      <c r="B768" t="str">
        <f t="shared" si="2"/>
        <v>________</v>
      </c>
      <c r="C768" s="34"/>
      <c r="D768" s="34"/>
      <c r="E768" s="34"/>
      <c r="F768" s="34"/>
      <c r="G768" s="34"/>
      <c r="H768" s="34"/>
      <c r="I768" s="34"/>
      <c r="J768" s="34"/>
      <c r="K768" s="34"/>
      <c r="L768" s="34"/>
      <c r="M768" s="34"/>
      <c r="N768" s="35"/>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6"/>
      <c r="DB768" s="36"/>
      <c r="DC768" s="34"/>
      <c r="DD768" s="34"/>
      <c r="DE768" s="34"/>
      <c r="DF768" s="34"/>
      <c r="DG768" s="34"/>
      <c r="DH768" s="34"/>
      <c r="DI768" s="34"/>
      <c r="DJ768" s="34"/>
      <c r="DK768" s="34"/>
      <c r="DL768" s="34"/>
      <c r="DM768" s="34"/>
      <c r="DN768" s="34"/>
      <c r="DO768" s="34"/>
      <c r="DP768" s="34"/>
      <c r="DQ768" s="34"/>
    </row>
    <row r="769" spans="2:121" x14ac:dyDescent="0.25">
      <c r="B769" t="str">
        <f t="shared" si="2"/>
        <v>________</v>
      </c>
      <c r="C769" s="34"/>
      <c r="D769" s="34"/>
      <c r="E769" s="34"/>
      <c r="F769" s="34"/>
      <c r="G769" s="34"/>
      <c r="H769" s="34"/>
      <c r="I769" s="34"/>
      <c r="J769" s="34"/>
      <c r="K769" s="34"/>
      <c r="L769" s="34"/>
      <c r="M769" s="34"/>
      <c r="N769" s="35"/>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6"/>
      <c r="CS769" s="36"/>
      <c r="CT769" s="36"/>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4"/>
      <c r="DQ769" s="34"/>
    </row>
    <row r="770" spans="2:121" x14ac:dyDescent="0.25">
      <c r="B770" t="str">
        <f t="shared" si="2"/>
        <v>________</v>
      </c>
      <c r="C770" s="34"/>
      <c r="D770" s="34"/>
      <c r="E770" s="34"/>
      <c r="F770" s="34"/>
      <c r="G770" s="34"/>
      <c r="H770" s="34"/>
      <c r="I770" s="34"/>
      <c r="J770" s="34"/>
      <c r="K770" s="34"/>
      <c r="L770" s="34"/>
      <c r="M770" s="34"/>
      <c r="N770" s="35"/>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6"/>
      <c r="CS770" s="36"/>
      <c r="CT770" s="36"/>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4"/>
      <c r="DQ770" s="34"/>
    </row>
    <row r="771" spans="2:121" x14ac:dyDescent="0.25">
      <c r="B771" t="str">
        <f t="shared" si="2"/>
        <v>________</v>
      </c>
      <c r="C771" s="34"/>
      <c r="D771" s="34"/>
      <c r="E771" s="34"/>
      <c r="F771" s="34"/>
      <c r="G771" s="34"/>
      <c r="H771" s="34"/>
      <c r="I771" s="34"/>
      <c r="J771" s="34"/>
      <c r="K771" s="34"/>
      <c r="L771" s="34"/>
      <c r="M771" s="34"/>
      <c r="N771" s="35"/>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6"/>
      <c r="CS771" s="36"/>
      <c r="CT771" s="36"/>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4"/>
      <c r="DQ771" s="34"/>
    </row>
    <row r="772" spans="2:121" x14ac:dyDescent="0.25">
      <c r="B772" t="str">
        <f t="shared" si="2"/>
        <v>________</v>
      </c>
      <c r="C772" s="34"/>
      <c r="D772" s="34"/>
      <c r="E772" s="34"/>
      <c r="F772" s="34"/>
      <c r="G772" s="34"/>
      <c r="H772" s="34"/>
      <c r="I772" s="34"/>
      <c r="J772" s="34"/>
      <c r="K772" s="34"/>
      <c r="L772" s="34"/>
      <c r="M772" s="34"/>
      <c r="N772" s="35"/>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6"/>
      <c r="CS772" s="36"/>
      <c r="CT772" s="36"/>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4"/>
      <c r="DQ772" s="34"/>
    </row>
    <row r="773" spans="2:121" x14ac:dyDescent="0.25">
      <c r="B773" t="str">
        <f t="shared" si="2"/>
        <v>________</v>
      </c>
      <c r="C773" s="34"/>
      <c r="D773" s="34"/>
      <c r="E773" s="34"/>
      <c r="F773" s="34"/>
      <c r="G773" s="34"/>
      <c r="H773" s="34"/>
      <c r="I773" s="34"/>
      <c r="J773" s="34"/>
      <c r="K773" s="34"/>
      <c r="L773" s="34"/>
      <c r="M773" s="34"/>
      <c r="N773" s="35"/>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6"/>
      <c r="CS773" s="36"/>
      <c r="CT773" s="36"/>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4"/>
      <c r="DQ773" s="34"/>
    </row>
    <row r="774" spans="2:121" x14ac:dyDescent="0.25">
      <c r="B774" t="str">
        <f t="shared" si="2"/>
        <v>________</v>
      </c>
      <c r="C774" s="34"/>
      <c r="D774" s="34"/>
      <c r="E774" s="34"/>
      <c r="F774" s="34"/>
      <c r="G774" s="34"/>
      <c r="H774" s="34"/>
      <c r="I774" s="34"/>
      <c r="J774" s="34"/>
      <c r="K774" s="34"/>
      <c r="L774" s="34"/>
      <c r="M774" s="34"/>
      <c r="N774" s="35"/>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4"/>
      <c r="DQ774" s="34"/>
    </row>
    <row r="775" spans="2:121" x14ac:dyDescent="0.25">
      <c r="B775" t="str">
        <f t="shared" si="2"/>
        <v>________</v>
      </c>
      <c r="C775" s="34"/>
      <c r="D775" s="34"/>
      <c r="E775" s="34"/>
      <c r="F775" s="34"/>
      <c r="G775" s="34"/>
      <c r="H775" s="34"/>
      <c r="I775" s="34"/>
      <c r="J775" s="34"/>
      <c r="K775" s="34"/>
      <c r="L775" s="34"/>
      <c r="M775" s="34"/>
      <c r="N775" s="35"/>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6"/>
      <c r="DB775" s="36"/>
      <c r="DC775" s="36"/>
      <c r="DD775" s="36"/>
      <c r="DE775" s="36"/>
      <c r="DF775" s="36"/>
      <c r="DG775" s="36"/>
      <c r="DH775" s="36"/>
      <c r="DI775" s="36"/>
      <c r="DJ775" s="36"/>
      <c r="DK775" s="34"/>
      <c r="DL775" s="36"/>
      <c r="DM775" s="36"/>
      <c r="DN775" s="36"/>
      <c r="DO775" s="36"/>
      <c r="DP775" s="34"/>
      <c r="DQ775" s="34"/>
    </row>
    <row r="776" spans="2:121" x14ac:dyDescent="0.25">
      <c r="B776" t="str">
        <f t="shared" si="2"/>
        <v>________</v>
      </c>
      <c r="C776" s="34"/>
      <c r="D776" s="34"/>
      <c r="E776" s="34"/>
      <c r="F776" s="34"/>
      <c r="G776" s="34"/>
      <c r="H776" s="34"/>
      <c r="I776" s="34"/>
      <c r="J776" s="34"/>
      <c r="K776" s="34"/>
      <c r="L776" s="34"/>
      <c r="M776" s="34"/>
      <c r="N776" s="35"/>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4"/>
      <c r="DQ776" s="34"/>
    </row>
    <row r="777" spans="2:121" x14ac:dyDescent="0.25">
      <c r="B777" t="str">
        <f t="shared" si="2"/>
        <v>________</v>
      </c>
      <c r="C777" s="34"/>
      <c r="D777" s="34"/>
      <c r="E777" s="34"/>
      <c r="F777" s="34"/>
      <c r="G777" s="34"/>
      <c r="H777" s="34"/>
      <c r="I777" s="34"/>
      <c r="J777" s="34"/>
      <c r="K777" s="34"/>
      <c r="L777" s="34"/>
      <c r="M777" s="34"/>
      <c r="N777" s="35"/>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6"/>
      <c r="CS777" s="36"/>
      <c r="CT777" s="36"/>
      <c r="CU777" s="36"/>
      <c r="CV777" s="36"/>
      <c r="CW777" s="36"/>
      <c r="CX777" s="36"/>
      <c r="CY777" s="36"/>
      <c r="CZ777" s="36"/>
      <c r="DA777" s="36"/>
      <c r="DB777" s="36"/>
      <c r="DC777" s="36"/>
      <c r="DD777" s="36"/>
      <c r="DE777" s="36"/>
      <c r="DF777" s="36"/>
      <c r="DG777" s="36"/>
      <c r="DH777" s="36"/>
      <c r="DI777" s="36"/>
      <c r="DJ777" s="36"/>
      <c r="DK777" s="34"/>
      <c r="DL777" s="36"/>
      <c r="DM777" s="36"/>
      <c r="DN777" s="36"/>
      <c r="DO777" s="36"/>
      <c r="DP777" s="34"/>
      <c r="DQ777" s="34"/>
    </row>
    <row r="778" spans="2:121" x14ac:dyDescent="0.25">
      <c r="B778" t="str">
        <f t="shared" si="2"/>
        <v>________</v>
      </c>
      <c r="C778" s="34"/>
      <c r="D778" s="34"/>
      <c r="E778" s="34"/>
      <c r="F778" s="34"/>
      <c r="G778" s="34"/>
      <c r="H778" s="34"/>
      <c r="I778" s="34"/>
      <c r="J778" s="34"/>
      <c r="K778" s="34"/>
      <c r="L778" s="34"/>
      <c r="M778" s="34"/>
      <c r="N778" s="35"/>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6"/>
      <c r="DB778" s="36"/>
      <c r="DC778" s="36"/>
      <c r="DD778" s="36"/>
      <c r="DE778" s="36"/>
      <c r="DF778" s="36"/>
      <c r="DG778" s="36"/>
      <c r="DH778" s="34"/>
      <c r="DI778" s="34"/>
      <c r="DJ778" s="34"/>
      <c r="DK778" s="34"/>
      <c r="DL778" s="34"/>
      <c r="DM778" s="34"/>
      <c r="DN778" s="36"/>
      <c r="DO778" s="36"/>
      <c r="DP778" s="34"/>
      <c r="DQ778" s="34"/>
    </row>
    <row r="779" spans="2:121" x14ac:dyDescent="0.25">
      <c r="B779" t="str">
        <f t="shared" si="2"/>
        <v>________</v>
      </c>
      <c r="C779" s="34"/>
      <c r="D779" s="34"/>
      <c r="E779" s="34"/>
      <c r="F779" s="34"/>
      <c r="G779" s="34"/>
      <c r="H779" s="34"/>
      <c r="I779" s="34"/>
      <c r="J779" s="34"/>
      <c r="K779" s="34"/>
      <c r="L779" s="34"/>
      <c r="M779" s="34"/>
      <c r="N779" s="35"/>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6"/>
      <c r="CS779" s="36"/>
      <c r="CT779" s="36"/>
      <c r="CU779" s="36"/>
      <c r="CV779" s="36"/>
      <c r="CW779" s="36"/>
      <c r="CX779" s="36"/>
      <c r="CY779" s="36"/>
      <c r="CZ779" s="36"/>
      <c r="DA779" s="36"/>
      <c r="DB779" s="36"/>
      <c r="DC779" s="36"/>
      <c r="DD779" s="36"/>
      <c r="DE779" s="34"/>
      <c r="DF779" s="34"/>
      <c r="DG779" s="34"/>
      <c r="DH779" s="34"/>
      <c r="DI779" s="34"/>
      <c r="DJ779" s="34"/>
      <c r="DK779" s="34"/>
      <c r="DL779" s="34"/>
      <c r="DM779" s="34"/>
      <c r="DN779" s="36"/>
      <c r="DO779" s="34"/>
      <c r="DP779" s="34"/>
      <c r="DQ779" s="34"/>
    </row>
    <row r="780" spans="2:121" x14ac:dyDescent="0.25">
      <c r="B780" t="str">
        <f t="shared" si="2"/>
        <v>________</v>
      </c>
      <c r="C780" s="34"/>
      <c r="D780" s="34"/>
      <c r="E780" s="34"/>
      <c r="F780" s="34"/>
      <c r="G780" s="34"/>
      <c r="H780" s="34"/>
      <c r="I780" s="34"/>
      <c r="J780" s="34"/>
      <c r="K780" s="34"/>
      <c r="L780" s="34"/>
      <c r="M780" s="34"/>
      <c r="N780" s="35"/>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6"/>
      <c r="CV780" s="34"/>
      <c r="CW780" s="36"/>
      <c r="CX780" s="36"/>
      <c r="CY780" s="36"/>
      <c r="CZ780" s="36"/>
      <c r="DA780" s="36"/>
      <c r="DB780" s="36"/>
      <c r="DC780" s="36"/>
      <c r="DD780" s="36"/>
      <c r="DE780" s="36"/>
      <c r="DF780" s="36"/>
      <c r="DG780" s="36"/>
      <c r="DH780" s="36"/>
      <c r="DI780" s="36"/>
      <c r="DJ780" s="36"/>
      <c r="DK780" s="36"/>
      <c r="DL780" s="36"/>
      <c r="DM780" s="36"/>
      <c r="DN780" s="36"/>
      <c r="DO780" s="36"/>
      <c r="DP780" s="34"/>
      <c r="DQ780" s="34"/>
    </row>
    <row r="781" spans="2:121" x14ac:dyDescent="0.25">
      <c r="B781" t="str">
        <f t="shared" si="2"/>
        <v>________</v>
      </c>
      <c r="C781" s="34"/>
      <c r="D781" s="34"/>
      <c r="E781" s="34"/>
      <c r="F781" s="34"/>
      <c r="G781" s="34"/>
      <c r="H781" s="34"/>
      <c r="I781" s="34"/>
      <c r="J781" s="34"/>
      <c r="K781" s="34"/>
      <c r="L781" s="34"/>
      <c r="M781" s="34"/>
      <c r="N781" s="35"/>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6"/>
      <c r="CS781" s="36"/>
      <c r="CT781" s="36"/>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4"/>
      <c r="DQ781" s="34"/>
    </row>
    <row r="782" spans="2:121" x14ac:dyDescent="0.25">
      <c r="B782" t="str">
        <f t="shared" si="2"/>
        <v>________</v>
      </c>
      <c r="M782"/>
      <c r="N782" s="10"/>
      <c r="Q782"/>
      <c r="R782"/>
    </row>
    <row r="783" spans="2:121" x14ac:dyDescent="0.25">
      <c r="B783" t="str">
        <f t="shared" si="2"/>
        <v>________</v>
      </c>
      <c r="M783"/>
      <c r="N783" s="10"/>
      <c r="Q783"/>
      <c r="R783"/>
    </row>
    <row r="784" spans="2:121" x14ac:dyDescent="0.25">
      <c r="B784" t="str">
        <f t="shared" si="2"/>
        <v>________</v>
      </c>
      <c r="M784"/>
      <c r="N784" s="10"/>
      <c r="Q784"/>
      <c r="R784"/>
    </row>
    <row r="785" spans="2:18" x14ac:dyDescent="0.25">
      <c r="B785" t="str">
        <f t="shared" si="2"/>
        <v>________</v>
      </c>
      <c r="M785"/>
      <c r="N785" s="10"/>
      <c r="Q785"/>
      <c r="R785"/>
    </row>
    <row r="786" spans="2:18" x14ac:dyDescent="0.25">
      <c r="B786" t="str">
        <f t="shared" si="2"/>
        <v>________</v>
      </c>
      <c r="M786"/>
      <c r="N786" s="10"/>
      <c r="Q786"/>
      <c r="R786"/>
    </row>
    <row r="787" spans="2:18" x14ac:dyDescent="0.25">
      <c r="B787" t="str">
        <f t="shared" si="2"/>
        <v>________</v>
      </c>
      <c r="M787"/>
      <c r="N787" s="10"/>
      <c r="Q787"/>
      <c r="R787"/>
    </row>
    <row r="788" spans="2:18" x14ac:dyDescent="0.25">
      <c r="B788" t="str">
        <f t="shared" si="2"/>
        <v>________</v>
      </c>
      <c r="M788"/>
      <c r="N788" s="10"/>
      <c r="Q788"/>
      <c r="R788"/>
    </row>
    <row r="789" spans="2:18" x14ac:dyDescent="0.25">
      <c r="B789" t="str">
        <f t="shared" si="2"/>
        <v>________</v>
      </c>
      <c r="M789"/>
      <c r="N789" s="10"/>
      <c r="Q789"/>
      <c r="R789"/>
    </row>
    <row r="790" spans="2:18" x14ac:dyDescent="0.25">
      <c r="B790" t="str">
        <f t="shared" si="2"/>
        <v>________</v>
      </c>
      <c r="M790"/>
      <c r="N790" s="10"/>
      <c r="Q790"/>
      <c r="R790"/>
    </row>
    <row r="791" spans="2:18" x14ac:dyDescent="0.25">
      <c r="B791" t="str">
        <f t="shared" si="2"/>
        <v>________</v>
      </c>
      <c r="M791"/>
      <c r="N791" s="10"/>
      <c r="Q791"/>
      <c r="R791"/>
    </row>
    <row r="792" spans="2:18" x14ac:dyDescent="0.25">
      <c r="B792" t="str">
        <f t="shared" si="2"/>
        <v>________</v>
      </c>
      <c r="M792"/>
      <c r="N792" s="10"/>
      <c r="Q792"/>
      <c r="R792"/>
    </row>
    <row r="793" spans="2:18" x14ac:dyDescent="0.25">
      <c r="B793" t="str">
        <f t="shared" si="2"/>
        <v>________</v>
      </c>
      <c r="M793"/>
      <c r="N793" s="10"/>
      <c r="Q793"/>
      <c r="R793"/>
    </row>
    <row r="794" spans="2:18" x14ac:dyDescent="0.25">
      <c r="B794" t="str">
        <f t="shared" si="2"/>
        <v>________</v>
      </c>
      <c r="M794"/>
      <c r="N794" s="10"/>
      <c r="Q794"/>
      <c r="R794"/>
    </row>
    <row r="795" spans="2:18" x14ac:dyDescent="0.25">
      <c r="B795" t="str">
        <f t="shared" si="2"/>
        <v>________</v>
      </c>
      <c r="M795"/>
      <c r="N795" s="10"/>
      <c r="Q795"/>
      <c r="R795"/>
    </row>
    <row r="796" spans="2:18" x14ac:dyDescent="0.25">
      <c r="B796" t="str">
        <f t="shared" si="2"/>
        <v>________</v>
      </c>
      <c r="M796"/>
      <c r="N796" s="10"/>
      <c r="Q796"/>
      <c r="R796"/>
    </row>
    <row r="797" spans="2:18" x14ac:dyDescent="0.25">
      <c r="B797" t="str">
        <f t="shared" si="2"/>
        <v>________</v>
      </c>
      <c r="M797"/>
      <c r="N797" s="10"/>
      <c r="Q797"/>
      <c r="R797"/>
    </row>
    <row r="798" spans="2:18" x14ac:dyDescent="0.25">
      <c r="B798" t="str">
        <f t="shared" si="2"/>
        <v>________</v>
      </c>
      <c r="M798"/>
      <c r="N798" s="10"/>
      <c r="Q798"/>
      <c r="R798"/>
    </row>
    <row r="799" spans="2:18" x14ac:dyDescent="0.25">
      <c r="B799" t="str">
        <f t="shared" si="2"/>
        <v>________</v>
      </c>
      <c r="M799"/>
      <c r="N799" s="10"/>
      <c r="Q799"/>
      <c r="R799"/>
    </row>
    <row r="800" spans="2:18" x14ac:dyDescent="0.25">
      <c r="B800" t="str">
        <f t="shared" si="2"/>
        <v>________</v>
      </c>
      <c r="M800"/>
      <c r="N800" s="10"/>
      <c r="Q800"/>
      <c r="R800"/>
    </row>
    <row r="801" spans="2:18" x14ac:dyDescent="0.25">
      <c r="B801" t="str">
        <f t="shared" si="2"/>
        <v>________</v>
      </c>
      <c r="M801"/>
      <c r="N801" s="10"/>
      <c r="Q801"/>
      <c r="R801"/>
    </row>
    <row r="802" spans="2:18" x14ac:dyDescent="0.25">
      <c r="B802" t="str">
        <f t="shared" si="2"/>
        <v>________</v>
      </c>
      <c r="M802"/>
      <c r="N802" s="10"/>
      <c r="Q802"/>
      <c r="R802"/>
    </row>
    <row r="803" spans="2:18" x14ac:dyDescent="0.25">
      <c r="B803" t="str">
        <f t="shared" si="2"/>
        <v>________</v>
      </c>
      <c r="M803"/>
      <c r="N803" s="10"/>
      <c r="Q803"/>
      <c r="R803"/>
    </row>
    <row r="804" spans="2:18" x14ac:dyDescent="0.25">
      <c r="B804" t="str">
        <f t="shared" si="2"/>
        <v>________</v>
      </c>
      <c r="M804"/>
      <c r="N804" s="10"/>
      <c r="Q804"/>
      <c r="R804"/>
    </row>
    <row r="805" spans="2:18" x14ac:dyDescent="0.25">
      <c r="B805" t="str">
        <f t="shared" si="2"/>
        <v>________</v>
      </c>
      <c r="M805"/>
      <c r="N805" s="10"/>
      <c r="Q805"/>
      <c r="R805"/>
    </row>
    <row r="806" spans="2:18" x14ac:dyDescent="0.25">
      <c r="B806" t="str">
        <f t="shared" si="2"/>
        <v>________</v>
      </c>
      <c r="M806"/>
      <c r="N806" s="10"/>
      <c r="Q806"/>
      <c r="R806"/>
    </row>
    <row r="807" spans="2:18" x14ac:dyDescent="0.25">
      <c r="B807" t="str">
        <f t="shared" si="2"/>
        <v>________</v>
      </c>
      <c r="M807"/>
      <c r="N807" s="10"/>
      <c r="Q807"/>
      <c r="R807"/>
    </row>
    <row r="808" spans="2:18" x14ac:dyDescent="0.25">
      <c r="B808" t="str">
        <f t="shared" si="2"/>
        <v>________</v>
      </c>
      <c r="M808"/>
      <c r="N808" s="10"/>
      <c r="Q808"/>
      <c r="R808"/>
    </row>
    <row r="809" spans="2:18" x14ac:dyDescent="0.25">
      <c r="B809" t="str">
        <f t="shared" ref="B809:B872" si="3">E809&amp;"_"&amp;F809&amp;"_"&amp;G809&amp;"_"&amp;H809&amp;"_"&amp;I809&amp;"_"&amp;J809&amp;"_"&amp;K809&amp;"_"&amp;L809&amp;"_"&amp;M809</f>
        <v>________</v>
      </c>
      <c r="M809"/>
      <c r="N809" s="10"/>
      <c r="Q809"/>
      <c r="R809"/>
    </row>
    <row r="810" spans="2:18" x14ac:dyDescent="0.25">
      <c r="B810" t="str">
        <f t="shared" si="3"/>
        <v>________</v>
      </c>
      <c r="M810"/>
      <c r="N810" s="10"/>
      <c r="Q810"/>
      <c r="R810"/>
    </row>
    <row r="811" spans="2:18" x14ac:dyDescent="0.25">
      <c r="B811" t="str">
        <f t="shared" si="3"/>
        <v>________</v>
      </c>
      <c r="M811"/>
      <c r="N811" s="10"/>
      <c r="Q811"/>
      <c r="R811"/>
    </row>
    <row r="812" spans="2:18" x14ac:dyDescent="0.25">
      <c r="B812" t="str">
        <f t="shared" si="3"/>
        <v>________</v>
      </c>
      <c r="M812"/>
      <c r="N812" s="10"/>
      <c r="Q812"/>
      <c r="R812"/>
    </row>
    <row r="813" spans="2:18" x14ac:dyDescent="0.25">
      <c r="B813" t="str">
        <f t="shared" si="3"/>
        <v>________</v>
      </c>
      <c r="M813"/>
      <c r="N813" s="10"/>
      <c r="Q813"/>
      <c r="R813"/>
    </row>
    <row r="814" spans="2:18" x14ac:dyDescent="0.25">
      <c r="B814" t="str">
        <f t="shared" si="3"/>
        <v>________</v>
      </c>
      <c r="M814"/>
      <c r="N814" s="10"/>
      <c r="Q814"/>
      <c r="R814"/>
    </row>
    <row r="815" spans="2:18" x14ac:dyDescent="0.25">
      <c r="B815" t="str">
        <f t="shared" si="3"/>
        <v>________</v>
      </c>
      <c r="M815"/>
      <c r="N815" s="10"/>
      <c r="Q815"/>
      <c r="R815"/>
    </row>
    <row r="816" spans="2:18" x14ac:dyDescent="0.25">
      <c r="B816" t="str">
        <f t="shared" si="3"/>
        <v>________</v>
      </c>
      <c r="M816"/>
      <c r="N816" s="10"/>
      <c r="Q816"/>
      <c r="R816"/>
    </row>
    <row r="817" spans="2:18" x14ac:dyDescent="0.25">
      <c r="B817" t="str">
        <f t="shared" si="3"/>
        <v>________</v>
      </c>
      <c r="M817"/>
      <c r="N817" s="10"/>
      <c r="Q817"/>
      <c r="R817"/>
    </row>
    <row r="818" spans="2:18" x14ac:dyDescent="0.25">
      <c r="B818" t="str">
        <f t="shared" si="3"/>
        <v>________</v>
      </c>
      <c r="M818"/>
      <c r="N818" s="10"/>
      <c r="Q818"/>
      <c r="R818"/>
    </row>
    <row r="819" spans="2:18" x14ac:dyDescent="0.25">
      <c r="B819" t="str">
        <f t="shared" si="3"/>
        <v>________</v>
      </c>
      <c r="M819"/>
      <c r="N819" s="10"/>
      <c r="Q819"/>
      <c r="R819"/>
    </row>
    <row r="820" spans="2:18" x14ac:dyDescent="0.25">
      <c r="B820" t="str">
        <f t="shared" si="3"/>
        <v>________</v>
      </c>
      <c r="M820"/>
      <c r="N820" s="10"/>
      <c r="Q820"/>
      <c r="R820"/>
    </row>
    <row r="821" spans="2:18" x14ac:dyDescent="0.25">
      <c r="B821" t="str">
        <f t="shared" si="3"/>
        <v>________</v>
      </c>
      <c r="M821"/>
      <c r="N821" s="10"/>
      <c r="Q821"/>
      <c r="R821"/>
    </row>
    <row r="822" spans="2:18" x14ac:dyDescent="0.25">
      <c r="B822" t="str">
        <f t="shared" si="3"/>
        <v>________</v>
      </c>
      <c r="M822"/>
      <c r="N822" s="10"/>
      <c r="Q822"/>
      <c r="R822"/>
    </row>
    <row r="823" spans="2:18" x14ac:dyDescent="0.25">
      <c r="B823" t="str">
        <f t="shared" si="3"/>
        <v>________</v>
      </c>
      <c r="M823"/>
      <c r="N823" s="10"/>
      <c r="Q823"/>
      <c r="R823"/>
    </row>
    <row r="824" spans="2:18" x14ac:dyDescent="0.25">
      <c r="B824" t="str">
        <f t="shared" si="3"/>
        <v>________</v>
      </c>
      <c r="M824"/>
      <c r="N824" s="10"/>
      <c r="Q824"/>
      <c r="R824"/>
    </row>
    <row r="825" spans="2:18" x14ac:dyDescent="0.25">
      <c r="B825" t="str">
        <f t="shared" si="3"/>
        <v>________</v>
      </c>
      <c r="M825"/>
      <c r="N825" s="10"/>
      <c r="Q825"/>
      <c r="R825"/>
    </row>
    <row r="826" spans="2:18" x14ac:dyDescent="0.25">
      <c r="B826" t="str">
        <f t="shared" si="3"/>
        <v>________</v>
      </c>
      <c r="M826"/>
      <c r="N826" s="10"/>
      <c r="Q826"/>
      <c r="R826"/>
    </row>
    <row r="827" spans="2:18" x14ac:dyDescent="0.25">
      <c r="B827" t="str">
        <f t="shared" si="3"/>
        <v>________</v>
      </c>
      <c r="M827"/>
      <c r="N827" s="10"/>
      <c r="Q827"/>
      <c r="R827"/>
    </row>
    <row r="828" spans="2:18" x14ac:dyDescent="0.25">
      <c r="B828" t="str">
        <f t="shared" si="3"/>
        <v>________</v>
      </c>
      <c r="M828"/>
      <c r="N828" s="10"/>
      <c r="Q828"/>
      <c r="R828"/>
    </row>
    <row r="829" spans="2:18" x14ac:dyDescent="0.25">
      <c r="B829" t="str">
        <f t="shared" si="3"/>
        <v>________</v>
      </c>
      <c r="M829"/>
      <c r="N829" s="10"/>
      <c r="Q829"/>
      <c r="R829"/>
    </row>
    <row r="830" spans="2:18" x14ac:dyDescent="0.25">
      <c r="B830" t="str">
        <f t="shared" si="3"/>
        <v>________</v>
      </c>
      <c r="M830"/>
      <c r="N830" s="10"/>
      <c r="Q830"/>
      <c r="R830"/>
    </row>
    <row r="831" spans="2:18" x14ac:dyDescent="0.25">
      <c r="B831" t="str">
        <f t="shared" si="3"/>
        <v>________</v>
      </c>
      <c r="M831"/>
      <c r="N831" s="10"/>
      <c r="Q831"/>
      <c r="R831"/>
    </row>
    <row r="832" spans="2:18" x14ac:dyDescent="0.25">
      <c r="B832" t="str">
        <f t="shared" si="3"/>
        <v>________</v>
      </c>
      <c r="M832"/>
      <c r="N832" s="10"/>
      <c r="Q832"/>
      <c r="R832"/>
    </row>
    <row r="833" spans="2:18" x14ac:dyDescent="0.25">
      <c r="B833" t="str">
        <f t="shared" si="3"/>
        <v>________</v>
      </c>
      <c r="M833"/>
      <c r="N833" s="10"/>
      <c r="Q833"/>
      <c r="R833"/>
    </row>
    <row r="834" spans="2:18" x14ac:dyDescent="0.25">
      <c r="B834" t="str">
        <f t="shared" si="3"/>
        <v>________</v>
      </c>
      <c r="M834"/>
      <c r="N834" s="10"/>
      <c r="Q834"/>
      <c r="R834"/>
    </row>
    <row r="835" spans="2:18" x14ac:dyDescent="0.25">
      <c r="B835" t="str">
        <f t="shared" si="3"/>
        <v>________</v>
      </c>
      <c r="M835"/>
      <c r="N835" s="10"/>
      <c r="Q835"/>
      <c r="R835"/>
    </row>
    <row r="836" spans="2:18" x14ac:dyDescent="0.25">
      <c r="B836" t="str">
        <f t="shared" si="3"/>
        <v>________</v>
      </c>
      <c r="M836"/>
      <c r="N836" s="10"/>
      <c r="Q836"/>
      <c r="R836"/>
    </row>
    <row r="837" spans="2:18" x14ac:dyDescent="0.25">
      <c r="B837" t="str">
        <f t="shared" si="3"/>
        <v>________</v>
      </c>
      <c r="M837"/>
      <c r="N837" s="10"/>
      <c r="Q837"/>
      <c r="R837"/>
    </row>
    <row r="838" spans="2:18" x14ac:dyDescent="0.25">
      <c r="B838" t="str">
        <f t="shared" si="3"/>
        <v>________</v>
      </c>
      <c r="M838"/>
      <c r="N838" s="10"/>
      <c r="Q838"/>
      <c r="R838"/>
    </row>
    <row r="839" spans="2:18" x14ac:dyDescent="0.25">
      <c r="B839" t="str">
        <f t="shared" si="3"/>
        <v>________</v>
      </c>
      <c r="M839"/>
      <c r="N839" s="10"/>
      <c r="Q839"/>
      <c r="R839"/>
    </row>
    <row r="840" spans="2:18" x14ac:dyDescent="0.25">
      <c r="B840" t="str">
        <f t="shared" si="3"/>
        <v>________</v>
      </c>
      <c r="M840"/>
      <c r="N840" s="10"/>
      <c r="Q840"/>
      <c r="R840"/>
    </row>
    <row r="841" spans="2:18" x14ac:dyDescent="0.25">
      <c r="B841" t="str">
        <f t="shared" si="3"/>
        <v>________</v>
      </c>
      <c r="M841"/>
      <c r="N841" s="10"/>
      <c r="Q841"/>
      <c r="R841"/>
    </row>
    <row r="842" spans="2:18" x14ac:dyDescent="0.25">
      <c r="B842" t="str">
        <f t="shared" si="3"/>
        <v>________</v>
      </c>
      <c r="M842"/>
      <c r="N842" s="10"/>
      <c r="Q842"/>
      <c r="R842"/>
    </row>
    <row r="843" spans="2:18" x14ac:dyDescent="0.25">
      <c r="B843" t="str">
        <f t="shared" si="3"/>
        <v>________</v>
      </c>
      <c r="M843"/>
      <c r="N843" s="10"/>
      <c r="Q843"/>
      <c r="R843"/>
    </row>
    <row r="844" spans="2:18" x14ac:dyDescent="0.25">
      <c r="B844" t="str">
        <f t="shared" si="3"/>
        <v>________</v>
      </c>
      <c r="M844"/>
      <c r="N844" s="10"/>
      <c r="Q844"/>
      <c r="R844"/>
    </row>
    <row r="845" spans="2:18" x14ac:dyDescent="0.25">
      <c r="B845" t="str">
        <f t="shared" si="3"/>
        <v>________</v>
      </c>
      <c r="M845"/>
      <c r="N845" s="10"/>
      <c r="Q845"/>
      <c r="R845"/>
    </row>
    <row r="846" spans="2:18" x14ac:dyDescent="0.25">
      <c r="B846" t="str">
        <f t="shared" si="3"/>
        <v>________</v>
      </c>
      <c r="M846"/>
      <c r="N846" s="10"/>
      <c r="Q846"/>
      <c r="R846"/>
    </row>
    <row r="847" spans="2:18" x14ac:dyDescent="0.25">
      <c r="B847" t="str">
        <f t="shared" si="3"/>
        <v>________</v>
      </c>
      <c r="M847"/>
      <c r="N847" s="10"/>
      <c r="Q847"/>
      <c r="R847"/>
    </row>
    <row r="848" spans="2:18" x14ac:dyDescent="0.25">
      <c r="B848" t="str">
        <f t="shared" si="3"/>
        <v>________</v>
      </c>
      <c r="M848"/>
      <c r="N848" s="10"/>
      <c r="Q848"/>
      <c r="R848"/>
    </row>
    <row r="849" spans="2:18" x14ac:dyDescent="0.25">
      <c r="B849" t="str">
        <f t="shared" si="3"/>
        <v>________</v>
      </c>
      <c r="M849"/>
      <c r="N849" s="10"/>
      <c r="Q849"/>
      <c r="R849"/>
    </row>
    <row r="850" spans="2:18" x14ac:dyDescent="0.25">
      <c r="B850" t="str">
        <f t="shared" si="3"/>
        <v>________</v>
      </c>
      <c r="M850"/>
      <c r="N850" s="10"/>
      <c r="Q850"/>
      <c r="R850"/>
    </row>
    <row r="851" spans="2:18" x14ac:dyDescent="0.25">
      <c r="B851" t="str">
        <f t="shared" si="3"/>
        <v>________</v>
      </c>
      <c r="M851"/>
      <c r="N851" s="10"/>
      <c r="Q851"/>
      <c r="R851"/>
    </row>
    <row r="852" spans="2:18" x14ac:dyDescent="0.25">
      <c r="B852" t="str">
        <f t="shared" si="3"/>
        <v>________</v>
      </c>
      <c r="M852"/>
      <c r="N852" s="10"/>
      <c r="Q852"/>
      <c r="R852"/>
    </row>
    <row r="853" spans="2:18" x14ac:dyDescent="0.25">
      <c r="B853" t="str">
        <f t="shared" si="3"/>
        <v>________</v>
      </c>
      <c r="M853"/>
      <c r="N853" s="10"/>
      <c r="Q853"/>
      <c r="R853"/>
    </row>
    <row r="854" spans="2:18" x14ac:dyDescent="0.25">
      <c r="B854" t="str">
        <f t="shared" si="3"/>
        <v>________</v>
      </c>
      <c r="M854"/>
      <c r="N854" s="10"/>
      <c r="Q854"/>
      <c r="R854"/>
    </row>
    <row r="855" spans="2:18" x14ac:dyDescent="0.25">
      <c r="B855" t="str">
        <f t="shared" si="3"/>
        <v>________</v>
      </c>
      <c r="M855"/>
      <c r="N855" s="10"/>
      <c r="Q855"/>
      <c r="R855"/>
    </row>
    <row r="856" spans="2:18" x14ac:dyDescent="0.25">
      <c r="B856" t="str">
        <f t="shared" si="3"/>
        <v>________</v>
      </c>
      <c r="M856"/>
      <c r="N856" s="10"/>
      <c r="Q856"/>
      <c r="R856"/>
    </row>
    <row r="857" spans="2:18" x14ac:dyDescent="0.25">
      <c r="B857" t="str">
        <f t="shared" si="3"/>
        <v>________</v>
      </c>
      <c r="M857"/>
      <c r="N857" s="10"/>
      <c r="Q857"/>
      <c r="R857"/>
    </row>
    <row r="858" spans="2:18" x14ac:dyDescent="0.25">
      <c r="B858" t="str">
        <f t="shared" si="3"/>
        <v>________</v>
      </c>
      <c r="M858"/>
      <c r="N858" s="10"/>
      <c r="Q858"/>
      <c r="R858"/>
    </row>
    <row r="859" spans="2:18" x14ac:dyDescent="0.25">
      <c r="B859" t="str">
        <f t="shared" si="3"/>
        <v>________</v>
      </c>
      <c r="M859"/>
      <c r="N859" s="10"/>
      <c r="Q859"/>
      <c r="R859"/>
    </row>
    <row r="860" spans="2:18" x14ac:dyDescent="0.25">
      <c r="B860" t="str">
        <f t="shared" si="3"/>
        <v>________</v>
      </c>
      <c r="M860"/>
      <c r="N860" s="10"/>
      <c r="Q860"/>
      <c r="R860"/>
    </row>
    <row r="861" spans="2:18" x14ac:dyDescent="0.25">
      <c r="B861" t="str">
        <f t="shared" si="3"/>
        <v>________</v>
      </c>
      <c r="M861"/>
      <c r="N861" s="10"/>
      <c r="Q861"/>
      <c r="R861"/>
    </row>
    <row r="862" spans="2:18" x14ac:dyDescent="0.25">
      <c r="B862" t="str">
        <f t="shared" si="3"/>
        <v>________</v>
      </c>
      <c r="M862"/>
      <c r="N862" s="10"/>
      <c r="Q862"/>
      <c r="R862"/>
    </row>
    <row r="863" spans="2:18" x14ac:dyDescent="0.25">
      <c r="B863" t="str">
        <f t="shared" si="3"/>
        <v>________</v>
      </c>
      <c r="M863"/>
      <c r="N863" s="10"/>
      <c r="Q863"/>
      <c r="R863"/>
    </row>
    <row r="864" spans="2:18" x14ac:dyDescent="0.25">
      <c r="B864" t="str">
        <f t="shared" si="3"/>
        <v>________</v>
      </c>
      <c r="M864"/>
      <c r="N864" s="10"/>
      <c r="Q864"/>
      <c r="R864"/>
    </row>
    <row r="865" spans="2:18" x14ac:dyDescent="0.25">
      <c r="B865" t="str">
        <f t="shared" si="3"/>
        <v>________</v>
      </c>
      <c r="M865"/>
      <c r="N865" s="10"/>
      <c r="Q865"/>
      <c r="R865"/>
    </row>
    <row r="866" spans="2:18" x14ac:dyDescent="0.25">
      <c r="B866" t="str">
        <f t="shared" si="3"/>
        <v>________</v>
      </c>
      <c r="M866"/>
      <c r="N866" s="10"/>
      <c r="Q866"/>
      <c r="R866"/>
    </row>
    <row r="867" spans="2:18" x14ac:dyDescent="0.25">
      <c r="B867" t="str">
        <f t="shared" si="3"/>
        <v>________</v>
      </c>
      <c r="M867"/>
      <c r="N867" s="10"/>
      <c r="Q867"/>
      <c r="R867"/>
    </row>
    <row r="868" spans="2:18" x14ac:dyDescent="0.25">
      <c r="B868" t="str">
        <f t="shared" si="3"/>
        <v>________</v>
      </c>
      <c r="M868"/>
      <c r="N868" s="10"/>
      <c r="Q868"/>
      <c r="R868"/>
    </row>
    <row r="869" spans="2:18" x14ac:dyDescent="0.25">
      <c r="B869" t="str">
        <f t="shared" si="3"/>
        <v>________</v>
      </c>
      <c r="M869"/>
      <c r="N869" s="10"/>
      <c r="Q869"/>
      <c r="R869"/>
    </row>
    <row r="870" spans="2:18" x14ac:dyDescent="0.25">
      <c r="B870" t="str">
        <f t="shared" si="3"/>
        <v>________</v>
      </c>
      <c r="M870"/>
      <c r="N870" s="10"/>
      <c r="Q870"/>
      <c r="R870"/>
    </row>
    <row r="871" spans="2:18" x14ac:dyDescent="0.25">
      <c r="B871" t="str">
        <f t="shared" si="3"/>
        <v>________</v>
      </c>
      <c r="M871"/>
      <c r="N871" s="10"/>
      <c r="Q871"/>
      <c r="R871"/>
    </row>
    <row r="872" spans="2:18" x14ac:dyDescent="0.25">
      <c r="B872" t="str">
        <f t="shared" si="3"/>
        <v>________</v>
      </c>
      <c r="M872"/>
      <c r="N872" s="10"/>
      <c r="Q872"/>
      <c r="R872"/>
    </row>
    <row r="873" spans="2:18" x14ac:dyDescent="0.25">
      <c r="B873" t="str">
        <f t="shared" ref="B873:B904" si="4">E873&amp;"_"&amp;F873&amp;"_"&amp;G873&amp;"_"&amp;H873&amp;"_"&amp;I873&amp;"_"&amp;J873&amp;"_"&amp;K873&amp;"_"&amp;L873&amp;"_"&amp;M873</f>
        <v>________</v>
      </c>
      <c r="M873"/>
      <c r="N873" s="10"/>
      <c r="Q873"/>
      <c r="R873"/>
    </row>
    <row r="874" spans="2:18" x14ac:dyDescent="0.25">
      <c r="B874" t="str">
        <f t="shared" si="4"/>
        <v>________</v>
      </c>
      <c r="M874"/>
      <c r="N874" s="10"/>
      <c r="Q874"/>
      <c r="R874"/>
    </row>
    <row r="875" spans="2:18" x14ac:dyDescent="0.25">
      <c r="B875" t="str">
        <f t="shared" si="4"/>
        <v>________</v>
      </c>
      <c r="M875"/>
      <c r="N875" s="10"/>
      <c r="Q875"/>
      <c r="R875"/>
    </row>
    <row r="876" spans="2:18" x14ac:dyDescent="0.25">
      <c r="B876" t="str">
        <f t="shared" si="4"/>
        <v>________</v>
      </c>
      <c r="M876"/>
      <c r="N876" s="10"/>
      <c r="Q876"/>
      <c r="R876"/>
    </row>
    <row r="877" spans="2:18" x14ac:dyDescent="0.25">
      <c r="B877" t="str">
        <f t="shared" si="4"/>
        <v>________</v>
      </c>
      <c r="M877"/>
      <c r="N877" s="10"/>
      <c r="Q877"/>
      <c r="R877"/>
    </row>
    <row r="878" spans="2:18" x14ac:dyDescent="0.25">
      <c r="B878" t="str">
        <f t="shared" si="4"/>
        <v>________</v>
      </c>
      <c r="M878"/>
      <c r="N878" s="10"/>
      <c r="Q878"/>
      <c r="R878"/>
    </row>
    <row r="879" spans="2:18" x14ac:dyDescent="0.25">
      <c r="B879" t="str">
        <f t="shared" si="4"/>
        <v>________</v>
      </c>
      <c r="M879"/>
      <c r="N879" s="10"/>
      <c r="Q879"/>
      <c r="R879"/>
    </row>
    <row r="880" spans="2:18" x14ac:dyDescent="0.25">
      <c r="B880" t="str">
        <f t="shared" si="4"/>
        <v>________</v>
      </c>
      <c r="M880"/>
      <c r="N880" s="10"/>
      <c r="Q880"/>
      <c r="R880"/>
    </row>
    <row r="881" spans="2:18" x14ac:dyDescent="0.25">
      <c r="B881" t="str">
        <f t="shared" si="4"/>
        <v>________</v>
      </c>
      <c r="M881"/>
      <c r="N881" s="10"/>
      <c r="Q881"/>
      <c r="R881"/>
    </row>
    <row r="882" spans="2:18" x14ac:dyDescent="0.25">
      <c r="B882" t="str">
        <f t="shared" si="4"/>
        <v>________</v>
      </c>
      <c r="M882"/>
      <c r="N882" s="10"/>
      <c r="Q882"/>
      <c r="R882"/>
    </row>
    <row r="883" spans="2:18" x14ac:dyDescent="0.25">
      <c r="B883" t="str">
        <f t="shared" si="4"/>
        <v>________</v>
      </c>
      <c r="M883"/>
      <c r="N883" s="10"/>
      <c r="Q883"/>
      <c r="R883"/>
    </row>
    <row r="884" spans="2:18" x14ac:dyDescent="0.25">
      <c r="B884" t="str">
        <f t="shared" si="4"/>
        <v>________</v>
      </c>
      <c r="M884"/>
      <c r="N884" s="10"/>
      <c r="Q884"/>
      <c r="R884"/>
    </row>
    <row r="885" spans="2:18" x14ac:dyDescent="0.25">
      <c r="B885" t="str">
        <f t="shared" si="4"/>
        <v>________</v>
      </c>
      <c r="M885"/>
      <c r="N885" s="10"/>
      <c r="Q885"/>
      <c r="R885"/>
    </row>
    <row r="886" spans="2:18" x14ac:dyDescent="0.25">
      <c r="B886" t="str">
        <f t="shared" si="4"/>
        <v>________</v>
      </c>
      <c r="M886"/>
      <c r="N886" s="10"/>
      <c r="Q886"/>
      <c r="R886"/>
    </row>
    <row r="887" spans="2:18" x14ac:dyDescent="0.25">
      <c r="B887" t="str">
        <f t="shared" si="4"/>
        <v>________</v>
      </c>
      <c r="M887"/>
      <c r="N887" s="10"/>
      <c r="Q887"/>
      <c r="R887"/>
    </row>
    <row r="888" spans="2:18" x14ac:dyDescent="0.25">
      <c r="B888" t="str">
        <f t="shared" si="4"/>
        <v>________</v>
      </c>
      <c r="M888"/>
      <c r="N888" s="10"/>
      <c r="Q888"/>
      <c r="R888"/>
    </row>
    <row r="889" spans="2:18" x14ac:dyDescent="0.25">
      <c r="B889" t="str">
        <f t="shared" si="4"/>
        <v>________</v>
      </c>
      <c r="M889"/>
      <c r="N889" s="10"/>
      <c r="Q889"/>
      <c r="R889"/>
    </row>
    <row r="890" spans="2:18" x14ac:dyDescent="0.25">
      <c r="B890" t="str">
        <f t="shared" si="4"/>
        <v>________</v>
      </c>
      <c r="M890"/>
      <c r="N890" s="10"/>
      <c r="Q890"/>
      <c r="R890"/>
    </row>
    <row r="891" spans="2:18" x14ac:dyDescent="0.25">
      <c r="B891" t="str">
        <f t="shared" si="4"/>
        <v>________</v>
      </c>
      <c r="M891"/>
      <c r="N891" s="10"/>
      <c r="Q891"/>
      <c r="R891"/>
    </row>
    <row r="892" spans="2:18" x14ac:dyDescent="0.25">
      <c r="B892" t="str">
        <f t="shared" si="4"/>
        <v>________</v>
      </c>
      <c r="M892"/>
      <c r="N892" s="10"/>
      <c r="Q892"/>
      <c r="R892"/>
    </row>
    <row r="893" spans="2:18" x14ac:dyDescent="0.25">
      <c r="B893" t="str">
        <f t="shared" si="4"/>
        <v>________</v>
      </c>
      <c r="M893"/>
      <c r="N893" s="10"/>
      <c r="Q893"/>
      <c r="R893"/>
    </row>
    <row r="894" spans="2:18" x14ac:dyDescent="0.25">
      <c r="B894" t="str">
        <f t="shared" si="4"/>
        <v>________</v>
      </c>
      <c r="M894"/>
      <c r="N894" s="10"/>
      <c r="Q894"/>
      <c r="R894"/>
    </row>
    <row r="895" spans="2:18" x14ac:dyDescent="0.25">
      <c r="B895" t="str">
        <f t="shared" si="4"/>
        <v>________</v>
      </c>
      <c r="M895"/>
      <c r="N895" s="10"/>
      <c r="Q895"/>
      <c r="R895"/>
    </row>
    <row r="896" spans="2:18" x14ac:dyDescent="0.25">
      <c r="B896" t="str">
        <f t="shared" si="4"/>
        <v>________</v>
      </c>
      <c r="M896"/>
      <c r="N896" s="10"/>
      <c r="Q896"/>
      <c r="R896"/>
    </row>
    <row r="897" spans="2:121" x14ac:dyDescent="0.25">
      <c r="B897" t="str">
        <f t="shared" si="4"/>
        <v>________</v>
      </c>
      <c r="M897"/>
      <c r="N897" s="10"/>
      <c r="Q897"/>
      <c r="R897"/>
    </row>
    <row r="898" spans="2:121" x14ac:dyDescent="0.25">
      <c r="B898" t="str">
        <f t="shared" si="4"/>
        <v>________</v>
      </c>
      <c r="M898"/>
      <c r="N898" s="10"/>
      <c r="Q898"/>
      <c r="R898"/>
    </row>
    <row r="899" spans="2:121" x14ac:dyDescent="0.25">
      <c r="B899" t="str">
        <f t="shared" si="4"/>
        <v>________</v>
      </c>
      <c r="M899"/>
      <c r="N899" s="10"/>
      <c r="Q899"/>
      <c r="R899"/>
    </row>
    <row r="900" spans="2:121" x14ac:dyDescent="0.25">
      <c r="B900" t="str">
        <f t="shared" si="4"/>
        <v>________</v>
      </c>
      <c r="M900"/>
      <c r="N900" s="10"/>
      <c r="Q900"/>
      <c r="R900"/>
    </row>
    <row r="901" spans="2:121" x14ac:dyDescent="0.25">
      <c r="B901" t="str">
        <f t="shared" si="4"/>
        <v>________</v>
      </c>
      <c r="M901"/>
      <c r="N901" s="10"/>
      <c r="Q901"/>
      <c r="R901"/>
    </row>
    <row r="902" spans="2:121" x14ac:dyDescent="0.25">
      <c r="B902" t="str">
        <f t="shared" si="4"/>
        <v>________</v>
      </c>
      <c r="M902"/>
      <c r="N902" s="10"/>
      <c r="Q902"/>
      <c r="R902"/>
    </row>
    <row r="903" spans="2:121" x14ac:dyDescent="0.25">
      <c r="B903" t="str">
        <f t="shared" si="4"/>
        <v>________</v>
      </c>
      <c r="M903"/>
      <c r="N903" s="10"/>
      <c r="Q903"/>
      <c r="R903"/>
    </row>
    <row r="904" spans="2:121" x14ac:dyDescent="0.25">
      <c r="B904" t="str">
        <f t="shared" si="4"/>
        <v>________</v>
      </c>
      <c r="M904"/>
      <c r="N904" s="10"/>
      <c r="Q904"/>
      <c r="R904"/>
    </row>
    <row r="905" spans="2:121" x14ac:dyDescent="0.25">
      <c r="O905" s="22"/>
      <c r="Q905"/>
      <c r="R905"/>
      <c r="BS905" s="21"/>
      <c r="CP905" s="21"/>
      <c r="CQ905" s="21"/>
      <c r="CR905" s="21"/>
      <c r="CS905" s="21"/>
      <c r="CT905" s="21"/>
      <c r="CU905" s="21"/>
      <c r="CV905" s="21"/>
      <c r="CW905" s="21"/>
      <c r="CX905" s="21"/>
      <c r="CY905" s="21"/>
      <c r="CZ905" s="21"/>
      <c r="DA905" s="21"/>
      <c r="DJ905" s="21"/>
      <c r="DQ905" s="21"/>
    </row>
    <row r="906" spans="2:121" x14ac:dyDescent="0.25">
      <c r="O906" s="22"/>
      <c r="Q906"/>
      <c r="R906"/>
      <c r="BS906" s="21"/>
      <c r="BV906" s="21"/>
      <c r="CS906" s="21"/>
      <c r="CT906" s="21"/>
      <c r="CU906" s="21"/>
      <c r="CV906" s="21"/>
      <c r="CW906" s="21"/>
      <c r="CX906" s="21"/>
      <c r="CY906" s="21"/>
      <c r="CZ906" s="21"/>
      <c r="DA906" s="21"/>
      <c r="DJ906" s="21"/>
    </row>
    <row r="907" spans="2:121" x14ac:dyDescent="0.25">
      <c r="O907" s="22"/>
      <c r="Q907"/>
      <c r="R907"/>
      <c r="BS907" s="21"/>
      <c r="CS907" s="21"/>
      <c r="CT907" s="21"/>
      <c r="CU907" s="21"/>
      <c r="CV907" s="21"/>
      <c r="CW907" s="21"/>
      <c r="CX907" s="21"/>
      <c r="CY907" s="21"/>
      <c r="CZ907" s="21"/>
      <c r="DA907" s="21"/>
      <c r="DJ907" s="21"/>
    </row>
    <row r="908" spans="2:121" x14ac:dyDescent="0.25">
      <c r="O908" s="22"/>
      <c r="Q908"/>
      <c r="R908"/>
      <c r="CS908" s="21"/>
      <c r="CT908" s="21"/>
      <c r="CU908" s="21"/>
      <c r="CV908" s="21"/>
      <c r="CW908" s="21"/>
      <c r="CX908" s="21"/>
      <c r="CY908" s="21"/>
      <c r="CZ908" s="21"/>
      <c r="DA908" s="21"/>
      <c r="DJ908" s="21"/>
    </row>
    <row r="909" spans="2:121" x14ac:dyDescent="0.25">
      <c r="O909" s="22"/>
      <c r="Q909"/>
      <c r="R909"/>
      <c r="CR909" s="21"/>
      <c r="CS909" s="21"/>
      <c r="CT909" s="21"/>
      <c r="CU909" s="21"/>
      <c r="CV909" s="21"/>
      <c r="CW909" s="21"/>
      <c r="CX909" s="21"/>
      <c r="CY909" s="21"/>
      <c r="CZ909" s="21"/>
      <c r="DA909" s="21"/>
      <c r="DJ909" s="21"/>
    </row>
    <row r="910" spans="2:121" x14ac:dyDescent="0.25">
      <c r="O910" s="22"/>
      <c r="Q910"/>
      <c r="R910"/>
      <c r="CR910" s="21"/>
      <c r="CS910" s="21"/>
      <c r="CT910" s="21"/>
      <c r="CU910" s="21"/>
      <c r="CV910" s="21"/>
      <c r="CW910" s="21"/>
      <c r="CX910" s="21"/>
      <c r="CY910" s="21"/>
      <c r="CZ910" s="21"/>
      <c r="DA910" s="21"/>
      <c r="DJ910" s="21"/>
    </row>
    <row r="911" spans="2:121" x14ac:dyDescent="0.25">
      <c r="O911" s="22"/>
      <c r="Q911"/>
      <c r="R911"/>
      <c r="CS911" s="21"/>
      <c r="CT911" s="21"/>
      <c r="CU911" s="21"/>
      <c r="CV911" s="21"/>
      <c r="CW911" s="21"/>
      <c r="CX911" s="21"/>
      <c r="CY911" s="21"/>
      <c r="CZ911" s="21"/>
      <c r="DA911" s="21"/>
      <c r="DE911" s="21"/>
      <c r="DF911" s="21"/>
      <c r="DG911" s="21"/>
      <c r="DH911" s="21"/>
      <c r="DI911" s="21"/>
      <c r="DJ911" s="21"/>
      <c r="DL911" s="21"/>
    </row>
    <row r="912" spans="2:121" x14ac:dyDescent="0.25">
      <c r="O912" s="22"/>
      <c r="Q912"/>
      <c r="R912"/>
      <c r="CS912" s="21"/>
      <c r="CT912" s="21"/>
      <c r="CU912" s="21"/>
      <c r="CV912" s="21"/>
      <c r="CW912" s="21"/>
      <c r="CX912" s="21"/>
      <c r="CY912" s="21"/>
      <c r="CZ912" s="21"/>
      <c r="DA912" s="21"/>
      <c r="DJ912" s="21"/>
    </row>
    <row r="913" spans="15:121" x14ac:dyDescent="0.25">
      <c r="O913" s="22"/>
      <c r="Q913"/>
      <c r="R913"/>
      <c r="CZ913" s="21"/>
      <c r="DJ913" s="21"/>
    </row>
    <row r="914" spans="15:121" x14ac:dyDescent="0.25">
      <c r="O914" s="22"/>
      <c r="Q914"/>
      <c r="R914"/>
      <c r="CV914" s="21"/>
      <c r="CY914" s="21"/>
      <c r="CZ914" s="21"/>
      <c r="DA914" s="21"/>
    </row>
    <row r="915" spans="15:121" x14ac:dyDescent="0.25">
      <c r="O915" s="22"/>
      <c r="Q915"/>
      <c r="R915"/>
      <c r="CY915" s="21"/>
      <c r="CZ915" s="21"/>
    </row>
    <row r="916" spans="15:121" x14ac:dyDescent="0.25">
      <c r="O916" s="22"/>
      <c r="Q916"/>
      <c r="R916"/>
      <c r="CV916" s="21"/>
      <c r="CY916" s="21"/>
      <c r="CZ916" s="21"/>
      <c r="DA916" s="21"/>
      <c r="DE916" s="21"/>
      <c r="DF916" s="21"/>
      <c r="DG916" s="21"/>
      <c r="DQ916" s="21"/>
    </row>
    <row r="917" spans="15:121" x14ac:dyDescent="0.25">
      <c r="O917" s="22"/>
      <c r="Q917"/>
      <c r="R917"/>
      <c r="CY917" s="21"/>
      <c r="CZ917" s="21"/>
      <c r="DA917" s="21"/>
      <c r="DD917" s="21"/>
      <c r="DE917" s="21"/>
      <c r="DF917" s="21"/>
      <c r="DG917" s="21"/>
      <c r="DH917" s="21"/>
      <c r="DQ917" s="21"/>
    </row>
    <row r="918" spans="15:121" x14ac:dyDescent="0.25">
      <c r="O918" s="22"/>
      <c r="Q918"/>
      <c r="R918"/>
      <c r="CU918" s="21"/>
      <c r="CV918" s="21"/>
      <c r="CY918" s="21"/>
      <c r="CZ918" s="21"/>
      <c r="DA918" s="21"/>
      <c r="DD918" s="21"/>
      <c r="DE918" s="21"/>
      <c r="DF918" s="21"/>
      <c r="DG918" s="21"/>
      <c r="DH918" s="21"/>
      <c r="DQ918" s="21"/>
    </row>
    <row r="919" spans="15:121" x14ac:dyDescent="0.25">
      <c r="O919" s="22"/>
      <c r="Q919"/>
      <c r="R919"/>
      <c r="CU919" s="21"/>
      <c r="CV919" s="21"/>
      <c r="CY919" s="21"/>
      <c r="CZ919" s="21"/>
      <c r="DA919" s="21"/>
      <c r="DC919" s="21"/>
      <c r="DD919" s="21"/>
      <c r="DE919" s="21"/>
      <c r="DF919" s="21"/>
      <c r="DG919" s="21"/>
      <c r="DH919" s="21"/>
      <c r="DI919" s="21"/>
      <c r="DP919" s="21"/>
      <c r="DQ919" s="21"/>
    </row>
    <row r="920" spans="15:121" x14ac:dyDescent="0.25">
      <c r="O920" s="22"/>
      <c r="Q920"/>
      <c r="R920"/>
      <c r="CU920" s="21"/>
      <c r="CV920" s="21"/>
      <c r="CY920" s="21"/>
      <c r="CZ920" s="21"/>
      <c r="DA920" s="21"/>
      <c r="DD920" s="21"/>
      <c r="DE920" s="21"/>
      <c r="DF920" s="21"/>
      <c r="DG920" s="21"/>
      <c r="DH920" s="21"/>
      <c r="DQ920" s="21"/>
    </row>
    <row r="921" spans="15:121" x14ac:dyDescent="0.25">
      <c r="O921" s="22"/>
      <c r="Q921"/>
      <c r="R921"/>
      <c r="BV921" s="21"/>
      <c r="CU921" s="21"/>
      <c r="CV921" s="21"/>
      <c r="CY921" s="21"/>
      <c r="CZ921" s="21"/>
      <c r="DA921" s="21"/>
      <c r="DC921" s="21"/>
      <c r="DD921" s="21"/>
      <c r="DE921" s="21"/>
      <c r="DF921" s="21"/>
      <c r="DG921" s="21"/>
      <c r="DH921" s="21"/>
      <c r="DQ921" s="21"/>
    </row>
    <row r="922" spans="15:121" x14ac:dyDescent="0.25">
      <c r="O922" s="22"/>
      <c r="Q922"/>
      <c r="R922"/>
      <c r="CU922" s="21"/>
      <c r="CV922" s="21"/>
      <c r="CY922" s="21"/>
      <c r="CZ922" s="21"/>
      <c r="DA922" s="21"/>
    </row>
    <row r="923" spans="15:121" x14ac:dyDescent="0.25">
      <c r="O923" s="22"/>
      <c r="Q923"/>
      <c r="R923"/>
      <c r="CU923" s="21"/>
      <c r="CV923" s="21"/>
      <c r="CW923" s="21"/>
      <c r="CX923" s="21"/>
      <c r="CY923" s="21"/>
      <c r="CZ923" s="21"/>
      <c r="DA923" s="21"/>
      <c r="DB923" s="21"/>
      <c r="DC923" s="21"/>
      <c r="DD923" s="21"/>
      <c r="DE923" s="21"/>
      <c r="DF923" s="21"/>
      <c r="DG923" s="21"/>
      <c r="DH923" s="21"/>
      <c r="DI923" s="21"/>
      <c r="DP923" s="21"/>
      <c r="DQ923" s="21"/>
    </row>
    <row r="924" spans="15:121" x14ac:dyDescent="0.25">
      <c r="O924" s="22"/>
      <c r="Q924"/>
      <c r="R924"/>
      <c r="CU924" s="21"/>
      <c r="CY924" s="21"/>
      <c r="CZ924" s="21"/>
      <c r="DA924" s="21"/>
    </row>
    <row r="925" spans="15:121" x14ac:dyDescent="0.25">
      <c r="O925" s="22"/>
      <c r="Q925"/>
      <c r="R925"/>
      <c r="CY925" s="21"/>
      <c r="CZ925" s="21"/>
      <c r="DA925" s="21"/>
    </row>
    <row r="926" spans="15:121" x14ac:dyDescent="0.25">
      <c r="O926" s="22"/>
      <c r="Q926"/>
      <c r="R926"/>
      <c r="CY926" s="21"/>
      <c r="CZ926" s="21"/>
      <c r="DA926" s="21"/>
      <c r="DE926" s="21"/>
      <c r="DF926" s="21"/>
      <c r="DG926" s="21"/>
      <c r="DQ926" s="21"/>
    </row>
    <row r="927" spans="15:121" x14ac:dyDescent="0.25">
      <c r="O927" s="22"/>
      <c r="Q927"/>
      <c r="R927"/>
      <c r="CY927" s="21"/>
      <c r="CZ927" s="21"/>
      <c r="DA927" s="21"/>
      <c r="DD927" s="21"/>
      <c r="DE927" s="21"/>
      <c r="DF927" s="21"/>
      <c r="DG927" s="21"/>
      <c r="DQ927" s="21"/>
    </row>
    <row r="928" spans="15:121" x14ac:dyDescent="0.25">
      <c r="O928" s="22"/>
      <c r="Q928"/>
      <c r="R928"/>
      <c r="DD928" s="21"/>
      <c r="DE928" s="21"/>
      <c r="DF928" s="21"/>
      <c r="DG928" s="21"/>
      <c r="DP928" s="21"/>
      <c r="DQ928" s="21"/>
    </row>
    <row r="929" spans="17:104" x14ac:dyDescent="0.25">
      <c r="Q929"/>
      <c r="R929"/>
    </row>
    <row r="930" spans="17:104" x14ac:dyDescent="0.25">
      <c r="Q930"/>
      <c r="R930"/>
    </row>
    <row r="931" spans="17:104" x14ac:dyDescent="0.25">
      <c r="Q931"/>
      <c r="R931"/>
    </row>
    <row r="932" spans="17:104" x14ac:dyDescent="0.25">
      <c r="Q932"/>
      <c r="R932"/>
    </row>
    <row r="933" spans="17:104" x14ac:dyDescent="0.25">
      <c r="Q933"/>
      <c r="R933"/>
    </row>
    <row r="934" spans="17:104" x14ac:dyDescent="0.25">
      <c r="Q934"/>
      <c r="R934"/>
    </row>
    <row r="935" spans="17:104" x14ac:dyDescent="0.25">
      <c r="Q935"/>
      <c r="R935"/>
    </row>
    <row r="936" spans="17:104" x14ac:dyDescent="0.25">
      <c r="Q936"/>
      <c r="R936"/>
    </row>
    <row r="937" spans="17:104" x14ac:dyDescent="0.25">
      <c r="Q937"/>
      <c r="R937"/>
    </row>
    <row r="938" spans="17:104" x14ac:dyDescent="0.25">
      <c r="Q938"/>
      <c r="R938"/>
      <c r="CZ938" s="21"/>
    </row>
    <row r="939" spans="17:104" x14ac:dyDescent="0.25">
      <c r="Q939"/>
      <c r="R939"/>
      <c r="CZ939" s="21"/>
    </row>
    <row r="940" spans="17:104" x14ac:dyDescent="0.25">
      <c r="Q940"/>
      <c r="R940"/>
    </row>
    <row r="941" spans="17:104" x14ac:dyDescent="0.25">
      <c r="Q941"/>
      <c r="R941"/>
    </row>
    <row r="942" spans="17:104" x14ac:dyDescent="0.25">
      <c r="Q942"/>
      <c r="R942"/>
    </row>
    <row r="943" spans="17:104" x14ac:dyDescent="0.25">
      <c r="Q943"/>
      <c r="R943"/>
    </row>
    <row r="944" spans="17:104" x14ac:dyDescent="0.25">
      <c r="Q944"/>
      <c r="R944"/>
    </row>
    <row r="945" spans="17:105" x14ac:dyDescent="0.25">
      <c r="Q945"/>
      <c r="R945"/>
    </row>
    <row r="946" spans="17:105" x14ac:dyDescent="0.25">
      <c r="Q946"/>
      <c r="R946"/>
    </row>
    <row r="947" spans="17:105" x14ac:dyDescent="0.25">
      <c r="Q947"/>
      <c r="R947"/>
    </row>
    <row r="948" spans="17:105" x14ac:dyDescent="0.25">
      <c r="Q948"/>
      <c r="R948"/>
    </row>
    <row r="949" spans="17:105" x14ac:dyDescent="0.25">
      <c r="Q949"/>
      <c r="R949"/>
    </row>
    <row r="950" spans="17:105" x14ac:dyDescent="0.25">
      <c r="Q950"/>
      <c r="R950"/>
    </row>
    <row r="951" spans="17:105" x14ac:dyDescent="0.25">
      <c r="Q951"/>
      <c r="R951"/>
    </row>
    <row r="952" spans="17:105" x14ac:dyDescent="0.25">
      <c r="Q952"/>
      <c r="R952"/>
    </row>
    <row r="953" spans="17:105" x14ac:dyDescent="0.25">
      <c r="Q953"/>
      <c r="R953"/>
    </row>
    <row r="954" spans="17:105" x14ac:dyDescent="0.25">
      <c r="Q954"/>
      <c r="R954"/>
    </row>
    <row r="955" spans="17:105" x14ac:dyDescent="0.25">
      <c r="Q955"/>
      <c r="R955"/>
    </row>
    <row r="956" spans="17:105" x14ac:dyDescent="0.25">
      <c r="Q956"/>
      <c r="R956"/>
    </row>
    <row r="957" spans="17:105" x14ac:dyDescent="0.25">
      <c r="Q957"/>
      <c r="R957"/>
    </row>
    <row r="958" spans="17:105" x14ac:dyDescent="0.25">
      <c r="Q958"/>
      <c r="R958"/>
      <c r="CY958" s="21"/>
      <c r="CZ958" s="21"/>
      <c r="DA958" s="21"/>
    </row>
    <row r="959" spans="17:105" x14ac:dyDescent="0.25">
      <c r="Q959"/>
      <c r="R959"/>
      <c r="CY959" s="21"/>
      <c r="CZ959" s="21"/>
      <c r="DA959" s="21"/>
    </row>
    <row r="960" spans="17:105" x14ac:dyDescent="0.25">
      <c r="Q960"/>
      <c r="R960"/>
    </row>
    <row r="961" spans="17:104" x14ac:dyDescent="0.25">
      <c r="Q961"/>
      <c r="R961"/>
    </row>
    <row r="962" spans="17:104" x14ac:dyDescent="0.25">
      <c r="Q962"/>
      <c r="R962"/>
    </row>
    <row r="963" spans="17:104" x14ac:dyDescent="0.25">
      <c r="Q963"/>
      <c r="R963"/>
    </row>
    <row r="964" spans="17:104" x14ac:dyDescent="0.25">
      <c r="Q964"/>
      <c r="R964"/>
    </row>
    <row r="965" spans="17:104" x14ac:dyDescent="0.25">
      <c r="Q965"/>
      <c r="R965"/>
    </row>
    <row r="966" spans="17:104" x14ac:dyDescent="0.25">
      <c r="Q966"/>
      <c r="R966"/>
    </row>
    <row r="967" spans="17:104" x14ac:dyDescent="0.25">
      <c r="Q967"/>
      <c r="R967"/>
    </row>
    <row r="968" spans="17:104" x14ac:dyDescent="0.25">
      <c r="Q968"/>
      <c r="R968"/>
    </row>
    <row r="969" spans="17:104" x14ac:dyDescent="0.25">
      <c r="Q969"/>
      <c r="R969"/>
    </row>
    <row r="970" spans="17:104" x14ac:dyDescent="0.25">
      <c r="Q970"/>
      <c r="R970"/>
    </row>
    <row r="971" spans="17:104" x14ac:dyDescent="0.25">
      <c r="Q971"/>
      <c r="R971"/>
    </row>
    <row r="972" spans="17:104" x14ac:dyDescent="0.25">
      <c r="Q972"/>
      <c r="R972"/>
    </row>
    <row r="973" spans="17:104" x14ac:dyDescent="0.25">
      <c r="Q973"/>
      <c r="R973"/>
      <c r="CZ973" s="21"/>
    </row>
    <row r="974" spans="17:104" x14ac:dyDescent="0.25">
      <c r="Q974"/>
      <c r="R974"/>
      <c r="CZ974" s="21"/>
    </row>
    <row r="975" spans="17:104" x14ac:dyDescent="0.25">
      <c r="Q975"/>
      <c r="R975"/>
      <c r="CZ975" s="21"/>
    </row>
    <row r="976" spans="17:104" x14ac:dyDescent="0.25">
      <c r="Q976"/>
      <c r="R976"/>
      <c r="CZ976" s="21"/>
    </row>
    <row r="977" spans="17:116" x14ac:dyDescent="0.25">
      <c r="Q977"/>
      <c r="R977"/>
      <c r="CZ977" s="21"/>
    </row>
    <row r="978" spans="17:116" x14ac:dyDescent="0.25">
      <c r="Q978"/>
      <c r="R978"/>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row>
    <row r="979" spans="17:116" x14ac:dyDescent="0.25">
      <c r="Q979"/>
      <c r="R979"/>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row>
    <row r="980" spans="17:116" x14ac:dyDescent="0.25">
      <c r="Q980"/>
      <c r="R980"/>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row>
    <row r="981" spans="17:116" x14ac:dyDescent="0.25">
      <c r="Q981"/>
      <c r="R98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row>
    <row r="982" spans="17:116" x14ac:dyDescent="0.25">
      <c r="Q982"/>
      <c r="R982"/>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row>
    <row r="983" spans="17:116" x14ac:dyDescent="0.25">
      <c r="Q983"/>
      <c r="R983"/>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row>
    <row r="984" spans="17:116" x14ac:dyDescent="0.25">
      <c r="Q984"/>
      <c r="R984"/>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row>
    <row r="985" spans="17:116" x14ac:dyDescent="0.25">
      <c r="Q985"/>
      <c r="R985"/>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row>
    <row r="986" spans="17:116" x14ac:dyDescent="0.25">
      <c r="Q986"/>
      <c r="R986"/>
      <c r="BT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row>
    <row r="987" spans="17:116" x14ac:dyDescent="0.25">
      <c r="Q987"/>
      <c r="R987"/>
      <c r="BT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row>
    <row r="988" spans="17:116" x14ac:dyDescent="0.25">
      <c r="Q988"/>
      <c r="R988"/>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row>
    <row r="989" spans="17:116" x14ac:dyDescent="0.25">
      <c r="Q989"/>
      <c r="R989"/>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row>
    <row r="990" spans="17:116" x14ac:dyDescent="0.25">
      <c r="Q990"/>
      <c r="R990"/>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row>
    <row r="991" spans="17:116" x14ac:dyDescent="0.25">
      <c r="Q991"/>
      <c r="R991"/>
      <c r="CY991" s="21"/>
      <c r="CZ991" s="21"/>
      <c r="DA991" s="21"/>
    </row>
    <row r="992" spans="17:116" x14ac:dyDescent="0.25">
      <c r="Q992"/>
      <c r="R992"/>
      <c r="CY992" s="21"/>
      <c r="CZ992" s="21"/>
      <c r="DA992" s="21"/>
    </row>
    <row r="993" spans="17:105" x14ac:dyDescent="0.25">
      <c r="Q993"/>
      <c r="R993"/>
      <c r="CX993" s="21"/>
      <c r="CY993" s="21"/>
      <c r="CZ993" s="21"/>
      <c r="DA993" s="21"/>
    </row>
    <row r="994" spans="17:105" x14ac:dyDescent="0.25">
      <c r="Q994"/>
      <c r="R994"/>
      <c r="CY994" s="21"/>
      <c r="CZ994" s="21"/>
      <c r="DA994" s="21"/>
    </row>
    <row r="995" spans="17:105" x14ac:dyDescent="0.25">
      <c r="Q995"/>
      <c r="R995"/>
      <c r="CY995" s="21"/>
      <c r="CZ995" s="21"/>
      <c r="DA995" s="21"/>
    </row>
    <row r="996" spans="17:105" x14ac:dyDescent="0.25">
      <c r="Q996"/>
      <c r="R996"/>
      <c r="CY996" s="21"/>
      <c r="CZ996" s="21"/>
      <c r="DA996" s="21"/>
    </row>
    <row r="997" spans="17:105" x14ac:dyDescent="0.25">
      <c r="Q997"/>
      <c r="R997"/>
      <c r="CY997" s="21"/>
      <c r="CZ997" s="21"/>
      <c r="DA997" s="21"/>
    </row>
    <row r="998" spans="17:105" x14ac:dyDescent="0.25">
      <c r="Q998"/>
      <c r="R998"/>
      <c r="CX998" s="21"/>
      <c r="CY998" s="21"/>
      <c r="CZ998" s="21"/>
      <c r="DA998" s="21"/>
    </row>
    <row r="999" spans="17:105" x14ac:dyDescent="0.25">
      <c r="Q999"/>
      <c r="R999"/>
      <c r="CY999" s="21"/>
      <c r="CZ999" s="21"/>
      <c r="DA999" s="21"/>
    </row>
    <row r="1000" spans="17:105" x14ac:dyDescent="0.25">
      <c r="Q1000"/>
      <c r="R1000"/>
    </row>
    <row r="1001" spans="17:105" x14ac:dyDescent="0.25">
      <c r="Q1001"/>
      <c r="R1001"/>
    </row>
    <row r="1002" spans="17:105" x14ac:dyDescent="0.25">
      <c r="Q1002"/>
      <c r="R1002"/>
    </row>
    <row r="1003" spans="17:105" x14ac:dyDescent="0.25">
      <c r="Q1003"/>
      <c r="R1003"/>
    </row>
    <row r="1004" spans="17:105" x14ac:dyDescent="0.25">
      <c r="Q1004"/>
      <c r="R1004"/>
    </row>
    <row r="1005" spans="17:105" x14ac:dyDescent="0.25">
      <c r="Q1005"/>
      <c r="R1005"/>
    </row>
    <row r="1006" spans="17:105" x14ac:dyDescent="0.25">
      <c r="Q1006"/>
      <c r="R1006"/>
    </row>
    <row r="1007" spans="17:105" x14ac:dyDescent="0.25">
      <c r="Q1007"/>
      <c r="R1007"/>
    </row>
    <row r="1008" spans="17:105" x14ac:dyDescent="0.25">
      <c r="Q1008"/>
      <c r="R1008"/>
    </row>
    <row r="1009" spans="17:18" x14ac:dyDescent="0.25">
      <c r="Q1009"/>
      <c r="R1009"/>
    </row>
    <row r="1010" spans="17:18" x14ac:dyDescent="0.25">
      <c r="Q1010"/>
      <c r="R1010"/>
    </row>
    <row r="1011" spans="17:18" x14ac:dyDescent="0.25">
      <c r="Q1011"/>
      <c r="R1011"/>
    </row>
    <row r="1012" spans="17:18" x14ac:dyDescent="0.25">
      <c r="Q1012"/>
      <c r="R1012"/>
    </row>
    <row r="1013" spans="17:18" x14ac:dyDescent="0.25">
      <c r="Q1013"/>
      <c r="R1013"/>
    </row>
    <row r="1014" spans="17:18" x14ac:dyDescent="0.25">
      <c r="Q1014"/>
      <c r="R1014"/>
    </row>
    <row r="1015" spans="17:18" x14ac:dyDescent="0.25">
      <c r="Q1015"/>
      <c r="R1015"/>
    </row>
    <row r="1016" spans="17:18" x14ac:dyDescent="0.25">
      <c r="Q1016"/>
      <c r="R1016"/>
    </row>
    <row r="1017" spans="17:18" x14ac:dyDescent="0.25">
      <c r="Q1017"/>
      <c r="R1017"/>
    </row>
    <row r="1018" spans="17:18" x14ac:dyDescent="0.25">
      <c r="Q1018"/>
      <c r="R1018"/>
    </row>
    <row r="1019" spans="17:18" x14ac:dyDescent="0.25">
      <c r="Q1019"/>
      <c r="R1019"/>
    </row>
    <row r="1020" spans="17:18" x14ac:dyDescent="0.25">
      <c r="Q1020"/>
      <c r="R1020"/>
    </row>
    <row r="1021" spans="17:18" x14ac:dyDescent="0.25">
      <c r="Q1021"/>
      <c r="R1021"/>
    </row>
    <row r="1022" spans="17:18" x14ac:dyDescent="0.25">
      <c r="Q1022"/>
      <c r="R1022"/>
    </row>
    <row r="1023" spans="17:18" x14ac:dyDescent="0.25">
      <c r="Q1023"/>
      <c r="R1023"/>
    </row>
    <row r="1024" spans="17:18" x14ac:dyDescent="0.25">
      <c r="Q1024"/>
      <c r="R1024"/>
    </row>
    <row r="1025" spans="17:80" x14ac:dyDescent="0.25">
      <c r="Q1025"/>
      <c r="R1025"/>
    </row>
    <row r="1026" spans="17:80" x14ac:dyDescent="0.25">
      <c r="Q1026"/>
      <c r="R1026"/>
    </row>
    <row r="1027" spans="17:80" x14ac:dyDescent="0.25">
      <c r="Q1027"/>
      <c r="R1027"/>
    </row>
    <row r="1028" spans="17:80" x14ac:dyDescent="0.25">
      <c r="Q1028"/>
      <c r="R1028"/>
    </row>
    <row r="1029" spans="17:80" x14ac:dyDescent="0.25">
      <c r="Q1029"/>
      <c r="R1029"/>
    </row>
    <row r="1030" spans="17:80" x14ac:dyDescent="0.25">
      <c r="Q1030"/>
      <c r="R1030"/>
    </row>
    <row r="1031" spans="17:80" x14ac:dyDescent="0.25">
      <c r="Q1031"/>
      <c r="R1031"/>
    </row>
    <row r="1032" spans="17:80" x14ac:dyDescent="0.25">
      <c r="Q1032"/>
      <c r="R1032"/>
    </row>
    <row r="1033" spans="17:80" x14ac:dyDescent="0.25">
      <c r="Q1033"/>
      <c r="R1033"/>
    </row>
    <row r="1034" spans="17:80" x14ac:dyDescent="0.25">
      <c r="Q1034"/>
      <c r="R1034"/>
      <c r="CB1034" s="21"/>
    </row>
    <row r="1035" spans="17:80" x14ac:dyDescent="0.25">
      <c r="Q1035"/>
      <c r="R1035"/>
    </row>
    <row r="1036" spans="17:80" x14ac:dyDescent="0.25">
      <c r="Q1036"/>
      <c r="R1036"/>
    </row>
    <row r="1037" spans="17:80" x14ac:dyDescent="0.25">
      <c r="Q1037"/>
      <c r="R1037"/>
    </row>
    <row r="1038" spans="17:80" x14ac:dyDescent="0.25">
      <c r="Q1038"/>
      <c r="R1038"/>
    </row>
    <row r="1039" spans="17:80" x14ac:dyDescent="0.25">
      <c r="Q1039"/>
      <c r="R1039"/>
    </row>
    <row r="1040" spans="17:80" x14ac:dyDescent="0.25">
      <c r="Q1040"/>
      <c r="R1040"/>
    </row>
    <row r="1041" spans="17:18" x14ac:dyDescent="0.25">
      <c r="Q1041"/>
      <c r="R1041"/>
    </row>
    <row r="1042" spans="17:18" x14ac:dyDescent="0.25">
      <c r="Q1042"/>
      <c r="R1042"/>
    </row>
    <row r="1043" spans="17:18" x14ac:dyDescent="0.25">
      <c r="Q1043"/>
      <c r="R1043"/>
    </row>
    <row r="1137" spans="103:105" x14ac:dyDescent="0.25">
      <c r="CZ1137" s="21"/>
    </row>
    <row r="1138" spans="103:105" x14ac:dyDescent="0.25">
      <c r="CZ1138" s="21"/>
    </row>
    <row r="1139" spans="103:105" x14ac:dyDescent="0.25">
      <c r="CY1139" s="21"/>
      <c r="CZ1139" s="21"/>
      <c r="DA1139" s="21"/>
    </row>
    <row r="1140" spans="103:105" x14ac:dyDescent="0.25">
      <c r="CZ1140" s="21"/>
    </row>
    <row r="1141" spans="103:105" x14ac:dyDescent="0.25">
      <c r="CZ1141" s="21"/>
    </row>
    <row r="1142" spans="103:105" x14ac:dyDescent="0.25">
      <c r="CZ1142" s="21"/>
    </row>
    <row r="1143" spans="103:105" x14ac:dyDescent="0.25">
      <c r="CY1143" s="21"/>
      <c r="CZ1143" s="21"/>
      <c r="DA1143" s="21"/>
    </row>
    <row r="1144" spans="103:105" x14ac:dyDescent="0.25">
      <c r="CZ1144" s="21"/>
    </row>
    <row r="1145" spans="103:105" x14ac:dyDescent="0.25">
      <c r="CZ1145" s="21"/>
    </row>
    <row r="1146" spans="103:105" x14ac:dyDescent="0.25">
      <c r="CZ1146" s="21"/>
    </row>
    <row r="1147" spans="103:105" x14ac:dyDescent="0.25">
      <c r="CZ1147" s="21"/>
    </row>
    <row r="1148" spans="103:105" x14ac:dyDescent="0.25">
      <c r="CZ1148" s="21"/>
    </row>
    <row r="1149" spans="103:105" x14ac:dyDescent="0.25">
      <c r="CZ1149" s="21"/>
    </row>
    <row r="1150" spans="103:105" x14ac:dyDescent="0.25">
      <c r="CZ1150" s="21"/>
    </row>
    <row r="1151" spans="103:105" x14ac:dyDescent="0.25">
      <c r="CZ1151" s="21"/>
    </row>
    <row r="1152" spans="103:105" x14ac:dyDescent="0.25">
      <c r="CZ1152" s="21"/>
    </row>
    <row r="1153" spans="103:105" x14ac:dyDescent="0.25">
      <c r="CY1153" s="21"/>
      <c r="CZ1153" s="21"/>
    </row>
    <row r="1154" spans="103:105" x14ac:dyDescent="0.25">
      <c r="CZ1154" s="21"/>
    </row>
    <row r="1155" spans="103:105" x14ac:dyDescent="0.25">
      <c r="CZ1155" s="21"/>
    </row>
    <row r="1156" spans="103:105" x14ac:dyDescent="0.25">
      <c r="CY1156" s="21"/>
      <c r="CZ1156" s="21"/>
    </row>
    <row r="1157" spans="103:105" x14ac:dyDescent="0.25">
      <c r="CY1157" s="21"/>
      <c r="CZ1157" s="21"/>
      <c r="DA1157" s="21"/>
    </row>
    <row r="1158" spans="103:105" x14ac:dyDescent="0.25">
      <c r="CY1158" s="21"/>
      <c r="CZ1158" s="21"/>
      <c r="DA1158" s="21"/>
    </row>
    <row r="1159" spans="103:105" x14ac:dyDescent="0.25">
      <c r="CY1159" s="21"/>
      <c r="CZ1159" s="21"/>
      <c r="DA1159" s="21"/>
    </row>
    <row r="1160" spans="103:105" x14ac:dyDescent="0.25">
      <c r="CZ1160" s="21"/>
    </row>
    <row r="1161" spans="103:105" x14ac:dyDescent="0.25">
      <c r="CZ1161" s="21"/>
    </row>
    <row r="1162" spans="103:105" x14ac:dyDescent="0.25">
      <c r="CZ1162" s="21"/>
    </row>
    <row r="1163" spans="103:105" x14ac:dyDescent="0.25">
      <c r="CZ1163" s="21"/>
    </row>
    <row r="1164" spans="103:105" x14ac:dyDescent="0.25">
      <c r="CZ1164" s="21"/>
    </row>
    <row r="1165" spans="103:105" x14ac:dyDescent="0.25">
      <c r="CZ1165" s="21"/>
    </row>
    <row r="1166" spans="103:105" x14ac:dyDescent="0.25">
      <c r="CZ1166" s="21"/>
    </row>
    <row r="1167" spans="103:105" x14ac:dyDescent="0.25">
      <c r="CZ1167" s="21"/>
    </row>
    <row r="1168" spans="103:105" x14ac:dyDescent="0.25">
      <c r="CZ1168" s="21"/>
    </row>
    <row r="1169" spans="80:104" x14ac:dyDescent="0.25">
      <c r="CZ1169" s="21"/>
    </row>
    <row r="1170" spans="80:104" x14ac:dyDescent="0.25">
      <c r="CZ1170" s="21"/>
    </row>
    <row r="1171" spans="80:104" x14ac:dyDescent="0.25">
      <c r="CZ1171" s="21"/>
    </row>
    <row r="1172" spans="80:104" x14ac:dyDescent="0.25">
      <c r="CY1172" s="21"/>
      <c r="CZ1172" s="21"/>
    </row>
    <row r="1173" spans="80:104" x14ac:dyDescent="0.25">
      <c r="CZ1173" s="21"/>
    </row>
    <row r="1174" spans="80:104" x14ac:dyDescent="0.25">
      <c r="CZ1174" s="21"/>
    </row>
    <row r="1175" spans="80:104" x14ac:dyDescent="0.25">
      <c r="CZ1175" s="21"/>
    </row>
    <row r="1176" spans="80:104" x14ac:dyDescent="0.25">
      <c r="CZ1176" s="21"/>
    </row>
    <row r="1177" spans="80:104" x14ac:dyDescent="0.25">
      <c r="CZ1177" s="21"/>
    </row>
    <row r="1178" spans="80:104" x14ac:dyDescent="0.25">
      <c r="CZ1178" s="21"/>
    </row>
    <row r="1179" spans="80:104" x14ac:dyDescent="0.25">
      <c r="CZ1179" s="21"/>
    </row>
    <row r="1180" spans="80:104" x14ac:dyDescent="0.25">
      <c r="CZ1180" s="21"/>
    </row>
    <row r="1181" spans="80:104" x14ac:dyDescent="0.25">
      <c r="CB1181" s="21"/>
      <c r="CZ1181" s="21"/>
    </row>
    <row r="1182" spans="80:104" x14ac:dyDescent="0.25">
      <c r="CZ1182" s="21"/>
    </row>
    <row r="1183" spans="80:104" x14ac:dyDescent="0.25">
      <c r="CZ1183" s="21"/>
    </row>
    <row r="1184" spans="80:104" x14ac:dyDescent="0.25">
      <c r="CZ1184" s="21"/>
    </row>
    <row r="1185" spans="103:104" x14ac:dyDescent="0.25">
      <c r="CZ1185" s="21"/>
    </row>
    <row r="1186" spans="103:104" x14ac:dyDescent="0.25">
      <c r="CZ1186" s="21"/>
    </row>
    <row r="1187" spans="103:104" x14ac:dyDescent="0.25">
      <c r="CZ1187" s="21"/>
    </row>
    <row r="1188" spans="103:104" x14ac:dyDescent="0.25">
      <c r="CZ1188" s="21"/>
    </row>
    <row r="1189" spans="103:104" x14ac:dyDescent="0.25">
      <c r="CZ1189" s="21"/>
    </row>
    <row r="1191" spans="103:104" x14ac:dyDescent="0.25">
      <c r="CZ1191" s="21"/>
    </row>
    <row r="1193" spans="103:104" x14ac:dyDescent="0.25">
      <c r="CZ1193" s="21"/>
    </row>
    <row r="1194" spans="103:104" x14ac:dyDescent="0.25">
      <c r="CZ1194" s="21"/>
    </row>
    <row r="1195" spans="103:104" x14ac:dyDescent="0.25">
      <c r="CZ1195" s="21"/>
    </row>
    <row r="1196" spans="103:104" x14ac:dyDescent="0.25">
      <c r="CZ1196" s="21"/>
    </row>
    <row r="1197" spans="103:104" x14ac:dyDescent="0.25">
      <c r="CZ1197" s="21"/>
    </row>
    <row r="1198" spans="103:104" x14ac:dyDescent="0.25">
      <c r="CZ1198" s="21"/>
    </row>
    <row r="1199" spans="103:104" x14ac:dyDescent="0.25">
      <c r="CZ1199" s="21"/>
    </row>
    <row r="1200" spans="103:104" x14ac:dyDescent="0.25">
      <c r="CY1200" s="21"/>
      <c r="CZ1200" s="21"/>
    </row>
    <row r="1201" spans="103:104" x14ac:dyDescent="0.25">
      <c r="CZ1201" s="21"/>
    </row>
    <row r="1202" spans="103:104" x14ac:dyDescent="0.25">
      <c r="CZ1202" s="21"/>
    </row>
    <row r="1203" spans="103:104" x14ac:dyDescent="0.25">
      <c r="CZ1203" s="21"/>
    </row>
    <row r="1204" spans="103:104" x14ac:dyDescent="0.25">
      <c r="CZ1204" s="21"/>
    </row>
    <row r="1205" spans="103:104" x14ac:dyDescent="0.25">
      <c r="CY1205" s="21"/>
      <c r="CZ1205" s="21"/>
    </row>
    <row r="1206" spans="103:104" x14ac:dyDescent="0.25">
      <c r="CZ1206" s="21"/>
    </row>
    <row r="1207" spans="103:104" x14ac:dyDescent="0.25">
      <c r="CZ1207" s="21"/>
    </row>
    <row r="1208" spans="103:104" x14ac:dyDescent="0.25">
      <c r="CZ1208" s="21"/>
    </row>
    <row r="1209" spans="103:104" x14ac:dyDescent="0.25">
      <c r="CZ1209" s="21"/>
    </row>
    <row r="1210" spans="103:104" x14ac:dyDescent="0.25">
      <c r="CZ1210" s="21"/>
    </row>
    <row r="1211" spans="103:104" x14ac:dyDescent="0.25">
      <c r="CZ1211" s="21"/>
    </row>
    <row r="1212" spans="103:104" x14ac:dyDescent="0.25">
      <c r="CZ1212" s="21"/>
    </row>
    <row r="1213" spans="103:104" x14ac:dyDescent="0.25">
      <c r="CZ1213" s="21"/>
    </row>
    <row r="1214" spans="103:104" x14ac:dyDescent="0.25">
      <c r="CZ1214" s="21"/>
    </row>
    <row r="1215" spans="103:104" x14ac:dyDescent="0.25">
      <c r="CZ1215" s="21"/>
    </row>
    <row r="1216" spans="103:104" x14ac:dyDescent="0.25">
      <c r="CZ1216" s="21"/>
    </row>
    <row r="1217" spans="76:104" x14ac:dyDescent="0.25">
      <c r="CZ1217" s="21"/>
    </row>
    <row r="1218" spans="76:104" x14ac:dyDescent="0.25">
      <c r="CZ1218" s="21"/>
    </row>
    <row r="1219" spans="76:104" x14ac:dyDescent="0.25">
      <c r="CY1219" s="21"/>
      <c r="CZ1219" s="21"/>
    </row>
    <row r="1220" spans="76:104" x14ac:dyDescent="0.25">
      <c r="CZ1220" s="21"/>
    </row>
    <row r="1221" spans="76:104" x14ac:dyDescent="0.25">
      <c r="CZ1221" s="21"/>
    </row>
    <row r="1222" spans="76:104" x14ac:dyDescent="0.25">
      <c r="CZ1222" s="21"/>
    </row>
    <row r="1223" spans="76:104" x14ac:dyDescent="0.25">
      <c r="CZ1223" s="21"/>
    </row>
    <row r="1224" spans="76:104" x14ac:dyDescent="0.25">
      <c r="CY1224" s="21"/>
      <c r="CZ1224" s="21"/>
    </row>
    <row r="1225" spans="76:104" x14ac:dyDescent="0.25">
      <c r="CZ1225" s="21"/>
    </row>
    <row r="1226" spans="76:104" x14ac:dyDescent="0.25">
      <c r="BX1226" s="21"/>
      <c r="CZ1226" s="21"/>
    </row>
    <row r="1227" spans="76:104" x14ac:dyDescent="0.25">
      <c r="CZ1227" s="21"/>
    </row>
    <row r="1228" spans="76:104" x14ac:dyDescent="0.25">
      <c r="CZ1228" s="21"/>
    </row>
    <row r="1229" spans="76:104" x14ac:dyDescent="0.25">
      <c r="CZ1229" s="21"/>
    </row>
    <row r="1230" spans="76:104" x14ac:dyDescent="0.25">
      <c r="CZ1230" s="21"/>
    </row>
    <row r="1231" spans="76:104" x14ac:dyDescent="0.25">
      <c r="CZ1231" s="21"/>
    </row>
    <row r="1232" spans="76:104" x14ac:dyDescent="0.25">
      <c r="CY1232" s="21"/>
      <c r="CZ1232" s="21"/>
    </row>
    <row r="1233" spans="103:104" x14ac:dyDescent="0.25">
      <c r="CY1233" s="21"/>
      <c r="CZ1233" s="21"/>
    </row>
    <row r="1234" spans="103:104" x14ac:dyDescent="0.25">
      <c r="CY1234" s="21"/>
      <c r="CZ1234" s="21"/>
    </row>
    <row r="1235" spans="103:104" x14ac:dyDescent="0.25">
      <c r="CZ1235" s="21"/>
    </row>
    <row r="1236" spans="103:104" x14ac:dyDescent="0.25">
      <c r="CZ1236" s="21"/>
    </row>
    <row r="1237" spans="103:104" x14ac:dyDescent="0.25">
      <c r="CZ1237" s="21"/>
    </row>
    <row r="1238" spans="103:104" x14ac:dyDescent="0.25">
      <c r="CZ1238" s="21"/>
    </row>
    <row r="1239" spans="103:104" x14ac:dyDescent="0.25">
      <c r="CZ1239" s="21"/>
    </row>
    <row r="1240" spans="103:104" x14ac:dyDescent="0.25">
      <c r="CZ1240" s="21"/>
    </row>
    <row r="1241" spans="103:104" x14ac:dyDescent="0.25">
      <c r="CZ1241" s="21"/>
    </row>
    <row r="1242" spans="103:104" x14ac:dyDescent="0.25">
      <c r="CZ1242" s="21"/>
    </row>
    <row r="1243" spans="103:104" x14ac:dyDescent="0.25">
      <c r="CZ1243" s="21"/>
    </row>
    <row r="1244" spans="103:104" x14ac:dyDescent="0.25">
      <c r="CZ1244" s="21"/>
    </row>
    <row r="1245" spans="103:104" x14ac:dyDescent="0.25">
      <c r="CZ1245" s="21"/>
    </row>
    <row r="1246" spans="103:104" x14ac:dyDescent="0.25">
      <c r="CZ1246" s="21"/>
    </row>
    <row r="1247" spans="103:104" x14ac:dyDescent="0.25">
      <c r="CZ1247" s="21"/>
    </row>
    <row r="1248" spans="103:104" x14ac:dyDescent="0.25">
      <c r="CZ1248" s="21"/>
    </row>
    <row r="1249" spans="104:104" x14ac:dyDescent="0.25">
      <c r="CZ1249" s="21"/>
    </row>
    <row r="1250" spans="104:104" x14ac:dyDescent="0.25">
      <c r="CZ1250" s="21"/>
    </row>
    <row r="1251" spans="104:104" x14ac:dyDescent="0.25">
      <c r="CZ1251" s="21"/>
    </row>
    <row r="1252" spans="104:104" x14ac:dyDescent="0.25">
      <c r="CZ1252" s="21"/>
    </row>
    <row r="1253" spans="104:104" x14ac:dyDescent="0.25">
      <c r="CZ1253" s="21"/>
    </row>
    <row r="1254" spans="104:104" x14ac:dyDescent="0.25">
      <c r="CZ1254" s="21"/>
    </row>
    <row r="1255" spans="104:104" x14ac:dyDescent="0.25">
      <c r="CZ1255" s="21"/>
    </row>
    <row r="1256" spans="104:104" x14ac:dyDescent="0.25">
      <c r="CZ1256" s="21"/>
    </row>
    <row r="1257" spans="104:104" x14ac:dyDescent="0.25">
      <c r="CZ1257" s="21"/>
    </row>
    <row r="1258" spans="104:104" x14ac:dyDescent="0.25">
      <c r="CZ1258" s="21"/>
    </row>
    <row r="1259" spans="104:104" x14ac:dyDescent="0.25">
      <c r="CZ1259" s="21"/>
    </row>
    <row r="1260" spans="104:104" x14ac:dyDescent="0.25">
      <c r="CZ1260" s="21"/>
    </row>
    <row r="1261" spans="104:104" x14ac:dyDescent="0.25">
      <c r="CZ1261" s="21"/>
    </row>
    <row r="1262" spans="104:104" x14ac:dyDescent="0.25">
      <c r="CZ1262" s="21"/>
    </row>
    <row r="1263" spans="104:104" x14ac:dyDescent="0.25">
      <c r="CZ1263" s="21"/>
    </row>
    <row r="1501" spans="93:116" x14ac:dyDescent="0.25">
      <c r="CO1501" s="21"/>
      <c r="CP1501" s="21"/>
      <c r="CQ1501" s="21"/>
      <c r="CR1501" s="21"/>
      <c r="CS1501" s="21"/>
      <c r="CT1501" s="21"/>
      <c r="CU1501" s="21"/>
      <c r="CV1501" s="21"/>
      <c r="CW1501" s="21"/>
      <c r="CX1501" s="21"/>
      <c r="CY1501" s="21"/>
      <c r="CZ1501" s="21"/>
      <c r="DA1501" s="21"/>
      <c r="DB1501" s="21"/>
      <c r="DC1501" s="21"/>
      <c r="DD1501" s="21"/>
      <c r="DI1501" s="21"/>
      <c r="DJ1501" s="21"/>
      <c r="DK1501" s="21"/>
      <c r="DL1501" s="21"/>
    </row>
    <row r="1502" spans="93:116" x14ac:dyDescent="0.25">
      <c r="CO1502" s="21"/>
      <c r="CP1502" s="21"/>
      <c r="CQ1502" s="21"/>
      <c r="CR1502" s="21"/>
      <c r="CS1502" s="21"/>
      <c r="CT1502" s="21"/>
      <c r="CU1502" s="21"/>
      <c r="CV1502" s="21"/>
      <c r="CW1502" s="21"/>
      <c r="CX1502" s="21"/>
      <c r="CY1502" s="21"/>
      <c r="CZ1502" s="21"/>
      <c r="DA1502" s="21"/>
      <c r="DB1502" s="21"/>
      <c r="DC1502" s="21"/>
      <c r="DD1502" s="21"/>
      <c r="DE1502" s="21"/>
      <c r="DF1502" s="21"/>
      <c r="DH1502" s="21"/>
      <c r="DI1502" s="21"/>
      <c r="DJ1502" s="21"/>
      <c r="DK1502" s="21"/>
      <c r="DL1502" s="21"/>
    </row>
    <row r="1503" spans="93:116" x14ac:dyDescent="0.25">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row>
    <row r="1504" spans="93:116" x14ac:dyDescent="0.25">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row>
    <row r="1505" spans="93:116" x14ac:dyDescent="0.25">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row>
    <row r="1506" spans="93:116" x14ac:dyDescent="0.25">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row>
    <row r="1507" spans="93:116" x14ac:dyDescent="0.25">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row>
    <row r="1508" spans="93:116" x14ac:dyDescent="0.25">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row>
    <row r="1509" spans="93:116" x14ac:dyDescent="0.25">
      <c r="CO1509" s="21"/>
      <c r="CP1509" s="21"/>
      <c r="CQ1509" s="21"/>
      <c r="CR1509" s="21"/>
      <c r="CS1509" s="21"/>
      <c r="CT1509" s="21"/>
      <c r="CU1509" s="21"/>
      <c r="CV1509" s="21"/>
      <c r="CW1509" s="21"/>
      <c r="CX1509" s="21"/>
      <c r="CY1509" s="21"/>
      <c r="CZ1509" s="21"/>
      <c r="DA1509" s="21"/>
      <c r="DB1509" s="21"/>
      <c r="DC1509" s="21"/>
      <c r="DD1509" s="21"/>
      <c r="DE1509" s="21"/>
      <c r="DH1509" s="21"/>
      <c r="DI1509" s="21"/>
      <c r="DJ1509" s="21"/>
      <c r="DK1509" s="21"/>
      <c r="DL1509" s="21"/>
    </row>
    <row r="1510" spans="93:116" x14ac:dyDescent="0.25">
      <c r="CO1510" s="21"/>
      <c r="CP1510" s="21"/>
      <c r="CQ1510" s="21"/>
      <c r="CR1510" s="21"/>
      <c r="CS1510" s="21"/>
      <c r="CT1510" s="21"/>
      <c r="CU1510" s="21"/>
      <c r="CV1510" s="21"/>
      <c r="CW1510" s="21"/>
      <c r="CX1510" s="21"/>
      <c r="CY1510" s="21"/>
      <c r="CZ1510" s="21"/>
      <c r="DA1510" s="21"/>
      <c r="DB1510" s="21"/>
      <c r="DC1510" s="21"/>
      <c r="DD1510" s="21"/>
      <c r="DE1510" s="21"/>
      <c r="DI1510" s="21"/>
      <c r="DJ1510" s="21"/>
      <c r="DK1510" s="21"/>
      <c r="DL1510" s="21"/>
    </row>
    <row r="1511" spans="93:116" x14ac:dyDescent="0.25">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row>
    <row r="1512" spans="93:116" x14ac:dyDescent="0.25">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row>
    <row r="1513" spans="93:116" x14ac:dyDescent="0.25">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row>
    <row r="1514" spans="93:116" x14ac:dyDescent="0.25">
      <c r="CO1514" s="21"/>
      <c r="CP1514" s="21"/>
      <c r="CQ1514" s="21"/>
      <c r="CR1514" s="21"/>
      <c r="CS1514" s="21"/>
      <c r="CT1514" s="21"/>
      <c r="CU1514" s="21"/>
      <c r="CV1514" s="21"/>
      <c r="CW1514" s="21"/>
      <c r="CX1514" s="21"/>
      <c r="CY1514" s="21"/>
      <c r="CZ1514" s="21"/>
      <c r="DA1514" s="21"/>
      <c r="DB1514" s="21"/>
      <c r="DC1514" s="21"/>
      <c r="DD1514" s="21"/>
      <c r="DE1514" s="21"/>
      <c r="DH1514" s="21"/>
      <c r="DI1514" s="21"/>
      <c r="DJ1514" s="21"/>
      <c r="DK1514" s="21"/>
      <c r="DL1514" s="21"/>
    </row>
    <row r="1516" spans="93:116" x14ac:dyDescent="0.25">
      <c r="CT1516" s="21"/>
      <c r="CU1516" s="21"/>
      <c r="CV1516" s="21"/>
      <c r="CW1516" s="21"/>
      <c r="CX1516" s="21"/>
      <c r="CY1516" s="21"/>
      <c r="CZ1516" s="21"/>
      <c r="DA1516" s="21"/>
    </row>
    <row r="1517" spans="93:116" x14ac:dyDescent="0.25">
      <c r="CS1517" s="21"/>
      <c r="CT1517" s="21"/>
      <c r="CU1517" s="21"/>
      <c r="CV1517" s="21"/>
      <c r="CX1517" s="21"/>
      <c r="CY1517" s="21"/>
      <c r="CZ1517" s="21"/>
      <c r="DA1517" s="21"/>
    </row>
    <row r="1518" spans="93:116" x14ac:dyDescent="0.25">
      <c r="CR1518" s="21"/>
      <c r="CS1518" s="21"/>
      <c r="CT1518" s="21"/>
      <c r="CU1518" s="21"/>
      <c r="CV1518" s="21"/>
      <c r="CW1518" s="21"/>
      <c r="CX1518" s="21"/>
      <c r="CY1518" s="21"/>
      <c r="CZ1518" s="21"/>
      <c r="DA1518" s="21"/>
      <c r="DB1518" s="21"/>
    </row>
    <row r="1519" spans="93:116" x14ac:dyDescent="0.25">
      <c r="CS1519" s="21"/>
      <c r="CT1519" s="21"/>
      <c r="CU1519" s="21"/>
      <c r="CV1519" s="21"/>
      <c r="CW1519" s="21"/>
      <c r="CX1519" s="21"/>
      <c r="CY1519" s="21"/>
      <c r="CZ1519" s="21"/>
      <c r="DA1519" s="21"/>
    </row>
    <row r="1520" spans="93:116" x14ac:dyDescent="0.25">
      <c r="CS1520" s="21"/>
      <c r="CT1520" s="21"/>
      <c r="CU1520" s="21"/>
      <c r="CV1520" s="21"/>
      <c r="CW1520" s="21"/>
      <c r="CX1520" s="21"/>
      <c r="CY1520" s="21"/>
      <c r="CZ1520" s="21"/>
      <c r="DA1520" s="21"/>
    </row>
    <row r="1521" spans="70:105" x14ac:dyDescent="0.25">
      <c r="BR1521" s="21"/>
      <c r="CS1521" s="21"/>
      <c r="CT1521" s="21"/>
      <c r="CU1521" s="21"/>
      <c r="CV1521" s="21"/>
      <c r="CW1521" s="21"/>
      <c r="CX1521" s="21"/>
      <c r="CY1521" s="21"/>
      <c r="CZ1521" s="21"/>
      <c r="DA1521" s="21"/>
    </row>
    <row r="1522" spans="70:105" x14ac:dyDescent="0.25">
      <c r="CR1522" s="21"/>
      <c r="CS1522" s="21"/>
      <c r="CT1522" s="21"/>
      <c r="CU1522" s="21"/>
      <c r="CV1522" s="21"/>
      <c r="CW1522" s="21"/>
      <c r="CX1522" s="21"/>
      <c r="CY1522" s="21"/>
      <c r="CZ1522" s="21"/>
      <c r="DA1522" s="21"/>
    </row>
    <row r="1523" spans="70:105" x14ac:dyDescent="0.25">
      <c r="CS1523" s="21"/>
      <c r="CT1523" s="21"/>
      <c r="CU1523" s="21"/>
      <c r="CV1523" s="21"/>
      <c r="CW1523" s="21"/>
      <c r="CX1523" s="21"/>
      <c r="CY1523" s="21"/>
      <c r="CZ1523" s="21"/>
      <c r="DA1523" s="21"/>
    </row>
    <row r="1524" spans="70:105" x14ac:dyDescent="0.25">
      <c r="CS1524" s="21"/>
      <c r="CT1524" s="21"/>
      <c r="CU1524" s="21"/>
      <c r="CV1524" s="21"/>
      <c r="CW1524" s="21"/>
      <c r="CX1524" s="21"/>
      <c r="CY1524" s="21"/>
      <c r="CZ1524" s="21"/>
      <c r="DA1524" s="21"/>
    </row>
    <row r="1525" spans="70:105" x14ac:dyDescent="0.25">
      <c r="CS1525" s="21"/>
      <c r="CT1525" s="21"/>
      <c r="CU1525" s="21"/>
      <c r="CV1525" s="21"/>
      <c r="CW1525" s="21"/>
      <c r="CX1525" s="21"/>
      <c r="CY1525" s="21"/>
      <c r="CZ1525" s="21"/>
      <c r="DA1525" s="21"/>
    </row>
    <row r="1526" spans="70:105" x14ac:dyDescent="0.25">
      <c r="CS1526" s="21"/>
      <c r="CT1526" s="21"/>
      <c r="CU1526" s="21"/>
      <c r="CX1526" s="21"/>
      <c r="CY1526" s="21"/>
      <c r="CZ1526" s="21"/>
      <c r="DA1526" s="21"/>
    </row>
    <row r="1527" spans="70:105" x14ac:dyDescent="0.25">
      <c r="CS1527" s="21"/>
      <c r="CT1527" s="21"/>
      <c r="CU1527" s="21"/>
      <c r="CV1527" s="21"/>
      <c r="CX1527" s="21"/>
      <c r="CY1527" s="21"/>
      <c r="CZ1527" s="21"/>
      <c r="DA1527" s="21"/>
    </row>
    <row r="1528" spans="70:105" x14ac:dyDescent="0.25">
      <c r="CT1528" s="21"/>
      <c r="CX1528" s="21"/>
      <c r="CY1528" s="21"/>
      <c r="CZ1528" s="21"/>
      <c r="DA1528" s="21"/>
    </row>
    <row r="1529" spans="70:105" x14ac:dyDescent="0.25">
      <c r="CS1529" s="21"/>
      <c r="CT1529" s="21"/>
      <c r="CU1529" s="21"/>
      <c r="CV1529" s="21"/>
      <c r="CW1529" s="21"/>
      <c r="CX1529" s="21"/>
      <c r="CY1529" s="21"/>
      <c r="CZ1529" s="21"/>
      <c r="DA1529" s="2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86D11DA5FEEB24F8916D9249E11C5B6" ma:contentTypeVersion="20" ma:contentTypeDescription="Create a new document." ma:contentTypeScope="" ma:versionID="977428473f2ef25c6d4134df1a2e8935">
  <xsd:schema xmlns:xsd="http://www.w3.org/2001/XMLSchema" xmlns:xs="http://www.w3.org/2001/XMLSchema" xmlns:p="http://schemas.microsoft.com/office/2006/metadata/properties" xmlns:ns2="0e847eed-4047-4476-b8d2-b0e5d74950f0" xmlns:ns3="de1a2f9c-3ebf-408c-8377-a22fa037747d" xmlns:ns4="fa6a9aea-fb0f-4ddd-aff8-712634b7d5fe" targetNamespace="http://schemas.microsoft.com/office/2006/metadata/properties" ma:root="true" ma:fieldsID="1510abda4df683c2bbe20df3c08e2413" ns2:_="" ns3:_="" ns4:_="">
    <xsd:import namespace="0e847eed-4047-4476-b8d2-b0e5d74950f0"/>
    <xsd:import namespace="de1a2f9c-3ebf-408c-8377-a22fa037747d"/>
    <xsd:import namespace="fa6a9aea-fb0f-4ddd-aff8-712634b7d5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Not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47eed-4047-4476-b8d2-b0e5d74950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856f2ee-118d-42e8-91de-064c9a66b68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Notes" ma:index="25" nillable="true" ma:displayName="Notes" ma:format="Dropdown" ma:internalName="Notes">
      <xsd:simpleType>
        <xsd:restriction base="dms:Note">
          <xsd:maxLength value="255"/>
        </xsd:restrictio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a2f9c-3ebf-408c-8377-a22fa037747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6a9aea-fb0f-4ddd-aff8-712634b7d5fe"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b34eac95-dc9b-42f1-9720-b87f0c99a5db}" ma:internalName="TaxCatchAll" ma:showField="CatchAllData" ma:web="de1a2f9c-3ebf-408c-8377-a22fa03774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A l C P V W p 7 9 T q j A A A A 9 g A A A B I A H A B D b 2 5 m a W c v U G F j a 2 F n Z S 5 4 b W w g o h g A K K A U A A A A A A A A A A A A A A A A A A A A A A A A A A A A h Y + x D o I w F E V / h X S n L X X Q k E c Z X C U x I R r X B i o 0 w s P Q Y v k 3 B z / J X x C j q J v j P f c M 9 9 6 v N 0 j H t g k u u r e m w 4 R E l J N A Y 9 G V B q u E D O 4 Y r k g q Y a u K k 6 p 0 M M l o 4 9 G W C a m d O 8 e M e e + p X 9 C u r 5 j g P G K H b J M X t W 4 V + c j m v x w a t E 5 h o Y m E / W u M F D T i S y r 4 t A n Y D C E z + B X E 1 D 3 b H w j r o X F D r 6 X G c J c D m y O w 9 w f 5 A F B L A w Q U A A I A C A A C U I 9 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l C P V S i K R 7 g O A A A A E Q A A A B M A H A B G b 3 J t d W x h c y 9 T Z W N 0 a W 9 u M S 5 t I K I Y A C i g F A A A A A A A A A A A A A A A A A A A A A A A A A A A A C t O T S 7 J z M 9 T C I b Q h t Y A U E s B A i 0 A F A A C A A g A A l C P V W p 7 9 T q j A A A A 9 g A A A B I A A A A A A A A A A A A A A A A A A A A A A E N v b m Z p Z y 9 Q Y W N r Y W d l L n h t b F B L A Q I t A B Q A A g A I A A J Q j 1 U P y u m r p A A A A O k A A A A T A A A A A A A A A A A A A A A A A O 8 A A A B b Q 2 9 u d G V u d F 9 U e X B l c 1 0 u e G 1 s U E s B A i 0 A F A A C A A g A A l C P 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t F 8 k b n d N Z B p + c d w b M i 3 P E A A A A A A g A A A A A A A 2 Y A A M A A A A A Q A A A A G b Y c D J p T 0 E 3 j l x q H f V y J O Q A A A A A E g A A A o A A A A B A A A A A z e C x w V M n l L i y 5 u b G K Z R t F U A A A A I G j Y d P H B f N U + K R O h u s Y i / i g J Q + 1 E o r O N T D c a y y p v X p U E 8 t j I 4 z v O a T z + T p s B y L m t J e E n i H x L u p B f G p u M F G / e R L 1 z v O l 9 t 7 C s A n b z x U c O K 1 q F A A A A D i m i Q C R W N H f h W O a 0 O h d T q j i x k m 2 < / 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fa6a9aea-fb0f-4ddd-aff8-712634b7d5fe" xsi:nil="true"/>
    <lcf76f155ced4ddcb4097134ff3c332f xmlns="0e847eed-4047-4476-b8d2-b0e5d74950f0">
      <Terms xmlns="http://schemas.microsoft.com/office/infopath/2007/PartnerControls"/>
    </lcf76f155ced4ddcb4097134ff3c332f>
    <Notes xmlns="0e847eed-4047-4476-b8d2-b0e5d74950f0" xsi:nil="true"/>
  </documentManagement>
</p:properties>
</file>

<file path=customXml/itemProps1.xml><?xml version="1.0" encoding="utf-8"?>
<ds:datastoreItem xmlns:ds="http://schemas.openxmlformats.org/officeDocument/2006/customXml" ds:itemID="{6AC3C241-BA85-4BC7-9B98-C66CA191A2A8}">
  <ds:schemaRefs>
    <ds:schemaRef ds:uri="http://schemas.microsoft.com/sharepoint/v3/contenttype/forms"/>
  </ds:schemaRefs>
</ds:datastoreItem>
</file>

<file path=customXml/itemProps2.xml><?xml version="1.0" encoding="utf-8"?>
<ds:datastoreItem xmlns:ds="http://schemas.openxmlformats.org/officeDocument/2006/customXml" ds:itemID="{716BCE52-2029-4876-B823-5AAD74DB73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47eed-4047-4476-b8d2-b0e5d74950f0"/>
    <ds:schemaRef ds:uri="de1a2f9c-3ebf-408c-8377-a22fa037747d"/>
    <ds:schemaRef ds:uri="fa6a9aea-fb0f-4ddd-aff8-712634b7d5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6AD188-FCDC-4487-BFF9-8CDB6CE0D8B6}">
  <ds:schemaRefs>
    <ds:schemaRef ds:uri="http://schemas.microsoft.com/DataMashup"/>
  </ds:schemaRefs>
</ds:datastoreItem>
</file>

<file path=customXml/itemProps4.xml><?xml version="1.0" encoding="utf-8"?>
<ds:datastoreItem xmlns:ds="http://schemas.openxmlformats.org/officeDocument/2006/customXml" ds:itemID="{F03989F2-AB7F-4B1A-ADE4-36D7CFAE148F}">
  <ds:schemaRefs>
    <ds:schemaRef ds:uri="http://purl.org/dc/elements/1.1/"/>
    <ds:schemaRef ds:uri="http://purl.org/dc/dcmitype/"/>
    <ds:schemaRef ds:uri="http://schemas.openxmlformats.org/package/2006/metadata/core-properties"/>
    <ds:schemaRef ds:uri="0e847eed-4047-4476-b8d2-b0e5d74950f0"/>
    <ds:schemaRef ds:uri="http://schemas.microsoft.com/office/2006/metadata/properties"/>
    <ds:schemaRef ds:uri="http://schemas.microsoft.com/office/2006/documentManagement/types"/>
    <ds:schemaRef ds:uri="http://schemas.microsoft.com/office/infopath/2007/PartnerControls"/>
    <ds:schemaRef ds:uri="fa6a9aea-fb0f-4ddd-aff8-712634b7d5fe"/>
    <ds:schemaRef ds:uri="de1a2f9c-3ebf-408c-8377-a22fa037747d"/>
    <ds:schemaRef ds:uri="http://www.w3.org/XML/1998/namespace"/>
    <ds:schemaRef ds:uri="http://purl.org/dc/terms/"/>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35</vt:i4>
      </vt:variant>
    </vt:vector>
  </HeadingPairs>
  <TitlesOfParts>
    <vt:vector size="38" baseType="lpstr">
      <vt:lpstr>Table</vt:lpstr>
      <vt:lpstr>Names</vt:lpstr>
      <vt:lpstr>Data</vt:lpstr>
      <vt:lpstr>Average_Event_Day</vt:lpstr>
      <vt:lpstr>bill_protect</vt:lpstr>
      <vt:lpstr>bill_protects</vt:lpstr>
      <vt:lpstr>care</vt:lpstr>
      <vt:lpstr>cares</vt:lpstr>
      <vt:lpstr>Data</vt:lpstr>
      <vt:lpstr>Date</vt:lpstr>
      <vt:lpstr>Diff_between_HE_and_RowNum</vt:lpstr>
      <vt:lpstr>enrollment</vt:lpstr>
      <vt:lpstr>enrollments</vt:lpstr>
      <vt:lpstr>eventdates</vt:lpstr>
      <vt:lpstr>EventWindow</vt:lpstr>
      <vt:lpstr>fera</vt:lpstr>
      <vt:lpstr>feras</vt:lpstr>
      <vt:lpstr>HE_End</vt:lpstr>
      <vt:lpstr>HE_Start</vt:lpstr>
      <vt:lpstr>HE_View</vt:lpstr>
      <vt:lpstr>HE_Views</vt:lpstr>
      <vt:lpstr>hftd</vt:lpstr>
      <vt:lpstr>hftds</vt:lpstr>
      <vt:lpstr>LCA</vt:lpstr>
      <vt:lpstr>LCAs</vt:lpstr>
      <vt:lpstr>nem</vt:lpstr>
      <vt:lpstr>nems</vt:lpstr>
      <vt:lpstr>rate</vt:lpstr>
      <vt:lpstr>rates</vt:lpstr>
      <vt:lpstr>ResultType</vt:lpstr>
      <vt:lpstr>Segments</vt:lpstr>
      <vt:lpstr>Selected_Segment</vt:lpstr>
      <vt:lpstr>sgip</vt:lpstr>
      <vt:lpstr>sgips</vt:lpstr>
      <vt:lpstr>sublap</vt:lpstr>
      <vt:lpstr>sublaps</vt:lpstr>
      <vt:lpstr>TOU</vt:lpstr>
      <vt:lpstr>TOUs</vt:lpstr>
    </vt:vector>
  </TitlesOfParts>
  <Manager/>
  <Company>AMERESCO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lia.tang@icf.com</dc:creator>
  <cp:keywords/>
  <dc:description/>
  <cp:lastModifiedBy>Tang, Lia</cp:lastModifiedBy>
  <cp:revision/>
  <dcterms:created xsi:type="dcterms:W3CDTF">2015-12-29T21:28:55Z</dcterms:created>
  <dcterms:modified xsi:type="dcterms:W3CDTF">2026-03-25T19:36:34Z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d817c99-0b37-4a07-8277-96aa1f96b74b_Enabled">
    <vt:lpwstr>true</vt:lpwstr>
  </property>
  <property fmtid="{D5CDD505-2E9C-101B-9397-08002B2CF9AE}" pid="3" name="MSIP_Label_9d817c99-0b37-4a07-8277-96aa1f96b74b_SetDate">
    <vt:lpwstr>2024-12-09T21:12:07Z</vt:lpwstr>
  </property>
  <property fmtid="{D5CDD505-2E9C-101B-9397-08002B2CF9AE}" pid="4" name="MSIP_Label_9d817c99-0b37-4a07-8277-96aa1f96b74b_Method">
    <vt:lpwstr>Standard</vt:lpwstr>
  </property>
  <property fmtid="{D5CDD505-2E9C-101B-9397-08002B2CF9AE}" pid="5" name="MSIP_Label_9d817c99-0b37-4a07-8277-96aa1f96b74b_Name">
    <vt:lpwstr>9d817c99-0b37-4a07-8277-96aa1f96b74b</vt:lpwstr>
  </property>
  <property fmtid="{D5CDD505-2E9C-101B-9397-08002B2CF9AE}" pid="6" name="MSIP_Label_9d817c99-0b37-4a07-8277-96aa1f96b74b_SiteId">
    <vt:lpwstr>d11dfc6a-833a-4712-84db-fc468665e0e1</vt:lpwstr>
  </property>
  <property fmtid="{D5CDD505-2E9C-101B-9397-08002B2CF9AE}" pid="7" name="MSIP_Label_9d817c99-0b37-4a07-8277-96aa1f96b74b_ActionId">
    <vt:lpwstr>27321b67-8c62-48a9-babf-0e231c8b5338</vt:lpwstr>
  </property>
  <property fmtid="{D5CDD505-2E9C-101B-9397-08002B2CF9AE}" pid="8" name="MSIP_Label_9d817c99-0b37-4a07-8277-96aa1f96b74b_ContentBits">
    <vt:lpwstr>0</vt:lpwstr>
  </property>
  <property fmtid="{D5CDD505-2E9C-101B-9397-08002B2CF9AE}" pid="9" name="ContentTypeId">
    <vt:lpwstr>0x010100386D11DA5FEEB24F8916D9249E11C5B6</vt:lpwstr>
  </property>
  <property fmtid="{D5CDD505-2E9C-101B-9397-08002B2CF9AE}" pid="10" name="MediaServiceImageTags">
    <vt:lpwstr/>
  </property>
  <property fmtid="{D5CDD505-2E9C-101B-9397-08002B2CF9AE}" pid="11" name="Solicitation_x0020_Number">
    <vt:lpwstr/>
  </property>
  <property fmtid="{D5CDD505-2E9C-101B-9397-08002B2CF9AE}" pid="12" name="n507b2514e3a44bdaad6527d37fada1b">
    <vt:lpwstr/>
  </property>
  <property fmtid="{D5CDD505-2E9C-101B-9397-08002B2CF9AE}" pid="13" name="Contract_x0020_or_x0020_Agreement_x0020_Number">
    <vt:lpwstr/>
  </property>
  <property fmtid="{D5CDD505-2E9C-101B-9397-08002B2CF9AE}" pid="14" name="h22601b2bf2643f0a84777324326c129">
    <vt:lpwstr/>
  </property>
  <property fmtid="{D5CDD505-2E9C-101B-9397-08002B2CF9AE}" pid="15" name="ga417b8bdd8944b693e9f2409b28c3f1">
    <vt:lpwstr/>
  </property>
  <property fmtid="{D5CDD505-2E9C-101B-9397-08002B2CF9AE}" pid="16" name="ke1a2ab1d5034a4495bcba0d0bf1b64b">
    <vt:lpwstr/>
  </property>
  <property fmtid="{D5CDD505-2E9C-101B-9397-08002B2CF9AE}" pid="17" name="Project_x0020_Number">
    <vt:lpwstr/>
  </property>
  <property fmtid="{D5CDD505-2E9C-101B-9397-08002B2CF9AE}" pid="18" name="a83fba2461b14bef9883d84558006aa2">
    <vt:lpwstr/>
  </property>
  <property fmtid="{D5CDD505-2E9C-101B-9397-08002B2CF9AE}" pid="19" name="c9f5fa8e4d4a4d6d9e98a074f1941825">
    <vt:lpwstr/>
  </property>
  <property fmtid="{D5CDD505-2E9C-101B-9397-08002B2CF9AE}" pid="20" name="Proposal_x0020_Number">
    <vt:lpwstr/>
  </property>
  <property fmtid="{D5CDD505-2E9C-101B-9397-08002B2CF9AE}" pid="21" name="End_x0020_Client_x0020_or_x0020_Company_x0020_Name">
    <vt:lpwstr/>
  </property>
  <property fmtid="{D5CDD505-2E9C-101B-9397-08002B2CF9AE}" pid="22" name="c80f3dd641ce4c7990ea76c2d48a273f">
    <vt:lpwstr/>
  </property>
  <property fmtid="{D5CDD505-2E9C-101B-9397-08002B2CF9AE}" pid="23" name="Partner_x0020_Name">
    <vt:lpwstr/>
  </property>
  <property fmtid="{D5CDD505-2E9C-101B-9397-08002B2CF9AE}" pid="24" name="Vendor_x0020_or_x0020_Subcontractor_x0020_Name">
    <vt:lpwstr/>
  </property>
  <property fmtid="{D5CDD505-2E9C-101B-9397-08002B2CF9AE}" pid="25" name="Proposal Number">
    <vt:lpwstr/>
  </property>
  <property fmtid="{D5CDD505-2E9C-101B-9397-08002B2CF9AE}" pid="26" name="Solicitation Number">
    <vt:lpwstr/>
  </property>
  <property fmtid="{D5CDD505-2E9C-101B-9397-08002B2CF9AE}" pid="27" name="Project Number">
    <vt:lpwstr/>
  </property>
  <property fmtid="{D5CDD505-2E9C-101B-9397-08002B2CF9AE}" pid="28" name="End Client or Company Name">
    <vt:lpwstr/>
  </property>
  <property fmtid="{D5CDD505-2E9C-101B-9397-08002B2CF9AE}" pid="29" name="Vendor or Subcontractor Name">
    <vt:lpwstr/>
  </property>
  <property fmtid="{D5CDD505-2E9C-101B-9397-08002B2CF9AE}" pid="30" name="Partner Name">
    <vt:lpwstr/>
  </property>
  <property fmtid="{D5CDD505-2E9C-101B-9397-08002B2CF9AE}" pid="31" name="Contract or Agreement Number">
    <vt:lpwstr/>
  </property>
</Properties>
</file>