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hack\Limbo\SCE\DBP 2015\ExPost Protocol Tables\"/>
    </mc:Choice>
  </mc:AlternateContent>
  <bookViews>
    <workbookView xWindow="0" yWindow="75" windowWidth="19035" windowHeight="11760"/>
  </bookViews>
  <sheets>
    <sheet name="Table" sheetId="4" r:id="rId1"/>
    <sheet name="Lookups" sheetId="2" state="hidden" r:id="rId2"/>
    <sheet name="Data" sheetId="1" state="hidden" r:id="rId3"/>
  </sheets>
  <definedNames>
    <definedName name="_xlnm._FilterDatabase" localSheetId="2" hidden="1">Data!$A$1:$FS$1</definedName>
    <definedName name="Bid">Lookups!$D$8</definedName>
    <definedName name="Called">Lookups!$S$21</definedName>
    <definedName name="_xlnm.Criteria">Lookups!$B$3:$F$4</definedName>
    <definedName name="data">Data!$A$1:$FS$577</definedName>
    <definedName name="date">Table!$B$5</definedName>
    <definedName name="date_list">Lookups!$K$4:$K$19</definedName>
    <definedName name="dual_enrol">Table!$B$10</definedName>
    <definedName name="dual_enrol_list">Lookups!$O$4:$O$6</definedName>
    <definedName name="Enrolled">Lookups!$D$6</definedName>
    <definedName name="ind_grp">Table!$B$7</definedName>
    <definedName name="ind_list">Lookups!$L$4:$L$12</definedName>
    <definedName name="lca">Table!$B$8</definedName>
    <definedName name="lca_list">Lookups!$M$4:$M$12</definedName>
    <definedName name="_xlnm.Print_Area" localSheetId="0">Table!$A$2:$N$36</definedName>
    <definedName name="Result_type">Table!$B$4</definedName>
    <definedName name="Result_type_list">Lookups!$J$4:$J$5</definedName>
    <definedName name="Size">Table!$B$9</definedName>
    <definedName name="Size_list">Lookups!$N$4:$N$7</definedName>
    <definedName name="table_for_PGE_CBP_expost_private" localSheetId="2">Data!$A$1:$FS$1</definedName>
    <definedName name="Two_way_tab_flag">Lookups!$D$7</definedName>
  </definedNames>
  <calcPr calcId="152511"/>
</workbook>
</file>

<file path=xl/calcChain.xml><?xml version="1.0" encoding="utf-8"?>
<calcChain xmlns="http://schemas.openxmlformats.org/spreadsheetml/2006/main">
  <c r="D7" i="2" l="1"/>
  <c r="S19" i="2" l="1"/>
  <c r="F25" i="2" l="1"/>
  <c r="F24" i="2"/>
  <c r="F23" i="2"/>
  <c r="S21" i="2" l="1"/>
  <c r="F26" i="2" l="1"/>
  <c r="F22" i="2"/>
  <c r="F21" i="2"/>
  <c r="F20" i="2"/>
  <c r="F19" i="2"/>
  <c r="F18" i="2"/>
  <c r="J3" i="4" l="1"/>
  <c r="H32" i="4"/>
  <c r="G32" i="4"/>
  <c r="G5" i="4"/>
  <c r="C32" i="2" l="1"/>
  <c r="F17" i="2" l="1"/>
  <c r="F16" i="2"/>
  <c r="F15" i="2"/>
  <c r="F14" i="2"/>
  <c r="F13" i="2"/>
  <c r="F12" i="2"/>
  <c r="F11" i="2"/>
  <c r="F32" i="4"/>
  <c r="G32" i="2" l="1"/>
  <c r="A33" i="2"/>
  <c r="C33" i="2" s="1"/>
  <c r="E4" i="2"/>
  <c r="D4" i="2"/>
  <c r="B4" i="2"/>
  <c r="A1" i="4" s="1"/>
  <c r="J32" i="4"/>
  <c r="J6" i="4"/>
  <c r="H5" i="4"/>
  <c r="F5" i="4"/>
  <c r="D6" i="2" l="1"/>
  <c r="D8" i="2"/>
  <c r="B60" i="2"/>
  <c r="B61" i="2" s="1"/>
  <c r="B59" i="2" s="1"/>
  <c r="M33" i="2"/>
  <c r="G33" i="2"/>
  <c r="M32" i="2"/>
  <c r="L33" i="2"/>
  <c r="E33" i="2"/>
  <c r="H33" i="2"/>
  <c r="I33" i="2"/>
  <c r="J33" i="2"/>
  <c r="F33" i="2"/>
  <c r="D33" i="2"/>
  <c r="K33" i="2"/>
  <c r="L32" i="2"/>
  <c r="D32" i="2"/>
  <c r="E32" i="2"/>
  <c r="H32" i="2"/>
  <c r="I32" i="2"/>
  <c r="J32" i="2"/>
  <c r="F32" i="2"/>
  <c r="K32" i="2"/>
  <c r="A34" i="2"/>
  <c r="C34" i="2" s="1"/>
  <c r="G1" i="4" l="1"/>
  <c r="G3" i="4"/>
  <c r="G2" i="4"/>
  <c r="N31" i="4"/>
  <c r="H31" i="4"/>
  <c r="K30" i="4"/>
  <c r="N29" i="4"/>
  <c r="H29" i="4"/>
  <c r="K28" i="4"/>
  <c r="N27" i="4"/>
  <c r="H27" i="4"/>
  <c r="K26" i="4"/>
  <c r="N25" i="4"/>
  <c r="H25" i="4"/>
  <c r="K24" i="4"/>
  <c r="N23" i="4"/>
  <c r="H23" i="4"/>
  <c r="K22" i="4"/>
  <c r="N21" i="4"/>
  <c r="H21" i="4"/>
  <c r="K20" i="4"/>
  <c r="N19" i="4"/>
  <c r="H19" i="4"/>
  <c r="L19" i="4" s="1"/>
  <c r="K18" i="4"/>
  <c r="N17" i="4"/>
  <c r="H17" i="4"/>
  <c r="L17" i="4" s="1"/>
  <c r="K16" i="4"/>
  <c r="N15" i="4"/>
  <c r="H15" i="4"/>
  <c r="L15" i="4" s="1"/>
  <c r="K14" i="4"/>
  <c r="N13" i="4"/>
  <c r="H13" i="4"/>
  <c r="L13" i="4" s="1"/>
  <c r="K12" i="4"/>
  <c r="N11" i="4"/>
  <c r="H11" i="4"/>
  <c r="L11" i="4" s="1"/>
  <c r="K10" i="4"/>
  <c r="N9" i="4"/>
  <c r="H9" i="4"/>
  <c r="L9" i="4" s="1"/>
  <c r="K8" i="4"/>
  <c r="K31" i="4"/>
  <c r="N30" i="4"/>
  <c r="H30" i="4"/>
  <c r="L30" i="4" s="1"/>
  <c r="K29" i="4"/>
  <c r="N28" i="4"/>
  <c r="H28" i="4"/>
  <c r="L28" i="4" s="1"/>
  <c r="K27" i="4"/>
  <c r="N26" i="4"/>
  <c r="H26" i="4"/>
  <c r="L26" i="4" s="1"/>
  <c r="K25" i="4"/>
  <c r="N24" i="4"/>
  <c r="H24" i="4"/>
  <c r="K23" i="4"/>
  <c r="N22" i="4"/>
  <c r="H22" i="4"/>
  <c r="L22" i="4" s="1"/>
  <c r="K21" i="4"/>
  <c r="N20" i="4"/>
  <c r="H20" i="4"/>
  <c r="K19" i="4"/>
  <c r="N18" i="4"/>
  <c r="H18" i="4"/>
  <c r="L18" i="4" s="1"/>
  <c r="K17" i="4"/>
  <c r="N16" i="4"/>
  <c r="H16" i="4"/>
  <c r="L16" i="4" s="1"/>
  <c r="K15" i="4"/>
  <c r="N14" i="4"/>
  <c r="H14" i="4"/>
  <c r="L14" i="4" s="1"/>
  <c r="K13" i="4"/>
  <c r="N12" i="4"/>
  <c r="H12" i="4"/>
  <c r="K11" i="4"/>
  <c r="N10" i="4"/>
  <c r="H10" i="4"/>
  <c r="L10" i="4" s="1"/>
  <c r="K9" i="4"/>
  <c r="N8" i="4"/>
  <c r="H8" i="4"/>
  <c r="F31" i="4"/>
  <c r="M29" i="4"/>
  <c r="F29" i="4"/>
  <c r="M27" i="4"/>
  <c r="J26" i="4"/>
  <c r="F25" i="4"/>
  <c r="M23" i="4"/>
  <c r="J22" i="4"/>
  <c r="F21" i="4"/>
  <c r="M19" i="4"/>
  <c r="M17" i="4"/>
  <c r="J16" i="4"/>
  <c r="F15" i="4"/>
  <c r="M13" i="4"/>
  <c r="J12" i="4"/>
  <c r="F11" i="4"/>
  <c r="G11" i="4" s="1"/>
  <c r="M9" i="4"/>
  <c r="J8" i="4"/>
  <c r="J31" i="4"/>
  <c r="M30" i="4"/>
  <c r="F30" i="4"/>
  <c r="J29" i="4"/>
  <c r="M28" i="4"/>
  <c r="F28" i="4"/>
  <c r="J27" i="4"/>
  <c r="M26" i="4"/>
  <c r="F26" i="4"/>
  <c r="J25" i="4"/>
  <c r="M24" i="4"/>
  <c r="F24" i="4"/>
  <c r="J23" i="4"/>
  <c r="M22" i="4"/>
  <c r="F22" i="4"/>
  <c r="J21" i="4"/>
  <c r="M20" i="4"/>
  <c r="F20" i="4"/>
  <c r="J19" i="4"/>
  <c r="M18" i="4"/>
  <c r="F18" i="4"/>
  <c r="J17" i="4"/>
  <c r="M16" i="4"/>
  <c r="F16" i="4"/>
  <c r="J15" i="4"/>
  <c r="M14" i="4"/>
  <c r="F14" i="4"/>
  <c r="J13" i="4"/>
  <c r="M12" i="4"/>
  <c r="F12" i="4"/>
  <c r="J11" i="4"/>
  <c r="M10" i="4"/>
  <c r="F10" i="4"/>
  <c r="J9" i="4"/>
  <c r="M8" i="4"/>
  <c r="F8" i="4"/>
  <c r="M31" i="4"/>
  <c r="J30" i="4"/>
  <c r="J28" i="4"/>
  <c r="F27" i="4"/>
  <c r="M25" i="4"/>
  <c r="J24" i="4"/>
  <c r="F23" i="4"/>
  <c r="M21" i="4"/>
  <c r="J20" i="4"/>
  <c r="F19" i="4"/>
  <c r="J18" i="4"/>
  <c r="F17" i="4"/>
  <c r="M15" i="4"/>
  <c r="J14" i="4"/>
  <c r="F13" i="4"/>
  <c r="M11" i="4"/>
  <c r="J10" i="4"/>
  <c r="F9" i="4"/>
  <c r="I31" i="4"/>
  <c r="B55" i="2" s="1"/>
  <c r="I30" i="4"/>
  <c r="B54" i="2" s="1"/>
  <c r="I26" i="4"/>
  <c r="B50" i="2" s="1"/>
  <c r="I22" i="4"/>
  <c r="B46" i="2" s="1"/>
  <c r="I18" i="4"/>
  <c r="B42" i="2" s="1"/>
  <c r="I14" i="4"/>
  <c r="B38" i="2" s="1"/>
  <c r="I10" i="4"/>
  <c r="B34" i="2" s="1"/>
  <c r="I27" i="4"/>
  <c r="B51" i="2" s="1"/>
  <c r="I23" i="4"/>
  <c r="B47" i="2" s="1"/>
  <c r="I19" i="4"/>
  <c r="B43" i="2" s="1"/>
  <c r="I15" i="4"/>
  <c r="B39" i="2" s="1"/>
  <c r="I11" i="4"/>
  <c r="B35" i="2" s="1"/>
  <c r="I28" i="4"/>
  <c r="B52" i="2" s="1"/>
  <c r="I20" i="4"/>
  <c r="B44" i="2" s="1"/>
  <c r="I12" i="4"/>
  <c r="B36" i="2" s="1"/>
  <c r="I13" i="4"/>
  <c r="B37" i="2" s="1"/>
  <c r="I24" i="4"/>
  <c r="B48" i="2" s="1"/>
  <c r="I8" i="4"/>
  <c r="B32" i="2" s="1"/>
  <c r="I25" i="4"/>
  <c r="B49" i="2" s="1"/>
  <c r="I9" i="4"/>
  <c r="B33" i="2" s="1"/>
  <c r="I29" i="4"/>
  <c r="B53" i="2" s="1"/>
  <c r="I21" i="4"/>
  <c r="B45" i="2" s="1"/>
  <c r="I16" i="4"/>
  <c r="B40" i="2" s="1"/>
  <c r="I17" i="4"/>
  <c r="B41" i="2" s="1"/>
  <c r="A35" i="2"/>
  <c r="C35" i="2" s="1"/>
  <c r="G22" i="4" l="1"/>
  <c r="G25" i="4"/>
  <c r="G8" i="4"/>
  <c r="G23" i="4"/>
  <c r="G15" i="4"/>
  <c r="G14" i="4"/>
  <c r="G17" i="4"/>
  <c r="I34" i="4"/>
  <c r="G30" i="4"/>
  <c r="G27" i="4"/>
  <c r="G26" i="4"/>
  <c r="G10" i="4"/>
  <c r="G13" i="4"/>
  <c r="G29" i="4"/>
  <c r="G9" i="4"/>
  <c r="G31" i="4"/>
  <c r="G19" i="4"/>
  <c r="G12" i="4"/>
  <c r="G28" i="4"/>
  <c r="G21" i="4"/>
  <c r="F34" i="4"/>
  <c r="G24" i="4"/>
  <c r="G18" i="4"/>
  <c r="G20" i="4"/>
  <c r="H34" i="4"/>
  <c r="G16" i="4"/>
  <c r="L21" i="4"/>
  <c r="L23" i="4"/>
  <c r="L25" i="4"/>
  <c r="L27" i="4"/>
  <c r="L31" i="4"/>
  <c r="L29" i="4"/>
  <c r="L20" i="4"/>
  <c r="L12" i="4"/>
  <c r="L24" i="4"/>
  <c r="L8" i="4"/>
  <c r="G34" i="2"/>
  <c r="M34" i="2"/>
  <c r="L34" i="2"/>
  <c r="E34" i="2"/>
  <c r="H34" i="2"/>
  <c r="I34" i="2"/>
  <c r="J34" i="2"/>
  <c r="K34" i="2"/>
  <c r="F34" i="2"/>
  <c r="D34" i="2"/>
  <c r="A36" i="2"/>
  <c r="C36" i="2" s="1"/>
  <c r="G34" i="4" l="1"/>
  <c r="M35" i="2"/>
  <c r="G35" i="2"/>
  <c r="L35" i="2"/>
  <c r="E35" i="2"/>
  <c r="H35" i="2"/>
  <c r="I35" i="2"/>
  <c r="J35" i="2"/>
  <c r="F35" i="2"/>
  <c r="D35" i="2"/>
  <c r="K35" i="2"/>
  <c r="A37" i="2"/>
  <c r="C37" i="2" s="1"/>
  <c r="M36" i="2" l="1"/>
  <c r="G36" i="2"/>
  <c r="L36" i="2"/>
  <c r="E36" i="2"/>
  <c r="H36" i="2"/>
  <c r="D36" i="2"/>
  <c r="I36" i="2"/>
  <c r="J36" i="2"/>
  <c r="K36" i="2"/>
  <c r="F36" i="2"/>
  <c r="A38" i="2"/>
  <c r="C38" i="2" s="1"/>
  <c r="M37" i="2" l="1"/>
  <c r="G37" i="2"/>
  <c r="L37" i="2"/>
  <c r="E37" i="2"/>
  <c r="H37" i="2"/>
  <c r="I37" i="2"/>
  <c r="D37" i="2"/>
  <c r="J37" i="2"/>
  <c r="K37" i="2"/>
  <c r="F37" i="2"/>
  <c r="A39" i="2"/>
  <c r="C39" i="2" s="1"/>
  <c r="M38" i="2" l="1"/>
  <c r="G38" i="2"/>
  <c r="L38" i="2"/>
  <c r="E38" i="2"/>
  <c r="H38" i="2"/>
  <c r="I38" i="2"/>
  <c r="J38" i="2"/>
  <c r="D38" i="2"/>
  <c r="F38" i="2"/>
  <c r="K38" i="2"/>
  <c r="A40" i="2"/>
  <c r="C40" i="2" s="1"/>
  <c r="M39" i="2" l="1"/>
  <c r="G39" i="2"/>
  <c r="L39" i="2"/>
  <c r="H39" i="2"/>
  <c r="I39" i="2"/>
  <c r="J39" i="2"/>
  <c r="K39" i="2"/>
  <c r="E39" i="2"/>
  <c r="D39" i="2"/>
  <c r="F39" i="2"/>
  <c r="A41" i="2"/>
  <c r="C41" i="2" s="1"/>
  <c r="M40" i="2" l="1"/>
  <c r="G40" i="2"/>
  <c r="L40" i="2"/>
  <c r="D40" i="2"/>
  <c r="H40" i="2"/>
  <c r="I40" i="2"/>
  <c r="J40" i="2"/>
  <c r="E40" i="2"/>
  <c r="F40" i="2"/>
  <c r="K40" i="2"/>
  <c r="A42" i="2"/>
  <c r="C42" i="2" s="1"/>
  <c r="M41" i="2" l="1"/>
  <c r="G41" i="2"/>
  <c r="L41" i="2"/>
  <c r="H41" i="2"/>
  <c r="I41" i="2"/>
  <c r="J41" i="2"/>
  <c r="K41" i="2"/>
  <c r="D41" i="2"/>
  <c r="E41" i="2"/>
  <c r="F41" i="2"/>
  <c r="A43" i="2"/>
  <c r="C43" i="2" s="1"/>
  <c r="G42" i="2" l="1"/>
  <c r="M42" i="2"/>
  <c r="L42" i="2"/>
  <c r="H42" i="2"/>
  <c r="I42" i="2"/>
  <c r="J42" i="2"/>
  <c r="E42" i="2"/>
  <c r="D42" i="2"/>
  <c r="F42" i="2"/>
  <c r="K42" i="2"/>
  <c r="A44" i="2"/>
  <c r="C44" i="2" s="1"/>
  <c r="M43" i="2" l="1"/>
  <c r="G43" i="2"/>
  <c r="L43" i="2"/>
  <c r="H43" i="2"/>
  <c r="I43" i="2"/>
  <c r="J43" i="2"/>
  <c r="K43" i="2"/>
  <c r="D43" i="2"/>
  <c r="E43" i="2"/>
  <c r="F43" i="2"/>
  <c r="A45" i="2"/>
  <c r="C45" i="2" s="1"/>
  <c r="M44" i="2" l="1"/>
  <c r="G44" i="2"/>
  <c r="L44" i="2"/>
  <c r="H44" i="2"/>
  <c r="D44" i="2"/>
  <c r="I44" i="2"/>
  <c r="J44" i="2"/>
  <c r="E44" i="2"/>
  <c r="F44" i="2"/>
  <c r="K44" i="2"/>
  <c r="A46" i="2"/>
  <c r="C46" i="2" s="1"/>
  <c r="M45" i="2" l="1"/>
  <c r="G45" i="2"/>
  <c r="L45" i="2"/>
  <c r="H45" i="2"/>
  <c r="I45" i="2"/>
  <c r="D45" i="2"/>
  <c r="J45" i="2"/>
  <c r="K45" i="2"/>
  <c r="E45" i="2"/>
  <c r="F45" i="2"/>
  <c r="A47" i="2"/>
  <c r="C47" i="2" s="1"/>
  <c r="M46" i="2" l="1"/>
  <c r="G46" i="2"/>
  <c r="L46" i="2"/>
  <c r="H46" i="2"/>
  <c r="I46" i="2"/>
  <c r="J46" i="2"/>
  <c r="E46" i="2"/>
  <c r="F46" i="2"/>
  <c r="D46" i="2"/>
  <c r="K46" i="2"/>
  <c r="A48" i="2"/>
  <c r="C48" i="2" s="1"/>
  <c r="M47" i="2" l="1"/>
  <c r="G47" i="2"/>
  <c r="L47" i="2"/>
  <c r="H47" i="2"/>
  <c r="I47" i="2"/>
  <c r="J47" i="2"/>
  <c r="K47" i="2"/>
  <c r="D47" i="2"/>
  <c r="E47" i="2"/>
  <c r="F47" i="2"/>
  <c r="A49" i="2"/>
  <c r="C49" i="2" s="1"/>
  <c r="M48" i="2" l="1"/>
  <c r="G48" i="2"/>
  <c r="L48" i="2"/>
  <c r="D48" i="2"/>
  <c r="H48" i="2"/>
  <c r="I48" i="2"/>
  <c r="J48" i="2"/>
  <c r="E48" i="2"/>
  <c r="F48" i="2"/>
  <c r="K48" i="2"/>
  <c r="A50" i="2"/>
  <c r="C50" i="2" s="1"/>
  <c r="M49" i="2" l="1"/>
  <c r="G49" i="2"/>
  <c r="L49" i="2"/>
  <c r="H49" i="2"/>
  <c r="I49" i="2"/>
  <c r="J49" i="2"/>
  <c r="K49" i="2"/>
  <c r="E49" i="2"/>
  <c r="F49" i="2"/>
  <c r="D49" i="2"/>
  <c r="A51" i="2"/>
  <c r="C51" i="2" s="1"/>
  <c r="G50" i="2" l="1"/>
  <c r="M50" i="2"/>
  <c r="L50" i="2"/>
  <c r="H50" i="2"/>
  <c r="I50" i="2"/>
  <c r="J50" i="2"/>
  <c r="E50" i="2"/>
  <c r="F50" i="2"/>
  <c r="K50" i="2"/>
  <c r="D50" i="2"/>
  <c r="A52" i="2"/>
  <c r="C52" i="2" s="1"/>
  <c r="M51" i="2" l="1"/>
  <c r="G51" i="2"/>
  <c r="L51" i="2"/>
  <c r="H51" i="2"/>
  <c r="I51" i="2"/>
  <c r="J51" i="2"/>
  <c r="K51" i="2"/>
  <c r="E51" i="2"/>
  <c r="F51" i="2"/>
  <c r="D51" i="2"/>
  <c r="A53" i="2"/>
  <c r="C53" i="2" s="1"/>
  <c r="M52" i="2" l="1"/>
  <c r="G52" i="2"/>
  <c r="L52" i="2"/>
  <c r="H52" i="2"/>
  <c r="D52" i="2"/>
  <c r="I52" i="2"/>
  <c r="J52" i="2"/>
  <c r="E52" i="2"/>
  <c r="F52" i="2"/>
  <c r="K52" i="2"/>
  <c r="A54" i="2"/>
  <c r="C54" i="2" s="1"/>
  <c r="M53" i="2" l="1"/>
  <c r="G53" i="2"/>
  <c r="L53" i="2"/>
  <c r="H53" i="2"/>
  <c r="I53" i="2"/>
  <c r="D53" i="2"/>
  <c r="J53" i="2"/>
  <c r="K53" i="2"/>
  <c r="E53" i="2"/>
  <c r="F53" i="2"/>
  <c r="A55" i="2"/>
  <c r="C55" i="2" s="1"/>
  <c r="M54" i="2" l="1"/>
  <c r="G54" i="2"/>
  <c r="M55" i="2"/>
  <c r="G55" i="2"/>
  <c r="L54" i="2"/>
  <c r="H54" i="2"/>
  <c r="I54" i="2"/>
  <c r="D54" i="2"/>
  <c r="E54" i="2"/>
  <c r="F54" i="2"/>
  <c r="J54" i="2"/>
  <c r="K54" i="2"/>
  <c r="L55" i="2"/>
  <c r="L56" i="2" s="1"/>
  <c r="H55" i="2"/>
  <c r="I55" i="2"/>
  <c r="J55" i="2"/>
  <c r="D55" i="2"/>
  <c r="K55" i="2"/>
  <c r="E55" i="2"/>
  <c r="F55" i="2"/>
  <c r="I56" i="2" l="1"/>
  <c r="H56" i="2"/>
  <c r="K56" i="2"/>
  <c r="J56" i="2"/>
  <c r="G56" i="2"/>
  <c r="I35" i="4" s="1"/>
  <c r="F56" i="2"/>
  <c r="C59" i="2" s="1"/>
  <c r="E56" i="2"/>
  <c r="G35" i="4" s="1"/>
  <c r="D56" i="2"/>
  <c r="M56" i="2"/>
  <c r="H35" i="4" l="1"/>
  <c r="D59" i="2"/>
  <c r="K35" i="4" s="1"/>
  <c r="G59" i="2"/>
  <c r="N35" i="4" s="1"/>
  <c r="J35" i="4"/>
  <c r="E59" i="2"/>
  <c r="L35" i="4" s="1"/>
  <c r="F59" i="2"/>
  <c r="M35" i="4" s="1"/>
  <c r="F35" i="4"/>
  <c r="H36" i="4" l="1"/>
</calcChain>
</file>

<file path=xl/connections.xml><?xml version="1.0" encoding="utf-8"?>
<connections xmlns="http://schemas.openxmlformats.org/spreadsheetml/2006/main">
  <connection id="1" name="table_for_PGE CBP_expost_private" type="6" refreshedVersion="5" deleted="1" background="1" saveData="1">
    <textPr codePage="437" sourceFile="P:\SCE\DBP 2013\Models\PGE\table_for_PGE DBP_expost_private.txt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<sst xmlns="http://schemas.openxmlformats.org/spreadsheetml/2006/main" count="1467" uniqueCount="262">
  <si>
    <t>LCA</t>
  </si>
  <si>
    <t>All</t>
  </si>
  <si>
    <t>Typical Event Day</t>
  </si>
  <si>
    <t>Aggregate Impact</t>
  </si>
  <si>
    <t>Hour Ending</t>
  </si>
  <si>
    <t>10th%ile</t>
  </si>
  <si>
    <t>30th%ile</t>
  </si>
  <si>
    <t>50th%ile</t>
  </si>
  <si>
    <t>70th%ile</t>
  </si>
  <si>
    <t>90th%ile</t>
  </si>
  <si>
    <t>DR Program:</t>
  </si>
  <si>
    <t>10th</t>
  </si>
  <si>
    <t>30th</t>
  </si>
  <si>
    <t>50th</t>
  </si>
  <si>
    <t>70th</t>
  </si>
  <si>
    <t>90th</t>
  </si>
  <si>
    <t>Daily</t>
  </si>
  <si>
    <t>n/a</t>
  </si>
  <si>
    <t>Local Capacity Area:</t>
  </si>
  <si>
    <t>Utility:</t>
  </si>
  <si>
    <t>Type of Results:</t>
  </si>
  <si>
    <t>Day Type:</t>
  </si>
  <si>
    <t>PCTILE10_hr1</t>
  </si>
  <si>
    <t>PCTILE10_hr2</t>
  </si>
  <si>
    <t>PCTILE10_hr3</t>
  </si>
  <si>
    <t>PCTILE10_hr4</t>
  </si>
  <si>
    <t>PCTILE10_hr5</t>
  </si>
  <si>
    <t>PCTILE10_hr6</t>
  </si>
  <si>
    <t>PCTILE10_hr7</t>
  </si>
  <si>
    <t>PCTILE10_hr8</t>
  </si>
  <si>
    <t>PCTILE10_hr9</t>
  </si>
  <si>
    <t>PCTILE10_hr10</t>
  </si>
  <si>
    <t>PCTILE10_hr11</t>
  </si>
  <si>
    <t>PCTILE10_hr12</t>
  </si>
  <si>
    <t>PCTILE10_hr13</t>
  </si>
  <si>
    <t>PCTILE10_hr14</t>
  </si>
  <si>
    <t>PCTILE10_hr15</t>
  </si>
  <si>
    <t>PCTILE10_hr16</t>
  </si>
  <si>
    <t>PCTILE10_hr17</t>
  </si>
  <si>
    <t>PCTILE10_hr18</t>
  </si>
  <si>
    <t>PCTILE10_hr19</t>
  </si>
  <si>
    <t>PCTILE10_hr20</t>
  </si>
  <si>
    <t>PCTILE10_hr21</t>
  </si>
  <si>
    <t>PCTILE10_hr22</t>
  </si>
  <si>
    <t>PCTILE10_hr23</t>
  </si>
  <si>
    <t>PCTILE10_hr24</t>
  </si>
  <si>
    <t>PCTILE30_hr1</t>
  </si>
  <si>
    <t>PCTILE30_hr2</t>
  </si>
  <si>
    <t>PCTILE30_hr3</t>
  </si>
  <si>
    <t>PCTILE30_hr4</t>
  </si>
  <si>
    <t>PCTILE30_hr5</t>
  </si>
  <si>
    <t>PCTILE30_hr6</t>
  </si>
  <si>
    <t>PCTILE30_hr7</t>
  </si>
  <si>
    <t>PCTILE30_hr8</t>
  </si>
  <si>
    <t>PCTILE30_hr9</t>
  </si>
  <si>
    <t>PCTILE30_hr10</t>
  </si>
  <si>
    <t>PCTILE30_hr11</t>
  </si>
  <si>
    <t>PCTILE30_hr12</t>
  </si>
  <si>
    <t>PCTILE30_hr13</t>
  </si>
  <si>
    <t>PCTILE30_hr14</t>
  </si>
  <si>
    <t>PCTILE30_hr15</t>
  </si>
  <si>
    <t>PCTILE30_hr16</t>
  </si>
  <si>
    <t>PCTILE30_hr17</t>
  </si>
  <si>
    <t>PCTILE30_hr18</t>
  </si>
  <si>
    <t>PCTILE30_hr19</t>
  </si>
  <si>
    <t>PCTILE30_hr20</t>
  </si>
  <si>
    <t>PCTILE30_hr21</t>
  </si>
  <si>
    <t>PCTILE30_hr22</t>
  </si>
  <si>
    <t>PCTILE30_hr23</t>
  </si>
  <si>
    <t>PCTILE30_hr24</t>
  </si>
  <si>
    <t>PCTILE50_hr1</t>
  </si>
  <si>
    <t>PCTILE50_hr2</t>
  </si>
  <si>
    <t>PCTILE50_hr3</t>
  </si>
  <si>
    <t>PCTILE50_hr4</t>
  </si>
  <si>
    <t>PCTILE50_hr5</t>
  </si>
  <si>
    <t>PCTILE50_hr6</t>
  </si>
  <si>
    <t>PCTILE50_hr7</t>
  </si>
  <si>
    <t>PCTILE50_hr8</t>
  </si>
  <si>
    <t>PCTILE50_hr9</t>
  </si>
  <si>
    <t>PCTILE50_hr10</t>
  </si>
  <si>
    <t>PCTILE50_hr11</t>
  </si>
  <si>
    <t>PCTILE50_hr12</t>
  </si>
  <si>
    <t>PCTILE50_hr13</t>
  </si>
  <si>
    <t>PCTILE50_hr14</t>
  </si>
  <si>
    <t>PCTILE50_hr15</t>
  </si>
  <si>
    <t>PCTILE50_hr16</t>
  </si>
  <si>
    <t>PCTILE50_hr17</t>
  </si>
  <si>
    <t>PCTILE50_hr18</t>
  </si>
  <si>
    <t>PCTILE50_hr19</t>
  </si>
  <si>
    <t>PCTILE50_hr20</t>
  </si>
  <si>
    <t>PCTILE50_hr21</t>
  </si>
  <si>
    <t>PCTILE50_hr22</t>
  </si>
  <si>
    <t>PCTILE50_hr23</t>
  </si>
  <si>
    <t>PCTILE50_hr24</t>
  </si>
  <si>
    <t>PCTILE70_hr1</t>
  </si>
  <si>
    <t>PCTILE70_hr2</t>
  </si>
  <si>
    <t>PCTILE70_hr3</t>
  </si>
  <si>
    <t>PCTILE70_hr4</t>
  </si>
  <si>
    <t>PCTILE70_hr5</t>
  </si>
  <si>
    <t>PCTILE70_hr6</t>
  </si>
  <si>
    <t>PCTILE70_hr7</t>
  </si>
  <si>
    <t>PCTILE70_hr8</t>
  </si>
  <si>
    <t>PCTILE70_hr9</t>
  </si>
  <si>
    <t>PCTILE70_hr10</t>
  </si>
  <si>
    <t>PCTILE70_hr11</t>
  </si>
  <si>
    <t>PCTILE70_hr12</t>
  </si>
  <si>
    <t>PCTILE70_hr13</t>
  </si>
  <si>
    <t>PCTILE70_hr14</t>
  </si>
  <si>
    <t>PCTILE70_hr15</t>
  </si>
  <si>
    <t>PCTILE70_hr16</t>
  </si>
  <si>
    <t>PCTILE70_hr17</t>
  </si>
  <si>
    <t>PCTILE70_hr18</t>
  </si>
  <si>
    <t>PCTILE70_hr19</t>
  </si>
  <si>
    <t>PCTILE70_hr20</t>
  </si>
  <si>
    <t>PCTILE70_hr21</t>
  </si>
  <si>
    <t>PCTILE70_hr22</t>
  </si>
  <si>
    <t>PCTILE70_hr23</t>
  </si>
  <si>
    <t>PCTILE70_hr24</t>
  </si>
  <si>
    <t>PCTILE90_hr1</t>
  </si>
  <si>
    <t>PCTILE90_hr2</t>
  </si>
  <si>
    <t>PCTILE90_hr3</t>
  </si>
  <si>
    <t>PCTILE90_hr4</t>
  </si>
  <si>
    <t>PCTILE90_hr5</t>
  </si>
  <si>
    <t>PCTILE90_hr6</t>
  </si>
  <si>
    <t>PCTILE90_hr7</t>
  </si>
  <si>
    <t>PCTILE90_hr8</t>
  </si>
  <si>
    <t>PCTILE90_hr9</t>
  </si>
  <si>
    <t>PCTILE90_hr10</t>
  </si>
  <si>
    <t>PCTILE90_hr11</t>
  </si>
  <si>
    <t>PCTILE90_hr12</t>
  </si>
  <si>
    <t>PCTILE90_hr13</t>
  </si>
  <si>
    <t>PCTILE90_hr14</t>
  </si>
  <si>
    <t>PCTILE90_hr15</t>
  </si>
  <si>
    <t>PCTILE90_hr16</t>
  </si>
  <si>
    <t>PCTILE90_hr17</t>
  </si>
  <si>
    <t>PCTILE90_hr18</t>
  </si>
  <si>
    <t>PCTILE90_hr19</t>
  </si>
  <si>
    <t>PCTILE90_hr20</t>
  </si>
  <si>
    <t>PCTILE90_hr21</t>
  </si>
  <si>
    <t>PCTILE90_hr22</t>
  </si>
  <si>
    <t>PCTILE90_hr23</t>
  </si>
  <si>
    <t>PCTILE90_hr24</t>
  </si>
  <si>
    <t>temp_hr1</t>
  </si>
  <si>
    <t>temp_hr2</t>
  </si>
  <si>
    <t>temp_hr3</t>
  </si>
  <si>
    <t>temp_hr4</t>
  </si>
  <si>
    <t>temp_hr5</t>
  </si>
  <si>
    <t>temp_hr6</t>
  </si>
  <si>
    <t>temp_hr7</t>
  </si>
  <si>
    <t>temp_hr8</t>
  </si>
  <si>
    <t>temp_hr9</t>
  </si>
  <si>
    <t>temp_hr10</t>
  </si>
  <si>
    <t>temp_hr11</t>
  </si>
  <si>
    <t>temp_hr12</t>
  </si>
  <si>
    <t>temp_hr13</t>
  </si>
  <si>
    <t>temp_hr14</t>
  </si>
  <si>
    <t>temp_hr15</t>
  </si>
  <si>
    <t>temp_hr16</t>
  </si>
  <si>
    <t>temp_hr17</t>
  </si>
  <si>
    <t>temp_hr18</t>
  </si>
  <si>
    <t>temp_hr19</t>
  </si>
  <si>
    <t>temp_hr20</t>
  </si>
  <si>
    <t>temp_hr21</t>
  </si>
  <si>
    <t>temp_hr22</t>
  </si>
  <si>
    <t>temp_hr23</t>
  </si>
  <si>
    <t>temp_hr24</t>
  </si>
  <si>
    <r>
      <t>Weighted Average Temperature (</t>
    </r>
    <r>
      <rPr>
        <b/>
        <vertAlign val="superscript"/>
        <sz val="11"/>
        <color indexed="9"/>
        <rFont val="Arial Narrow"/>
        <family val="2"/>
      </rPr>
      <t>o</t>
    </r>
    <r>
      <rPr>
        <b/>
        <sz val="11"/>
        <color indexed="9"/>
        <rFont val="Arial Narrow"/>
        <family val="2"/>
      </rPr>
      <t>F)</t>
    </r>
  </si>
  <si>
    <t>Ref_hr1</t>
  </si>
  <si>
    <t>Ref_hr2</t>
  </si>
  <si>
    <t>Ref_hr3</t>
  </si>
  <si>
    <t>Ref_hr4</t>
  </si>
  <si>
    <t>Ref_hr5</t>
  </si>
  <si>
    <t>Ref_hr6</t>
  </si>
  <si>
    <t>Ref_hr7</t>
  </si>
  <si>
    <t>Ref_hr8</t>
  </si>
  <si>
    <t>Ref_hr9</t>
  </si>
  <si>
    <t>Ref_hr10</t>
  </si>
  <si>
    <t>Ref_hr11</t>
  </si>
  <si>
    <t>Ref_hr12</t>
  </si>
  <si>
    <t>Ref_hr13</t>
  </si>
  <si>
    <t>Ref_hr14</t>
  </si>
  <si>
    <t>Ref_hr15</t>
  </si>
  <si>
    <t>Ref_hr16</t>
  </si>
  <si>
    <t>Ref_hr17</t>
  </si>
  <si>
    <t>Ref_hr18</t>
  </si>
  <si>
    <t>Ref_hr19</t>
  </si>
  <si>
    <t>Ref_hr20</t>
  </si>
  <si>
    <t>Ref_hr21</t>
  </si>
  <si>
    <t>Ref_hr22</t>
  </si>
  <si>
    <t>Ref_hr23</t>
  </si>
  <si>
    <t>Ref_hr24</t>
  </si>
  <si>
    <t>Greater Bay Area</t>
  </si>
  <si>
    <t>Greater Fresno</t>
  </si>
  <si>
    <t>Humboldt</t>
  </si>
  <si>
    <t>Kern</t>
  </si>
  <si>
    <t>Northern Coast</t>
  </si>
  <si>
    <t>Other</t>
  </si>
  <si>
    <t>Sierra</t>
  </si>
  <si>
    <t>Stockton</t>
  </si>
  <si>
    <t>Pacific Gas &amp; Electric</t>
  </si>
  <si>
    <t>Size Group:</t>
  </si>
  <si>
    <t>Size Group</t>
  </si>
  <si>
    <t>20 to 199.99 kW</t>
  </si>
  <si>
    <t>Below 20 kW</t>
  </si>
  <si>
    <t>200 kW and above</t>
  </si>
  <si>
    <t>Size</t>
  </si>
  <si>
    <r>
      <t>Cooling
Degree
Hours
(Base 75</t>
    </r>
    <r>
      <rPr>
        <b/>
        <vertAlign val="superscript"/>
        <sz val="11"/>
        <color indexed="9"/>
        <rFont val="Arial Narrow"/>
        <family val="2"/>
      </rPr>
      <t xml:space="preserve">o </t>
    </r>
    <r>
      <rPr>
        <b/>
        <sz val="11"/>
        <color indexed="9"/>
        <rFont val="Arial Narrow"/>
        <family val="2"/>
      </rPr>
      <t>F)</t>
    </r>
  </si>
  <si>
    <t>cdh calcs</t>
  </si>
  <si>
    <t>Agriculture, Mining &amp; Construction</t>
  </si>
  <si>
    <t>Institutional/Government</t>
  </si>
  <si>
    <t>Manufacturing</t>
  </si>
  <si>
    <t>Offices, Hotels, Finance, Services</t>
  </si>
  <si>
    <t>Other or unknown</t>
  </si>
  <si>
    <t>Retail stores</t>
  </si>
  <si>
    <t>Schools</t>
  </si>
  <si>
    <t>Wholesale, Transport, other utilities</t>
  </si>
  <si>
    <t>lca</t>
  </si>
  <si>
    <t>size</t>
  </si>
  <si>
    <t>No</t>
  </si>
  <si>
    <t>Yes</t>
  </si>
  <si>
    <t>date</t>
  </si>
  <si>
    <t>Date</t>
  </si>
  <si>
    <t>Industry</t>
  </si>
  <si>
    <t>Dual Enrolled</t>
  </si>
  <si>
    <t>Results Type</t>
  </si>
  <si>
    <t>Two-way tab flag</t>
  </si>
  <si>
    <t>product</t>
  </si>
  <si>
    <t>evt_start</t>
  </si>
  <si>
    <t>evt_end</t>
  </si>
  <si>
    <t>Event Hours</t>
  </si>
  <si>
    <t>By Period:</t>
  </si>
  <si>
    <t>Event Hours:</t>
  </si>
  <si>
    <t>avg ref</t>
  </si>
  <si>
    <t>avg obs</t>
  </si>
  <si>
    <t>avg LI</t>
  </si>
  <si>
    <t>avg 10</t>
  </si>
  <si>
    <t>avg30</t>
  </si>
  <si>
    <t>avg50</t>
  </si>
  <si>
    <t>avg70</t>
  </si>
  <si>
    <t>avg90</t>
  </si>
  <si>
    <t>CDH</t>
  </si>
  <si>
    <t>Avg evt hours</t>
  </si>
  <si>
    <t>Event flag</t>
  </si>
  <si>
    <t>std dev</t>
  </si>
  <si>
    <t>enrolled</t>
  </si>
  <si>
    <t>Demand Bidding Program (DBP)</t>
  </si>
  <si>
    <t>Number of Accounts Bid:</t>
  </si>
  <si>
    <t xml:space="preserve"> Number of Accounts Enrolled:</t>
  </si>
  <si>
    <t>Enrollment</t>
  </si>
  <si>
    <t>Average Event Hour % Load Impact:</t>
  </si>
  <si>
    <t>Bid</t>
  </si>
  <si>
    <t>Average per Enrolled Customer</t>
  </si>
  <si>
    <t>Active</t>
  </si>
  <si>
    <t>Called customers by event</t>
  </si>
  <si>
    <t>bids</t>
  </si>
  <si>
    <t>in TED</t>
  </si>
  <si>
    <t>stderr_evt_hr</t>
  </si>
  <si>
    <t>se in mwh</t>
  </si>
  <si>
    <t>se per cust in kwh</t>
  </si>
  <si>
    <t>active results</t>
  </si>
  <si>
    <t>Number of Accounts Called:</t>
  </si>
  <si>
    <t>_pass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</si>
</sst>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[$-409]mmmm\ d\,\ yyyy;@"/>
    <numFmt numFmtId="166" formatCode="0.0%"/>
    <numFmt numFmtId="167" formatCode="0.0"/>
    <numFmt numFmtId="168" formatCode="0.000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9"/>
      <name val="Arial Narrow"/>
      <family val="2"/>
    </font>
    <font>
      <b/>
      <sz val="10"/>
      <color indexed="9"/>
      <name val="Franklin Gothic Demi Cond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10"/>
      <color indexed="9"/>
      <name val="Franklin Gothic Demi Cond"/>
      <family val="2"/>
    </font>
    <font>
      <b/>
      <vertAlign val="superscript"/>
      <sz val="11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56"/>
      </right>
      <top style="medium">
        <color indexed="9"/>
      </top>
      <bottom/>
      <diagonal/>
    </border>
    <border>
      <left style="medium">
        <color indexed="56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56"/>
      </right>
      <top/>
      <bottom style="medium">
        <color indexed="9"/>
      </bottom>
      <diagonal/>
    </border>
    <border>
      <left style="medium">
        <color indexed="56"/>
      </left>
      <right/>
      <top/>
      <bottom style="medium">
        <color indexed="56"/>
      </bottom>
      <diagonal/>
    </border>
    <border>
      <left style="medium">
        <color indexed="56"/>
      </left>
      <right style="thin">
        <color indexed="56"/>
      </right>
      <top/>
      <bottom style="medium">
        <color indexed="56"/>
      </bottom>
      <diagonal/>
    </border>
    <border>
      <left style="thin">
        <color indexed="56"/>
      </left>
      <right style="thin">
        <color indexed="56"/>
      </right>
      <top/>
      <bottom style="medium">
        <color indexed="56"/>
      </bottom>
      <diagonal/>
    </border>
    <border>
      <left style="medium">
        <color indexed="9"/>
      </left>
      <right/>
      <top style="medium">
        <color indexed="56"/>
      </top>
      <bottom/>
      <diagonal/>
    </border>
    <border>
      <left/>
      <right/>
      <top style="medium">
        <color indexed="56"/>
      </top>
      <bottom/>
      <diagonal/>
    </border>
    <border>
      <left/>
      <right style="medium">
        <color indexed="56"/>
      </right>
      <top style="medium">
        <color indexed="56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56"/>
      </right>
      <top/>
      <bottom style="medium">
        <color indexed="9"/>
      </bottom>
      <diagonal/>
    </border>
    <border>
      <left style="medium">
        <color indexed="56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56"/>
      </left>
      <right style="medium">
        <color indexed="9"/>
      </right>
      <top style="medium">
        <color indexed="56"/>
      </top>
      <bottom style="medium">
        <color indexed="9"/>
      </bottom>
      <diagonal/>
    </border>
    <border>
      <left style="medium">
        <color indexed="56"/>
      </left>
      <right style="medium">
        <color indexed="9"/>
      </right>
      <top style="medium">
        <color indexed="9"/>
      </top>
      <bottom/>
      <diagonal/>
    </border>
    <border>
      <left style="medium">
        <color indexed="56"/>
      </left>
      <right style="medium">
        <color indexed="56"/>
      </right>
      <top/>
      <bottom style="thin">
        <color indexed="56"/>
      </bottom>
      <diagonal/>
    </border>
    <border>
      <left style="thin">
        <color indexed="56"/>
      </left>
      <right style="medium">
        <color indexed="56"/>
      </right>
      <top/>
      <bottom style="medium">
        <color indexed="56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quotePrefix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quotePrefix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9" fillId="0" borderId="1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wrapText="1" indent="1"/>
    </xf>
    <xf numFmtId="0" fontId="10" fillId="2" borderId="3" xfId="0" applyFont="1" applyFill="1" applyBorder="1" applyAlignment="1">
      <alignment horizontal="right" wrapText="1" indent="1"/>
    </xf>
    <xf numFmtId="49" fontId="9" fillId="0" borderId="0" xfId="0" applyNumberFormat="1" applyFont="1" applyBorder="1" applyAlignment="1">
      <alignment horizontal="left" wrapText="1"/>
    </xf>
    <xf numFmtId="0" fontId="8" fillId="0" borderId="0" xfId="0" applyFont="1"/>
    <xf numFmtId="0" fontId="12" fillId="0" borderId="0" xfId="0" applyFont="1" applyBorder="1" applyAlignment="1">
      <alignment horizontal="left"/>
    </xf>
    <xf numFmtId="165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8" fillId="0" borderId="0" xfId="0" applyFont="1" applyFill="1" applyBorder="1"/>
    <xf numFmtId="0" fontId="13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11" fillId="0" borderId="9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3" fontId="0" fillId="0" borderId="0" xfId="0" applyNumberFormat="1"/>
    <xf numFmtId="0" fontId="15" fillId="2" borderId="0" xfId="0" applyFont="1" applyFill="1" applyAlignment="1">
      <alignment horizontal="left"/>
    </xf>
    <xf numFmtId="15" fontId="0" fillId="0" borderId="0" xfId="0" applyNumberFormat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quotePrefix="1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6" fillId="2" borderId="1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7" fillId="2" borderId="12" xfId="0" applyFont="1" applyFill="1" applyBorder="1" applyAlignment="1">
      <alignment horizontal="centerContinuous"/>
    </xf>
    <xf numFmtId="0" fontId="0" fillId="0" borderId="0" xfId="0" applyBorder="1"/>
    <xf numFmtId="49" fontId="9" fillId="0" borderId="1" xfId="0" quotePrefix="1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8" fillId="0" borderId="0" xfId="0" quotePrefix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3" fontId="0" fillId="0" borderId="17" xfId="0" applyNumberFormat="1" applyBorder="1" applyAlignment="1">
      <alignment horizontal="center" vertical="center"/>
    </xf>
    <xf numFmtId="164" fontId="0" fillId="0" borderId="0" xfId="0" applyNumberFormat="1"/>
    <xf numFmtId="0" fontId="8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/>
    <xf numFmtId="0" fontId="1" fillId="0" borderId="0" xfId="0" quotePrefix="1" applyFont="1" applyAlignment="1">
      <alignment horizontal="left"/>
    </xf>
    <xf numFmtId="0" fontId="1" fillId="0" borderId="0" xfId="0" quotePrefix="1" applyFont="1" applyBorder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0" fontId="14" fillId="0" borderId="0" xfId="0" applyFont="1"/>
    <xf numFmtId="164" fontId="4" fillId="0" borderId="0" xfId="0" applyNumberFormat="1" applyFont="1" applyBorder="1" applyAlignment="1">
      <alignment horizontal="right" vertical="center"/>
    </xf>
    <xf numFmtId="166" fontId="4" fillId="0" borderId="0" xfId="1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167" fontId="0" fillId="0" borderId="0" xfId="0" applyNumberFormat="1"/>
    <xf numFmtId="0" fontId="8" fillId="0" borderId="0" xfId="0" applyFont="1" applyFill="1" applyBorder="1" applyAlignment="1">
      <alignment horizontal="left" vertical="center"/>
    </xf>
    <xf numFmtId="164" fontId="11" fillId="0" borderId="20" xfId="0" applyNumberFormat="1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/>
    </xf>
    <xf numFmtId="0" fontId="5" fillId="2" borderId="14" xfId="0" applyFont="1" applyFill="1" applyBorder="1" applyAlignment="1">
      <alignment horizontal="centerContinuous"/>
    </xf>
    <xf numFmtId="0" fontId="5" fillId="2" borderId="15" xfId="0" applyFont="1" applyFill="1" applyBorder="1" applyAlignment="1">
      <alignment horizontal="centerContinuous"/>
    </xf>
    <xf numFmtId="0" fontId="5" fillId="2" borderId="5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11" fontId="0" fillId="0" borderId="0" xfId="0" applyNumberFormat="1"/>
    <xf numFmtId="0" fontId="0" fillId="0" borderId="0" xfId="0" quotePrefix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4" fillId="0" borderId="0" xfId="0" applyFont="1"/>
    <xf numFmtId="0" fontId="4" fillId="0" borderId="0" xfId="0" quotePrefix="1" applyFont="1" applyAlignment="1">
      <alignment horizontal="left"/>
    </xf>
    <xf numFmtId="164" fontId="11" fillId="0" borderId="8" xfId="0" applyNumberFormat="1" applyFont="1" applyBorder="1" applyAlignment="1">
      <alignment horizontal="center"/>
    </xf>
    <xf numFmtId="164" fontId="11" fillId="0" borderId="21" xfId="0" applyNumberFormat="1" applyFont="1" applyBorder="1" applyAlignment="1">
      <alignment horizontal="center"/>
    </xf>
    <xf numFmtId="0" fontId="0" fillId="3" borderId="0" xfId="0" applyFill="1"/>
    <xf numFmtId="14" fontId="0" fillId="0" borderId="0" xfId="0" applyNumberFormat="1"/>
    <xf numFmtId="0" fontId="1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5" fontId="9" fillId="0" borderId="0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15" fontId="1" fillId="0" borderId="0" xfId="0" applyNumberFormat="1" applyFont="1" applyFill="1" applyBorder="1" applyAlignment="1">
      <alignment horizontal="left"/>
    </xf>
    <xf numFmtId="164" fontId="4" fillId="0" borderId="0" xfId="0" applyNumberFormat="1" applyFont="1" applyAlignment="1">
      <alignment horizontal="right"/>
    </xf>
    <xf numFmtId="166" fontId="4" fillId="0" borderId="0" xfId="1" applyNumberFormat="1" applyFont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2" fontId="5" fillId="2" borderId="5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 wrapText="1"/>
    </xf>
    <xf numFmtId="2" fontId="5" fillId="2" borderId="5" xfId="0" quotePrefix="1" applyNumberFormat="1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18" xfId="0" quotePrefix="1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/>
    </xf>
    <xf numFmtId="2" fontId="9" fillId="0" borderId="23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2">
    <dxf>
      <fill>
        <patternFill>
          <bgColor theme="3" tint="0.79998168889431442"/>
        </patternFill>
      </fill>
    </dxf>
    <dxf>
      <fill>
        <patternFill>
          <bgColor indexed="43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indexed="43"/>
        </patternFill>
      </fill>
    </dxf>
    <dxf>
      <fill>
        <patternFill>
          <bgColor theme="3" tint="0.79998168889431442"/>
        </patternFill>
      </fill>
    </dxf>
    <dxf>
      <fill>
        <patternFill>
          <bgColor indexed="43"/>
        </patternFill>
      </fill>
    </dxf>
    <dxf>
      <fill>
        <patternFill>
          <bgColor rgb="FFFFFF00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22981366459629"/>
          <c:y val="0.14206642066420663"/>
          <c:w val="0.77018633540372672"/>
          <c:h val="0.7140221402214022"/>
        </c:manualLayout>
      </c:layout>
      <c:scatterChart>
        <c:scatterStyle val="smoothMarker"/>
        <c:varyColors val="0"/>
        <c:ser>
          <c:idx val="2"/>
          <c:order val="0"/>
          <c:tx>
            <c:strRef>
              <c:f>Table!$F$5:$F$7</c:f>
              <c:strCache>
                <c:ptCount val="3"/>
                <c:pt idx="0">
                  <c:v>Estimated Reference Load (MWh/hour)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Table!$E$8:$E$31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Table!$F$8:$F$31</c:f>
              <c:numCache>
                <c:formatCode>#,##0.0</c:formatCode>
                <c:ptCount val="24"/>
                <c:pt idx="0">
                  <c:v>508.298</c:v>
                </c:pt>
                <c:pt idx="1">
                  <c:v>502.79059999999998</c:v>
                </c:pt>
                <c:pt idx="2">
                  <c:v>496.81439999999998</c:v>
                </c:pt>
                <c:pt idx="3">
                  <c:v>495.67869999999999</c:v>
                </c:pt>
                <c:pt idx="4">
                  <c:v>505.69799999999998</c:v>
                </c:pt>
                <c:pt idx="5">
                  <c:v>527.35019999999997</c:v>
                </c:pt>
                <c:pt idx="6">
                  <c:v>553.84169999999995</c:v>
                </c:pt>
                <c:pt idx="7">
                  <c:v>571.34050000000002</c:v>
                </c:pt>
                <c:pt idx="8">
                  <c:v>586.49929999999995</c:v>
                </c:pt>
                <c:pt idx="9">
                  <c:v>598.58929999999998</c:v>
                </c:pt>
                <c:pt idx="10">
                  <c:v>608.66089999999997</c:v>
                </c:pt>
                <c:pt idx="11">
                  <c:v>614.80359999999996</c:v>
                </c:pt>
                <c:pt idx="12">
                  <c:v>610.6422</c:v>
                </c:pt>
                <c:pt idx="13">
                  <c:v>614.80169999999998</c:v>
                </c:pt>
                <c:pt idx="14">
                  <c:v>609.49519999999995</c:v>
                </c:pt>
                <c:pt idx="15">
                  <c:v>599.69539999999995</c:v>
                </c:pt>
                <c:pt idx="16">
                  <c:v>593.34079999999994</c:v>
                </c:pt>
                <c:pt idx="17">
                  <c:v>579.50490000000002</c:v>
                </c:pt>
                <c:pt idx="18">
                  <c:v>564.54010000000005</c:v>
                </c:pt>
                <c:pt idx="19">
                  <c:v>555.22879999999998</c:v>
                </c:pt>
                <c:pt idx="20">
                  <c:v>547.60069999999996</c:v>
                </c:pt>
                <c:pt idx="21">
                  <c:v>540.96400000000006</c:v>
                </c:pt>
                <c:pt idx="22">
                  <c:v>527.86670000000004</c:v>
                </c:pt>
                <c:pt idx="23">
                  <c:v>517.16189999999995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Table!$G$5:$G$7</c:f>
              <c:strCache>
                <c:ptCount val="3"/>
                <c:pt idx="0">
                  <c:v>Observed Event Day Load (MWh/hour)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none"/>
          </c:marker>
          <c:xVal>
            <c:numRef>
              <c:f>Table!$E$8:$E$31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Table!$G$8:$G$31</c:f>
              <c:numCache>
                <c:formatCode>#,##0.0</c:formatCode>
                <c:ptCount val="24"/>
                <c:pt idx="0">
                  <c:v>506.87155899999999</c:v>
                </c:pt>
                <c:pt idx="1">
                  <c:v>501.12150099999997</c:v>
                </c:pt>
                <c:pt idx="2">
                  <c:v>494.86148199999997</c:v>
                </c:pt>
                <c:pt idx="3">
                  <c:v>492.93064699999996</c:v>
                </c:pt>
                <c:pt idx="4">
                  <c:v>503.41073799999998</c:v>
                </c:pt>
                <c:pt idx="5">
                  <c:v>525.39114399999994</c:v>
                </c:pt>
                <c:pt idx="6">
                  <c:v>552.80453199999999</c:v>
                </c:pt>
                <c:pt idx="7">
                  <c:v>571.9495187</c:v>
                </c:pt>
                <c:pt idx="8">
                  <c:v>587.49335209999992</c:v>
                </c:pt>
                <c:pt idx="9">
                  <c:v>600.18116299999997</c:v>
                </c:pt>
                <c:pt idx="10">
                  <c:v>609.38668480000001</c:v>
                </c:pt>
                <c:pt idx="11">
                  <c:v>614.78701369999999</c:v>
                </c:pt>
                <c:pt idx="12">
                  <c:v>603.14065500000004</c:v>
                </c:pt>
                <c:pt idx="13">
                  <c:v>593.53092000000004</c:v>
                </c:pt>
                <c:pt idx="14">
                  <c:v>587.01076999999998</c:v>
                </c:pt>
                <c:pt idx="15">
                  <c:v>578.32105999999999</c:v>
                </c:pt>
                <c:pt idx="16">
                  <c:v>573.39561999999989</c:v>
                </c:pt>
                <c:pt idx="17">
                  <c:v>560.33794999999998</c:v>
                </c:pt>
                <c:pt idx="18">
                  <c:v>548.48418000000004</c:v>
                </c:pt>
                <c:pt idx="19">
                  <c:v>539.72001999999998</c:v>
                </c:pt>
                <c:pt idx="20">
                  <c:v>531.04634999999996</c:v>
                </c:pt>
                <c:pt idx="21">
                  <c:v>530.87162000000001</c:v>
                </c:pt>
                <c:pt idx="22">
                  <c:v>523.46556400000009</c:v>
                </c:pt>
                <c:pt idx="23">
                  <c:v>514.50879099999997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742688"/>
        <c:axId val="299743248"/>
      </c:scatterChart>
      <c:valAx>
        <c:axId val="299742688"/>
        <c:scaling>
          <c:orientation val="minMax"/>
          <c:max val="2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5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050" b="1">
                    <a:latin typeface="Arial" panose="020B0604020202020204" pitchFamily="34" charset="0"/>
                    <a:cs typeface="Arial" panose="020B0604020202020204" pitchFamily="34" charset="0"/>
                  </a:rPr>
                  <a:t>Hour Ending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Franklin Gothic Demi Cond"/>
                <a:cs typeface="Arial" panose="020B0604020202020204" pitchFamily="34" charset="0"/>
              </a:defRPr>
            </a:pPr>
            <a:endParaRPr lang="en-US"/>
          </a:p>
        </c:txPr>
        <c:crossAx val="299743248"/>
        <c:crosses val="autoZero"/>
        <c:crossBetween val="midCat"/>
        <c:majorUnit val="1"/>
      </c:valAx>
      <c:valAx>
        <c:axId val="29974324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100" b="1">
                    <a:latin typeface="Arial" panose="020B0604020202020204" pitchFamily="34" charset="0"/>
                    <a:cs typeface="Arial" panose="020B0604020202020204" pitchFamily="34" charset="0"/>
                  </a:rPr>
                  <a:t>Load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Franklin Gothic Demi Cond"/>
                <a:cs typeface="Arial" panose="020B0604020202020204" pitchFamily="34" charset="0"/>
              </a:defRPr>
            </a:pPr>
            <a:endParaRPr lang="en-US"/>
          </a:p>
        </c:txPr>
        <c:crossAx val="29974268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777196328719781"/>
          <c:y val="2.3985964520392398E-2"/>
          <c:w val="0.64753574281475679"/>
          <c:h val="8.3028610785353951E-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Franklin Gothic Demi Cond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969696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22411</xdr:rowOff>
    </xdr:from>
    <xdr:to>
      <xdr:col>3</xdr:col>
      <xdr:colOff>628650</xdr:colOff>
      <xdr:row>34</xdr:row>
      <xdr:rowOff>175933</xdr:rowOff>
    </xdr:to>
    <xdr:graphicFrame macro="">
      <xdr:nvGraphicFramePr>
        <xdr:cNvPr id="1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able_for_PGE CBP_expost_private" growShrinkType="overwriteClear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abSelected="1" zoomScale="80" zoomScaleNormal="80" workbookViewId="0">
      <selection activeCell="C10" sqref="C10"/>
    </sheetView>
  </sheetViews>
  <sheetFormatPr defaultRowHeight="12.75" x14ac:dyDescent="0.2"/>
  <cols>
    <col min="1" max="1" width="27" bestFit="1" customWidth="1"/>
    <col min="2" max="2" width="31.5703125" customWidth="1"/>
    <col min="3" max="3" width="24" customWidth="1"/>
    <col min="4" max="4" width="10.28515625" customWidth="1"/>
    <col min="5" max="5" width="17.85546875" customWidth="1"/>
    <col min="6" max="6" width="16.140625" customWidth="1"/>
    <col min="7" max="7" width="13.28515625" customWidth="1"/>
    <col min="8" max="8" width="13" customWidth="1"/>
    <col min="9" max="9" width="15.5703125" customWidth="1"/>
    <col min="10" max="14" width="11.42578125" customWidth="1"/>
    <col min="16" max="16" width="9.140625" customWidth="1"/>
  </cols>
  <sheetData>
    <row r="1" spans="1:14" ht="17.25" customHeight="1" thickTop="1" thickBot="1" x14ac:dyDescent="0.3">
      <c r="A1" s="2" t="str">
        <f>IF(DGET(data,"_pass",_xlnm.Criteria)=0,"Results are confidential for the selected LCA or Size","")</f>
        <v/>
      </c>
      <c r="B1" s="2"/>
      <c r="C1" s="2"/>
      <c r="F1" s="4" t="s">
        <v>246</v>
      </c>
      <c r="G1" s="39">
        <f>IF(Bid=0,"n/a",DGET(data,"bids",_xlnm.Criteria))</f>
        <v>56.333329999999997</v>
      </c>
      <c r="I1" s="3"/>
      <c r="J1" s="3"/>
      <c r="K1" s="48"/>
      <c r="L1" s="50"/>
    </row>
    <row r="2" spans="1:14" ht="17.25" customHeight="1" thickTop="1" thickBot="1" x14ac:dyDescent="0.3">
      <c r="A2" s="37" t="s">
        <v>19</v>
      </c>
      <c r="B2" s="7" t="s">
        <v>199</v>
      </c>
      <c r="C2" s="5"/>
      <c r="D2" s="5"/>
      <c r="F2" s="4" t="s">
        <v>260</v>
      </c>
      <c r="G2" s="39">
        <f>IF(Bid=0,"n/a",Called)</f>
        <v>502.83333333333331</v>
      </c>
      <c r="I2" s="47"/>
      <c r="J2" s="3"/>
      <c r="K2" s="48"/>
      <c r="L2" s="50"/>
    </row>
    <row r="3" spans="1:14" ht="17.25" customHeight="1" thickTop="1" thickBot="1" x14ac:dyDescent="0.3">
      <c r="A3" s="38" t="s">
        <v>10</v>
      </c>
      <c r="B3" s="35" t="s">
        <v>245</v>
      </c>
      <c r="C3" s="5"/>
      <c r="D3" s="5"/>
      <c r="F3" s="3" t="s">
        <v>247</v>
      </c>
      <c r="G3" s="39">
        <f>IF(Bid=0,"n/a",DGET(data,"enrolled",_xlnm.Criteria))</f>
        <v>502.83330000000001</v>
      </c>
      <c r="I3" s="63" t="s">
        <v>231</v>
      </c>
      <c r="J3" s="64" t="str">
        <f>IF(ISNA(VLOOKUP(date,Lookups!$B$11:$F$26,5,FALSE)),"n/a",VLOOKUP(date,Lookups!$B$11:$F$26,5,FALSE))</f>
        <v>Hours Ending 14 to 21</v>
      </c>
      <c r="K3" s="49"/>
    </row>
    <row r="4" spans="1:14" ht="17.25" customHeight="1" thickBot="1" x14ac:dyDescent="0.25">
      <c r="A4" s="37" t="s">
        <v>20</v>
      </c>
      <c r="B4" s="7" t="s">
        <v>3</v>
      </c>
      <c r="C4" s="5"/>
      <c r="D4" s="5"/>
    </row>
    <row r="5" spans="1:14" ht="17.25" customHeight="1" thickBot="1" x14ac:dyDescent="0.3">
      <c r="A5" s="37" t="s">
        <v>21</v>
      </c>
      <c r="B5" s="13" t="s">
        <v>2</v>
      </c>
      <c r="C5" s="5"/>
      <c r="D5" s="5"/>
      <c r="E5" s="82" t="s">
        <v>4</v>
      </c>
      <c r="F5" s="82" t="str">
        <f>"Estimated Reference Load ("&amp;IF(Result_type="Aggregate impact","MWh","kWh")&amp;"/hour)"</f>
        <v>Estimated Reference Load (MWh/hour)</v>
      </c>
      <c r="G5" s="82" t="str">
        <f>"Observed Event Day Load ("&amp;IF(Result_type="Aggregate Impact","MWh/hour)","kWh/hour)")</f>
        <v>Observed Event Day Load (MWh/hour)</v>
      </c>
      <c r="H5" s="82" t="str">
        <f>"Estimated Load Impact ("&amp;IF(Result_type="Aggregate Impact","MWh/hour)","kWh/hour)")</f>
        <v>Estimated Load Impact (MWh/hour)</v>
      </c>
      <c r="I5" s="85" t="s">
        <v>166</v>
      </c>
      <c r="J5" s="31"/>
      <c r="K5" s="32"/>
      <c r="L5" s="32"/>
      <c r="M5" s="32"/>
      <c r="N5" s="33"/>
    </row>
    <row r="6" spans="1:14" ht="17.25" customHeight="1" thickBot="1" x14ac:dyDescent="0.35">
      <c r="C6" s="5"/>
      <c r="D6" s="5"/>
      <c r="E6" s="83"/>
      <c r="F6" s="83"/>
      <c r="G6" s="83"/>
      <c r="H6" s="83"/>
      <c r="I6" s="83"/>
      <c r="J6" s="55" t="str">
        <f>"Uncertainty Adjusted Impact ("&amp;IF(Result_type="Aggregate Impact","MWh/hr)- Percentiles","kWh/hr)- Percentiles")</f>
        <v>Uncertainty Adjusted Impact (MWh/hr)- Percentiles</v>
      </c>
      <c r="K6" s="56"/>
      <c r="L6" s="56"/>
      <c r="M6" s="56"/>
      <c r="N6" s="57"/>
    </row>
    <row r="7" spans="1:14" ht="39" customHeight="1" thickBot="1" x14ac:dyDescent="0.25">
      <c r="A7" s="53"/>
      <c r="B7" s="88"/>
      <c r="C7" s="5"/>
      <c r="D7" s="5"/>
      <c r="E7" s="84"/>
      <c r="F7" s="84"/>
      <c r="G7" s="84"/>
      <c r="H7" s="84"/>
      <c r="I7" s="84"/>
      <c r="J7" s="8" t="s">
        <v>5</v>
      </c>
      <c r="K7" s="8" t="s">
        <v>6</v>
      </c>
      <c r="L7" s="8" t="s">
        <v>7</v>
      </c>
      <c r="M7" s="8" t="s">
        <v>8</v>
      </c>
      <c r="N7" s="9" t="s">
        <v>9</v>
      </c>
    </row>
    <row r="8" spans="1:14" ht="17.25" customHeight="1" thickBot="1" x14ac:dyDescent="0.25">
      <c r="A8" s="38" t="s">
        <v>18</v>
      </c>
      <c r="B8" s="87" t="s">
        <v>1</v>
      </c>
      <c r="C8" s="10"/>
      <c r="D8" s="10"/>
      <c r="E8" s="36">
        <v>1</v>
      </c>
      <c r="F8" s="54">
        <f>IF(Bid=0,"n/a",DGET(data,"Ref_hr1",_xlnm.Criteria)/IF(Result_type="Aggregate Impact",1,Called/1000))</f>
        <v>508.298</v>
      </c>
      <c r="G8" s="54">
        <f t="shared" ref="G8:G31" si="0">IF(Bid=0,"n/a",F8-H8)</f>
        <v>506.87155899999999</v>
      </c>
      <c r="H8" s="54">
        <f>IF(Bid=0,"n/a",DGET(data,"Pctile50_hr1",_xlnm.Criteria)/IF(Result_type="Aggregate Impact",1,Called/1000))</f>
        <v>1.4264410000000001</v>
      </c>
      <c r="I8" s="54">
        <f>IF(Bid=0,"n/a",DGET(data,"Temp_hr1",_xlnm.Criteria))</f>
        <v>72.571010000000001</v>
      </c>
      <c r="J8" s="54">
        <f>IF(Bid=0,"n/a",DGET(data,"Pctile10_hr1",_xlnm.Criteria)/IF(Result_type="Aggregate Impact",1,Called/1000))</f>
        <v>-1.1852830000000001</v>
      </c>
      <c r="K8" s="54">
        <f>IF(Bid=0,"n/a",DGET(data,"Pctile30_hr1",_xlnm.Criteria)/IF(Result_type="Aggregate Impact",1,Called/1000))</f>
        <v>0.35774470000000003</v>
      </c>
      <c r="L8" s="54">
        <f>H8</f>
        <v>1.4264410000000001</v>
      </c>
      <c r="M8" s="54">
        <f>IF(Bid=0,"n/a",DGET(data,"Pctile70_hr1",_xlnm.Criteria)/IF(Result_type="Aggregate Impact",1,Called/1000))</f>
        <v>2.4951370000000002</v>
      </c>
      <c r="N8" s="54">
        <f>IF(Bid=0,"n/a",DGET(data,"Pctile90_hr1",_xlnm.Criteria)/IF(Result_type="Aggregate Impact",1,Called/1000))</f>
        <v>4.0381650000000002</v>
      </c>
    </row>
    <row r="9" spans="1:14" ht="17.25" customHeight="1" thickBot="1" x14ac:dyDescent="0.25">
      <c r="A9" s="37" t="s">
        <v>200</v>
      </c>
      <c r="B9" s="72" t="s">
        <v>1</v>
      </c>
      <c r="C9" s="12"/>
      <c r="D9" s="12"/>
      <c r="E9" s="36">
        <v>2</v>
      </c>
      <c r="F9" s="54">
        <f>IF(Bid=0,"n/a",DGET(data,"Ref_hr2",_xlnm.Criteria)/IF(Result_type="Aggregate Impact",1,Called/1000))</f>
        <v>502.79059999999998</v>
      </c>
      <c r="G9" s="54">
        <f t="shared" si="0"/>
        <v>501.12150099999997</v>
      </c>
      <c r="H9" s="54">
        <f>IF(Bid=0,"n/a",DGET(data,"Pctile50_hr2",_xlnm.Criteria)/IF(Result_type="Aggregate Impact",1,Called/1000))</f>
        <v>1.6690990000000001</v>
      </c>
      <c r="I9" s="54">
        <f>IF(Bid=0,"n/a",DGET(data,"Temp_hr2",_xlnm.Criteria))</f>
        <v>71.153400000000005</v>
      </c>
      <c r="J9" s="54">
        <f>IF(Bid=0,"n/a",DGET(data,"Pctile10_hr2",_xlnm.Criteria)/IF(Result_type="Aggregate Impact",1,Called/1000))</f>
        <v>-0.71037890000000004</v>
      </c>
      <c r="K9" s="54">
        <f>IF(Bid=0,"n/a",DGET(data,"Pctile30_hr2",_xlnm.Criteria)/IF(Result_type="Aggregate Impact",1,Called/1000))</f>
        <v>0.69543569999999999</v>
      </c>
      <c r="L9" s="54">
        <f t="shared" ref="L9:L31" si="1">H9</f>
        <v>1.6690990000000001</v>
      </c>
      <c r="M9" s="54">
        <f>IF(Bid=0,"n/a",DGET(data,"Pctile70_hr2",_xlnm.Criteria)/IF(Result_type="Aggregate Impact",1,Called/1000))</f>
        <v>2.6427610000000001</v>
      </c>
      <c r="N9" s="54">
        <f>IF(Bid=0,"n/a",DGET(data,"Pctile90_hr2",_xlnm.Criteria)/IF(Result_type="Aggregate Impact",1,Called/1000))</f>
        <v>4.0485759999999997</v>
      </c>
    </row>
    <row r="10" spans="1:14" ht="17.25" customHeight="1" x14ac:dyDescent="0.2">
      <c r="A10" s="37"/>
      <c r="B10" s="86"/>
      <c r="C10" s="14"/>
      <c r="D10" s="14"/>
      <c r="E10" s="36">
        <v>3</v>
      </c>
      <c r="F10" s="54">
        <f>IF(Bid=0,"n/a",DGET(data,"Ref_hr3",_xlnm.Criteria)/IF(Result_type="Aggregate Impact",1,Called/1000))</f>
        <v>496.81439999999998</v>
      </c>
      <c r="G10" s="54">
        <f t="shared" si="0"/>
        <v>494.86148199999997</v>
      </c>
      <c r="H10" s="54">
        <f>IF(Bid=0,"n/a",DGET(data,"Pctile50_hr3",_xlnm.Criteria)/IF(Result_type="Aggregate Impact",1,Called/1000))</f>
        <v>1.9529179999999999</v>
      </c>
      <c r="I10" s="54">
        <f>IF(Bid=0,"n/a",DGET(data,"Temp_hr3",_xlnm.Criteria))</f>
        <v>69.929590000000005</v>
      </c>
      <c r="J10" s="54">
        <f>IF(Bid=0,"n/a",DGET(data,"Pctile10_hr3",_xlnm.Criteria)/IF(Result_type="Aggregate Impact",1,Called/1000))</f>
        <v>-8.5495500000000002E-2</v>
      </c>
      <c r="K10" s="54">
        <f>IF(Bid=0,"n/a",DGET(data,"Pctile30_hr3",_xlnm.Criteria)/IF(Result_type="Aggregate Impact",1,Called/1000))</f>
        <v>1.118816</v>
      </c>
      <c r="L10" s="54">
        <f t="shared" si="1"/>
        <v>1.9529179999999999</v>
      </c>
      <c r="M10" s="54">
        <f>IF(Bid=0,"n/a",DGET(data,"Pctile70_hr3",_xlnm.Criteria)/IF(Result_type="Aggregate Impact",1,Called/1000))</f>
        <v>2.7870200000000001</v>
      </c>
      <c r="N10" s="54">
        <f>IF(Bid=0,"n/a",DGET(data,"Pctile90_hr3",_xlnm.Criteria)/IF(Result_type="Aggregate Impact",1,Called/1000))</f>
        <v>3.9913319999999999</v>
      </c>
    </row>
    <row r="11" spans="1:14" ht="17.25" customHeight="1" x14ac:dyDescent="0.2">
      <c r="A11" s="53"/>
      <c r="B11" s="71"/>
      <c r="C11" s="15"/>
      <c r="D11" s="15"/>
      <c r="E11" s="36">
        <v>4</v>
      </c>
      <c r="F11" s="54">
        <f>IF(Bid=0,"n/a",DGET(data,"Ref_hr4",_xlnm.Criteria)/IF(Result_type="Aggregate Impact",1,Called/1000))</f>
        <v>495.67869999999999</v>
      </c>
      <c r="G11" s="54">
        <f t="shared" si="0"/>
        <v>492.93064699999996</v>
      </c>
      <c r="H11" s="54">
        <f>IF(Bid=0,"n/a",DGET(data,"Pctile50_hr4",_xlnm.Criteria)/IF(Result_type="Aggregate Impact",1,Called/1000))</f>
        <v>2.7480530000000001</v>
      </c>
      <c r="I11" s="54">
        <f>IF(Bid=0,"n/a",DGET(data,"Temp_hr4",_xlnm.Criteria))</f>
        <v>68.726910000000004</v>
      </c>
      <c r="J11" s="54">
        <f>IF(Bid=0,"n/a",DGET(data,"Pctile10_hr4",_xlnm.Criteria)/IF(Result_type="Aggregate Impact",1,Called/1000))</f>
        <v>0.60710710000000001</v>
      </c>
      <c r="K11" s="54">
        <f>IF(Bid=0,"n/a",DGET(data,"Pctile30_hr4",_xlnm.Criteria)/IF(Result_type="Aggregate Impact",1,Called/1000))</f>
        <v>1.8719950000000001</v>
      </c>
      <c r="L11" s="54">
        <f t="shared" si="1"/>
        <v>2.7480530000000001</v>
      </c>
      <c r="M11" s="54">
        <f>IF(Bid=0,"n/a",DGET(data,"Pctile70_hr4",_xlnm.Criteria)/IF(Result_type="Aggregate Impact",1,Called/1000))</f>
        <v>3.6241099999999999</v>
      </c>
      <c r="N11" s="54">
        <f>IF(Bid=0,"n/a",DGET(data,"Pctile90_hr4",_xlnm.Criteria)/IF(Result_type="Aggregate Impact",1,Called/1000))</f>
        <v>4.8889990000000001</v>
      </c>
    </row>
    <row r="12" spans="1:14" ht="17.25" customHeight="1" x14ac:dyDescent="0.2">
      <c r="C12" s="15"/>
      <c r="D12" s="15"/>
      <c r="E12" s="36">
        <v>5</v>
      </c>
      <c r="F12" s="54">
        <f>IF(Bid=0,"n/a",DGET(data,"Ref_hr5",_xlnm.Criteria)/IF(Result_type="Aggregate Impact",1,Called/1000))</f>
        <v>505.69799999999998</v>
      </c>
      <c r="G12" s="54">
        <f t="shared" si="0"/>
        <v>503.41073799999998</v>
      </c>
      <c r="H12" s="54">
        <f>IF(Bid=0,"n/a",DGET(data,"Pctile50_hr5",_xlnm.Criteria)/IF(Result_type="Aggregate Impact",1,Called/1000))</f>
        <v>2.2872620000000001</v>
      </c>
      <c r="I12" s="54">
        <f>IF(Bid=0,"n/a",DGET(data,"Temp_hr5",_xlnm.Criteria))</f>
        <v>67.782179999999997</v>
      </c>
      <c r="J12" s="54">
        <f>IF(Bid=0,"n/a",DGET(data,"Pctile10_hr5",_xlnm.Criteria)/IF(Result_type="Aggregate Impact",1,Called/1000))</f>
        <v>0.2988712</v>
      </c>
      <c r="K12" s="54">
        <f>IF(Bid=0,"n/a",DGET(data,"Pctile30_hr5",_xlnm.Criteria)/IF(Result_type="Aggregate Impact",1,Called/1000))</f>
        <v>1.4736290000000001</v>
      </c>
      <c r="L12" s="54">
        <f t="shared" si="1"/>
        <v>2.2872620000000001</v>
      </c>
      <c r="M12" s="54">
        <f>IF(Bid=0,"n/a",DGET(data,"Pctile70_hr5",_xlnm.Criteria)/IF(Result_type="Aggregate Impact",1,Called/1000))</f>
        <v>3.100895</v>
      </c>
      <c r="N12" s="54">
        <f>IF(Bid=0,"n/a",DGET(data,"Pctile90_hr5",_xlnm.Criteria)/IF(Result_type="Aggregate Impact",1,Called/1000))</f>
        <v>4.2756530000000001</v>
      </c>
    </row>
    <row r="13" spans="1:14" ht="17.25" customHeight="1" x14ac:dyDescent="0.2">
      <c r="D13" s="5"/>
      <c r="E13" s="36">
        <v>6</v>
      </c>
      <c r="F13" s="54">
        <f>IF(Bid=0,"n/a",DGET(data,"Ref_hr6",_xlnm.Criteria)/IF(Result_type="Aggregate Impact",1,Called/1000))</f>
        <v>527.35019999999997</v>
      </c>
      <c r="G13" s="54">
        <f t="shared" si="0"/>
        <v>525.39114399999994</v>
      </c>
      <c r="H13" s="54">
        <f>IF(Bid=0,"n/a",DGET(data,"Pctile50_hr6",_xlnm.Criteria)/IF(Result_type="Aggregate Impact",1,Called/1000))</f>
        <v>1.9590559999999999</v>
      </c>
      <c r="I13" s="54">
        <f>IF(Bid=0,"n/a",DGET(data,"Temp_hr6",_xlnm.Criteria))</f>
        <v>66.936199999999999</v>
      </c>
      <c r="J13" s="54">
        <f>IF(Bid=0,"n/a",DGET(data,"Pctile10_hr6",_xlnm.Criteria)/IF(Result_type="Aggregate Impact",1,Called/1000))</f>
        <v>-0.1883156</v>
      </c>
      <c r="K13" s="54">
        <f>IF(Bid=0,"n/a",DGET(data,"Pctile30_hr6",_xlnm.Criteria)/IF(Result_type="Aggregate Impact",1,Called/1000))</f>
        <v>1.0803689999999999</v>
      </c>
      <c r="L13" s="54">
        <f t="shared" si="1"/>
        <v>1.9590559999999999</v>
      </c>
      <c r="M13" s="54">
        <f>IF(Bid=0,"n/a",DGET(data,"Pctile70_hr6",_xlnm.Criteria)/IF(Result_type="Aggregate Impact",1,Called/1000))</f>
        <v>2.8377430000000001</v>
      </c>
      <c r="N13" s="54">
        <f>IF(Bid=0,"n/a",DGET(data,"Pctile90_hr6",_xlnm.Criteria)/IF(Result_type="Aggregate Impact",1,Called/1000))</f>
        <v>4.1064280000000002</v>
      </c>
    </row>
    <row r="14" spans="1:14" ht="16.5" x14ac:dyDescent="0.2">
      <c r="D14" s="5"/>
      <c r="E14" s="36">
        <v>7</v>
      </c>
      <c r="F14" s="54">
        <f>IF(Bid=0,"n/a",DGET(data,"Ref_hr7",_xlnm.Criteria)/IF(Result_type="Aggregate Impact",1,Called/1000))</f>
        <v>553.84169999999995</v>
      </c>
      <c r="G14" s="54">
        <f t="shared" si="0"/>
        <v>552.80453199999999</v>
      </c>
      <c r="H14" s="54">
        <f>IF(Bid=0,"n/a",DGET(data,"Pctile50_hr7",_xlnm.Criteria)/IF(Result_type="Aggregate Impact",1,Called/1000))</f>
        <v>1.0371680000000001</v>
      </c>
      <c r="I14" s="54">
        <f>IF(Bid=0,"n/a",DGET(data,"Temp_hr7",_xlnm.Criteria))</f>
        <v>66.765810000000002</v>
      </c>
      <c r="J14" s="54">
        <f>IF(Bid=0,"n/a",DGET(data,"Pctile10_hr7",_xlnm.Criteria)/IF(Result_type="Aggregate Impact",1,Called/1000))</f>
        <v>-1.1122050000000001</v>
      </c>
      <c r="K14" s="54">
        <f>IF(Bid=0,"n/a",DGET(data,"Pctile30_hr7",_xlnm.Criteria)/IF(Result_type="Aggregate Impact",1,Called/1000))</f>
        <v>0.15766179999999999</v>
      </c>
      <c r="L14" s="54">
        <f t="shared" si="1"/>
        <v>1.0371680000000001</v>
      </c>
      <c r="M14" s="54">
        <f>IF(Bid=0,"n/a",DGET(data,"Pctile70_hr7",_xlnm.Criteria)/IF(Result_type="Aggregate Impact",1,Called/1000))</f>
        <v>1.916674</v>
      </c>
      <c r="N14" s="54">
        <f>IF(Bid=0,"n/a",DGET(data,"Pctile90_hr7",_xlnm.Criteria)/IF(Result_type="Aggregate Impact",1,Called/1000))</f>
        <v>3.1865420000000002</v>
      </c>
    </row>
    <row r="15" spans="1:14" ht="16.5" x14ac:dyDescent="0.2">
      <c r="A15" s="16"/>
      <c r="C15" s="5"/>
      <c r="D15" s="5"/>
      <c r="E15" s="36">
        <v>8</v>
      </c>
      <c r="F15" s="54">
        <f>IF(Bid=0,"n/a",DGET(data,"Ref_hr8",_xlnm.Criteria)/IF(Result_type="Aggregate Impact",1,Called/1000))</f>
        <v>571.34050000000002</v>
      </c>
      <c r="G15" s="54">
        <f t="shared" si="0"/>
        <v>571.9495187</v>
      </c>
      <c r="H15" s="54">
        <f>IF(Bid=0,"n/a",DGET(data,"Pctile50_hr8",_xlnm.Criteria)/IF(Result_type="Aggregate Impact",1,Called/1000))</f>
        <v>-0.60901870000000002</v>
      </c>
      <c r="I15" s="54">
        <f>IF(Bid=0,"n/a",DGET(data,"Temp_hr8",_xlnm.Criteria))</f>
        <v>68.21942</v>
      </c>
      <c r="J15" s="54">
        <f>IF(Bid=0,"n/a",DGET(data,"Pctile10_hr8",_xlnm.Criteria)/IF(Result_type="Aggregate Impact",1,Called/1000))</f>
        <v>-2.736729</v>
      </c>
      <c r="K15" s="54">
        <f>IF(Bid=0,"n/a",DGET(data,"Pctile30_hr8",_xlnm.Criteria)/IF(Result_type="Aggregate Impact",1,Called/1000))</f>
        <v>-1.4796609999999999</v>
      </c>
      <c r="L15" s="54">
        <f t="shared" si="1"/>
        <v>-0.60901870000000002</v>
      </c>
      <c r="M15" s="54">
        <f>IF(Bid=0,"n/a",DGET(data,"Pctile70_hr8",_xlnm.Criteria)/IF(Result_type="Aggregate Impact",1,Called/1000))</f>
        <v>0.2616232</v>
      </c>
      <c r="N15" s="54">
        <f>IF(Bid=0,"n/a",DGET(data,"Pctile90_hr8",_xlnm.Criteria)/IF(Result_type="Aggregate Impact",1,Called/1000))</f>
        <v>1.5186919999999999</v>
      </c>
    </row>
    <row r="16" spans="1:14" ht="16.5" x14ac:dyDescent="0.2">
      <c r="C16" s="5"/>
      <c r="D16" s="5"/>
      <c r="E16" s="36">
        <v>9</v>
      </c>
      <c r="F16" s="54">
        <f>IF(Bid=0,"n/a",DGET(data,"Ref_hr9",_xlnm.Criteria)/IF(Result_type="Aggregate Impact",1,Called/1000))</f>
        <v>586.49929999999995</v>
      </c>
      <c r="G16" s="54">
        <f t="shared" si="0"/>
        <v>587.49335209999992</v>
      </c>
      <c r="H16" s="54">
        <f>IF(Bid=0,"n/a",DGET(data,"Pctile50_hr9",_xlnm.Criteria)/IF(Result_type="Aggregate Impact",1,Called/1000))</f>
        <v>-0.99405209999999999</v>
      </c>
      <c r="I16" s="54">
        <f>IF(Bid=0,"n/a",DGET(data,"Temp_hr9",_xlnm.Criteria))</f>
        <v>71.773989999999998</v>
      </c>
      <c r="J16" s="54">
        <f>IF(Bid=0,"n/a",DGET(data,"Pctile10_hr9",_xlnm.Criteria)/IF(Result_type="Aggregate Impact",1,Called/1000))</f>
        <v>-3.325269</v>
      </c>
      <c r="K16" s="54">
        <f>IF(Bid=0,"n/a",DGET(data,"Pctile30_hr9",_xlnm.Criteria)/IF(Result_type="Aggregate Impact",1,Called/1000))</f>
        <v>-1.947967</v>
      </c>
      <c r="L16" s="54">
        <f t="shared" si="1"/>
        <v>-0.99405209999999999</v>
      </c>
      <c r="M16" s="54">
        <f>IF(Bid=0,"n/a",DGET(data,"Pctile70_hr9",_xlnm.Criteria)/IF(Result_type="Aggregate Impact",1,Called/1000))</f>
        <v>-4.0137100000000002E-2</v>
      </c>
      <c r="N16" s="54">
        <f>IF(Bid=0,"n/a",DGET(data,"Pctile90_hr9",_xlnm.Criteria)/IF(Result_type="Aggregate Impact",1,Called/1000))</f>
        <v>1.3371649999999999</v>
      </c>
    </row>
    <row r="17" spans="3:23" ht="16.5" x14ac:dyDescent="0.2">
      <c r="C17" s="5"/>
      <c r="D17" s="5"/>
      <c r="E17" s="36">
        <v>10</v>
      </c>
      <c r="F17" s="54">
        <f>IF(Bid=0,"n/a",DGET(data,"Ref_hr10",_xlnm.Criteria)/IF(Result_type="Aggregate Impact",1,Called/1000))</f>
        <v>598.58929999999998</v>
      </c>
      <c r="G17" s="54">
        <f t="shared" si="0"/>
        <v>600.18116299999997</v>
      </c>
      <c r="H17" s="54">
        <f>IF(Bid=0,"n/a",DGET(data,"Pctile50_hr10",_xlnm.Criteria)/IF(Result_type="Aggregate Impact",1,Called/1000))</f>
        <v>-1.591863</v>
      </c>
      <c r="I17" s="54">
        <f>IF(Bid=0,"n/a",DGET(data,"Temp_hr10",_xlnm.Criteria))</f>
        <v>75.959639999999993</v>
      </c>
      <c r="J17" s="54">
        <f>IF(Bid=0,"n/a",DGET(data,"Pctile10_hr10",_xlnm.Criteria)/IF(Result_type="Aggregate Impact",1,Called/1000))</f>
        <v>-4.1335499999999996</v>
      </c>
      <c r="K17" s="54">
        <f>IF(Bid=0,"n/a",DGET(data,"Pctile30_hr10",_xlnm.Criteria)/IF(Result_type="Aggregate Impact",1,Called/1000))</f>
        <v>-2.631901</v>
      </c>
      <c r="L17" s="54">
        <f t="shared" si="1"/>
        <v>-1.591863</v>
      </c>
      <c r="M17" s="54">
        <f>IF(Bid=0,"n/a",DGET(data,"Pctile70_hr10",_xlnm.Criteria)/IF(Result_type="Aggregate Impact",1,Called/1000))</f>
        <v>-0.55182500000000001</v>
      </c>
      <c r="N17" s="54">
        <f>IF(Bid=0,"n/a",DGET(data,"Pctile90_hr10",_xlnm.Criteria)/IF(Result_type="Aggregate Impact",1,Called/1000))</f>
        <v>0.94982449999999996</v>
      </c>
    </row>
    <row r="18" spans="3:23" ht="16.5" x14ac:dyDescent="0.2">
      <c r="C18" s="5"/>
      <c r="D18" s="5"/>
      <c r="E18" s="36">
        <v>11</v>
      </c>
      <c r="F18" s="54">
        <f>IF(Bid=0,"n/a",DGET(data,"Ref_hr11",_xlnm.Criteria)/IF(Result_type="Aggregate Impact",1,Called/1000))</f>
        <v>608.66089999999997</v>
      </c>
      <c r="G18" s="54">
        <f t="shared" si="0"/>
        <v>609.38668480000001</v>
      </c>
      <c r="H18" s="54">
        <f>IF(Bid=0,"n/a",DGET(data,"Pctile50_hr11",_xlnm.Criteria)/IF(Result_type="Aggregate Impact",1,Called/1000))</f>
        <v>-0.72578480000000001</v>
      </c>
      <c r="I18" s="54">
        <f>IF(Bid=0,"n/a",DGET(data,"Temp_hr11",_xlnm.Criteria))</f>
        <v>80.18074</v>
      </c>
      <c r="J18" s="54">
        <f>IF(Bid=0,"n/a",DGET(data,"Pctile10_hr11",_xlnm.Criteria)/IF(Result_type="Aggregate Impact",1,Called/1000))</f>
        <v>-3.9785910000000002</v>
      </c>
      <c r="K18" s="54">
        <f>IF(Bid=0,"n/a",DGET(data,"Pctile30_hr11",_xlnm.Criteria)/IF(Result_type="Aggregate Impact",1,Called/1000))</f>
        <v>-2.0568070000000001</v>
      </c>
      <c r="L18" s="54">
        <f t="shared" si="1"/>
        <v>-0.72578480000000001</v>
      </c>
      <c r="M18" s="54">
        <f>IF(Bid=0,"n/a",DGET(data,"Pctile70_hr11",_xlnm.Criteria)/IF(Result_type="Aggregate Impact",1,Called/1000))</f>
        <v>0.60523729999999998</v>
      </c>
      <c r="N18" s="54">
        <f>IF(Bid=0,"n/a",DGET(data,"Pctile90_hr11",_xlnm.Criteria)/IF(Result_type="Aggregate Impact",1,Called/1000))</f>
        <v>2.5270220000000001</v>
      </c>
      <c r="S18" s="40"/>
      <c r="T18" s="40"/>
      <c r="U18" s="40"/>
      <c r="V18" s="40"/>
      <c r="W18" s="40"/>
    </row>
    <row r="19" spans="3:23" ht="16.5" x14ac:dyDescent="0.2">
      <c r="C19" s="5"/>
      <c r="D19" s="5"/>
      <c r="E19" s="36">
        <v>12</v>
      </c>
      <c r="F19" s="54">
        <f>IF(Bid=0,"n/a",DGET(data,"Ref_hr12",_xlnm.Criteria)/IF(Result_type="Aggregate Impact",1,Called/1000))</f>
        <v>614.80359999999996</v>
      </c>
      <c r="G19" s="54">
        <f t="shared" si="0"/>
        <v>614.78701369999999</v>
      </c>
      <c r="H19" s="54">
        <f>IF(Bid=0,"n/a",DGET(data,"Pctile50_hr12",_xlnm.Criteria)/IF(Result_type="Aggregate Impact",1,Called/1000))</f>
        <v>1.6586299999999998E-2</v>
      </c>
      <c r="I19" s="54">
        <f>IF(Bid=0,"n/a",DGET(data,"Temp_hr12",_xlnm.Criteria))</f>
        <v>83.771100000000004</v>
      </c>
      <c r="J19" s="54">
        <f>IF(Bid=0,"n/a",DGET(data,"Pctile10_hr12",_xlnm.Criteria)/IF(Result_type="Aggregate Impact",1,Called/1000))</f>
        <v>-3.117699</v>
      </c>
      <c r="K19" s="54">
        <f>IF(Bid=0,"n/a",DGET(data,"Pctile30_hr12",_xlnm.Criteria)/IF(Result_type="Aggregate Impact",1,Called/1000))</f>
        <v>-1.265938</v>
      </c>
      <c r="L19" s="54">
        <f t="shared" si="1"/>
        <v>1.6586299999999998E-2</v>
      </c>
      <c r="M19" s="54">
        <f>IF(Bid=0,"n/a",DGET(data,"Pctile70_hr12",_xlnm.Criteria)/IF(Result_type="Aggregate Impact",1,Called/1000))</f>
        <v>1.29911</v>
      </c>
      <c r="N19" s="54">
        <f>IF(Bid=0,"n/a",DGET(data,"Pctile90_hr12",_xlnm.Criteria)/IF(Result_type="Aggregate Impact",1,Called/1000))</f>
        <v>3.1508720000000001</v>
      </c>
      <c r="S19" s="40"/>
      <c r="T19" s="40"/>
      <c r="U19" s="40"/>
      <c r="V19" s="40"/>
      <c r="W19" s="40"/>
    </row>
    <row r="20" spans="3:23" ht="16.5" x14ac:dyDescent="0.2">
      <c r="C20" s="5"/>
      <c r="D20" s="5"/>
      <c r="E20" s="36">
        <v>13</v>
      </c>
      <c r="F20" s="54">
        <f>IF(Bid=0,"n/a",DGET(data,"Ref_hr13",_xlnm.Criteria)/IF(Result_type="Aggregate Impact",1,Called/1000))</f>
        <v>610.6422</v>
      </c>
      <c r="G20" s="54">
        <f t="shared" si="0"/>
        <v>603.14065500000004</v>
      </c>
      <c r="H20" s="54">
        <f>IF(Bid=0,"n/a",DGET(data,"Pctile50_hr13",_xlnm.Criteria)/IF(Result_type="Aggregate Impact",1,Called/1000))</f>
        <v>7.5015450000000001</v>
      </c>
      <c r="I20" s="54">
        <f>IF(Bid=0,"n/a",DGET(data,"Temp_hr13",_xlnm.Criteria))</f>
        <v>86.663629999999998</v>
      </c>
      <c r="J20" s="54">
        <f>IF(Bid=0,"n/a",DGET(data,"Pctile10_hr13",_xlnm.Criteria)/IF(Result_type="Aggregate Impact",1,Called/1000))</f>
        <v>3.6594869999999999</v>
      </c>
      <c r="K20" s="54">
        <f>IF(Bid=0,"n/a",DGET(data,"Pctile30_hr13",_xlnm.Criteria)/IF(Result_type="Aggregate Impact",1,Called/1000))</f>
        <v>5.9294070000000003</v>
      </c>
      <c r="L20" s="54">
        <f t="shared" si="1"/>
        <v>7.5015450000000001</v>
      </c>
      <c r="M20" s="54">
        <f>IF(Bid=0,"n/a",DGET(data,"Pctile70_hr13",_xlnm.Criteria)/IF(Result_type="Aggregate Impact",1,Called/1000))</f>
        <v>9.0736849999999993</v>
      </c>
      <c r="N20" s="54">
        <f>IF(Bid=0,"n/a",DGET(data,"Pctile90_hr13",_xlnm.Criteria)/IF(Result_type="Aggregate Impact",1,Called/1000))</f>
        <v>11.3436</v>
      </c>
      <c r="P20" s="40"/>
      <c r="S20" s="40"/>
      <c r="T20" s="40"/>
      <c r="U20" s="40"/>
      <c r="V20" s="40"/>
      <c r="W20" s="40"/>
    </row>
    <row r="21" spans="3:23" ht="16.5" x14ac:dyDescent="0.2">
      <c r="C21" s="5"/>
      <c r="D21" s="5"/>
      <c r="E21" s="36">
        <v>14</v>
      </c>
      <c r="F21" s="54">
        <f>IF(Bid=0,"n/a",DGET(data,"Ref_hr14",_xlnm.Criteria)/IF(Result_type="Aggregate Impact",1,Called/1000))</f>
        <v>614.80169999999998</v>
      </c>
      <c r="G21" s="54">
        <f t="shared" si="0"/>
        <v>593.53092000000004</v>
      </c>
      <c r="H21" s="54">
        <f>IF(Bid=0,"n/a",DGET(data,"Pctile50_hr14",_xlnm.Criteria)/IF(Result_type="Aggregate Impact",1,Called/1000))</f>
        <v>21.270779999999998</v>
      </c>
      <c r="I21" s="54">
        <f>IF(Bid=0,"n/a",DGET(data,"Temp_hr14",_xlnm.Criteria))</f>
        <v>89.025199999999998</v>
      </c>
      <c r="J21" s="54">
        <f>IF(Bid=0,"n/a",DGET(data,"Pctile10_hr14",_xlnm.Criteria)/IF(Result_type="Aggregate Impact",1,Called/1000))</f>
        <v>16.333469999999998</v>
      </c>
      <c r="K21" s="54">
        <f>IF(Bid=0,"n/a",DGET(data,"Pctile30_hr14",_xlnm.Criteria)/IF(Result_type="Aggregate Impact",1,Called/1000))</f>
        <v>19.25047</v>
      </c>
      <c r="L21" s="54">
        <f t="shared" si="1"/>
        <v>21.270779999999998</v>
      </c>
      <c r="M21" s="54">
        <f>IF(Bid=0,"n/a",DGET(data,"Pctile70_hr14",_xlnm.Criteria)/IF(Result_type="Aggregate Impact",1,Called/1000))</f>
        <v>23.291080000000001</v>
      </c>
      <c r="N21" s="54">
        <f>IF(Bid=0,"n/a",DGET(data,"Pctile90_hr14",_xlnm.Criteria)/IF(Result_type="Aggregate Impact",1,Called/1000))</f>
        <v>26.208079999999999</v>
      </c>
      <c r="P21" s="40"/>
      <c r="S21" s="40"/>
      <c r="T21" s="40"/>
      <c r="U21" s="40"/>
      <c r="V21" s="40"/>
      <c r="W21" s="40"/>
    </row>
    <row r="22" spans="3:23" ht="16.5" x14ac:dyDescent="0.2">
      <c r="C22" s="5"/>
      <c r="D22" s="5"/>
      <c r="E22" s="36">
        <v>15</v>
      </c>
      <c r="F22" s="54">
        <f>IF(Bid=0,"n/a",DGET(data,"Ref_hr15",_xlnm.Criteria)/IF(Result_type="Aggregate Impact",1,Called/1000))</f>
        <v>609.49519999999995</v>
      </c>
      <c r="G22" s="54">
        <f t="shared" si="0"/>
        <v>587.01076999999998</v>
      </c>
      <c r="H22" s="54">
        <f>IF(Bid=0,"n/a",DGET(data,"Pctile50_hr15",_xlnm.Criteria)/IF(Result_type="Aggregate Impact",1,Called/1000))</f>
        <v>22.48443</v>
      </c>
      <c r="I22" s="54">
        <f>IF(Bid=0,"n/a",DGET(data,"Temp_hr15",_xlnm.Criteria))</f>
        <v>90.175740000000005</v>
      </c>
      <c r="J22" s="54">
        <f>IF(Bid=0,"n/a",DGET(data,"Pctile10_hr15",_xlnm.Criteria)/IF(Result_type="Aggregate Impact",1,Called/1000))</f>
        <v>17.302959999999999</v>
      </c>
      <c r="K22" s="54">
        <f>IF(Bid=0,"n/a",DGET(data,"Pctile30_hr15",_xlnm.Criteria)/IF(Result_type="Aggregate Impact",1,Called/1000))</f>
        <v>20.36422</v>
      </c>
      <c r="L22" s="54">
        <f t="shared" si="1"/>
        <v>22.48443</v>
      </c>
      <c r="M22" s="54">
        <f>IF(Bid=0,"n/a",DGET(data,"Pctile70_hr15",_xlnm.Criteria)/IF(Result_type="Aggregate Impact",1,Called/1000))</f>
        <v>24.604649999999999</v>
      </c>
      <c r="N22" s="54">
        <f>IF(Bid=0,"n/a",DGET(data,"Pctile90_hr15",_xlnm.Criteria)/IF(Result_type="Aggregate Impact",1,Called/1000))</f>
        <v>27.665900000000001</v>
      </c>
      <c r="P22" s="40"/>
      <c r="S22" s="40"/>
      <c r="T22" s="40"/>
      <c r="U22" s="40"/>
      <c r="V22" s="40"/>
      <c r="W22" s="40"/>
    </row>
    <row r="23" spans="3:23" ht="16.5" x14ac:dyDescent="0.2">
      <c r="C23" s="5"/>
      <c r="D23" s="5"/>
      <c r="E23" s="36">
        <v>16</v>
      </c>
      <c r="F23" s="54">
        <f>IF(Bid=0,"n/a",DGET(data,"Ref_hr16",_xlnm.Criteria)/IF(Result_type="Aggregate Impact",1,Called/1000))</f>
        <v>599.69539999999995</v>
      </c>
      <c r="G23" s="54">
        <f t="shared" si="0"/>
        <v>578.32105999999999</v>
      </c>
      <c r="H23" s="54">
        <f>IF(Bid=0,"n/a",DGET(data,"Pctile50_hr16",_xlnm.Criteria)/IF(Result_type="Aggregate Impact",1,Called/1000))</f>
        <v>21.37434</v>
      </c>
      <c r="I23" s="54">
        <f>IF(Bid=0,"n/a",DGET(data,"Temp_hr16",_xlnm.Criteria))</f>
        <v>90.616029999999995</v>
      </c>
      <c r="J23" s="54">
        <f>IF(Bid=0,"n/a",DGET(data,"Pctile10_hr16",_xlnm.Criteria)/IF(Result_type="Aggregate Impact",1,Called/1000))</f>
        <v>16.74652</v>
      </c>
      <c r="K23" s="54">
        <f>IF(Bid=0,"n/a",DGET(data,"Pctile30_hr16",_xlnm.Criteria)/IF(Result_type="Aggregate Impact",1,Called/1000))</f>
        <v>19.48067</v>
      </c>
      <c r="L23" s="54">
        <f t="shared" si="1"/>
        <v>21.37434</v>
      </c>
      <c r="M23" s="54">
        <f>IF(Bid=0,"n/a",DGET(data,"Pctile70_hr16",_xlnm.Criteria)/IF(Result_type="Aggregate Impact",1,Called/1000))</f>
        <v>23.268000000000001</v>
      </c>
      <c r="N23" s="54">
        <f>IF(Bid=0,"n/a",DGET(data,"Pctile90_hr16",_xlnm.Criteria)/IF(Result_type="Aggregate Impact",1,Called/1000))</f>
        <v>26.00216</v>
      </c>
      <c r="P23" s="40"/>
      <c r="S23" s="40"/>
      <c r="T23" s="40"/>
      <c r="U23" s="40"/>
      <c r="V23" s="40"/>
      <c r="W23" s="40"/>
    </row>
    <row r="24" spans="3:23" ht="16.5" x14ac:dyDescent="0.2">
      <c r="C24" s="5"/>
      <c r="D24" s="5"/>
      <c r="E24" s="36">
        <v>17</v>
      </c>
      <c r="F24" s="54">
        <f>IF(Bid=0,"n/a",DGET(data,"Ref_hr17",_xlnm.Criteria)/IF(Result_type="Aggregate Impact",1,Called/1000))</f>
        <v>593.34079999999994</v>
      </c>
      <c r="G24" s="54">
        <f t="shared" si="0"/>
        <v>573.39561999999989</v>
      </c>
      <c r="H24" s="54">
        <f>IF(Bid=0,"n/a",DGET(data,"Pctile50_hr17",_xlnm.Criteria)/IF(Result_type="Aggregate Impact",1,Called/1000))</f>
        <v>19.945180000000001</v>
      </c>
      <c r="I24" s="54">
        <f>IF(Bid=0,"n/a",DGET(data,"Temp_hr17",_xlnm.Criteria))</f>
        <v>90.416709999999995</v>
      </c>
      <c r="J24" s="54">
        <f>IF(Bid=0,"n/a",DGET(data,"Pctile10_hr17",_xlnm.Criteria)/IF(Result_type="Aggregate Impact",1,Called/1000))</f>
        <v>15.56268</v>
      </c>
      <c r="K24" s="54">
        <f>IF(Bid=0,"n/a",DGET(data,"Pctile30_hr17",_xlnm.Criteria)/IF(Result_type="Aggregate Impact",1,Called/1000))</f>
        <v>18.151890000000002</v>
      </c>
      <c r="L24" s="54">
        <f t="shared" si="1"/>
        <v>19.945180000000001</v>
      </c>
      <c r="M24" s="54">
        <f>IF(Bid=0,"n/a",DGET(data,"Pctile70_hr17",_xlnm.Criteria)/IF(Result_type="Aggregate Impact",1,Called/1000))</f>
        <v>21.73846</v>
      </c>
      <c r="N24" s="54">
        <f>IF(Bid=0,"n/a",DGET(data,"Pctile90_hr17",_xlnm.Criteria)/IF(Result_type="Aggregate Impact",1,Called/1000))</f>
        <v>24.327680000000001</v>
      </c>
      <c r="P24" s="40"/>
      <c r="S24" s="40"/>
      <c r="T24" s="40"/>
      <c r="U24" s="40"/>
      <c r="V24" s="40"/>
      <c r="W24" s="40"/>
    </row>
    <row r="25" spans="3:23" ht="16.5" x14ac:dyDescent="0.2">
      <c r="C25" s="5"/>
      <c r="D25" s="5"/>
      <c r="E25" s="36">
        <v>18</v>
      </c>
      <c r="F25" s="54">
        <f>IF(Bid=0,"n/a",DGET(data,"Ref_hr18",_xlnm.Criteria)/IF(Result_type="Aggregate Impact",1,Called/1000))</f>
        <v>579.50490000000002</v>
      </c>
      <c r="G25" s="54">
        <f t="shared" si="0"/>
        <v>560.33794999999998</v>
      </c>
      <c r="H25" s="54">
        <f>IF(Bid=0,"n/a",DGET(data,"Pctile50_hr18",_xlnm.Criteria)/IF(Result_type="Aggregate Impact",1,Called/1000))</f>
        <v>19.16695</v>
      </c>
      <c r="I25" s="54">
        <f>IF(Bid=0,"n/a",DGET(data,"Temp_hr18",_xlnm.Criteria))</f>
        <v>89.361090000000004</v>
      </c>
      <c r="J25" s="54">
        <f>IF(Bid=0,"n/a",DGET(data,"Pctile10_hr18",_xlnm.Criteria)/IF(Result_type="Aggregate Impact",1,Called/1000))</f>
        <v>14.65448</v>
      </c>
      <c r="K25" s="54">
        <f>IF(Bid=0,"n/a",DGET(data,"Pctile30_hr18",_xlnm.Criteria)/IF(Result_type="Aggregate Impact",1,Called/1000))</f>
        <v>17.32048</v>
      </c>
      <c r="L25" s="54">
        <f t="shared" si="1"/>
        <v>19.16695</v>
      </c>
      <c r="M25" s="54">
        <f>IF(Bid=0,"n/a",DGET(data,"Pctile70_hr18",_xlnm.Criteria)/IF(Result_type="Aggregate Impact",1,Called/1000))</f>
        <v>21.01342</v>
      </c>
      <c r="N25" s="54">
        <f>IF(Bid=0,"n/a",DGET(data,"Pctile90_hr18",_xlnm.Criteria)/IF(Result_type="Aggregate Impact",1,Called/1000))</f>
        <v>23.67943</v>
      </c>
      <c r="P25" s="40"/>
      <c r="S25" s="40"/>
      <c r="T25" s="40"/>
      <c r="U25" s="40"/>
      <c r="V25" s="40"/>
      <c r="W25" s="40"/>
    </row>
    <row r="26" spans="3:23" ht="16.5" x14ac:dyDescent="0.2">
      <c r="C26" s="5"/>
      <c r="D26" s="5"/>
      <c r="E26" s="36">
        <v>19</v>
      </c>
      <c r="F26" s="54">
        <f>IF(Bid=0,"n/a",DGET(data,"Ref_hr19",_xlnm.Criteria)/IF(Result_type="Aggregate Impact",1,Called/1000))</f>
        <v>564.54010000000005</v>
      </c>
      <c r="G26" s="54">
        <f t="shared" si="0"/>
        <v>548.48418000000004</v>
      </c>
      <c r="H26" s="54">
        <f>IF(Bid=0,"n/a",DGET(data,"Pctile50_hr19",_xlnm.Criteria)/IF(Result_type="Aggregate Impact",1,Called/1000))</f>
        <v>16.05592</v>
      </c>
      <c r="I26" s="54">
        <f>IF(Bid=0,"n/a",DGET(data,"Temp_hr19",_xlnm.Criteria))</f>
        <v>87.055499999999995</v>
      </c>
      <c r="J26" s="54">
        <f>IF(Bid=0,"n/a",DGET(data,"Pctile10_hr19",_xlnm.Criteria)/IF(Result_type="Aggregate Impact",1,Called/1000))</f>
        <v>11.408379999999999</v>
      </c>
      <c r="K26" s="54">
        <f>IF(Bid=0,"n/a",DGET(data,"Pctile30_hr19",_xlnm.Criteria)/IF(Result_type="Aggregate Impact",1,Called/1000))</f>
        <v>14.15418</v>
      </c>
      <c r="L26" s="54">
        <f t="shared" si="1"/>
        <v>16.05592</v>
      </c>
      <c r="M26" s="54">
        <f>IF(Bid=0,"n/a",DGET(data,"Pctile70_hr19",_xlnm.Criteria)/IF(Result_type="Aggregate Impact",1,Called/1000))</f>
        <v>17.957650000000001</v>
      </c>
      <c r="N26" s="54">
        <f>IF(Bid=0,"n/a",DGET(data,"Pctile90_hr19",_xlnm.Criteria)/IF(Result_type="Aggregate Impact",1,Called/1000))</f>
        <v>20.70345</v>
      </c>
      <c r="P26" s="40"/>
      <c r="S26" s="40"/>
      <c r="T26" s="40"/>
      <c r="U26" s="40"/>
      <c r="V26" s="40"/>
      <c r="W26" s="40"/>
    </row>
    <row r="27" spans="3:23" ht="16.5" x14ac:dyDescent="0.2">
      <c r="C27" s="5"/>
      <c r="D27" s="5"/>
      <c r="E27" s="36">
        <v>20</v>
      </c>
      <c r="F27" s="54">
        <f>IF(Bid=0,"n/a",DGET(data,"Ref_hr20",_xlnm.Criteria)/IF(Result_type="Aggregate Impact",1,Called/1000))</f>
        <v>555.22879999999998</v>
      </c>
      <c r="G27" s="54">
        <f t="shared" si="0"/>
        <v>539.72001999999998</v>
      </c>
      <c r="H27" s="54">
        <f>IF(Bid=0,"n/a",DGET(data,"Pctile50_hr20",_xlnm.Criteria)/IF(Result_type="Aggregate Impact",1,Called/1000))</f>
        <v>15.50878</v>
      </c>
      <c r="I27" s="54">
        <f>IF(Bid=0,"n/a",DGET(data,"Temp_hr20",_xlnm.Criteria))</f>
        <v>83.398769999999999</v>
      </c>
      <c r="J27" s="54">
        <f>IF(Bid=0,"n/a",DGET(data,"Pctile10_hr20",_xlnm.Criteria)/IF(Result_type="Aggregate Impact",1,Called/1000))</f>
        <v>10.698410000000001</v>
      </c>
      <c r="K27" s="54">
        <f>IF(Bid=0,"n/a",DGET(data,"Pctile30_hr20",_xlnm.Criteria)/IF(Result_type="Aggregate Impact",1,Called/1000))</f>
        <v>13.540419999999999</v>
      </c>
      <c r="L27" s="54">
        <f t="shared" si="1"/>
        <v>15.50878</v>
      </c>
      <c r="M27" s="54">
        <f>IF(Bid=0,"n/a",DGET(data,"Pctile70_hr20",_xlnm.Criteria)/IF(Result_type="Aggregate Impact",1,Called/1000))</f>
        <v>17.477150000000002</v>
      </c>
      <c r="N27" s="54">
        <f>IF(Bid=0,"n/a",DGET(data,"Pctile90_hr20",_xlnm.Criteria)/IF(Result_type="Aggregate Impact",1,Called/1000))</f>
        <v>20.31916</v>
      </c>
      <c r="P27" s="40"/>
      <c r="S27" s="40"/>
      <c r="T27" s="40"/>
      <c r="U27" s="40"/>
      <c r="V27" s="40"/>
      <c r="W27" s="40"/>
    </row>
    <row r="28" spans="3:23" ht="16.5" x14ac:dyDescent="0.2">
      <c r="C28" s="5"/>
      <c r="D28" s="5"/>
      <c r="E28" s="36">
        <v>21</v>
      </c>
      <c r="F28" s="54">
        <f>IF(Bid=0,"n/a",DGET(data,"Ref_hr21",_xlnm.Criteria)/IF(Result_type="Aggregate Impact",1,Called/1000))</f>
        <v>547.60069999999996</v>
      </c>
      <c r="G28" s="54">
        <f t="shared" si="0"/>
        <v>531.04634999999996</v>
      </c>
      <c r="H28" s="54">
        <f>IF(Bid=0,"n/a",DGET(data,"Pctile50_hr21",_xlnm.Criteria)/IF(Result_type="Aggregate Impact",1,Called/1000))</f>
        <v>16.554349999999999</v>
      </c>
      <c r="I28" s="54">
        <f>IF(Bid=0,"n/a",DGET(data,"Temp_hr21",_xlnm.Criteria))</f>
        <v>79.760769999999994</v>
      </c>
      <c r="J28" s="54">
        <f>IF(Bid=0,"n/a",DGET(data,"Pctile10_hr21",_xlnm.Criteria)/IF(Result_type="Aggregate Impact",1,Called/1000))</f>
        <v>11.69322</v>
      </c>
      <c r="K28" s="54">
        <f>IF(Bid=0,"n/a",DGET(data,"Pctile30_hr21",_xlnm.Criteria)/IF(Result_type="Aggregate Impact",1,Called/1000))</f>
        <v>14.56522</v>
      </c>
      <c r="L28" s="54">
        <f t="shared" si="1"/>
        <v>16.554349999999999</v>
      </c>
      <c r="M28" s="54">
        <f>IF(Bid=0,"n/a",DGET(data,"Pctile70_hr21",_xlnm.Criteria)/IF(Result_type="Aggregate Impact",1,Called/1000))</f>
        <v>18.543479999999999</v>
      </c>
      <c r="N28" s="54">
        <f>IF(Bid=0,"n/a",DGET(data,"Pctile90_hr21",_xlnm.Criteria)/IF(Result_type="Aggregate Impact",1,Called/1000))</f>
        <v>21.415469999999999</v>
      </c>
      <c r="S28" s="40"/>
      <c r="T28" s="40"/>
      <c r="U28" s="40"/>
      <c r="V28" s="40"/>
      <c r="W28" s="40"/>
    </row>
    <row r="29" spans="3:23" ht="16.5" x14ac:dyDescent="0.2">
      <c r="C29" s="5"/>
      <c r="D29" s="5"/>
      <c r="E29" s="36">
        <v>22</v>
      </c>
      <c r="F29" s="54">
        <f>IF(Bid=0,"n/a",DGET(data,"Ref_hr22",_xlnm.Criteria)/IF(Result_type="Aggregate Impact",1,Called/1000))</f>
        <v>540.96400000000006</v>
      </c>
      <c r="G29" s="54">
        <f t="shared" si="0"/>
        <v>530.87162000000001</v>
      </c>
      <c r="H29" s="54">
        <f>IF(Bid=0,"n/a",DGET(data,"Pctile50_hr22",_xlnm.Criteria)/IF(Result_type="Aggregate Impact",1,Called/1000))</f>
        <v>10.09238</v>
      </c>
      <c r="I29" s="54">
        <f>IF(Bid=0,"n/a",DGET(data,"Temp_hr22",_xlnm.Criteria))</f>
        <v>77.2012</v>
      </c>
      <c r="J29" s="54">
        <f>IF(Bid=0,"n/a",DGET(data,"Pctile10_hr22",_xlnm.Criteria)/IF(Result_type="Aggregate Impact",1,Called/1000))</f>
        <v>4.8006390000000003</v>
      </c>
      <c r="K29" s="54">
        <f>IF(Bid=0,"n/a",DGET(data,"Pctile30_hr22",_xlnm.Criteria)/IF(Result_type="Aggregate Impact",1,Called/1000))</f>
        <v>7.9270449999999997</v>
      </c>
      <c r="L29" s="54">
        <f t="shared" si="1"/>
        <v>10.09238</v>
      </c>
      <c r="M29" s="54">
        <f>IF(Bid=0,"n/a",DGET(data,"Pctile70_hr22",_xlnm.Criteria)/IF(Result_type="Aggregate Impact",1,Called/1000))</f>
        <v>12.257720000000001</v>
      </c>
      <c r="N29" s="54">
        <f>IF(Bid=0,"n/a",DGET(data,"Pctile90_hr22",_xlnm.Criteria)/IF(Result_type="Aggregate Impact",1,Called/1000))</f>
        <v>15.384130000000001</v>
      </c>
    </row>
    <row r="30" spans="3:23" ht="16.5" x14ac:dyDescent="0.2">
      <c r="C30" s="5"/>
      <c r="D30" s="5"/>
      <c r="E30" s="36">
        <v>23</v>
      </c>
      <c r="F30" s="54">
        <f>IF(Bid=0,"n/a",DGET(data,"Ref_hr23",_xlnm.Criteria)/IF(Result_type="Aggregate Impact",1,Called/1000))</f>
        <v>527.86670000000004</v>
      </c>
      <c r="G30" s="54">
        <f t="shared" si="0"/>
        <v>523.46556400000009</v>
      </c>
      <c r="H30" s="54">
        <f>IF(Bid=0,"n/a",DGET(data,"Pctile50_hr23",_xlnm.Criteria)/IF(Result_type="Aggregate Impact",1,Called/1000))</f>
        <v>4.4011360000000002</v>
      </c>
      <c r="I30" s="54">
        <f>IF(Bid=0,"n/a",DGET(data,"Temp_hr23",_xlnm.Criteria))</f>
        <v>75.097369999999998</v>
      </c>
      <c r="J30" s="54">
        <f>IF(Bid=0,"n/a",DGET(data,"Pctile10_hr23",_xlnm.Criteria)/IF(Result_type="Aggregate Impact",1,Called/1000))</f>
        <v>-1.2700689999999999</v>
      </c>
      <c r="K30" s="54">
        <f>IF(Bid=0,"n/a",DGET(data,"Pctile30_hr23",_xlnm.Criteria)/IF(Result_type="Aggregate Impact",1,Called/1000))</f>
        <v>2.0805250000000002</v>
      </c>
      <c r="L30" s="54">
        <f t="shared" si="1"/>
        <v>4.4011360000000002</v>
      </c>
      <c r="M30" s="54">
        <f>IF(Bid=0,"n/a",DGET(data,"Pctile70_hr23",_xlnm.Criteria)/IF(Result_type="Aggregate Impact",1,Called/1000))</f>
        <v>6.7217469999999997</v>
      </c>
      <c r="N30" s="54">
        <f>IF(Bid=0,"n/a",DGET(data,"Pctile90_hr23",_xlnm.Criteria)/IF(Result_type="Aggregate Impact",1,Called/1000))</f>
        <v>10.072340000000001</v>
      </c>
    </row>
    <row r="31" spans="3:23" ht="16.5" x14ac:dyDescent="0.2">
      <c r="C31" s="5"/>
      <c r="D31" s="5"/>
      <c r="E31" s="36">
        <v>24</v>
      </c>
      <c r="F31" s="54">
        <f>IF(Bid=0,"n/a",DGET(data,"Ref_hr24",_xlnm.Criteria)/IF(Result_type="Aggregate Impact",1,Called/1000))</f>
        <v>517.16189999999995</v>
      </c>
      <c r="G31" s="54">
        <f t="shared" si="0"/>
        <v>514.50879099999997</v>
      </c>
      <c r="H31" s="54">
        <f>IF(Bid=0,"n/a",DGET(data,"Pctile50_hr24",_xlnm.Criteria)/IF(Result_type="Aggregate Impact",1,Called/1000))</f>
        <v>2.6531090000000002</v>
      </c>
      <c r="I31" s="54">
        <f>IF(Bid=0,"n/a",DGET(data,"Temp_hr24",_xlnm.Criteria))</f>
        <v>73.615650000000002</v>
      </c>
      <c r="J31" s="54">
        <f>IF(Bid=0,"n/a",DGET(data,"Pctile10_hr24",_xlnm.Criteria)/IF(Result_type="Aggregate Impact",1,Called/1000))</f>
        <v>-2.8052429999999999</v>
      </c>
      <c r="K31" s="54">
        <f>IF(Bid=0,"n/a",DGET(data,"Pctile30_hr24",_xlnm.Criteria)/IF(Result_type="Aggregate Impact",1,Called/1000))</f>
        <v>0.41959580000000002</v>
      </c>
      <c r="L31" s="54">
        <f t="shared" si="1"/>
        <v>2.6531090000000002</v>
      </c>
      <c r="M31" s="54">
        <f>IF(Bid=0,"n/a",DGET(data,"Pctile70_hr24",_xlnm.Criteria)/IF(Result_type="Aggregate Impact",1,Called/1000))</f>
        <v>4.8866230000000002</v>
      </c>
      <c r="N31" s="54">
        <f>IF(Bid=0,"n/a",DGET(data,"Pctile90_hr24",_xlnm.Criteria)/IF(Result_type="Aggregate Impact",1,Called/1000))</f>
        <v>8.1114619999999995</v>
      </c>
    </row>
    <row r="32" spans="3:23" ht="49.5" customHeight="1" thickBot="1" x14ac:dyDescent="0.35">
      <c r="C32" s="5"/>
      <c r="D32" s="5"/>
      <c r="E32" s="17"/>
      <c r="F32" s="79" t="str">
        <f>"Estimated Reference
Energy Use
("&amp;IF(Result_type="Aggregate Impact","MWh)","kWh)")</f>
        <v>Estimated Reference
Energy Use
(MWh)</v>
      </c>
      <c r="G32" s="79" t="str">
        <f>"Observed 
Event Day Energy Use ("&amp;IF(Result_type="Aggregate Impact","MWh)","kWh)")</f>
        <v>Observed 
Event Day Energy Use (MWh)</v>
      </c>
      <c r="H32" s="79" t="str">
        <f>"Estimated 
Change in Energy Use ("&amp;IF(Result_type="Aggregate Impact","MWh)","kWh)")</f>
        <v>Estimated 
Change in Energy Use (MWh)</v>
      </c>
      <c r="I32" s="81" t="s">
        <v>206</v>
      </c>
      <c r="J32" s="58" t="str">
        <f>"Uncertainty Adjusted Impact ("&amp;IF(Result_type="Aggregate Impact","MWh/hour) - Percentiles","kWh/hour) - Percentiles")</f>
        <v>Uncertainty Adjusted Impact (MWh/hour) - Percentiles</v>
      </c>
      <c r="K32" s="58"/>
      <c r="L32" s="58"/>
      <c r="M32" s="58"/>
      <c r="N32" s="59"/>
    </row>
    <row r="33" spans="3:14" ht="16.5" x14ac:dyDescent="0.3">
      <c r="C33" s="5"/>
      <c r="D33" s="5"/>
      <c r="E33" s="62" t="s">
        <v>230</v>
      </c>
      <c r="F33" s="80"/>
      <c r="G33" s="80"/>
      <c r="H33" s="80"/>
      <c r="I33" s="80"/>
      <c r="J33" s="18" t="s">
        <v>11</v>
      </c>
      <c r="K33" s="18" t="s">
        <v>12</v>
      </c>
      <c r="L33" s="18" t="s">
        <v>13</v>
      </c>
      <c r="M33" s="18" t="s">
        <v>14</v>
      </c>
      <c r="N33" s="19" t="s">
        <v>15</v>
      </c>
    </row>
    <row r="34" spans="3:14" ht="17.25" thickBot="1" x14ac:dyDescent="0.35">
      <c r="C34" s="5"/>
      <c r="D34" s="5"/>
      <c r="E34" s="20" t="s">
        <v>16</v>
      </c>
      <c r="F34" s="21">
        <f>IF(Bid=0,"n/a",SUM(F8:F31))</f>
        <v>13431.2076</v>
      </c>
      <c r="G34" s="22">
        <f>IF(Bid=0,"n/a",SUM(G8:G31))</f>
        <v>13245.0228353</v>
      </c>
      <c r="H34" s="22">
        <f>IF(Bid=0,"n/a",SUM(H8:H31))</f>
        <v>186.18476470000002</v>
      </c>
      <c r="I34" s="23">
        <f>IF(Bid=0,"n/a",SUM(Lookups!B32:B55))</f>
        <v>128.68349000000001</v>
      </c>
      <c r="J34" s="23" t="s">
        <v>17</v>
      </c>
      <c r="K34" s="23" t="s">
        <v>17</v>
      </c>
      <c r="L34" s="23" t="s">
        <v>17</v>
      </c>
      <c r="M34" s="23" t="s">
        <v>17</v>
      </c>
      <c r="N34" s="66" t="s">
        <v>17</v>
      </c>
    </row>
    <row r="35" spans="3:14" ht="17.25" thickBot="1" x14ac:dyDescent="0.35">
      <c r="E35" s="20" t="s">
        <v>229</v>
      </c>
      <c r="F35" s="65">
        <f>IF(Bid=0,"n/a",Lookups!D56)</f>
        <v>583.02594999999997</v>
      </c>
      <c r="G35" s="23">
        <f>IF(Bid=0,"n/a",Lookups!E56)</f>
        <v>563.98085874999992</v>
      </c>
      <c r="H35" s="23">
        <f>IF(Bid=0,"n/a",Lookups!F56)</f>
        <v>19.045091249999999</v>
      </c>
      <c r="I35" s="23">
        <f>IF(Bid=0,"n/a",Lookups!G56)</f>
        <v>99.809809999999985</v>
      </c>
      <c r="J35" s="23">
        <f>Lookups!C59</f>
        <v>17.33765062353892</v>
      </c>
      <c r="K35" s="23">
        <f>Lookups!D59</f>
        <v>18.346420385707283</v>
      </c>
      <c r="L35" s="23">
        <f>Lookups!E59</f>
        <v>19.045091249999999</v>
      </c>
      <c r="M35" s="23">
        <f>Lookups!F59</f>
        <v>19.743762114292714</v>
      </c>
      <c r="N35" s="23">
        <f>Lookups!G59</f>
        <v>20.752531876461077</v>
      </c>
    </row>
    <row r="36" spans="3:14" ht="15" x14ac:dyDescent="0.25">
      <c r="E36" s="24"/>
      <c r="F36" s="40"/>
      <c r="G36" s="74" t="s">
        <v>249</v>
      </c>
      <c r="H36" s="75">
        <f>IF(Bid=0,"n/a",H35/F35)</f>
        <v>3.2665940941393773E-2</v>
      </c>
      <c r="I36" s="40"/>
    </row>
    <row r="37" spans="3:14" x14ac:dyDescent="0.2">
      <c r="E37" s="24"/>
      <c r="F37" s="40"/>
      <c r="G37" s="40"/>
      <c r="H37" s="40"/>
    </row>
    <row r="38" spans="3:14" x14ac:dyDescent="0.2">
      <c r="E38" s="24"/>
      <c r="F38" s="40"/>
      <c r="G38" s="40"/>
      <c r="H38" s="40"/>
    </row>
    <row r="40" spans="3:14" x14ac:dyDescent="0.2">
      <c r="E40" s="24"/>
      <c r="F40" s="40"/>
      <c r="G40" s="40"/>
      <c r="H40" s="40"/>
    </row>
  </sheetData>
  <mergeCells count="9">
    <mergeCell ref="F32:F33"/>
    <mergeCell ref="G32:G33"/>
    <mergeCell ref="H32:H33"/>
    <mergeCell ref="I32:I33"/>
    <mergeCell ref="E5:E7"/>
    <mergeCell ref="F5:F7"/>
    <mergeCell ref="G5:G7"/>
    <mergeCell ref="H5:H7"/>
    <mergeCell ref="I5:I7"/>
  </mergeCells>
  <phoneticPr fontId="2" type="noConversion"/>
  <conditionalFormatting sqref="A1:B1">
    <cfRule type="expression" dxfId="11" priority="41" stopIfTrue="1">
      <formula>$A$1&lt;&gt;""</formula>
    </cfRule>
  </conditionalFormatting>
  <conditionalFormatting sqref="C2">
    <cfRule type="expression" dxfId="10" priority="33">
      <formula>size_lca_flag=1</formula>
    </cfRule>
  </conditionalFormatting>
  <conditionalFormatting sqref="C1">
    <cfRule type="expression" dxfId="9" priority="22" stopIfTrue="1">
      <formula>$A$1&lt;&gt;""</formula>
    </cfRule>
  </conditionalFormatting>
  <dataValidations count="4">
    <dataValidation type="list" allowBlank="1" showInputMessage="1" showErrorMessage="1" sqref="B8">
      <formula1>lca_list</formula1>
    </dataValidation>
    <dataValidation type="list" allowBlank="1" showInputMessage="1" showErrorMessage="1" sqref="B5">
      <formula1>date_list</formula1>
    </dataValidation>
    <dataValidation type="list" allowBlank="1" showInputMessage="1" showErrorMessage="1" sqref="B4">
      <formula1>Result_type_list</formula1>
    </dataValidation>
    <dataValidation type="list" allowBlank="1" showInputMessage="1" showErrorMessage="1" sqref="B9">
      <formula1>Size_list</formula1>
    </dataValidation>
  </dataValidations>
  <pageMargins left="0.75" right="0.75" top="1" bottom="1" header="0.5" footer="0.5"/>
  <pageSetup scale="54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4" id="{E609E01C-C478-4F14-A9A0-A2F09152C0BA}">
            <xm:f>AND($E8&gt;=VLOOKUP(date,Lookups!$B$11:$D$26,3,FALSE),$E8&lt;=VLOOKUP(date,Lookups!$B$11:$E$26,4,FALSE))</xm:f>
            <x14:dxf>
              <fill>
                <patternFill>
                  <bgColor theme="3" tint="0.79998168889431442"/>
                </patternFill>
              </fill>
            </x14:dxf>
          </x14:cfRule>
          <xm:sqref>E8:N31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9360"/>
  <sheetViews>
    <sheetView workbookViewId="0">
      <selection activeCell="D7" sqref="D7"/>
    </sheetView>
  </sheetViews>
  <sheetFormatPr defaultRowHeight="12.75" x14ac:dyDescent="0.2"/>
  <cols>
    <col min="1" max="1" width="16.85546875" customWidth="1"/>
    <col min="2" max="2" width="11.7109375" customWidth="1"/>
    <col min="3" max="3" width="24.28515625" bestFit="1" customWidth="1"/>
    <col min="4" max="4" width="17.28515625" bestFit="1" customWidth="1"/>
    <col min="5" max="5" width="9.7109375" bestFit="1" customWidth="1"/>
    <col min="6" max="6" width="9" bestFit="1" customWidth="1"/>
    <col min="7" max="7" width="11" customWidth="1"/>
    <col min="8" max="8" width="10.85546875" bestFit="1" customWidth="1"/>
    <col min="10" max="10" width="25.5703125" bestFit="1" customWidth="1"/>
    <col min="11" max="11" width="16" bestFit="1" customWidth="1"/>
    <col min="12" max="12" width="31" bestFit="1" customWidth="1"/>
    <col min="13" max="13" width="15.5703125" bestFit="1" customWidth="1"/>
    <col min="14" max="14" width="16.42578125" bestFit="1" customWidth="1"/>
    <col min="15" max="15" width="13.42578125" bestFit="1" customWidth="1"/>
    <col min="18" max="18" width="16" bestFit="1" customWidth="1"/>
  </cols>
  <sheetData>
    <row r="1" spans="1:20" x14ac:dyDescent="0.2">
      <c r="G1" s="1"/>
      <c r="H1" s="1"/>
    </row>
    <row r="3" spans="1:20" ht="15" x14ac:dyDescent="0.25">
      <c r="A3" s="27"/>
      <c r="B3" s="25" t="s">
        <v>221</v>
      </c>
      <c r="C3" s="25"/>
      <c r="D3" s="25" t="s">
        <v>0</v>
      </c>
      <c r="E3" s="25" t="s">
        <v>205</v>
      </c>
      <c r="F3" s="25"/>
      <c r="G3" s="69"/>
      <c r="J3" s="2" t="s">
        <v>224</v>
      </c>
      <c r="K3" s="11" t="s">
        <v>221</v>
      </c>
      <c r="L3" s="11" t="s">
        <v>222</v>
      </c>
      <c r="M3" s="11" t="s">
        <v>0</v>
      </c>
      <c r="N3" s="41" t="s">
        <v>201</v>
      </c>
      <c r="O3" s="11" t="s">
        <v>223</v>
      </c>
      <c r="R3" s="43" t="s">
        <v>253</v>
      </c>
      <c r="T3" s="43" t="s">
        <v>255</v>
      </c>
    </row>
    <row r="4" spans="1:20" x14ac:dyDescent="0.2">
      <c r="A4" s="29"/>
      <c r="B4" s="68" t="str">
        <f>date</f>
        <v>Typical Event Day</v>
      </c>
      <c r="C4" s="26"/>
      <c r="D4" s="5" t="str">
        <f>lca</f>
        <v>All</v>
      </c>
      <c r="E4" t="str">
        <f>Size</f>
        <v>All</v>
      </c>
      <c r="F4" s="5"/>
      <c r="G4" s="70"/>
      <c r="J4" t="s">
        <v>3</v>
      </c>
      <c r="K4" s="68">
        <v>42167</v>
      </c>
      <c r="L4" t="s">
        <v>1</v>
      </c>
      <c r="M4" t="s">
        <v>1</v>
      </c>
      <c r="N4" s="42" t="s">
        <v>1</v>
      </c>
      <c r="O4" s="43" t="s">
        <v>1</v>
      </c>
      <c r="R4" s="68">
        <v>42167</v>
      </c>
      <c r="S4">
        <v>514</v>
      </c>
    </row>
    <row r="5" spans="1:20" ht="13.5" x14ac:dyDescent="0.25">
      <c r="A5" s="27"/>
      <c r="B5" s="27"/>
      <c r="C5" s="27"/>
      <c r="D5" s="27"/>
      <c r="E5" s="27"/>
      <c r="F5" s="27"/>
      <c r="G5" s="28"/>
      <c r="H5" s="28"/>
      <c r="J5" s="44" t="s">
        <v>251</v>
      </c>
      <c r="K5" s="68">
        <v>42180</v>
      </c>
      <c r="L5" t="s">
        <v>208</v>
      </c>
      <c r="M5" t="s">
        <v>191</v>
      </c>
      <c r="N5" s="44" t="s">
        <v>203</v>
      </c>
      <c r="O5" s="43" t="s">
        <v>218</v>
      </c>
      <c r="R5" s="68">
        <v>42180</v>
      </c>
      <c r="S5">
        <v>510</v>
      </c>
    </row>
    <row r="6" spans="1:20" x14ac:dyDescent="0.2">
      <c r="A6" s="29"/>
      <c r="B6" s="29"/>
      <c r="C6" s="73" t="s">
        <v>248</v>
      </c>
      <c r="D6" s="30">
        <f>IF(ISERROR(DGET(data,"enrolled",_xlnm.Criteria)),0,DGET(data,"enrolled", _xlnm.Criteria))</f>
        <v>502.83330000000001</v>
      </c>
      <c r="E6" s="29"/>
      <c r="F6" s="30"/>
      <c r="G6" s="30"/>
      <c r="H6" s="30"/>
      <c r="K6" s="68">
        <v>42181</v>
      </c>
      <c r="L6" t="s">
        <v>209</v>
      </c>
      <c r="M6" t="s">
        <v>192</v>
      </c>
      <c r="N6" s="45" t="s">
        <v>202</v>
      </c>
      <c r="O6" s="43" t="s">
        <v>219</v>
      </c>
      <c r="R6" s="68">
        <v>42181</v>
      </c>
      <c r="S6">
        <v>509</v>
      </c>
      <c r="T6">
        <v>1</v>
      </c>
    </row>
    <row r="7" spans="1:20" ht="13.5" x14ac:dyDescent="0.25">
      <c r="A7" s="27"/>
      <c r="C7" s="43" t="s">
        <v>225</v>
      </c>
      <c r="D7">
        <f>IF(COUNTIF(Table!B7:B9,"All")&lt;2,1,0)</f>
        <v>0</v>
      </c>
      <c r="K7" s="68">
        <v>42185</v>
      </c>
      <c r="L7" t="s">
        <v>210</v>
      </c>
      <c r="M7" t="s">
        <v>193</v>
      </c>
      <c r="N7" s="46" t="s">
        <v>204</v>
      </c>
      <c r="R7" s="68">
        <v>42185</v>
      </c>
      <c r="S7">
        <v>508</v>
      </c>
      <c r="T7">
        <v>1</v>
      </c>
    </row>
    <row r="8" spans="1:20" ht="13.5" x14ac:dyDescent="0.25">
      <c r="A8" s="28"/>
      <c r="C8" s="43" t="s">
        <v>250</v>
      </c>
      <c r="D8">
        <f>IF(ISERROR(DGET(data,"bids",_xlnm.Criteria)),0,DGET(data,"bids", _xlnm.Criteria))</f>
        <v>56.333329999999997</v>
      </c>
      <c r="K8" s="68">
        <v>42186</v>
      </c>
      <c r="L8" t="s">
        <v>211</v>
      </c>
      <c r="M8" t="s">
        <v>194</v>
      </c>
      <c r="N8" s="34"/>
      <c r="R8" s="68">
        <v>42186</v>
      </c>
      <c r="S8">
        <v>509</v>
      </c>
      <c r="T8">
        <v>1</v>
      </c>
    </row>
    <row r="9" spans="1:20" x14ac:dyDescent="0.2">
      <c r="K9" s="68">
        <v>42213</v>
      </c>
      <c r="L9" t="s">
        <v>212</v>
      </c>
      <c r="M9" t="s">
        <v>195</v>
      </c>
      <c r="N9" s="34"/>
      <c r="R9" s="68">
        <v>42213</v>
      </c>
      <c r="S9">
        <v>505</v>
      </c>
    </row>
    <row r="10" spans="1:20" x14ac:dyDescent="0.2">
      <c r="B10" t="s">
        <v>220</v>
      </c>
      <c r="C10" t="s">
        <v>226</v>
      </c>
      <c r="D10" t="s">
        <v>227</v>
      </c>
      <c r="E10" t="s">
        <v>228</v>
      </c>
      <c r="K10" s="68">
        <v>42214</v>
      </c>
      <c r="L10" t="s">
        <v>213</v>
      </c>
      <c r="M10" t="s">
        <v>196</v>
      </c>
      <c r="N10" s="34"/>
      <c r="R10" s="68">
        <v>42214</v>
      </c>
      <c r="S10">
        <v>505</v>
      </c>
    </row>
    <row r="11" spans="1:20" x14ac:dyDescent="0.2">
      <c r="B11" s="68">
        <v>42167</v>
      </c>
      <c r="D11">
        <v>17</v>
      </c>
      <c r="E11">
        <v>21</v>
      </c>
      <c r="F11" t="str">
        <f t="shared" ref="F11:F25" si="0">"Hours Ending "&amp;D11&amp;" to "&amp;E11</f>
        <v>Hours Ending 17 to 21</v>
      </c>
      <c r="K11" s="68">
        <v>42233</v>
      </c>
      <c r="L11" t="s">
        <v>214</v>
      </c>
      <c r="M11" t="s">
        <v>197</v>
      </c>
      <c r="N11" s="34"/>
      <c r="R11" s="68">
        <v>42233</v>
      </c>
      <c r="S11">
        <v>500</v>
      </c>
    </row>
    <row r="12" spans="1:20" x14ac:dyDescent="0.2">
      <c r="B12" s="68">
        <v>42180</v>
      </c>
      <c r="D12">
        <v>15</v>
      </c>
      <c r="E12">
        <v>22</v>
      </c>
      <c r="F12" t="str">
        <f t="shared" si="0"/>
        <v>Hours Ending 15 to 22</v>
      </c>
      <c r="K12" s="68">
        <v>42234</v>
      </c>
      <c r="L12" t="s">
        <v>215</v>
      </c>
      <c r="M12" t="s">
        <v>198</v>
      </c>
      <c r="R12" s="68">
        <v>42234</v>
      </c>
      <c r="S12">
        <v>501</v>
      </c>
      <c r="T12">
        <v>1</v>
      </c>
    </row>
    <row r="13" spans="1:20" x14ac:dyDescent="0.2">
      <c r="B13" s="68">
        <v>42181</v>
      </c>
      <c r="D13">
        <v>14</v>
      </c>
      <c r="E13">
        <v>21</v>
      </c>
      <c r="F13" t="str">
        <f t="shared" si="0"/>
        <v>Hours Ending 14 to 21</v>
      </c>
      <c r="K13" s="68">
        <v>42242</v>
      </c>
      <c r="R13" s="68">
        <v>42242</v>
      </c>
      <c r="S13" s="6">
        <v>36</v>
      </c>
    </row>
    <row r="14" spans="1:20" x14ac:dyDescent="0.2">
      <c r="B14" s="68">
        <v>42185</v>
      </c>
      <c r="D14">
        <v>14</v>
      </c>
      <c r="E14">
        <v>21</v>
      </c>
      <c r="F14" t="str">
        <f t="shared" si="0"/>
        <v>Hours Ending 14 to 21</v>
      </c>
      <c r="K14" s="68">
        <v>42243</v>
      </c>
      <c r="R14" s="68">
        <v>42243</v>
      </c>
      <c r="S14">
        <v>495</v>
      </c>
    </row>
    <row r="15" spans="1:20" x14ac:dyDescent="0.2">
      <c r="B15" s="68">
        <v>42186</v>
      </c>
      <c r="D15">
        <v>14</v>
      </c>
      <c r="E15">
        <v>21</v>
      </c>
      <c r="F15" t="str">
        <f t="shared" si="0"/>
        <v>Hours Ending 14 to 21</v>
      </c>
      <c r="K15" s="68">
        <v>42244</v>
      </c>
      <c r="R15" s="68">
        <v>42244</v>
      </c>
      <c r="S15">
        <v>495</v>
      </c>
    </row>
    <row r="16" spans="1:20" x14ac:dyDescent="0.2">
      <c r="B16" s="68">
        <v>42213</v>
      </c>
      <c r="D16">
        <v>15</v>
      </c>
      <c r="E16">
        <v>22</v>
      </c>
      <c r="F16" t="str">
        <f t="shared" si="0"/>
        <v>Hours Ending 15 to 22</v>
      </c>
      <c r="K16" s="68">
        <v>42256</v>
      </c>
      <c r="R16" s="68">
        <v>42256</v>
      </c>
      <c r="S16">
        <v>495</v>
      </c>
      <c r="T16">
        <v>1</v>
      </c>
    </row>
    <row r="17" spans="1:20" x14ac:dyDescent="0.2">
      <c r="B17" s="68">
        <v>42214</v>
      </c>
      <c r="D17">
        <v>15</v>
      </c>
      <c r="E17">
        <v>22</v>
      </c>
      <c r="F17" t="str">
        <f t="shared" si="0"/>
        <v>Hours Ending 15 to 22</v>
      </c>
      <c r="K17" s="68">
        <v>42257</v>
      </c>
      <c r="R17" s="68">
        <v>42257</v>
      </c>
      <c r="S17">
        <v>495</v>
      </c>
      <c r="T17">
        <v>1</v>
      </c>
    </row>
    <row r="18" spans="1:20" x14ac:dyDescent="0.2">
      <c r="B18" s="68">
        <v>42233</v>
      </c>
      <c r="D18">
        <v>15</v>
      </c>
      <c r="E18">
        <v>21</v>
      </c>
      <c r="F18" t="str">
        <f t="shared" si="0"/>
        <v>Hours Ending 15 to 21</v>
      </c>
      <c r="K18" s="68">
        <v>42258</v>
      </c>
      <c r="R18" s="68">
        <v>42258</v>
      </c>
      <c r="S18">
        <v>495</v>
      </c>
    </row>
    <row r="19" spans="1:20" x14ac:dyDescent="0.2">
      <c r="B19" s="68">
        <v>42234</v>
      </c>
      <c r="D19">
        <v>14</v>
      </c>
      <c r="E19">
        <v>21</v>
      </c>
      <c r="F19" t="str">
        <f t="shared" si="0"/>
        <v>Hours Ending 14 to 21</v>
      </c>
      <c r="K19" t="s">
        <v>2</v>
      </c>
      <c r="O19" s="34"/>
      <c r="R19" t="s">
        <v>2</v>
      </c>
      <c r="S19" s="77">
        <f>AVERAGEIF($T$4:$T$18,1,S4:S18)</f>
        <v>502.83333333333331</v>
      </c>
    </row>
    <row r="20" spans="1:20" x14ac:dyDescent="0.2">
      <c r="B20" s="68">
        <v>42242</v>
      </c>
      <c r="D20">
        <v>16</v>
      </c>
      <c r="E20">
        <v>21</v>
      </c>
      <c r="F20" t="str">
        <f t="shared" si="0"/>
        <v>Hours Ending 16 to 21</v>
      </c>
      <c r="O20" s="34"/>
    </row>
    <row r="21" spans="1:20" x14ac:dyDescent="0.2">
      <c r="B21" s="68">
        <v>42243</v>
      </c>
      <c r="D21">
        <v>15</v>
      </c>
      <c r="E21">
        <v>21</v>
      </c>
      <c r="F21" t="str">
        <f t="shared" si="0"/>
        <v>Hours Ending 15 to 21</v>
      </c>
      <c r="O21" s="34"/>
      <c r="R21" s="43" t="s">
        <v>252</v>
      </c>
      <c r="S21">
        <f>VLOOKUP(date,$R$4:$S$19,2,FALSE)</f>
        <v>502.83333333333331</v>
      </c>
    </row>
    <row r="22" spans="1:20" x14ac:dyDescent="0.2">
      <c r="B22" s="68">
        <v>42244</v>
      </c>
      <c r="D22">
        <v>16</v>
      </c>
      <c r="E22">
        <v>19</v>
      </c>
      <c r="F22" t="str">
        <f t="shared" si="0"/>
        <v>Hours Ending 16 to 19</v>
      </c>
      <c r="O22" s="34"/>
    </row>
    <row r="23" spans="1:20" x14ac:dyDescent="0.2">
      <c r="B23" s="68">
        <v>42256</v>
      </c>
      <c r="D23">
        <v>14</v>
      </c>
      <c r="E23">
        <v>21</v>
      </c>
      <c r="F23" t="str">
        <f t="shared" si="0"/>
        <v>Hours Ending 14 to 21</v>
      </c>
      <c r="O23" s="34"/>
    </row>
    <row r="24" spans="1:20" x14ac:dyDescent="0.2">
      <c r="B24" s="68">
        <v>42257</v>
      </c>
      <c r="D24">
        <v>14</v>
      </c>
      <c r="E24">
        <v>21</v>
      </c>
      <c r="F24" t="str">
        <f t="shared" si="0"/>
        <v>Hours Ending 14 to 21</v>
      </c>
      <c r="O24" s="34"/>
    </row>
    <row r="25" spans="1:20" x14ac:dyDescent="0.2">
      <c r="B25" s="68">
        <v>42258</v>
      </c>
      <c r="D25">
        <v>15</v>
      </c>
      <c r="E25">
        <v>20</v>
      </c>
      <c r="F25" t="str">
        <f t="shared" si="0"/>
        <v>Hours Ending 15 to 20</v>
      </c>
      <c r="O25" s="34"/>
    </row>
    <row r="26" spans="1:20" x14ac:dyDescent="0.2">
      <c r="B26" s="68" t="s">
        <v>2</v>
      </c>
      <c r="D26">
        <v>14</v>
      </c>
      <c r="E26">
        <v>21</v>
      </c>
      <c r="F26" t="str">
        <f>"Hours Ending "&amp;D26&amp;" to "&amp;E26</f>
        <v>Hours Ending 14 to 21</v>
      </c>
    </row>
    <row r="27" spans="1:20" x14ac:dyDescent="0.2">
      <c r="B27" s="61"/>
    </row>
    <row r="28" spans="1:20" x14ac:dyDescent="0.2">
      <c r="A28" s="6"/>
      <c r="B28" s="6"/>
      <c r="C28" s="6"/>
      <c r="D28" s="6"/>
      <c r="E28" s="6"/>
      <c r="F28" s="6"/>
    </row>
    <row r="29" spans="1:20" x14ac:dyDescent="0.2">
      <c r="A29" s="6"/>
      <c r="B29" s="6"/>
      <c r="C29" s="6"/>
      <c r="D29" s="6"/>
      <c r="E29" s="6"/>
      <c r="F29" s="6"/>
    </row>
    <row r="30" spans="1:20" x14ac:dyDescent="0.2">
      <c r="A30" s="6"/>
      <c r="B30" s="6"/>
      <c r="C30" s="6"/>
      <c r="D30" s="6"/>
      <c r="E30" s="6"/>
      <c r="F30" s="6"/>
    </row>
    <row r="31" spans="1:20" x14ac:dyDescent="0.2">
      <c r="B31" s="51" t="s">
        <v>207</v>
      </c>
      <c r="C31" s="43" t="s">
        <v>242</v>
      </c>
      <c r="D31" s="43" t="s">
        <v>232</v>
      </c>
      <c r="E31" s="43" t="s">
        <v>233</v>
      </c>
      <c r="F31" s="43" t="s">
        <v>234</v>
      </c>
      <c r="G31" s="43" t="s">
        <v>240</v>
      </c>
      <c r="H31" s="43" t="s">
        <v>235</v>
      </c>
      <c r="I31" s="43" t="s">
        <v>236</v>
      </c>
      <c r="J31" s="43" t="s">
        <v>237</v>
      </c>
      <c r="K31" s="43" t="s">
        <v>238</v>
      </c>
      <c r="L31" s="43" t="s">
        <v>239</v>
      </c>
      <c r="M31" s="43" t="s">
        <v>243</v>
      </c>
    </row>
    <row r="32" spans="1:20" x14ac:dyDescent="0.2">
      <c r="A32">
        <v>1</v>
      </c>
      <c r="B32" s="52">
        <f>MAX(0,Table!I8-75)</f>
        <v>0</v>
      </c>
      <c r="C32" t="str">
        <f t="shared" ref="C32:C55" si="1">IF(AND(A32&gt;=VLOOKUP(date,$B$11:$D$27,3,FALSE),A32&lt;=VLOOKUP(date,$B$11:$E$27,4,FALSE)),1,"")</f>
        <v/>
      </c>
      <c r="D32" s="6" t="str">
        <f>IF($C32=1,Table!F8,"")</f>
        <v/>
      </c>
      <c r="E32" s="6" t="str">
        <f>IF($C32=1,Table!G8,"")</f>
        <v/>
      </c>
      <c r="F32" s="6" t="str">
        <f>IF($C32=1,Table!H8,"")</f>
        <v/>
      </c>
      <c r="G32" s="6" t="str">
        <f>IF($C32=1,B32,"")</f>
        <v/>
      </c>
      <c r="H32" s="6" t="str">
        <f>IF($C32=1,Table!J8,"")</f>
        <v/>
      </c>
      <c r="I32" s="6" t="str">
        <f>IF($C32=1,Table!K8,"")</f>
        <v/>
      </c>
      <c r="J32" s="6" t="str">
        <f>IF($C32=1,Table!L8,"")</f>
        <v/>
      </c>
      <c r="K32" s="6" t="str">
        <f>IF($C32=1,Table!M8,"")</f>
        <v/>
      </c>
      <c r="L32" s="6" t="str">
        <f>IF($C32=1,Table!N8,"")</f>
        <v/>
      </c>
      <c r="M32" s="40" t="str">
        <f>IF(C32=1,((Table!K8-Table!L8)/NORMSINV(0.3))^2,"")</f>
        <v/>
      </c>
    </row>
    <row r="33" spans="1:13" x14ac:dyDescent="0.2">
      <c r="A33">
        <f>A32+1</f>
        <v>2</v>
      </c>
      <c r="B33" s="52">
        <f>MAX(0,Table!I9-75)</f>
        <v>0</v>
      </c>
      <c r="C33" t="str">
        <f t="shared" si="1"/>
        <v/>
      </c>
      <c r="D33" s="6" t="str">
        <f>IF($C33=1,Table!F9,"")</f>
        <v/>
      </c>
      <c r="E33" s="6" t="str">
        <f>IF($C33=1,Table!G9,"")</f>
        <v/>
      </c>
      <c r="F33" s="6" t="str">
        <f>IF($C33=1,Table!H9,"")</f>
        <v/>
      </c>
      <c r="G33" s="6" t="str">
        <f t="shared" ref="G33:G55" si="2">IF($C33=1,B33,"")</f>
        <v/>
      </c>
      <c r="H33" s="6" t="str">
        <f>IF($C33=1,Table!J9,"")</f>
        <v/>
      </c>
      <c r="I33" s="6" t="str">
        <f>IF($C33=1,Table!K9,"")</f>
        <v/>
      </c>
      <c r="J33" s="6" t="str">
        <f>IF($C33=1,Table!L9,"")</f>
        <v/>
      </c>
      <c r="K33" s="6" t="str">
        <f>IF($C33=1,Table!M9,"")</f>
        <v/>
      </c>
      <c r="L33" s="6" t="str">
        <f>IF($C33=1,Table!N9,"")</f>
        <v/>
      </c>
      <c r="M33" s="40" t="str">
        <f>IF(C33=1,((Table!K9-Table!L9)/NORMSINV(0.3))^2,"")</f>
        <v/>
      </c>
    </row>
    <row r="34" spans="1:13" x14ac:dyDescent="0.2">
      <c r="A34">
        <f t="shared" ref="A34:A55" si="3">A33+1</f>
        <v>3</v>
      </c>
      <c r="B34" s="52">
        <f>MAX(0,Table!I10-75)</f>
        <v>0</v>
      </c>
      <c r="C34" t="str">
        <f t="shared" si="1"/>
        <v/>
      </c>
      <c r="D34" s="6" t="str">
        <f>IF($C34=1,Table!F10,"")</f>
        <v/>
      </c>
      <c r="E34" s="6" t="str">
        <f>IF($C34=1,Table!G10,"")</f>
        <v/>
      </c>
      <c r="F34" s="6" t="str">
        <f>IF($C34=1,Table!H10,"")</f>
        <v/>
      </c>
      <c r="G34" s="6" t="str">
        <f t="shared" si="2"/>
        <v/>
      </c>
      <c r="H34" s="6" t="str">
        <f>IF($C34=1,Table!J10,"")</f>
        <v/>
      </c>
      <c r="I34" s="6" t="str">
        <f>IF($C34=1,Table!K10,"")</f>
        <v/>
      </c>
      <c r="J34" s="6" t="str">
        <f>IF($C34=1,Table!L10,"")</f>
        <v/>
      </c>
      <c r="K34" s="6" t="str">
        <f>IF($C34=1,Table!M10,"")</f>
        <v/>
      </c>
      <c r="L34" s="6" t="str">
        <f>IF($C34=1,Table!N10,"")</f>
        <v/>
      </c>
      <c r="M34" s="40" t="str">
        <f>IF(C34=1,((Table!K10-Table!L10)/NORMSINV(0.3))^2,"")</f>
        <v/>
      </c>
    </row>
    <row r="35" spans="1:13" x14ac:dyDescent="0.2">
      <c r="A35">
        <f t="shared" si="3"/>
        <v>4</v>
      </c>
      <c r="B35" s="52">
        <f>MAX(0,Table!I11-75)</f>
        <v>0</v>
      </c>
      <c r="C35" t="str">
        <f t="shared" si="1"/>
        <v/>
      </c>
      <c r="D35" s="6" t="str">
        <f>IF($C35=1,Table!F11,"")</f>
        <v/>
      </c>
      <c r="E35" s="6" t="str">
        <f>IF($C35=1,Table!G11,"")</f>
        <v/>
      </c>
      <c r="F35" s="6" t="str">
        <f>IF($C35=1,Table!H11,"")</f>
        <v/>
      </c>
      <c r="G35" s="6" t="str">
        <f t="shared" si="2"/>
        <v/>
      </c>
      <c r="H35" s="6" t="str">
        <f>IF($C35=1,Table!J11,"")</f>
        <v/>
      </c>
      <c r="I35" s="6" t="str">
        <f>IF($C35=1,Table!K11,"")</f>
        <v/>
      </c>
      <c r="J35" s="6" t="str">
        <f>IF($C35=1,Table!L11,"")</f>
        <v/>
      </c>
      <c r="K35" s="6" t="str">
        <f>IF($C35=1,Table!M11,"")</f>
        <v/>
      </c>
      <c r="L35" s="6" t="str">
        <f>IF($C35=1,Table!N11,"")</f>
        <v/>
      </c>
      <c r="M35" s="40" t="str">
        <f>IF(C35=1,((Table!K11-Table!L11)/NORMSINV(0.3))^2,"")</f>
        <v/>
      </c>
    </row>
    <row r="36" spans="1:13" x14ac:dyDescent="0.2">
      <c r="A36">
        <f t="shared" si="3"/>
        <v>5</v>
      </c>
      <c r="B36" s="52">
        <f>MAX(0,Table!I12-75)</f>
        <v>0</v>
      </c>
      <c r="C36" t="str">
        <f t="shared" si="1"/>
        <v/>
      </c>
      <c r="D36" s="6" t="str">
        <f>IF($C36=1,Table!F12,"")</f>
        <v/>
      </c>
      <c r="E36" s="6" t="str">
        <f>IF($C36=1,Table!G12,"")</f>
        <v/>
      </c>
      <c r="F36" s="6" t="str">
        <f>IF($C36=1,Table!H12,"")</f>
        <v/>
      </c>
      <c r="G36" s="6" t="str">
        <f t="shared" si="2"/>
        <v/>
      </c>
      <c r="H36" s="6" t="str">
        <f>IF($C36=1,Table!J12,"")</f>
        <v/>
      </c>
      <c r="I36" s="6" t="str">
        <f>IF($C36=1,Table!K12,"")</f>
        <v/>
      </c>
      <c r="J36" s="6" t="str">
        <f>IF($C36=1,Table!L12,"")</f>
        <v/>
      </c>
      <c r="K36" s="6" t="str">
        <f>IF($C36=1,Table!M12,"")</f>
        <v/>
      </c>
      <c r="L36" s="6" t="str">
        <f>IF($C36=1,Table!N12,"")</f>
        <v/>
      </c>
      <c r="M36" s="40" t="str">
        <f>IF(C36=1,((Table!K12-Table!L12)/NORMSINV(0.3))^2,"")</f>
        <v/>
      </c>
    </row>
    <row r="37" spans="1:13" x14ac:dyDescent="0.2">
      <c r="A37">
        <f t="shared" si="3"/>
        <v>6</v>
      </c>
      <c r="B37" s="52">
        <f>MAX(0,Table!I13-75)</f>
        <v>0</v>
      </c>
      <c r="C37" t="str">
        <f t="shared" si="1"/>
        <v/>
      </c>
      <c r="D37" s="6" t="str">
        <f>IF($C37=1,Table!F13,"")</f>
        <v/>
      </c>
      <c r="E37" s="6" t="str">
        <f>IF($C37=1,Table!G13,"")</f>
        <v/>
      </c>
      <c r="F37" s="6" t="str">
        <f>IF($C37=1,Table!H13,"")</f>
        <v/>
      </c>
      <c r="G37" s="6" t="str">
        <f t="shared" si="2"/>
        <v/>
      </c>
      <c r="H37" s="6" t="str">
        <f>IF($C37=1,Table!J13,"")</f>
        <v/>
      </c>
      <c r="I37" s="6" t="str">
        <f>IF($C37=1,Table!K13,"")</f>
        <v/>
      </c>
      <c r="J37" s="6" t="str">
        <f>IF($C37=1,Table!L13,"")</f>
        <v/>
      </c>
      <c r="K37" s="6" t="str">
        <f>IF($C37=1,Table!M13,"")</f>
        <v/>
      </c>
      <c r="L37" s="6" t="str">
        <f>IF($C37=1,Table!N13,"")</f>
        <v/>
      </c>
      <c r="M37" s="40" t="str">
        <f>IF(C37=1,((Table!K13-Table!L13)/NORMSINV(0.3))^2,"")</f>
        <v/>
      </c>
    </row>
    <row r="38" spans="1:13" x14ac:dyDescent="0.2">
      <c r="A38">
        <f t="shared" si="3"/>
        <v>7</v>
      </c>
      <c r="B38" s="52">
        <f>MAX(0,Table!I14-75)</f>
        <v>0</v>
      </c>
      <c r="C38" t="str">
        <f t="shared" si="1"/>
        <v/>
      </c>
      <c r="D38" s="6" t="str">
        <f>IF($C38=1,Table!F14,"")</f>
        <v/>
      </c>
      <c r="E38" s="6" t="str">
        <f>IF($C38=1,Table!G14,"")</f>
        <v/>
      </c>
      <c r="F38" s="6" t="str">
        <f>IF($C38=1,Table!H14,"")</f>
        <v/>
      </c>
      <c r="G38" s="6" t="str">
        <f t="shared" si="2"/>
        <v/>
      </c>
      <c r="H38" s="6" t="str">
        <f>IF($C38=1,Table!J14,"")</f>
        <v/>
      </c>
      <c r="I38" s="6" t="str">
        <f>IF($C38=1,Table!K14,"")</f>
        <v/>
      </c>
      <c r="J38" s="6" t="str">
        <f>IF($C38=1,Table!L14,"")</f>
        <v/>
      </c>
      <c r="K38" s="6" t="str">
        <f>IF($C38=1,Table!M14,"")</f>
        <v/>
      </c>
      <c r="L38" s="6" t="str">
        <f>IF($C38=1,Table!N14,"")</f>
        <v/>
      </c>
      <c r="M38" s="40" t="str">
        <f>IF(C38=1,((Table!K14-Table!L14)/NORMSINV(0.3))^2,"")</f>
        <v/>
      </c>
    </row>
    <row r="39" spans="1:13" x14ac:dyDescent="0.2">
      <c r="A39">
        <f t="shared" si="3"/>
        <v>8</v>
      </c>
      <c r="B39" s="52">
        <f>MAX(0,Table!I15-75)</f>
        <v>0</v>
      </c>
      <c r="C39" t="str">
        <f t="shared" si="1"/>
        <v/>
      </c>
      <c r="D39" s="6" t="str">
        <f>IF($C39=1,Table!F15,"")</f>
        <v/>
      </c>
      <c r="E39" s="6" t="str">
        <f>IF($C39=1,Table!G15,"")</f>
        <v/>
      </c>
      <c r="F39" s="6" t="str">
        <f>IF($C39=1,Table!H15,"")</f>
        <v/>
      </c>
      <c r="G39" s="6" t="str">
        <f t="shared" si="2"/>
        <v/>
      </c>
      <c r="H39" s="6" t="str">
        <f>IF($C39=1,Table!J15,"")</f>
        <v/>
      </c>
      <c r="I39" s="6" t="str">
        <f>IF($C39=1,Table!K15,"")</f>
        <v/>
      </c>
      <c r="J39" s="6" t="str">
        <f>IF($C39=1,Table!L15,"")</f>
        <v/>
      </c>
      <c r="K39" s="6" t="str">
        <f>IF($C39=1,Table!M15,"")</f>
        <v/>
      </c>
      <c r="L39" s="6" t="str">
        <f>IF($C39=1,Table!N15,"")</f>
        <v/>
      </c>
      <c r="M39" s="40" t="str">
        <f>IF(C39=1,((Table!K15-Table!L15)/NORMSINV(0.3))^2,"")</f>
        <v/>
      </c>
    </row>
    <row r="40" spans="1:13" x14ac:dyDescent="0.2">
      <c r="A40">
        <f t="shared" si="3"/>
        <v>9</v>
      </c>
      <c r="B40" s="52">
        <f>MAX(0,Table!I16-75)</f>
        <v>0</v>
      </c>
      <c r="C40" t="str">
        <f t="shared" si="1"/>
        <v/>
      </c>
      <c r="D40" s="6" t="str">
        <f>IF($C40=1,Table!F16,"")</f>
        <v/>
      </c>
      <c r="E40" s="6" t="str">
        <f>IF($C40=1,Table!G16,"")</f>
        <v/>
      </c>
      <c r="F40" s="6" t="str">
        <f>IF($C40=1,Table!H16,"")</f>
        <v/>
      </c>
      <c r="G40" s="6" t="str">
        <f t="shared" si="2"/>
        <v/>
      </c>
      <c r="H40" s="6" t="str">
        <f>IF($C40=1,Table!J16,"")</f>
        <v/>
      </c>
      <c r="I40" s="6" t="str">
        <f>IF($C40=1,Table!K16,"")</f>
        <v/>
      </c>
      <c r="J40" s="6" t="str">
        <f>IF($C40=1,Table!L16,"")</f>
        <v/>
      </c>
      <c r="K40" s="6" t="str">
        <f>IF($C40=1,Table!M16,"")</f>
        <v/>
      </c>
      <c r="L40" s="6" t="str">
        <f>IF($C40=1,Table!N16,"")</f>
        <v/>
      </c>
      <c r="M40" s="40" t="str">
        <f>IF(C40=1,((Table!K16-Table!L16)/NORMSINV(0.3))^2,"")</f>
        <v/>
      </c>
    </row>
    <row r="41" spans="1:13" x14ac:dyDescent="0.2">
      <c r="A41">
        <f t="shared" si="3"/>
        <v>10</v>
      </c>
      <c r="B41" s="52">
        <f>MAX(0,Table!I17-75)</f>
        <v>0.95963999999999317</v>
      </c>
      <c r="C41" t="str">
        <f t="shared" si="1"/>
        <v/>
      </c>
      <c r="D41" s="6" t="str">
        <f>IF($C41=1,Table!F17,"")</f>
        <v/>
      </c>
      <c r="E41" s="6" t="str">
        <f>IF($C41=1,Table!G17,"")</f>
        <v/>
      </c>
      <c r="F41" s="6" t="str">
        <f>IF($C41=1,Table!H17,"")</f>
        <v/>
      </c>
      <c r="G41" s="6" t="str">
        <f t="shared" si="2"/>
        <v/>
      </c>
      <c r="H41" s="6" t="str">
        <f>IF($C41=1,Table!J17,"")</f>
        <v/>
      </c>
      <c r="I41" s="6" t="str">
        <f>IF($C41=1,Table!K17,"")</f>
        <v/>
      </c>
      <c r="J41" s="6" t="str">
        <f>IF($C41=1,Table!L17,"")</f>
        <v/>
      </c>
      <c r="K41" s="6" t="str">
        <f>IF($C41=1,Table!M17,"")</f>
        <v/>
      </c>
      <c r="L41" s="6" t="str">
        <f>IF($C41=1,Table!N17,"")</f>
        <v/>
      </c>
      <c r="M41" s="40" t="str">
        <f>IF(C41=1,((Table!K17-Table!L17)/NORMSINV(0.3))^2,"")</f>
        <v/>
      </c>
    </row>
    <row r="42" spans="1:13" x14ac:dyDescent="0.2">
      <c r="A42">
        <f t="shared" si="3"/>
        <v>11</v>
      </c>
      <c r="B42" s="52">
        <f>MAX(0,Table!I18-75)</f>
        <v>5.1807400000000001</v>
      </c>
      <c r="C42" t="str">
        <f t="shared" si="1"/>
        <v/>
      </c>
      <c r="D42" s="6" t="str">
        <f>IF($C42=1,Table!F18,"")</f>
        <v/>
      </c>
      <c r="E42" s="6" t="str">
        <f>IF($C42=1,Table!G18,"")</f>
        <v/>
      </c>
      <c r="F42" s="6" t="str">
        <f>IF($C42=1,Table!H18,"")</f>
        <v/>
      </c>
      <c r="G42" s="6" t="str">
        <f t="shared" si="2"/>
        <v/>
      </c>
      <c r="H42" s="6" t="str">
        <f>IF($C42=1,Table!J18,"")</f>
        <v/>
      </c>
      <c r="I42" s="6" t="str">
        <f>IF($C42=1,Table!K18,"")</f>
        <v/>
      </c>
      <c r="J42" s="6" t="str">
        <f>IF($C42=1,Table!L18,"")</f>
        <v/>
      </c>
      <c r="K42" s="6" t="str">
        <f>IF($C42=1,Table!M18,"")</f>
        <v/>
      </c>
      <c r="L42" s="6" t="str">
        <f>IF($C42=1,Table!N18,"")</f>
        <v/>
      </c>
      <c r="M42" s="40" t="str">
        <f>IF(C42=1,((Table!K18-Table!L18)/NORMSINV(0.3))^2,"")</f>
        <v/>
      </c>
    </row>
    <row r="43" spans="1:13" x14ac:dyDescent="0.2">
      <c r="A43">
        <f t="shared" si="3"/>
        <v>12</v>
      </c>
      <c r="B43" s="52">
        <f>MAX(0,Table!I19-75)</f>
        <v>8.7711000000000041</v>
      </c>
      <c r="C43" t="str">
        <f t="shared" si="1"/>
        <v/>
      </c>
      <c r="D43" s="6" t="str">
        <f>IF($C43=1,Table!F19,"")</f>
        <v/>
      </c>
      <c r="E43" s="6" t="str">
        <f>IF($C43=1,Table!G19,"")</f>
        <v/>
      </c>
      <c r="F43" s="6" t="str">
        <f>IF($C43=1,Table!H19,"")</f>
        <v/>
      </c>
      <c r="G43" s="6" t="str">
        <f t="shared" si="2"/>
        <v/>
      </c>
      <c r="H43" s="6" t="str">
        <f>IF($C43=1,Table!J19,"")</f>
        <v/>
      </c>
      <c r="I43" s="6" t="str">
        <f>IF($C43=1,Table!K19,"")</f>
        <v/>
      </c>
      <c r="J43" s="6" t="str">
        <f>IF($C43=1,Table!L19,"")</f>
        <v/>
      </c>
      <c r="K43" s="6" t="str">
        <f>IF($C43=1,Table!M19,"")</f>
        <v/>
      </c>
      <c r="L43" s="6" t="str">
        <f>IF($C43=1,Table!N19,"")</f>
        <v/>
      </c>
      <c r="M43" s="40" t="str">
        <f>IF(C43=1,((Table!K19-Table!L19)/NORMSINV(0.3))^2,"")</f>
        <v/>
      </c>
    </row>
    <row r="44" spans="1:13" x14ac:dyDescent="0.2">
      <c r="A44">
        <f t="shared" si="3"/>
        <v>13</v>
      </c>
      <c r="B44" s="52">
        <f>MAX(0,Table!I20-75)</f>
        <v>11.663629999999998</v>
      </c>
      <c r="C44" t="str">
        <f t="shared" si="1"/>
        <v/>
      </c>
      <c r="D44" s="6" t="str">
        <f>IF($C44=1,Table!F20,"")</f>
        <v/>
      </c>
      <c r="E44" s="6" t="str">
        <f>IF($C44=1,Table!G20,"")</f>
        <v/>
      </c>
      <c r="F44" s="6" t="str">
        <f>IF($C44=1,Table!H20,"")</f>
        <v/>
      </c>
      <c r="G44" s="6" t="str">
        <f t="shared" si="2"/>
        <v/>
      </c>
      <c r="H44" s="6" t="str">
        <f>IF($C44=1,Table!J20,"")</f>
        <v/>
      </c>
      <c r="I44" s="6" t="str">
        <f>IF($C44=1,Table!K20,"")</f>
        <v/>
      </c>
      <c r="J44" s="6" t="str">
        <f>IF($C44=1,Table!L20,"")</f>
        <v/>
      </c>
      <c r="K44" s="6" t="str">
        <f>IF($C44=1,Table!M20,"")</f>
        <v/>
      </c>
      <c r="L44" s="6" t="str">
        <f>IF($C44=1,Table!N20,"")</f>
        <v/>
      </c>
      <c r="M44" s="40" t="str">
        <f>IF(C44=1,((Table!K20-Table!L20)/NORMSINV(0.3))^2,"")</f>
        <v/>
      </c>
    </row>
    <row r="45" spans="1:13" x14ac:dyDescent="0.2">
      <c r="A45">
        <f t="shared" si="3"/>
        <v>14</v>
      </c>
      <c r="B45" s="52">
        <f>MAX(0,Table!I21-75)</f>
        <v>14.025199999999998</v>
      </c>
      <c r="C45">
        <f t="shared" si="1"/>
        <v>1</v>
      </c>
      <c r="D45" s="6">
        <f>IF($C45=1,Table!F21,"")</f>
        <v>614.80169999999998</v>
      </c>
      <c r="E45" s="6">
        <f>IF($C45=1,Table!G21,"")</f>
        <v>593.53092000000004</v>
      </c>
      <c r="F45" s="6">
        <f>IF($C45=1,Table!H21,"")</f>
        <v>21.270779999999998</v>
      </c>
      <c r="G45" s="6">
        <f t="shared" si="2"/>
        <v>14.025199999999998</v>
      </c>
      <c r="H45" s="6">
        <f>IF($C45=1,Table!J21,"")</f>
        <v>16.333469999999998</v>
      </c>
      <c r="I45" s="6">
        <f>IF($C45=1,Table!K21,"")</f>
        <v>19.25047</v>
      </c>
      <c r="J45" s="6">
        <f>IF($C45=1,Table!L21,"")</f>
        <v>21.270779999999998</v>
      </c>
      <c r="K45" s="6">
        <f>IF($C45=1,Table!M21,"")</f>
        <v>23.291080000000001</v>
      </c>
      <c r="L45" s="6">
        <f>IF($C45=1,Table!N21,"")</f>
        <v>26.208079999999999</v>
      </c>
      <c r="M45" s="40">
        <f>IF(C45=1,((Table!K21-Table!L21)/NORMSINV(0.3))^2,"")</f>
        <v>14.842594125278222</v>
      </c>
    </row>
    <row r="46" spans="1:13" x14ac:dyDescent="0.2">
      <c r="A46">
        <f t="shared" si="3"/>
        <v>15</v>
      </c>
      <c r="B46" s="52">
        <f>MAX(0,Table!I22-75)</f>
        <v>15.175740000000005</v>
      </c>
      <c r="C46">
        <f t="shared" si="1"/>
        <v>1</v>
      </c>
      <c r="D46" s="6">
        <f>IF($C46=1,Table!F22,"")</f>
        <v>609.49519999999995</v>
      </c>
      <c r="E46" s="6">
        <f>IF($C46=1,Table!G22,"")</f>
        <v>587.01076999999998</v>
      </c>
      <c r="F46" s="6">
        <f>IF($C46=1,Table!H22,"")</f>
        <v>22.48443</v>
      </c>
      <c r="G46" s="6">
        <f t="shared" si="2"/>
        <v>15.175740000000005</v>
      </c>
      <c r="H46" s="6">
        <f>IF($C46=1,Table!J22,"")</f>
        <v>17.302959999999999</v>
      </c>
      <c r="I46" s="6">
        <f>IF($C46=1,Table!K22,"")</f>
        <v>20.36422</v>
      </c>
      <c r="J46" s="6">
        <f>IF($C46=1,Table!L22,"")</f>
        <v>22.48443</v>
      </c>
      <c r="K46" s="6">
        <f>IF($C46=1,Table!M22,"")</f>
        <v>24.604649999999999</v>
      </c>
      <c r="L46" s="6">
        <f>IF($C46=1,Table!N22,"")</f>
        <v>27.665900000000001</v>
      </c>
      <c r="M46" s="40">
        <f>IF(C46=1,((Table!K22-Table!L22)/NORMSINV(0.3))^2,"")</f>
        <v>16.346754556094726</v>
      </c>
    </row>
    <row r="47" spans="1:13" x14ac:dyDescent="0.2">
      <c r="A47">
        <f t="shared" si="3"/>
        <v>16</v>
      </c>
      <c r="B47" s="52">
        <f>MAX(0,Table!I23-75)</f>
        <v>15.616029999999995</v>
      </c>
      <c r="C47">
        <f t="shared" si="1"/>
        <v>1</v>
      </c>
      <c r="D47" s="6">
        <f>IF($C47=1,Table!F23,"")</f>
        <v>599.69539999999995</v>
      </c>
      <c r="E47" s="6">
        <f>IF($C47=1,Table!G23,"")</f>
        <v>578.32105999999999</v>
      </c>
      <c r="F47" s="6">
        <f>IF($C47=1,Table!H23,"")</f>
        <v>21.37434</v>
      </c>
      <c r="G47" s="6">
        <f t="shared" si="2"/>
        <v>15.616029999999995</v>
      </c>
      <c r="H47" s="6">
        <f>IF($C47=1,Table!J23,"")</f>
        <v>16.74652</v>
      </c>
      <c r="I47" s="6">
        <f>IF($C47=1,Table!K23,"")</f>
        <v>19.48067</v>
      </c>
      <c r="J47" s="6">
        <f>IF($C47=1,Table!L23,"")</f>
        <v>21.37434</v>
      </c>
      <c r="K47" s="6">
        <f>IF($C47=1,Table!M23,"")</f>
        <v>23.268000000000001</v>
      </c>
      <c r="L47" s="6">
        <f>IF($C47=1,Table!N23,"")</f>
        <v>26.00216</v>
      </c>
      <c r="M47" s="40">
        <f>IF(C47=1,((Table!K23-Table!L23)/NORMSINV(0.3))^2,"")</f>
        <v>13.04014386585858</v>
      </c>
    </row>
    <row r="48" spans="1:13" x14ac:dyDescent="0.2">
      <c r="A48">
        <f t="shared" si="3"/>
        <v>17</v>
      </c>
      <c r="B48" s="52">
        <f>MAX(0,Table!I24-75)</f>
        <v>15.416709999999995</v>
      </c>
      <c r="C48">
        <f t="shared" si="1"/>
        <v>1</v>
      </c>
      <c r="D48" s="6">
        <f>IF($C48=1,Table!F24,"")</f>
        <v>593.34079999999994</v>
      </c>
      <c r="E48" s="6">
        <f>IF($C48=1,Table!G24,"")</f>
        <v>573.39561999999989</v>
      </c>
      <c r="F48" s="6">
        <f>IF($C48=1,Table!H24,"")</f>
        <v>19.945180000000001</v>
      </c>
      <c r="G48" s="6">
        <f t="shared" si="2"/>
        <v>15.416709999999995</v>
      </c>
      <c r="H48" s="6">
        <f>IF($C48=1,Table!J24,"")</f>
        <v>15.56268</v>
      </c>
      <c r="I48" s="6">
        <f>IF($C48=1,Table!K24,"")</f>
        <v>18.151890000000002</v>
      </c>
      <c r="J48" s="6">
        <f>IF($C48=1,Table!L24,"")</f>
        <v>19.945180000000001</v>
      </c>
      <c r="K48" s="6">
        <f>IF($C48=1,Table!M24,"")</f>
        <v>21.73846</v>
      </c>
      <c r="L48" s="6">
        <f>IF($C48=1,Table!N24,"")</f>
        <v>24.327680000000001</v>
      </c>
      <c r="M48" s="40">
        <f>IF(C48=1,((Table!K24-Table!L24)/NORMSINV(0.3))^2,"")</f>
        <v>11.694316354040728</v>
      </c>
    </row>
    <row r="49" spans="1:13" x14ac:dyDescent="0.2">
      <c r="A49">
        <f t="shared" si="3"/>
        <v>18</v>
      </c>
      <c r="B49" s="52">
        <f>MAX(0,Table!I25-75)</f>
        <v>14.361090000000004</v>
      </c>
      <c r="C49">
        <f t="shared" si="1"/>
        <v>1</v>
      </c>
      <c r="D49" s="6">
        <f>IF($C49=1,Table!F25,"")</f>
        <v>579.50490000000002</v>
      </c>
      <c r="E49" s="6">
        <f>IF($C49=1,Table!G25,"")</f>
        <v>560.33794999999998</v>
      </c>
      <c r="F49" s="6">
        <f>IF($C49=1,Table!H25,"")</f>
        <v>19.16695</v>
      </c>
      <c r="G49" s="6">
        <f t="shared" si="2"/>
        <v>14.361090000000004</v>
      </c>
      <c r="H49" s="6">
        <f>IF($C49=1,Table!J25,"")</f>
        <v>14.65448</v>
      </c>
      <c r="I49" s="6">
        <f>IF($C49=1,Table!K25,"")</f>
        <v>17.32048</v>
      </c>
      <c r="J49" s="6">
        <f>IF($C49=1,Table!L25,"")</f>
        <v>19.16695</v>
      </c>
      <c r="K49" s="6">
        <f>IF($C49=1,Table!M25,"")</f>
        <v>21.01342</v>
      </c>
      <c r="L49" s="6">
        <f>IF($C49=1,Table!N25,"")</f>
        <v>23.67943</v>
      </c>
      <c r="M49" s="40">
        <f>IF(C49=1,((Table!K25-Table!L25)/NORMSINV(0.3))^2,"")</f>
        <v>12.398190260520366</v>
      </c>
    </row>
    <row r="50" spans="1:13" x14ac:dyDescent="0.2">
      <c r="A50">
        <f t="shared" si="3"/>
        <v>19</v>
      </c>
      <c r="B50" s="52">
        <f>MAX(0,Table!I26-75)</f>
        <v>12.055499999999995</v>
      </c>
      <c r="C50">
        <f t="shared" si="1"/>
        <v>1</v>
      </c>
      <c r="D50" s="6">
        <f>IF($C50=1,Table!F26,"")</f>
        <v>564.54010000000005</v>
      </c>
      <c r="E50" s="6">
        <f>IF($C50=1,Table!G26,"")</f>
        <v>548.48418000000004</v>
      </c>
      <c r="F50" s="6">
        <f>IF($C50=1,Table!H26,"")</f>
        <v>16.05592</v>
      </c>
      <c r="G50" s="6">
        <f t="shared" si="2"/>
        <v>12.055499999999995</v>
      </c>
      <c r="H50" s="6">
        <f>IF($C50=1,Table!J26,"")</f>
        <v>11.408379999999999</v>
      </c>
      <c r="I50" s="6">
        <f>IF($C50=1,Table!K26,"")</f>
        <v>14.15418</v>
      </c>
      <c r="J50" s="6">
        <f>IF($C50=1,Table!L26,"")</f>
        <v>16.05592</v>
      </c>
      <c r="K50" s="6">
        <f>IF($C50=1,Table!M26,"")</f>
        <v>17.957650000000001</v>
      </c>
      <c r="L50" s="6">
        <f>IF($C50=1,Table!N26,"")</f>
        <v>20.70345</v>
      </c>
      <c r="M50" s="40">
        <f>IF(C50=1,((Table!K26-Table!L26)/NORMSINV(0.3))^2,"")</f>
        <v>13.151523558984927</v>
      </c>
    </row>
    <row r="51" spans="1:13" x14ac:dyDescent="0.2">
      <c r="A51">
        <f t="shared" si="3"/>
        <v>20</v>
      </c>
      <c r="B51" s="52">
        <f>MAX(0,Table!I27-75)</f>
        <v>8.398769999999999</v>
      </c>
      <c r="C51">
        <f t="shared" si="1"/>
        <v>1</v>
      </c>
      <c r="D51" s="6">
        <f>IF($C51=1,Table!F27,"")</f>
        <v>555.22879999999998</v>
      </c>
      <c r="E51" s="6">
        <f>IF($C51=1,Table!G27,"")</f>
        <v>539.72001999999998</v>
      </c>
      <c r="F51" s="6">
        <f>IF($C51=1,Table!H27,"")</f>
        <v>15.50878</v>
      </c>
      <c r="G51" s="6">
        <f t="shared" si="2"/>
        <v>8.398769999999999</v>
      </c>
      <c r="H51" s="6">
        <f>IF($C51=1,Table!J27,"")</f>
        <v>10.698410000000001</v>
      </c>
      <c r="I51" s="6">
        <f>IF($C51=1,Table!K27,"")</f>
        <v>13.540419999999999</v>
      </c>
      <c r="J51" s="6">
        <f>IF($C51=1,Table!L27,"")</f>
        <v>15.50878</v>
      </c>
      <c r="K51" s="6">
        <f>IF($C51=1,Table!M27,"")</f>
        <v>17.477150000000002</v>
      </c>
      <c r="L51" s="6">
        <f>IF($C51=1,Table!N27,"")</f>
        <v>20.31916</v>
      </c>
      <c r="M51" s="40">
        <f>IF(C51=1,((Table!K27-Table!L27)/NORMSINV(0.3))^2,"")</f>
        <v>14.0890868613095</v>
      </c>
    </row>
    <row r="52" spans="1:13" x14ac:dyDescent="0.2">
      <c r="A52">
        <f t="shared" si="3"/>
        <v>21</v>
      </c>
      <c r="B52" s="52">
        <f>MAX(0,Table!I28-75)</f>
        <v>4.7607699999999937</v>
      </c>
      <c r="C52">
        <f t="shared" si="1"/>
        <v>1</v>
      </c>
      <c r="D52" s="6">
        <f>IF($C52=1,Table!F28,"")</f>
        <v>547.60069999999996</v>
      </c>
      <c r="E52" s="6">
        <f>IF($C52=1,Table!G28,"")</f>
        <v>531.04634999999996</v>
      </c>
      <c r="F52" s="6">
        <f>IF($C52=1,Table!H28,"")</f>
        <v>16.554349999999999</v>
      </c>
      <c r="G52" s="6">
        <f t="shared" si="2"/>
        <v>4.7607699999999937</v>
      </c>
      <c r="H52" s="6">
        <f>IF($C52=1,Table!J28,"")</f>
        <v>11.69322</v>
      </c>
      <c r="I52" s="6">
        <f>IF($C52=1,Table!K28,"")</f>
        <v>14.56522</v>
      </c>
      <c r="J52" s="6">
        <f>IF($C52=1,Table!L28,"")</f>
        <v>16.554349999999999</v>
      </c>
      <c r="K52" s="6">
        <f>IF($C52=1,Table!M28,"")</f>
        <v>18.543479999999999</v>
      </c>
      <c r="L52" s="6">
        <f>IF($C52=1,Table!N28,"")</f>
        <v>21.415469999999999</v>
      </c>
      <c r="M52" s="40">
        <f>IF(C52=1,((Table!K28-Table!L28)/NORMSINV(0.3))^2,"")</f>
        <v>14.387989746694211</v>
      </c>
    </row>
    <row r="53" spans="1:13" x14ac:dyDescent="0.2">
      <c r="A53">
        <f t="shared" si="3"/>
        <v>22</v>
      </c>
      <c r="B53" s="52">
        <f>MAX(0,Table!I29-75)</f>
        <v>2.2012</v>
      </c>
      <c r="C53" t="str">
        <f t="shared" si="1"/>
        <v/>
      </c>
      <c r="D53" s="6" t="str">
        <f>IF($C53=1,Table!F29,"")</f>
        <v/>
      </c>
      <c r="E53" s="6" t="str">
        <f>IF($C53=1,Table!G29,"")</f>
        <v/>
      </c>
      <c r="F53" s="6" t="str">
        <f>IF($C53=1,Table!H29,"")</f>
        <v/>
      </c>
      <c r="G53" s="6" t="str">
        <f t="shared" si="2"/>
        <v/>
      </c>
      <c r="H53" s="6" t="str">
        <f>IF($C53=1,Table!J29,"")</f>
        <v/>
      </c>
      <c r="I53" s="6" t="str">
        <f>IF($C53=1,Table!K29,"")</f>
        <v/>
      </c>
      <c r="J53" s="6" t="str">
        <f>IF($C53=1,Table!L29,"")</f>
        <v/>
      </c>
      <c r="K53" s="6" t="str">
        <f>IF($C53=1,Table!M29,"")</f>
        <v/>
      </c>
      <c r="L53" s="6" t="str">
        <f>IF($C53=1,Table!N29,"")</f>
        <v/>
      </c>
      <c r="M53" s="40" t="str">
        <f>IF(C53=1,((Table!K29-Table!L29)/NORMSINV(0.3))^2,"")</f>
        <v/>
      </c>
    </row>
    <row r="54" spans="1:13" x14ac:dyDescent="0.2">
      <c r="A54">
        <f t="shared" si="3"/>
        <v>23</v>
      </c>
      <c r="B54" s="52">
        <f>MAX(0,Table!I30-75)</f>
        <v>9.7369999999997958E-2</v>
      </c>
      <c r="C54" t="str">
        <f t="shared" si="1"/>
        <v/>
      </c>
      <c r="D54" s="6" t="str">
        <f>IF($C54=1,Table!F30,"")</f>
        <v/>
      </c>
      <c r="E54" s="6" t="str">
        <f>IF($C54=1,Table!G30,"")</f>
        <v/>
      </c>
      <c r="F54" s="6" t="str">
        <f>IF($C54=1,Table!H30,"")</f>
        <v/>
      </c>
      <c r="G54" s="6" t="str">
        <f t="shared" si="2"/>
        <v/>
      </c>
      <c r="H54" s="6" t="str">
        <f>IF($C54=1,Table!J30,"")</f>
        <v/>
      </c>
      <c r="I54" s="6" t="str">
        <f>IF($C54=1,Table!K30,"")</f>
        <v/>
      </c>
      <c r="J54" s="6" t="str">
        <f>IF($C54=1,Table!L30,"")</f>
        <v/>
      </c>
      <c r="K54" s="6" t="str">
        <f>IF($C54=1,Table!M30,"")</f>
        <v/>
      </c>
      <c r="L54" s="6" t="str">
        <f>IF($C54=1,Table!N30,"")</f>
        <v/>
      </c>
      <c r="M54" s="40" t="str">
        <f>IF(C54=1,((Table!K30-Table!L30)/NORMSINV(0.3))^2,"")</f>
        <v/>
      </c>
    </row>
    <row r="55" spans="1:13" x14ac:dyDescent="0.2">
      <c r="A55">
        <f t="shared" si="3"/>
        <v>24</v>
      </c>
      <c r="B55" s="52">
        <f>MAX(0,Table!I31-75)</f>
        <v>0</v>
      </c>
      <c r="C55" t="str">
        <f t="shared" si="1"/>
        <v/>
      </c>
      <c r="D55" s="6" t="str">
        <f>IF($C55=1,Table!F31,"")</f>
        <v/>
      </c>
      <c r="E55" s="6" t="str">
        <f>IF($C55=1,Table!G31,"")</f>
        <v/>
      </c>
      <c r="F55" s="6" t="str">
        <f>IF($C55=1,Table!H31,"")</f>
        <v/>
      </c>
      <c r="G55" s="6" t="str">
        <f t="shared" si="2"/>
        <v/>
      </c>
      <c r="H55" s="6" t="str">
        <f>IF($C55=1,Table!J31,"")</f>
        <v/>
      </c>
      <c r="I55" s="6" t="str">
        <f>IF($C55=1,Table!K31,"")</f>
        <v/>
      </c>
      <c r="J55" s="6" t="str">
        <f>IF($C55=1,Table!L31,"")</f>
        <v/>
      </c>
      <c r="K55" s="6" t="str">
        <f>IF($C55=1,Table!M31,"")</f>
        <v/>
      </c>
      <c r="L55" s="6" t="str">
        <f>IF($C55=1,Table!N31,"")</f>
        <v/>
      </c>
      <c r="M55" s="40" t="str">
        <f>IF(C55=1,((Table!K31-Table!L31)/NORMSINV(0.3))^2,"")</f>
        <v/>
      </c>
    </row>
    <row r="56" spans="1:13" x14ac:dyDescent="0.2">
      <c r="A56" s="43" t="s">
        <v>241</v>
      </c>
      <c r="D56">
        <f>AVERAGE(D32:D55)</f>
        <v>583.02594999999997</v>
      </c>
      <c r="E56">
        <f>AVERAGE(E32:E55)</f>
        <v>563.98085874999992</v>
      </c>
      <c r="F56">
        <f>AVERAGE(F32:F55)</f>
        <v>19.045091249999999</v>
      </c>
      <c r="G56" s="6">
        <f>SUM(G32:G55)</f>
        <v>99.809809999999985</v>
      </c>
      <c r="H56">
        <f t="shared" ref="H56:L56" si="4">AVERAGE(H32:H55)</f>
        <v>14.300014999999998</v>
      </c>
      <c r="I56">
        <f t="shared" si="4"/>
        <v>17.10344375</v>
      </c>
      <c r="J56">
        <f t="shared" si="4"/>
        <v>19.045091249999999</v>
      </c>
      <c r="K56">
        <f t="shared" si="4"/>
        <v>20.98673625</v>
      </c>
      <c r="L56">
        <f t="shared" si="4"/>
        <v>23.790166250000002</v>
      </c>
      <c r="M56" s="52">
        <f>SQRT((1/SUM(C32:C55)^2*SUM(M32:M55)))</f>
        <v>1.3107166415790286</v>
      </c>
    </row>
    <row r="57" spans="1:13" x14ac:dyDescent="0.2">
      <c r="A57" s="43"/>
      <c r="G57" s="6"/>
      <c r="M57" s="52"/>
    </row>
    <row r="58" spans="1:13" x14ac:dyDescent="0.2">
      <c r="B58" t="s">
        <v>256</v>
      </c>
      <c r="C58">
        <v>0.1</v>
      </c>
      <c r="D58">
        <v>0.3</v>
      </c>
      <c r="E58">
        <v>0.5</v>
      </c>
      <c r="F58">
        <v>0.7</v>
      </c>
      <c r="G58" s="6">
        <v>0.9</v>
      </c>
      <c r="H58" s="6"/>
    </row>
    <row r="59" spans="1:13" x14ac:dyDescent="0.2">
      <c r="A59" s="43" t="s">
        <v>259</v>
      </c>
      <c r="B59" s="78">
        <f>IF(Result_type="Aggregate Impact",B60,B61)</f>
        <v>1.3323229999999999</v>
      </c>
      <c r="C59" s="76">
        <f>IF(Bid=0,"n/a",NORMINV(C58,$F$56,$B$59))</f>
        <v>17.33765062353892</v>
      </c>
      <c r="D59" s="76">
        <f>IF(Bid=0,"n/a",NORMINV(D58,$F$56,$B$59))</f>
        <v>18.346420385707283</v>
      </c>
      <c r="E59" s="76">
        <f>IF(Bid=0,"n/a",NORMINV(E58,$F$56,$B$59))</f>
        <v>19.045091249999999</v>
      </c>
      <c r="F59" s="76">
        <f>IF(Bid=0,"n/a",NORMINV(F58,$F$56,$B$59))</f>
        <v>19.743762114292714</v>
      </c>
      <c r="G59" s="76">
        <f>IF(Bid=0,"n/a",NORMINV(G58,$F$56,$B$59))</f>
        <v>20.752531876461077</v>
      </c>
      <c r="H59" s="6"/>
    </row>
    <row r="60" spans="1:13" x14ac:dyDescent="0.2">
      <c r="A60" s="43" t="s">
        <v>257</v>
      </c>
      <c r="B60" s="78">
        <f>DGET(data,"stderr_evt_hr",_xlnm.Criteria)</f>
        <v>1.3323229999999999</v>
      </c>
      <c r="G60" s="6"/>
      <c r="H60" s="6"/>
    </row>
    <row r="61" spans="1:13" x14ac:dyDescent="0.2">
      <c r="A61" s="43" t="s">
        <v>258</v>
      </c>
      <c r="B61" s="78">
        <f>B60*1000/Called</f>
        <v>2.6496314219423267</v>
      </c>
      <c r="G61" s="6"/>
      <c r="H61" s="6"/>
    </row>
    <row r="62" spans="1:13" x14ac:dyDescent="0.2">
      <c r="A62" s="44"/>
      <c r="G62" s="6"/>
      <c r="H62" s="6"/>
    </row>
    <row r="63" spans="1:13" x14ac:dyDescent="0.2">
      <c r="A63" s="43"/>
      <c r="G63" s="6"/>
      <c r="H63" s="6"/>
    </row>
    <row r="64" spans="1:13" x14ac:dyDescent="0.2">
      <c r="G64" s="6"/>
      <c r="H64" s="6"/>
    </row>
    <row r="65" spans="7:8" x14ac:dyDescent="0.2">
      <c r="G65" s="6"/>
      <c r="H65" s="6"/>
    </row>
    <row r="66" spans="7:8" x14ac:dyDescent="0.2">
      <c r="G66" s="6"/>
      <c r="H66" s="6"/>
    </row>
    <row r="67" spans="7:8" x14ac:dyDescent="0.2">
      <c r="H67" s="6"/>
    </row>
    <row r="68" spans="7:8" x14ac:dyDescent="0.2">
      <c r="H68" s="6"/>
    </row>
    <row r="69" spans="7:8" x14ac:dyDescent="0.2">
      <c r="H69" s="6"/>
    </row>
    <row r="70" spans="7:8" x14ac:dyDescent="0.2">
      <c r="H70" s="6"/>
    </row>
    <row r="71" spans="7:8" x14ac:dyDescent="0.2">
      <c r="H71" s="6"/>
    </row>
    <row r="59340" spans="4:56" ht="15" x14ac:dyDescent="0.2">
      <c r="M59340" s="48">
        <v>38534</v>
      </c>
      <c r="N59340" s="45">
        <v>1095</v>
      </c>
      <c r="V59340" s="46"/>
      <c r="W59340" s="46"/>
      <c r="Y59340" s="46"/>
      <c r="Z59340" s="46"/>
      <c r="AA59340" s="46"/>
      <c r="AB59340" s="46"/>
      <c r="AC59340" s="46"/>
      <c r="AD59340" s="46"/>
      <c r="AE59340" s="46"/>
      <c r="AF59340" s="46"/>
      <c r="AG59340" s="45">
        <v>10</v>
      </c>
      <c r="AH59340" s="45">
        <v>10</v>
      </c>
      <c r="AI59340" s="45">
        <v>20</v>
      </c>
      <c r="AN59340" s="46"/>
      <c r="AO59340" s="46"/>
      <c r="AP59340" s="46"/>
      <c r="AQ59340" s="46"/>
      <c r="AR59340" s="46"/>
      <c r="AT59340" s="46"/>
      <c r="AU59340" s="46"/>
      <c r="BB59340" s="46"/>
      <c r="BC59340" s="46"/>
      <c r="BD59340" s="46"/>
    </row>
    <row r="59341" spans="4:56" ht="15" x14ac:dyDescent="0.2">
      <c r="D59341" s="45">
        <v>14596</v>
      </c>
      <c r="E59341" s="45">
        <v>0</v>
      </c>
      <c r="F59341" s="45">
        <v>0</v>
      </c>
      <c r="G59341" s="45">
        <v>1</v>
      </c>
      <c r="H59341" s="45">
        <v>0</v>
      </c>
      <c r="I59341" s="48">
        <v>38528</v>
      </c>
      <c r="J59341" s="45">
        <v>13.12</v>
      </c>
      <c r="M59341" s="48">
        <v>38534</v>
      </c>
      <c r="N59341" s="45">
        <v>1095</v>
      </c>
      <c r="V59341" s="46"/>
      <c r="W59341" s="46"/>
      <c r="Y59341" s="46"/>
      <c r="Z59341" s="46"/>
      <c r="AA59341" s="46"/>
      <c r="AB59341" s="46"/>
      <c r="AC59341" s="46"/>
      <c r="AD59341" s="46"/>
      <c r="AE59341" s="46"/>
      <c r="AF59341" s="46"/>
      <c r="AG59341" s="45">
        <v>10</v>
      </c>
      <c r="AH59341" s="45">
        <v>11</v>
      </c>
      <c r="AI59341" s="45">
        <v>58</v>
      </c>
      <c r="AJ59341" s="46"/>
      <c r="AK59341" s="46"/>
      <c r="AL59341" s="46"/>
      <c r="AN59341" s="46"/>
      <c r="AO59341" s="46"/>
      <c r="AP59341" s="46"/>
      <c r="AQ59341" s="46"/>
      <c r="AT59341" s="46"/>
      <c r="AU59341" s="46"/>
      <c r="BB59341" s="46"/>
      <c r="BC59341" s="46"/>
      <c r="BD59341" s="46"/>
    </row>
    <row r="59342" spans="4:56" ht="15" x14ac:dyDescent="0.2">
      <c r="D59342" s="45">
        <v>14596</v>
      </c>
      <c r="E59342" s="45">
        <v>0</v>
      </c>
      <c r="F59342" s="45">
        <v>0</v>
      </c>
      <c r="G59342" s="45">
        <v>1</v>
      </c>
      <c r="H59342" s="45">
        <v>0</v>
      </c>
      <c r="I59342" s="48">
        <v>38528</v>
      </c>
      <c r="M59342" s="48">
        <v>38534</v>
      </c>
      <c r="N59342" s="45">
        <v>1095</v>
      </c>
      <c r="V59342" s="46"/>
      <c r="W59342" s="46"/>
      <c r="Y59342" s="46"/>
      <c r="Z59342" s="46"/>
      <c r="AA59342" s="46"/>
      <c r="AB59342" s="46"/>
      <c r="AC59342" s="46"/>
      <c r="AD59342" s="46"/>
      <c r="AE59342" s="46"/>
      <c r="AF59342" s="46"/>
      <c r="AG59342" s="45">
        <v>10</v>
      </c>
      <c r="AH59342" s="45">
        <v>10</v>
      </c>
      <c r="AI59342" s="45">
        <v>41</v>
      </c>
      <c r="AN59342" s="46"/>
      <c r="AO59342" s="46"/>
      <c r="AP59342" s="46"/>
      <c r="AQ59342" s="46"/>
      <c r="AR59342" s="46"/>
      <c r="AT59342" s="46"/>
      <c r="AU59342" s="46"/>
      <c r="BB59342" s="46"/>
      <c r="BC59342" s="46"/>
      <c r="BD59342" s="46"/>
    </row>
    <row r="59343" spans="4:56" ht="15" x14ac:dyDescent="0.2">
      <c r="D59343" s="45">
        <v>14596</v>
      </c>
      <c r="E59343" s="45">
        <v>0</v>
      </c>
      <c r="F59343" s="45">
        <v>0</v>
      </c>
      <c r="G59343" s="45">
        <v>1</v>
      </c>
      <c r="H59343" s="45">
        <v>0</v>
      </c>
      <c r="I59343" s="48">
        <v>38528</v>
      </c>
      <c r="J59343" s="45">
        <v>23.32</v>
      </c>
      <c r="M59343" s="48">
        <v>38534</v>
      </c>
      <c r="N59343" s="45">
        <v>1095</v>
      </c>
      <c r="V59343" s="46"/>
      <c r="W59343" s="46"/>
      <c r="Y59343" s="46"/>
      <c r="Z59343" s="46"/>
      <c r="AA59343" s="46"/>
      <c r="AB59343" s="46"/>
      <c r="AC59343" s="46"/>
      <c r="AD59343" s="46"/>
      <c r="AE59343" s="46"/>
      <c r="AF59343" s="46"/>
      <c r="AG59343" s="45">
        <v>10</v>
      </c>
      <c r="AH59343" s="45">
        <v>11</v>
      </c>
      <c r="AI59343" s="45">
        <v>58</v>
      </c>
      <c r="AJ59343" s="46"/>
      <c r="AK59343" s="46"/>
      <c r="AL59343" s="46"/>
      <c r="AN59343" s="46"/>
      <c r="AO59343" s="46"/>
      <c r="AP59343" s="46"/>
      <c r="AQ59343" s="46"/>
      <c r="AT59343" s="46"/>
      <c r="AU59343" s="46"/>
      <c r="BB59343" s="46"/>
      <c r="BC59343" s="46"/>
      <c r="BD59343" s="46"/>
    </row>
    <row r="59344" spans="4:56" ht="15" x14ac:dyDescent="0.2">
      <c r="D59344" s="45">
        <v>14596</v>
      </c>
      <c r="E59344" s="45">
        <v>0</v>
      </c>
      <c r="F59344" s="45">
        <v>0</v>
      </c>
      <c r="G59344" s="45">
        <v>1</v>
      </c>
      <c r="H59344" s="45">
        <v>0</v>
      </c>
      <c r="I59344" s="48">
        <v>38528</v>
      </c>
      <c r="J59344" s="45">
        <v>1166</v>
      </c>
      <c r="M59344" s="48">
        <v>38534</v>
      </c>
      <c r="N59344" s="45">
        <v>1095</v>
      </c>
      <c r="V59344" s="46"/>
      <c r="W59344" s="46"/>
      <c r="Y59344" s="46"/>
      <c r="Z59344" s="46"/>
      <c r="AA59344" s="46"/>
      <c r="AB59344" s="46"/>
      <c r="AC59344" s="46"/>
      <c r="AD59344" s="46"/>
      <c r="AE59344" s="46"/>
      <c r="AF59344" s="46"/>
      <c r="AG59344" s="45">
        <v>10</v>
      </c>
      <c r="AH59344" s="45">
        <v>10</v>
      </c>
      <c r="AI59344" s="45">
        <v>42</v>
      </c>
      <c r="AN59344" s="46"/>
      <c r="AO59344" s="46"/>
      <c r="AP59344" s="46"/>
      <c r="AQ59344" s="46"/>
      <c r="AR59344" s="46"/>
      <c r="AT59344" s="46"/>
      <c r="AU59344" s="46"/>
      <c r="BB59344" s="46"/>
      <c r="BC59344" s="46"/>
      <c r="BD59344" s="46"/>
    </row>
    <row r="59345" spans="4:56" ht="15" x14ac:dyDescent="0.2">
      <c r="D59345" s="45">
        <v>14596</v>
      </c>
      <c r="E59345" s="45">
        <v>0</v>
      </c>
      <c r="F59345" s="45">
        <v>0</v>
      </c>
      <c r="G59345" s="45">
        <v>1</v>
      </c>
      <c r="H59345" s="45">
        <v>0</v>
      </c>
      <c r="I59345" s="48">
        <v>38528</v>
      </c>
      <c r="J59345" s="45">
        <v>209.88</v>
      </c>
      <c r="M59345" s="48">
        <v>38534</v>
      </c>
      <c r="N59345" s="45">
        <v>1095</v>
      </c>
      <c r="V59345" s="46"/>
      <c r="W59345" s="46"/>
      <c r="Y59345" s="46"/>
      <c r="Z59345" s="46"/>
      <c r="AA59345" s="46"/>
      <c r="AB59345" s="46"/>
      <c r="AC59345" s="46"/>
      <c r="AD59345" s="46"/>
      <c r="AE59345" s="46"/>
      <c r="AF59345" s="46"/>
      <c r="AG59345" s="45">
        <v>10</v>
      </c>
      <c r="AH59345" s="45">
        <v>11</v>
      </c>
      <c r="AI59345" s="45">
        <v>58</v>
      </c>
      <c r="AJ59345" s="46"/>
      <c r="AK59345" s="46"/>
      <c r="AL59345" s="46"/>
      <c r="AN59345" s="46"/>
      <c r="AO59345" s="46"/>
      <c r="AP59345" s="46"/>
      <c r="AQ59345" s="46"/>
      <c r="AT59345" s="46"/>
      <c r="AU59345" s="46"/>
      <c r="BB59345" s="46"/>
      <c r="BC59345" s="46"/>
      <c r="BD59345" s="46"/>
    </row>
    <row r="59346" spans="4:56" ht="15" x14ac:dyDescent="0.2">
      <c r="D59346" s="45">
        <v>14836</v>
      </c>
      <c r="E59346" s="45">
        <v>0</v>
      </c>
      <c r="F59346" s="45">
        <v>0</v>
      </c>
      <c r="G59346" s="45">
        <v>1</v>
      </c>
      <c r="H59346" s="45">
        <v>0</v>
      </c>
      <c r="I59346" s="48">
        <v>38528</v>
      </c>
      <c r="J59346" s="45">
        <v>640</v>
      </c>
      <c r="M59346" s="48">
        <v>38534</v>
      </c>
      <c r="N59346" s="45">
        <v>1095</v>
      </c>
      <c r="V59346" s="46"/>
      <c r="W59346" s="46"/>
      <c r="Y59346" s="46"/>
      <c r="Z59346" s="46"/>
      <c r="AA59346" s="46"/>
      <c r="AB59346" s="46"/>
      <c r="AC59346" s="46"/>
      <c r="AD59346" s="46"/>
      <c r="AE59346" s="46"/>
      <c r="AF59346" s="46"/>
      <c r="AG59346" s="45">
        <v>10</v>
      </c>
      <c r="AH59346" s="45">
        <v>10</v>
      </c>
      <c r="AI59346" s="45">
        <v>42</v>
      </c>
      <c r="AN59346" s="46"/>
      <c r="AO59346" s="46"/>
      <c r="AP59346" s="46"/>
      <c r="AQ59346" s="46"/>
      <c r="AR59346" s="46"/>
      <c r="AT59346" s="46"/>
      <c r="AU59346" s="46"/>
      <c r="BB59346" s="46"/>
      <c r="BC59346" s="46"/>
      <c r="BD59346" s="46"/>
    </row>
    <row r="59347" spans="4:56" ht="15" x14ac:dyDescent="0.2">
      <c r="D59347" s="45">
        <v>14836</v>
      </c>
      <c r="E59347" s="45">
        <v>0</v>
      </c>
      <c r="F59347" s="45">
        <v>0</v>
      </c>
      <c r="G59347" s="45">
        <v>1</v>
      </c>
      <c r="H59347" s="45">
        <v>0</v>
      </c>
      <c r="I59347" s="48">
        <v>38528</v>
      </c>
      <c r="J59347" s="45">
        <v>115.2</v>
      </c>
      <c r="M59347" s="48">
        <v>38534</v>
      </c>
      <c r="N59347" s="45">
        <v>1095</v>
      </c>
      <c r="V59347" s="46"/>
      <c r="W59347" s="46"/>
      <c r="Y59347" s="46"/>
      <c r="Z59347" s="46"/>
      <c r="AA59347" s="46"/>
      <c r="AB59347" s="46"/>
      <c r="AC59347" s="46"/>
      <c r="AD59347" s="46"/>
      <c r="AE59347" s="46"/>
      <c r="AF59347" s="46"/>
      <c r="AG59347" s="45">
        <v>10</v>
      </c>
      <c r="AH59347" s="45">
        <v>11</v>
      </c>
      <c r="AI59347" s="45">
        <v>58</v>
      </c>
      <c r="AJ59347" s="46"/>
      <c r="AK59347" s="46"/>
      <c r="AL59347" s="46"/>
      <c r="AN59347" s="46"/>
      <c r="AO59347" s="46"/>
      <c r="AP59347" s="46"/>
      <c r="AQ59347" s="46"/>
      <c r="AT59347" s="46"/>
      <c r="AU59347" s="46"/>
      <c r="BB59347" s="46"/>
      <c r="BC59347" s="46"/>
      <c r="BD59347" s="46"/>
    </row>
    <row r="59348" spans="4:56" ht="15" x14ac:dyDescent="0.2">
      <c r="D59348" s="45">
        <v>4290</v>
      </c>
      <c r="E59348" s="45">
        <v>0</v>
      </c>
      <c r="F59348" s="45">
        <v>0</v>
      </c>
      <c r="G59348" s="45">
        <v>1</v>
      </c>
      <c r="H59348" s="45">
        <v>267</v>
      </c>
      <c r="I59348" s="48">
        <v>38542</v>
      </c>
      <c r="J59348" s="45">
        <v>5513.47</v>
      </c>
      <c r="M59348" s="48">
        <v>38548</v>
      </c>
      <c r="N59348" s="45">
        <v>1095</v>
      </c>
      <c r="V59348" s="46"/>
      <c r="W59348" s="46"/>
      <c r="Y59348" s="46"/>
      <c r="Z59348" s="46"/>
      <c r="AA59348" s="46"/>
      <c r="AB59348" s="46"/>
      <c r="AC59348" s="46"/>
      <c r="AD59348" s="46"/>
      <c r="AE59348" s="46"/>
      <c r="AF59348" s="46"/>
      <c r="AG59348" s="45">
        <v>10</v>
      </c>
      <c r="AH59348" s="45">
        <v>10</v>
      </c>
      <c r="AI59348" s="45">
        <v>247</v>
      </c>
      <c r="AT59348" s="46"/>
      <c r="AU59348" s="46"/>
      <c r="BB59348" s="46"/>
      <c r="BC59348" s="46"/>
      <c r="BD59348" s="46"/>
    </row>
    <row r="59349" spans="4:56" ht="15" x14ac:dyDescent="0.2">
      <c r="D59349" s="45">
        <v>4290</v>
      </c>
      <c r="E59349" s="45">
        <v>0</v>
      </c>
      <c r="F59349" s="45">
        <v>0</v>
      </c>
      <c r="G59349" s="45">
        <v>1</v>
      </c>
      <c r="H59349" s="45">
        <v>267</v>
      </c>
      <c r="I59349" s="48">
        <v>38542</v>
      </c>
      <c r="J59349" s="45">
        <v>1212.96</v>
      </c>
      <c r="M59349" s="48">
        <v>38548</v>
      </c>
      <c r="N59349" s="45">
        <v>1095</v>
      </c>
      <c r="V59349" s="46"/>
      <c r="W59349" s="46"/>
      <c r="Y59349" s="46"/>
      <c r="Z59349" s="46"/>
      <c r="AA59349" s="46"/>
      <c r="AB59349" s="46"/>
      <c r="AC59349" s="46"/>
      <c r="AD59349" s="46"/>
      <c r="AE59349" s="46"/>
      <c r="AF59349" s="46"/>
      <c r="AG59349" s="45">
        <v>10</v>
      </c>
      <c r="AH59349" s="45">
        <v>11</v>
      </c>
      <c r="AI59349" s="45">
        <v>223</v>
      </c>
      <c r="AJ59349" s="46"/>
      <c r="AK59349" s="46"/>
      <c r="AL59349" s="46"/>
      <c r="AP59349" s="46"/>
      <c r="AQ59349" s="46"/>
      <c r="AT59349" s="46"/>
      <c r="AU59349" s="46"/>
      <c r="BB59349" s="46"/>
      <c r="BC59349" s="46"/>
      <c r="BD59349" s="46"/>
    </row>
    <row r="59350" spans="4:56" ht="15" x14ac:dyDescent="0.2">
      <c r="D59350" s="45">
        <v>4290</v>
      </c>
      <c r="E59350" s="45">
        <v>0</v>
      </c>
      <c r="F59350" s="45">
        <v>0</v>
      </c>
      <c r="G59350" s="45">
        <v>1</v>
      </c>
      <c r="H59350" s="45">
        <v>267</v>
      </c>
      <c r="I59350" s="48">
        <v>38542</v>
      </c>
      <c r="J59350" s="45">
        <v>351.92</v>
      </c>
      <c r="M59350" s="48">
        <v>38548</v>
      </c>
      <c r="N59350" s="45">
        <v>1095</v>
      </c>
      <c r="V59350" s="46"/>
      <c r="W59350" s="46"/>
      <c r="Y59350" s="46"/>
      <c r="Z59350" s="46"/>
      <c r="AA59350" s="46"/>
      <c r="AB59350" s="46"/>
      <c r="AC59350" s="46"/>
      <c r="AD59350" s="46"/>
      <c r="AE59350" s="46"/>
      <c r="AF59350" s="46"/>
      <c r="AG59350" s="45">
        <v>10</v>
      </c>
      <c r="AH59350" s="45">
        <v>10</v>
      </c>
      <c r="AI59350" s="45">
        <v>247</v>
      </c>
      <c r="AT59350" s="46"/>
      <c r="AU59350" s="46"/>
      <c r="BB59350" s="46"/>
      <c r="BC59350" s="46"/>
      <c r="BD59350" s="46"/>
    </row>
    <row r="59351" spans="4:56" ht="15" x14ac:dyDescent="0.2">
      <c r="D59351" s="45">
        <v>4290</v>
      </c>
      <c r="E59351" s="45">
        <v>0</v>
      </c>
      <c r="F59351" s="45">
        <v>0</v>
      </c>
      <c r="G59351" s="45">
        <v>1</v>
      </c>
      <c r="H59351" s="45">
        <v>267</v>
      </c>
      <c r="I59351" s="48">
        <v>38542</v>
      </c>
      <c r="J59351" s="45">
        <v>77.42</v>
      </c>
      <c r="M59351" s="48">
        <v>38548</v>
      </c>
      <c r="N59351" s="45">
        <v>1095</v>
      </c>
      <c r="V59351" s="46"/>
      <c r="W59351" s="46"/>
      <c r="Y59351" s="46"/>
      <c r="Z59351" s="46"/>
      <c r="AA59351" s="46"/>
      <c r="AB59351" s="46"/>
      <c r="AC59351" s="46"/>
      <c r="AD59351" s="46"/>
      <c r="AE59351" s="46"/>
      <c r="AF59351" s="46"/>
      <c r="AG59351" s="45">
        <v>10</v>
      </c>
      <c r="AH59351" s="45">
        <v>11</v>
      </c>
      <c r="AI59351" s="45">
        <v>223</v>
      </c>
      <c r="AJ59351" s="46"/>
      <c r="AK59351" s="46"/>
      <c r="AL59351" s="46"/>
      <c r="AP59351" s="46"/>
      <c r="AQ59351" s="46"/>
      <c r="AT59351" s="46"/>
      <c r="AU59351" s="46"/>
      <c r="BB59351" s="46"/>
      <c r="BC59351" s="46"/>
      <c r="BD59351" s="46"/>
    </row>
    <row r="59352" spans="4:56" ht="15" x14ac:dyDescent="0.2">
      <c r="D59352" s="45">
        <v>4304</v>
      </c>
      <c r="E59352" s="45">
        <v>0</v>
      </c>
      <c r="F59352" s="45">
        <v>0</v>
      </c>
      <c r="G59352" s="45">
        <v>1</v>
      </c>
      <c r="H59352" s="45">
        <v>267</v>
      </c>
      <c r="I59352" s="48">
        <v>38542</v>
      </c>
      <c r="J59352" s="45">
        <v>447.66</v>
      </c>
      <c r="M59352" s="48">
        <v>38548</v>
      </c>
      <c r="N59352" s="45">
        <v>1095</v>
      </c>
      <c r="V59352" s="46"/>
      <c r="W59352" s="46"/>
      <c r="Y59352" s="46"/>
      <c r="Z59352" s="46"/>
      <c r="AA59352" s="46"/>
      <c r="AB59352" s="46"/>
      <c r="AC59352" s="46"/>
      <c r="AD59352" s="46"/>
      <c r="AE59352" s="46"/>
      <c r="AF59352" s="46"/>
      <c r="AG59352" s="45">
        <v>10</v>
      </c>
      <c r="AH59352" s="45">
        <v>10</v>
      </c>
      <c r="AI59352" s="45">
        <v>243</v>
      </c>
      <c r="AT59352" s="46"/>
      <c r="AU59352" s="46"/>
      <c r="BB59352" s="46"/>
      <c r="BC59352" s="46"/>
      <c r="BD59352" s="46"/>
    </row>
    <row r="59353" spans="4:56" ht="15" x14ac:dyDescent="0.2">
      <c r="D59353" s="45">
        <v>4304</v>
      </c>
      <c r="E59353" s="45">
        <v>0</v>
      </c>
      <c r="F59353" s="45">
        <v>0</v>
      </c>
      <c r="G59353" s="45">
        <v>1</v>
      </c>
      <c r="H59353" s="45">
        <v>267</v>
      </c>
      <c r="I59353" s="48">
        <v>38542</v>
      </c>
      <c r="J59353" s="45">
        <v>98.49</v>
      </c>
      <c r="M59353" s="48">
        <v>38548</v>
      </c>
      <c r="N59353" s="45">
        <v>1095</v>
      </c>
      <c r="V59353" s="46"/>
      <c r="W59353" s="46"/>
      <c r="Y59353" s="46"/>
      <c r="Z59353" s="46"/>
      <c r="AA59353" s="46"/>
      <c r="AB59353" s="46"/>
      <c r="AC59353" s="46"/>
      <c r="AD59353" s="46"/>
      <c r="AE59353" s="46"/>
      <c r="AF59353" s="46"/>
      <c r="AG59353" s="45">
        <v>10</v>
      </c>
      <c r="AH59353" s="45">
        <v>11</v>
      </c>
      <c r="AI59353" s="45">
        <v>223</v>
      </c>
      <c r="AJ59353" s="46"/>
      <c r="AK59353" s="46"/>
      <c r="AL59353" s="46"/>
      <c r="AP59353" s="46"/>
      <c r="AQ59353" s="46"/>
      <c r="AT59353" s="46"/>
      <c r="AU59353" s="46"/>
      <c r="BB59353" s="46"/>
      <c r="BC59353" s="46"/>
      <c r="BD59353" s="46"/>
    </row>
    <row r="59354" spans="4:56" ht="15" x14ac:dyDescent="0.2">
      <c r="D59354" s="45">
        <v>4304</v>
      </c>
      <c r="E59354" s="45">
        <v>0</v>
      </c>
      <c r="F59354" s="45">
        <v>0</v>
      </c>
      <c r="G59354" s="45">
        <v>1</v>
      </c>
      <c r="H59354" s="45">
        <v>267</v>
      </c>
      <c r="I59354" s="48">
        <v>38542</v>
      </c>
      <c r="J59354" s="45">
        <v>3647.43</v>
      </c>
      <c r="M59354" s="48">
        <v>38548</v>
      </c>
      <c r="N59354" s="45">
        <v>1095</v>
      </c>
      <c r="V59354" s="46"/>
      <c r="W59354" s="46"/>
      <c r="Y59354" s="46"/>
      <c r="Z59354" s="46"/>
      <c r="AA59354" s="46"/>
      <c r="AB59354" s="46"/>
      <c r="AC59354" s="46"/>
      <c r="AD59354" s="46"/>
      <c r="AE59354" s="46"/>
      <c r="AF59354" s="46"/>
      <c r="AG59354" s="45">
        <v>10</v>
      </c>
      <c r="AH59354" s="45">
        <v>10</v>
      </c>
      <c r="AI59354" s="45">
        <v>247</v>
      </c>
      <c r="AT59354" s="46"/>
      <c r="AU59354" s="46"/>
      <c r="BB59354" s="46"/>
      <c r="BC59354" s="46"/>
      <c r="BD59354" s="46"/>
    </row>
    <row r="59355" spans="4:56" ht="15" x14ac:dyDescent="0.2">
      <c r="D59355" s="45">
        <v>4304</v>
      </c>
      <c r="E59355" s="45">
        <v>0</v>
      </c>
      <c r="F59355" s="45">
        <v>0</v>
      </c>
      <c r="G59355" s="45">
        <v>1</v>
      </c>
      <c r="H59355" s="45">
        <v>267</v>
      </c>
      <c r="I59355" s="48">
        <v>38542</v>
      </c>
      <c r="J59355" s="45">
        <v>802.43</v>
      </c>
      <c r="M59355" s="48">
        <v>38548</v>
      </c>
      <c r="N59355" s="45">
        <v>1095</v>
      </c>
      <c r="V59355" s="46"/>
      <c r="W59355" s="46"/>
      <c r="Y59355" s="46"/>
      <c r="Z59355" s="46"/>
      <c r="AA59355" s="46"/>
      <c r="AB59355" s="46"/>
      <c r="AC59355" s="46"/>
      <c r="AD59355" s="46"/>
      <c r="AE59355" s="46"/>
      <c r="AF59355" s="46"/>
      <c r="AG59355" s="45">
        <v>10</v>
      </c>
      <c r="AH59355" s="45">
        <v>11</v>
      </c>
      <c r="AI59355" s="45">
        <v>223</v>
      </c>
      <c r="AJ59355" s="46"/>
      <c r="AK59355" s="46"/>
      <c r="AL59355" s="46"/>
      <c r="AP59355" s="46"/>
      <c r="AQ59355" s="46"/>
      <c r="AT59355" s="46"/>
      <c r="AU59355" s="46"/>
      <c r="BB59355" s="46"/>
      <c r="BC59355" s="46"/>
      <c r="BD59355" s="46"/>
    </row>
    <row r="59356" spans="4:56" ht="15" x14ac:dyDescent="0.2">
      <c r="D59356" s="45">
        <v>4304</v>
      </c>
      <c r="E59356" s="45">
        <v>0</v>
      </c>
      <c r="F59356" s="45">
        <v>0</v>
      </c>
      <c r="G59356" s="45">
        <v>1</v>
      </c>
      <c r="H59356" s="45">
        <v>267</v>
      </c>
      <c r="I59356" s="48">
        <v>38542</v>
      </c>
      <c r="M59356" s="48">
        <v>38548</v>
      </c>
      <c r="N59356" s="45">
        <v>1095</v>
      </c>
      <c r="V59356" s="46"/>
      <c r="W59356" s="46"/>
      <c r="Y59356" s="46"/>
      <c r="Z59356" s="46"/>
      <c r="AA59356" s="46"/>
      <c r="AB59356" s="46"/>
      <c r="AC59356" s="46"/>
      <c r="AD59356" s="46"/>
      <c r="AE59356" s="46"/>
      <c r="AF59356" s="46"/>
      <c r="AG59356" s="45">
        <v>10</v>
      </c>
      <c r="AH59356" s="45">
        <v>10</v>
      </c>
      <c r="AI59356" s="45">
        <v>251</v>
      </c>
      <c r="AT59356" s="46"/>
      <c r="AU59356" s="46"/>
      <c r="BB59356" s="46"/>
      <c r="BC59356" s="46"/>
      <c r="BD59356" s="46"/>
    </row>
    <row r="59357" spans="4:56" ht="15" x14ac:dyDescent="0.2">
      <c r="D59357" s="45">
        <v>4304</v>
      </c>
      <c r="E59357" s="45">
        <v>0</v>
      </c>
      <c r="F59357" s="45">
        <v>0</v>
      </c>
      <c r="G59357" s="45">
        <v>1</v>
      </c>
      <c r="H59357" s="45">
        <v>267</v>
      </c>
      <c r="I59357" s="48">
        <v>38542</v>
      </c>
      <c r="J59357" s="45">
        <v>58.36</v>
      </c>
      <c r="M59357" s="48">
        <v>38548</v>
      </c>
      <c r="N59357" s="45">
        <v>1095</v>
      </c>
      <c r="V59357" s="46"/>
      <c r="W59357" s="46"/>
      <c r="Y59357" s="46"/>
      <c r="Z59357" s="46"/>
      <c r="AA59357" s="46"/>
      <c r="AB59357" s="46"/>
      <c r="AC59357" s="46"/>
      <c r="AD59357" s="46"/>
      <c r="AE59357" s="46"/>
      <c r="AF59357" s="46"/>
      <c r="AG59357" s="45">
        <v>10</v>
      </c>
      <c r="AH59357" s="45">
        <v>11</v>
      </c>
      <c r="AI59357" s="45">
        <v>223</v>
      </c>
      <c r="AJ59357" s="46"/>
      <c r="AK59357" s="46"/>
      <c r="AL59357" s="46"/>
      <c r="AP59357" s="46"/>
      <c r="AQ59357" s="46"/>
      <c r="AT59357" s="46"/>
      <c r="AU59357" s="46"/>
      <c r="BB59357" s="46"/>
      <c r="BC59357" s="46"/>
      <c r="BD59357" s="46"/>
    </row>
    <row r="59358" spans="4:56" ht="15" x14ac:dyDescent="0.2">
      <c r="D59358" s="45">
        <v>4304</v>
      </c>
      <c r="E59358" s="45">
        <v>0</v>
      </c>
      <c r="F59358" s="45">
        <v>0</v>
      </c>
      <c r="G59358" s="45">
        <v>1</v>
      </c>
      <c r="H59358" s="45">
        <v>267</v>
      </c>
      <c r="I59358" s="48">
        <v>38542</v>
      </c>
      <c r="J59358" s="45">
        <v>298.44</v>
      </c>
      <c r="M59358" s="48">
        <v>38548</v>
      </c>
      <c r="N59358" s="45">
        <v>1095</v>
      </c>
      <c r="V59358" s="46"/>
      <c r="W59358" s="46"/>
      <c r="Y59358" s="46"/>
      <c r="Z59358" s="46"/>
      <c r="AA59358" s="46"/>
      <c r="AB59358" s="46"/>
      <c r="AC59358" s="46"/>
      <c r="AD59358" s="46"/>
      <c r="AE59358" s="46"/>
      <c r="AF59358" s="46"/>
      <c r="AG59358" s="45">
        <v>10</v>
      </c>
      <c r="AH59358" s="45">
        <v>10</v>
      </c>
      <c r="AI59358" s="45">
        <v>252</v>
      </c>
      <c r="AT59358" s="46"/>
      <c r="AU59358" s="46"/>
      <c r="BB59358" s="46"/>
      <c r="BC59358" s="46"/>
      <c r="BD59358" s="46"/>
    </row>
    <row r="59359" spans="4:56" ht="15" x14ac:dyDescent="0.2">
      <c r="D59359" s="45">
        <v>4304</v>
      </c>
      <c r="E59359" s="45">
        <v>0</v>
      </c>
      <c r="F59359" s="45">
        <v>0</v>
      </c>
      <c r="G59359" s="45">
        <v>1</v>
      </c>
      <c r="H59359" s="45">
        <v>267</v>
      </c>
      <c r="I59359" s="48">
        <v>38542</v>
      </c>
      <c r="J59359" s="45">
        <v>65.66</v>
      </c>
      <c r="M59359" s="48">
        <v>38548</v>
      </c>
      <c r="N59359" s="45">
        <v>1095</v>
      </c>
      <c r="V59359" s="46"/>
      <c r="W59359" s="46"/>
      <c r="Y59359" s="46"/>
      <c r="Z59359" s="46"/>
      <c r="AA59359" s="46"/>
      <c r="AB59359" s="46"/>
      <c r="AC59359" s="46"/>
      <c r="AD59359" s="46"/>
      <c r="AE59359" s="46"/>
      <c r="AF59359" s="46"/>
      <c r="AG59359" s="45">
        <v>10</v>
      </c>
      <c r="AH59359" s="45">
        <v>11</v>
      </c>
      <c r="AI59359" s="45">
        <v>223</v>
      </c>
      <c r="AJ59359" s="46"/>
      <c r="AK59359" s="46"/>
      <c r="AL59359" s="46"/>
      <c r="AP59359" s="46"/>
      <c r="AQ59359" s="46"/>
      <c r="AT59359" s="46"/>
      <c r="AU59359" s="46"/>
      <c r="BB59359" s="46"/>
      <c r="BC59359" s="46"/>
      <c r="BD59359" s="46"/>
    </row>
    <row r="59360" spans="4:56" ht="15" x14ac:dyDescent="0.2">
      <c r="D59360" s="45">
        <v>5925</v>
      </c>
      <c r="E59360" s="45">
        <v>0</v>
      </c>
      <c r="F59360" s="45">
        <v>0</v>
      </c>
      <c r="G59360" s="45">
        <v>1</v>
      </c>
      <c r="H59360" s="45">
        <v>267</v>
      </c>
      <c r="I59360" s="48">
        <v>38528</v>
      </c>
      <c r="J59360" s="45">
        <v>440.4</v>
      </c>
      <c r="M59360" s="48">
        <v>38534</v>
      </c>
      <c r="N59360" s="45">
        <v>1095</v>
      </c>
      <c r="V59360" s="46"/>
      <c r="W59360" s="46"/>
      <c r="Y59360" s="46"/>
      <c r="Z59360" s="46"/>
      <c r="AA59360" s="46"/>
      <c r="AB59360" s="46"/>
      <c r="AC59360" s="46"/>
      <c r="AD59360" s="46"/>
      <c r="AE59360" s="46"/>
      <c r="AF59360" s="46"/>
      <c r="AG59360" s="45">
        <v>10</v>
      </c>
      <c r="AH59360" s="45">
        <v>10</v>
      </c>
      <c r="AI59360" s="45">
        <v>243</v>
      </c>
      <c r="AT59360" s="46"/>
      <c r="AU59360" s="46"/>
      <c r="BB59360" s="46"/>
      <c r="BC59360" s="46"/>
      <c r="BD59360" s="46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3906"/>
  <sheetViews>
    <sheetView zoomScaleNormal="100" workbookViewId="0">
      <pane xSplit="5" ySplit="1" topLeftCell="DJ2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2.75" x14ac:dyDescent="0.2"/>
  <cols>
    <col min="1" max="1" width="31" bestFit="1" customWidth="1"/>
    <col min="2" max="2" width="15.5703125" customWidth="1"/>
    <col min="3" max="3" width="16.42578125" customWidth="1"/>
    <col min="4" max="4" width="11.85546875" customWidth="1"/>
    <col min="5" max="5" width="16" customWidth="1"/>
    <col min="6" max="6" width="10" customWidth="1"/>
    <col min="7" max="7" width="8" customWidth="1"/>
    <col min="8" max="31" width="10" customWidth="1"/>
    <col min="32" max="40" width="12.85546875" customWidth="1"/>
    <col min="41" max="55" width="14" customWidth="1"/>
    <col min="56" max="64" width="12.85546875" customWidth="1"/>
    <col min="65" max="79" width="14" customWidth="1"/>
    <col min="80" max="88" width="12.85546875" customWidth="1"/>
    <col min="89" max="103" width="14" customWidth="1"/>
    <col min="104" max="112" width="12.85546875" customWidth="1"/>
    <col min="113" max="127" width="14" customWidth="1"/>
    <col min="128" max="136" width="12.85546875" customWidth="1"/>
    <col min="137" max="151" width="14" customWidth="1"/>
    <col min="152" max="160" width="9" customWidth="1"/>
    <col min="161" max="175" width="9.7109375" customWidth="1"/>
    <col min="176" max="178" width="10.140625" bestFit="1" customWidth="1"/>
  </cols>
  <sheetData>
    <row r="1" spans="1:175" x14ac:dyDescent="0.2">
      <c r="A1" s="67" t="s">
        <v>216</v>
      </c>
      <c r="B1" t="s">
        <v>217</v>
      </c>
      <c r="C1" t="s">
        <v>220</v>
      </c>
      <c r="D1" t="s">
        <v>254</v>
      </c>
      <c r="E1" t="s">
        <v>244</v>
      </c>
      <c r="F1" t="s">
        <v>167</v>
      </c>
      <c r="G1" t="s">
        <v>168</v>
      </c>
      <c r="H1" t="s">
        <v>169</v>
      </c>
      <c r="I1" t="s">
        <v>170</v>
      </c>
      <c r="J1" t="s">
        <v>171</v>
      </c>
      <c r="K1" t="s">
        <v>172</v>
      </c>
      <c r="L1" t="s">
        <v>173</v>
      </c>
      <c r="M1" t="s">
        <v>174</v>
      </c>
      <c r="N1" t="s">
        <v>175</v>
      </c>
      <c r="O1" t="s">
        <v>176</v>
      </c>
      <c r="P1" t="s">
        <v>177</v>
      </c>
      <c r="Q1" t="s">
        <v>178</v>
      </c>
      <c r="R1" t="s">
        <v>179</v>
      </c>
      <c r="S1" t="s">
        <v>180</v>
      </c>
      <c r="T1" t="s">
        <v>181</v>
      </c>
      <c r="U1" t="s">
        <v>182</v>
      </c>
      <c r="V1" t="s">
        <v>183</v>
      </c>
      <c r="W1" t="s">
        <v>184</v>
      </c>
      <c r="X1" t="s">
        <v>185</v>
      </c>
      <c r="Y1" t="s">
        <v>186</v>
      </c>
      <c r="Z1" t="s">
        <v>187</v>
      </c>
      <c r="AA1" t="s">
        <v>188</v>
      </c>
      <c r="AB1" t="s">
        <v>189</v>
      </c>
      <c r="AC1" t="s">
        <v>190</v>
      </c>
      <c r="AD1" t="s">
        <v>22</v>
      </c>
      <c r="AE1" t="s">
        <v>23</v>
      </c>
      <c r="AF1" t="s">
        <v>24</v>
      </c>
      <c r="AG1" t="s">
        <v>25</v>
      </c>
      <c r="AH1" t="s">
        <v>26</v>
      </c>
      <c r="AI1" t="s">
        <v>27</v>
      </c>
      <c r="AJ1" t="s">
        <v>28</v>
      </c>
      <c r="AK1" t="s">
        <v>29</v>
      </c>
      <c r="AL1" t="s">
        <v>30</v>
      </c>
      <c r="AM1" t="s">
        <v>31</v>
      </c>
      <c r="AN1" t="s">
        <v>32</v>
      </c>
      <c r="AO1" t="s">
        <v>33</v>
      </c>
      <c r="AP1" t="s">
        <v>34</v>
      </c>
      <c r="AQ1" t="s">
        <v>35</v>
      </c>
      <c r="AR1" t="s">
        <v>36</v>
      </c>
      <c r="AS1" t="s">
        <v>37</v>
      </c>
      <c r="AT1" t="s">
        <v>38</v>
      </c>
      <c r="AU1" t="s">
        <v>39</v>
      </c>
      <c r="AV1" t="s">
        <v>40</v>
      </c>
      <c r="AW1" t="s">
        <v>41</v>
      </c>
      <c r="AX1" t="s">
        <v>42</v>
      </c>
      <c r="AY1" t="s">
        <v>43</v>
      </c>
      <c r="AZ1" t="s">
        <v>44</v>
      </c>
      <c r="BA1" t="s">
        <v>45</v>
      </c>
      <c r="BB1" t="s">
        <v>46</v>
      </c>
      <c r="BC1" t="s">
        <v>47</v>
      </c>
      <c r="BD1" t="s">
        <v>48</v>
      </c>
      <c r="BE1" t="s">
        <v>49</v>
      </c>
      <c r="BF1" t="s">
        <v>50</v>
      </c>
      <c r="BG1" t="s">
        <v>51</v>
      </c>
      <c r="BH1" t="s">
        <v>52</v>
      </c>
      <c r="BI1" t="s">
        <v>53</v>
      </c>
      <c r="BJ1" t="s">
        <v>54</v>
      </c>
      <c r="BK1" t="s">
        <v>55</v>
      </c>
      <c r="BL1" t="s">
        <v>56</v>
      </c>
      <c r="BM1" t="s">
        <v>57</v>
      </c>
      <c r="BN1" t="s">
        <v>58</v>
      </c>
      <c r="BO1" t="s">
        <v>59</v>
      </c>
      <c r="BP1" t="s">
        <v>60</v>
      </c>
      <c r="BQ1" t="s">
        <v>61</v>
      </c>
      <c r="BR1" t="s">
        <v>62</v>
      </c>
      <c r="BS1" t="s">
        <v>63</v>
      </c>
      <c r="BT1" t="s">
        <v>64</v>
      </c>
      <c r="BU1" t="s">
        <v>65</v>
      </c>
      <c r="BV1" t="s">
        <v>66</v>
      </c>
      <c r="BW1" t="s">
        <v>67</v>
      </c>
      <c r="BX1" t="s">
        <v>68</v>
      </c>
      <c r="BY1" t="s">
        <v>69</v>
      </c>
      <c r="BZ1" t="s">
        <v>70</v>
      </c>
      <c r="CA1" t="s">
        <v>71</v>
      </c>
      <c r="CB1" t="s">
        <v>72</v>
      </c>
      <c r="CC1" t="s">
        <v>73</v>
      </c>
      <c r="CD1" t="s">
        <v>74</v>
      </c>
      <c r="CE1" t="s">
        <v>75</v>
      </c>
      <c r="CF1" t="s">
        <v>76</v>
      </c>
      <c r="CG1" t="s">
        <v>77</v>
      </c>
      <c r="CH1" t="s">
        <v>78</v>
      </c>
      <c r="CI1" t="s">
        <v>79</v>
      </c>
      <c r="CJ1" t="s">
        <v>80</v>
      </c>
      <c r="CK1" t="s">
        <v>81</v>
      </c>
      <c r="CL1" t="s">
        <v>82</v>
      </c>
      <c r="CM1" t="s">
        <v>83</v>
      </c>
      <c r="CN1" t="s">
        <v>84</v>
      </c>
      <c r="CO1" t="s">
        <v>85</v>
      </c>
      <c r="CP1" t="s">
        <v>86</v>
      </c>
      <c r="CQ1" t="s">
        <v>87</v>
      </c>
      <c r="CR1" t="s">
        <v>88</v>
      </c>
      <c r="CS1" t="s">
        <v>89</v>
      </c>
      <c r="CT1" t="s">
        <v>90</v>
      </c>
      <c r="CU1" t="s">
        <v>91</v>
      </c>
      <c r="CV1" t="s">
        <v>92</v>
      </c>
      <c r="CW1" t="s">
        <v>93</v>
      </c>
      <c r="CX1" t="s">
        <v>94</v>
      </c>
      <c r="CY1" t="s">
        <v>95</v>
      </c>
      <c r="CZ1" t="s">
        <v>96</v>
      </c>
      <c r="DA1" t="s">
        <v>97</v>
      </c>
      <c r="DB1" t="s">
        <v>98</v>
      </c>
      <c r="DC1" t="s">
        <v>99</v>
      </c>
      <c r="DD1" t="s">
        <v>100</v>
      </c>
      <c r="DE1" t="s">
        <v>101</v>
      </c>
      <c r="DF1" t="s">
        <v>102</v>
      </c>
      <c r="DG1" t="s">
        <v>103</v>
      </c>
      <c r="DH1" t="s">
        <v>104</v>
      </c>
      <c r="DI1" t="s">
        <v>105</v>
      </c>
      <c r="DJ1" t="s">
        <v>106</v>
      </c>
      <c r="DK1" t="s">
        <v>107</v>
      </c>
      <c r="DL1" t="s">
        <v>108</v>
      </c>
      <c r="DM1" t="s">
        <v>109</v>
      </c>
      <c r="DN1" t="s">
        <v>110</v>
      </c>
      <c r="DO1" t="s">
        <v>111</v>
      </c>
      <c r="DP1" t="s">
        <v>112</v>
      </c>
      <c r="DQ1" t="s">
        <v>113</v>
      </c>
      <c r="DR1" t="s">
        <v>114</v>
      </c>
      <c r="DS1" t="s">
        <v>115</v>
      </c>
      <c r="DT1" t="s">
        <v>116</v>
      </c>
      <c r="DU1" t="s">
        <v>117</v>
      </c>
      <c r="DV1" t="s">
        <v>118</v>
      </c>
      <c r="DW1" t="s">
        <v>119</v>
      </c>
      <c r="DX1" t="s">
        <v>120</v>
      </c>
      <c r="DY1" t="s">
        <v>121</v>
      </c>
      <c r="DZ1" t="s">
        <v>122</v>
      </c>
      <c r="EA1" t="s">
        <v>123</v>
      </c>
      <c r="EB1" t="s">
        <v>124</v>
      </c>
      <c r="EC1" t="s">
        <v>125</v>
      </c>
      <c r="ED1" t="s">
        <v>126</v>
      </c>
      <c r="EE1" t="s">
        <v>127</v>
      </c>
      <c r="EF1" t="s">
        <v>128</v>
      </c>
      <c r="EG1" t="s">
        <v>129</v>
      </c>
      <c r="EH1" t="s">
        <v>130</v>
      </c>
      <c r="EI1" t="s">
        <v>131</v>
      </c>
      <c r="EJ1" t="s">
        <v>132</v>
      </c>
      <c r="EK1" t="s">
        <v>133</v>
      </c>
      <c r="EL1" t="s">
        <v>134</v>
      </c>
      <c r="EM1" t="s">
        <v>135</v>
      </c>
      <c r="EN1" t="s">
        <v>136</v>
      </c>
      <c r="EO1" t="s">
        <v>137</v>
      </c>
      <c r="EP1" t="s">
        <v>138</v>
      </c>
      <c r="EQ1" t="s">
        <v>139</v>
      </c>
      <c r="ER1" t="s">
        <v>140</v>
      </c>
      <c r="ES1" t="s">
        <v>141</v>
      </c>
      <c r="ET1" t="s">
        <v>142</v>
      </c>
      <c r="EU1" t="s">
        <v>143</v>
      </c>
      <c r="EV1" t="s">
        <v>144</v>
      </c>
      <c r="EW1" t="s">
        <v>145</v>
      </c>
      <c r="EX1" t="s">
        <v>146</v>
      </c>
      <c r="EY1" t="s">
        <v>147</v>
      </c>
      <c r="EZ1" t="s">
        <v>148</v>
      </c>
      <c r="FA1" t="s">
        <v>149</v>
      </c>
      <c r="FB1" t="s">
        <v>150</v>
      </c>
      <c r="FC1" t="s">
        <v>151</v>
      </c>
      <c r="FD1" t="s">
        <v>152</v>
      </c>
      <c r="FE1" t="s">
        <v>153</v>
      </c>
      <c r="FF1" t="s">
        <v>154</v>
      </c>
      <c r="FG1" t="s">
        <v>155</v>
      </c>
      <c r="FH1" t="s">
        <v>156</v>
      </c>
      <c r="FI1" t="s">
        <v>157</v>
      </c>
      <c r="FJ1" t="s">
        <v>158</v>
      </c>
      <c r="FK1" t="s">
        <v>159</v>
      </c>
      <c r="FL1" t="s">
        <v>160</v>
      </c>
      <c r="FM1" t="s">
        <v>161</v>
      </c>
      <c r="FN1" t="s">
        <v>162</v>
      </c>
      <c r="FO1" t="s">
        <v>163</v>
      </c>
      <c r="FP1" t="s">
        <v>164</v>
      </c>
      <c r="FQ1" t="s">
        <v>165</v>
      </c>
      <c r="FR1" t="s">
        <v>256</v>
      </c>
      <c r="FS1" t="s">
        <v>261</v>
      </c>
    </row>
    <row r="2" spans="1:175" x14ac:dyDescent="0.2">
      <c r="A2" t="s">
        <v>1</v>
      </c>
      <c r="B2" t="s">
        <v>202</v>
      </c>
      <c r="C2">
        <v>42167</v>
      </c>
      <c r="D2">
        <v>5</v>
      </c>
      <c r="E2">
        <v>55</v>
      </c>
      <c r="F2">
        <v>2.8712979999999999</v>
      </c>
      <c r="G2">
        <v>2.8085070000000001</v>
      </c>
      <c r="H2">
        <v>2.7846959999999998</v>
      </c>
      <c r="I2">
        <v>2.7578860000000001</v>
      </c>
      <c r="J2">
        <v>2.8217059999999998</v>
      </c>
      <c r="K2">
        <v>2.9209399999999999</v>
      </c>
      <c r="L2">
        <v>3.1406170000000002</v>
      </c>
      <c r="M2">
        <v>3.4519500000000001</v>
      </c>
      <c r="N2">
        <v>3.6262089999999998</v>
      </c>
      <c r="O2">
        <v>3.839191</v>
      </c>
      <c r="P2">
        <v>4.04535</v>
      </c>
      <c r="Q2">
        <v>4.038062</v>
      </c>
      <c r="R2">
        <v>3.8958940000000002</v>
      </c>
      <c r="S2">
        <v>3.9029470000000002</v>
      </c>
      <c r="T2">
        <v>3.7188870000000001</v>
      </c>
      <c r="U2">
        <v>3.5264250000000001</v>
      </c>
      <c r="V2">
        <v>3.273844</v>
      </c>
      <c r="W2">
        <v>2.9518810000000002</v>
      </c>
      <c r="X2">
        <v>2.6750289999999999</v>
      </c>
      <c r="Y2">
        <v>2.8322880000000001</v>
      </c>
      <c r="Z2">
        <v>2.9565519999999998</v>
      </c>
      <c r="AA2">
        <v>2.994653</v>
      </c>
      <c r="AB2">
        <v>2.8804099999999999</v>
      </c>
      <c r="AC2">
        <v>2.778378</v>
      </c>
      <c r="AD2">
        <v>-1.8143900000000001E-2</v>
      </c>
      <c r="AE2">
        <v>-2.4579299999999998E-2</v>
      </c>
      <c r="AF2">
        <v>-1.5745700000000001E-2</v>
      </c>
      <c r="AG2">
        <v>3.5324099999999997E-2</v>
      </c>
      <c r="AH2">
        <v>4.8625300000000003E-2</v>
      </c>
      <c r="AI2">
        <v>3.71475E-2</v>
      </c>
      <c r="AJ2">
        <v>4.0136999999999999E-2</v>
      </c>
      <c r="AK2">
        <v>2.3490500000000001E-2</v>
      </c>
      <c r="AL2">
        <v>3.40448E-2</v>
      </c>
      <c r="AM2">
        <v>-1.6966599999999998E-2</v>
      </c>
      <c r="AN2">
        <v>4.3344999999999998E-3</v>
      </c>
      <c r="AO2">
        <v>5.6021999999999999E-3</v>
      </c>
      <c r="AP2">
        <v>-3.0082299999999999E-2</v>
      </c>
      <c r="AQ2">
        <v>-6.5619300000000005E-2</v>
      </c>
      <c r="AR2">
        <v>-5.7227E-2</v>
      </c>
      <c r="AS2">
        <v>0.12830359999999999</v>
      </c>
      <c r="AT2">
        <v>0.14123289999999999</v>
      </c>
      <c r="AU2">
        <v>0.13641739999999999</v>
      </c>
      <c r="AV2">
        <v>0.19175220000000001</v>
      </c>
      <c r="AW2">
        <v>0.22687109999999999</v>
      </c>
      <c r="AX2">
        <v>0.22260859999999999</v>
      </c>
      <c r="AY2">
        <v>8.7662599999999993E-2</v>
      </c>
      <c r="AZ2">
        <v>5.9380599999999999E-2</v>
      </c>
      <c r="BA2">
        <v>4.8103300000000002E-2</v>
      </c>
      <c r="BB2">
        <v>-5.2927E-3</v>
      </c>
      <c r="BC2">
        <v>-1.1295400000000001E-2</v>
      </c>
      <c r="BD2">
        <v>-8.1970000000000003E-4</v>
      </c>
      <c r="BE2">
        <v>4.4027299999999998E-2</v>
      </c>
      <c r="BF2">
        <v>5.7346599999999998E-2</v>
      </c>
      <c r="BG2">
        <v>4.6121099999999998E-2</v>
      </c>
      <c r="BH2">
        <v>5.0207700000000001E-2</v>
      </c>
      <c r="BI2">
        <v>3.6084100000000001E-2</v>
      </c>
      <c r="BJ2">
        <v>4.7522700000000001E-2</v>
      </c>
      <c r="BK2">
        <v>-2.8928999999999999E-3</v>
      </c>
      <c r="BL2">
        <v>1.7982600000000001E-2</v>
      </c>
      <c r="BM2">
        <v>1.7542200000000001E-2</v>
      </c>
      <c r="BN2">
        <v>-1.48077E-2</v>
      </c>
      <c r="BO2">
        <v>-4.9684699999999998E-2</v>
      </c>
      <c r="BP2">
        <v>-4.0990699999999998E-2</v>
      </c>
      <c r="BQ2">
        <v>0.1446442</v>
      </c>
      <c r="BR2">
        <v>0.15798599999999999</v>
      </c>
      <c r="BS2">
        <v>0.15314050000000001</v>
      </c>
      <c r="BT2">
        <v>0.20929159999999999</v>
      </c>
      <c r="BU2">
        <v>0.2439954</v>
      </c>
      <c r="BV2">
        <v>0.23971629999999999</v>
      </c>
      <c r="BW2">
        <v>0.1049948</v>
      </c>
      <c r="BX2">
        <v>7.6675599999999997E-2</v>
      </c>
      <c r="BY2">
        <v>6.7219000000000001E-2</v>
      </c>
      <c r="BZ2">
        <v>3.6080999999999999E-3</v>
      </c>
      <c r="CA2">
        <v>-2.0950000000000001E-3</v>
      </c>
      <c r="CB2">
        <v>9.5180000000000004E-3</v>
      </c>
      <c r="CC2">
        <v>5.0055099999999998E-2</v>
      </c>
      <c r="CD2">
        <v>6.3386899999999996E-2</v>
      </c>
      <c r="CE2">
        <v>5.2336199999999999E-2</v>
      </c>
      <c r="CF2">
        <v>5.7182700000000003E-2</v>
      </c>
      <c r="CG2">
        <v>4.4806499999999999E-2</v>
      </c>
      <c r="CH2">
        <v>5.6857499999999998E-2</v>
      </c>
      <c r="CI2">
        <v>6.8545000000000003E-3</v>
      </c>
      <c r="CJ2">
        <v>2.7435299999999999E-2</v>
      </c>
      <c r="CK2">
        <v>2.5811899999999999E-2</v>
      </c>
      <c r="CL2">
        <v>-4.2284999999999996E-3</v>
      </c>
      <c r="CM2">
        <v>-3.8648399999999999E-2</v>
      </c>
      <c r="CN2">
        <v>-2.9745600000000001E-2</v>
      </c>
      <c r="CO2">
        <v>0.15596160000000001</v>
      </c>
      <c r="CP2">
        <v>0.16958909999999999</v>
      </c>
      <c r="CQ2">
        <v>0.1647228</v>
      </c>
      <c r="CR2">
        <v>0.22143930000000001</v>
      </c>
      <c r="CS2">
        <v>0.25585550000000001</v>
      </c>
      <c r="CT2">
        <v>0.25156509999999999</v>
      </c>
      <c r="CU2">
        <v>0.11699900000000001</v>
      </c>
      <c r="CV2">
        <v>8.8654200000000002E-2</v>
      </c>
      <c r="CW2">
        <v>8.0458600000000005E-2</v>
      </c>
      <c r="CX2">
        <v>1.25088E-2</v>
      </c>
      <c r="CY2">
        <v>7.1053000000000002E-3</v>
      </c>
      <c r="CZ2">
        <v>1.98558E-2</v>
      </c>
      <c r="DA2">
        <v>5.6082899999999998E-2</v>
      </c>
      <c r="DB2">
        <v>6.9427199999999994E-2</v>
      </c>
      <c r="DC2">
        <v>5.8551300000000001E-2</v>
      </c>
      <c r="DD2">
        <v>6.4157599999999995E-2</v>
      </c>
      <c r="DE2">
        <v>5.3528800000000001E-2</v>
      </c>
      <c r="DF2">
        <v>6.6192200000000007E-2</v>
      </c>
      <c r="DG2">
        <v>1.6601899999999999E-2</v>
      </c>
      <c r="DH2">
        <v>3.6887999999999997E-2</v>
      </c>
      <c r="DI2">
        <v>3.4081500000000001E-2</v>
      </c>
      <c r="DJ2">
        <v>6.3505999999999996E-3</v>
      </c>
      <c r="DK2">
        <v>-2.7612100000000001E-2</v>
      </c>
      <c r="DL2">
        <v>-1.85004E-2</v>
      </c>
      <c r="DM2">
        <v>0.16727900000000001</v>
      </c>
      <c r="DN2">
        <v>0.1811922</v>
      </c>
      <c r="DO2">
        <v>0.1763052</v>
      </c>
      <c r="DP2">
        <v>0.23358699999999999</v>
      </c>
      <c r="DQ2">
        <v>0.2677157</v>
      </c>
      <c r="DR2">
        <v>0.26341379999999998</v>
      </c>
      <c r="DS2">
        <v>0.12900329999999999</v>
      </c>
      <c r="DT2">
        <v>0.10063270000000001</v>
      </c>
      <c r="DU2">
        <v>9.3698100000000006E-2</v>
      </c>
      <c r="DV2">
        <v>2.53601E-2</v>
      </c>
      <c r="DW2">
        <v>2.03892E-2</v>
      </c>
      <c r="DX2">
        <v>3.4781800000000002E-2</v>
      </c>
      <c r="DY2">
        <v>6.4786099999999999E-2</v>
      </c>
      <c r="DZ2">
        <v>7.8148499999999996E-2</v>
      </c>
      <c r="EA2">
        <v>6.7524799999999996E-2</v>
      </c>
      <c r="EB2">
        <v>7.42284E-2</v>
      </c>
      <c r="EC2">
        <v>6.6122399999999998E-2</v>
      </c>
      <c r="ED2">
        <v>7.9670099999999994E-2</v>
      </c>
      <c r="EE2">
        <v>3.0675600000000001E-2</v>
      </c>
      <c r="EF2">
        <v>5.05361E-2</v>
      </c>
      <c r="EG2">
        <v>4.6021600000000003E-2</v>
      </c>
      <c r="EH2">
        <v>2.1625200000000001E-2</v>
      </c>
      <c r="EI2">
        <v>-1.16775E-2</v>
      </c>
      <c r="EJ2">
        <v>-2.2642000000000001E-3</v>
      </c>
      <c r="EK2">
        <v>0.18361959999999999</v>
      </c>
      <c r="EL2">
        <v>0.19794529999999999</v>
      </c>
      <c r="EM2">
        <v>0.19302820000000001</v>
      </c>
      <c r="EN2">
        <v>0.25112630000000002</v>
      </c>
      <c r="EO2">
        <v>0.28483989999999998</v>
      </c>
      <c r="EP2">
        <v>0.28052149999999998</v>
      </c>
      <c r="EQ2">
        <v>0.14633550000000001</v>
      </c>
      <c r="ER2">
        <v>0.1179278</v>
      </c>
      <c r="ES2">
        <v>0.11281389999999999</v>
      </c>
      <c r="ET2">
        <v>69.976910000000004</v>
      </c>
      <c r="EU2">
        <v>68.831710000000001</v>
      </c>
      <c r="EV2">
        <v>67.681110000000004</v>
      </c>
      <c r="EW2">
        <v>66.516800000000003</v>
      </c>
      <c r="EX2">
        <v>65.697630000000004</v>
      </c>
      <c r="EY2">
        <v>64.903329999999997</v>
      </c>
      <c r="EZ2">
        <v>65.72099</v>
      </c>
      <c r="FA2">
        <v>68.065709999999996</v>
      </c>
      <c r="FB2">
        <v>70.889529999999993</v>
      </c>
      <c r="FC2">
        <v>74.83999</v>
      </c>
      <c r="FD2">
        <v>78.671959999999999</v>
      </c>
      <c r="FE2">
        <v>82.214939999999999</v>
      </c>
      <c r="FF2">
        <v>83.922920000000005</v>
      </c>
      <c r="FG2">
        <v>85.322130000000001</v>
      </c>
      <c r="FH2">
        <v>86.380449999999996</v>
      </c>
      <c r="FI2">
        <v>85.754260000000002</v>
      </c>
      <c r="FJ2">
        <v>85.770390000000006</v>
      </c>
      <c r="FK2">
        <v>84.834339999999997</v>
      </c>
      <c r="FL2">
        <v>82.314980000000006</v>
      </c>
      <c r="FM2">
        <v>80.296440000000004</v>
      </c>
      <c r="FN2">
        <v>77.530559999999994</v>
      </c>
      <c r="FO2">
        <v>76.102810000000005</v>
      </c>
      <c r="FP2">
        <v>74.222669999999994</v>
      </c>
      <c r="FQ2">
        <v>72.619749999999996</v>
      </c>
      <c r="FR2">
        <v>1.7589899999999999E-2</v>
      </c>
      <c r="FS2">
        <v>1</v>
      </c>
    </row>
    <row r="3" spans="1:175" x14ac:dyDescent="0.2">
      <c r="A3" t="s">
        <v>1</v>
      </c>
      <c r="B3" t="s">
        <v>202</v>
      </c>
      <c r="C3">
        <v>42180</v>
      </c>
      <c r="D3">
        <v>3</v>
      </c>
      <c r="E3">
        <v>55</v>
      </c>
      <c r="F3">
        <v>2.8498299999999999</v>
      </c>
      <c r="G3">
        <v>2.7693300000000001</v>
      </c>
      <c r="H3">
        <v>2.7409659999999998</v>
      </c>
      <c r="I3">
        <v>2.712218</v>
      </c>
      <c r="J3">
        <v>2.7953960000000002</v>
      </c>
      <c r="K3">
        <v>2.9009490000000002</v>
      </c>
      <c r="L3">
        <v>3.119046</v>
      </c>
      <c r="M3">
        <v>3.4886949999999999</v>
      </c>
      <c r="N3">
        <v>3.7700070000000001</v>
      </c>
      <c r="O3">
        <v>3.9863200000000001</v>
      </c>
      <c r="P3">
        <v>4.2093470000000002</v>
      </c>
      <c r="Q3">
        <v>4.2878179999999997</v>
      </c>
      <c r="R3">
        <v>4.2404669999999998</v>
      </c>
      <c r="S3">
        <v>4.3043769999999997</v>
      </c>
      <c r="T3">
        <v>4.1829090000000004</v>
      </c>
      <c r="U3">
        <v>4.1050779999999998</v>
      </c>
      <c r="V3">
        <v>3.8488180000000001</v>
      </c>
      <c r="W3">
        <v>3.5395590000000001</v>
      </c>
      <c r="X3">
        <v>3.4486849999999998</v>
      </c>
      <c r="Y3">
        <v>3.5143610000000001</v>
      </c>
      <c r="Z3">
        <v>3.298082</v>
      </c>
      <c r="AA3">
        <v>3.232345</v>
      </c>
      <c r="AB3">
        <v>3.0973730000000002</v>
      </c>
      <c r="AC3">
        <v>3.0795979999999998</v>
      </c>
      <c r="AD3">
        <v>-3.3424599999999999E-2</v>
      </c>
      <c r="AE3">
        <v>-3.6532200000000001E-2</v>
      </c>
      <c r="AF3">
        <v>-1.6619800000000001E-2</v>
      </c>
      <c r="AG3">
        <v>1.33207E-2</v>
      </c>
      <c r="AH3">
        <v>1.6750399999999999E-2</v>
      </c>
      <c r="AI3">
        <v>2.3222199999999998E-2</v>
      </c>
      <c r="AJ3">
        <v>2.85201E-2</v>
      </c>
      <c r="AK3">
        <v>1.9882199999999999E-2</v>
      </c>
      <c r="AL3">
        <v>1.7275800000000001E-2</v>
      </c>
      <c r="AM3">
        <v>5.2947000000000003E-3</v>
      </c>
      <c r="AN3">
        <v>1.9318800000000001E-2</v>
      </c>
      <c r="AO3">
        <v>1.9973999999999999E-2</v>
      </c>
      <c r="AP3">
        <v>-3.4474200000000003E-2</v>
      </c>
      <c r="AQ3">
        <v>0.12729670000000001</v>
      </c>
      <c r="AR3">
        <v>0.13066659999999999</v>
      </c>
      <c r="AS3">
        <v>0.110221</v>
      </c>
      <c r="AT3">
        <v>0.10209260000000001</v>
      </c>
      <c r="AU3">
        <v>0.11754340000000001</v>
      </c>
      <c r="AV3">
        <v>0.11356430000000001</v>
      </c>
      <c r="AW3">
        <v>-3.9534000000000001E-3</v>
      </c>
      <c r="AX3">
        <v>-3.0387899999999999E-2</v>
      </c>
      <c r="AY3">
        <v>-2.8931800000000001E-2</v>
      </c>
      <c r="AZ3">
        <v>-2.3783499999999999E-2</v>
      </c>
      <c r="BA3">
        <v>-2.94454E-2</v>
      </c>
      <c r="BB3">
        <v>-2.4876800000000001E-2</v>
      </c>
      <c r="BC3">
        <v>-2.7535299999999999E-2</v>
      </c>
      <c r="BD3">
        <v>-8.7717999999999997E-3</v>
      </c>
      <c r="BE3">
        <v>1.79512E-2</v>
      </c>
      <c r="BF3">
        <v>2.16791E-2</v>
      </c>
      <c r="BG3">
        <v>2.8112600000000001E-2</v>
      </c>
      <c r="BH3">
        <v>3.3405200000000003E-2</v>
      </c>
      <c r="BI3">
        <v>2.6246800000000001E-2</v>
      </c>
      <c r="BJ3">
        <v>2.4214400000000001E-2</v>
      </c>
      <c r="BK3">
        <v>1.5590100000000001E-2</v>
      </c>
      <c r="BL3">
        <v>2.9398400000000002E-2</v>
      </c>
      <c r="BM3">
        <v>2.9562700000000001E-2</v>
      </c>
      <c r="BN3">
        <v>-2.2344300000000001E-2</v>
      </c>
      <c r="BO3">
        <v>0.13898540000000001</v>
      </c>
      <c r="BP3">
        <v>0.14135120000000001</v>
      </c>
      <c r="BQ3">
        <v>0.12132510000000001</v>
      </c>
      <c r="BR3">
        <v>0.1127151</v>
      </c>
      <c r="BS3">
        <v>0.1283019</v>
      </c>
      <c r="BT3">
        <v>0.1242413</v>
      </c>
      <c r="BU3">
        <v>6.3670999999999997E-3</v>
      </c>
      <c r="BV3">
        <v>-1.9914600000000001E-2</v>
      </c>
      <c r="BW3">
        <v>-1.8138399999999999E-2</v>
      </c>
      <c r="BX3">
        <v>-1.22763E-2</v>
      </c>
      <c r="BY3">
        <v>-1.6905099999999999E-2</v>
      </c>
      <c r="BZ3">
        <v>-1.89567E-2</v>
      </c>
      <c r="CA3">
        <v>-2.1304E-2</v>
      </c>
      <c r="CB3">
        <v>-3.3362000000000001E-3</v>
      </c>
      <c r="CC3">
        <v>2.1158199999999999E-2</v>
      </c>
      <c r="CD3">
        <v>2.5092799999999998E-2</v>
      </c>
      <c r="CE3">
        <v>3.1499600000000003E-2</v>
      </c>
      <c r="CF3">
        <v>3.6788599999999998E-2</v>
      </c>
      <c r="CG3">
        <v>3.0654799999999999E-2</v>
      </c>
      <c r="CH3">
        <v>2.90201E-2</v>
      </c>
      <c r="CI3">
        <v>2.27207E-2</v>
      </c>
      <c r="CJ3">
        <v>3.6379500000000002E-2</v>
      </c>
      <c r="CK3">
        <v>3.6203899999999997E-2</v>
      </c>
      <c r="CL3">
        <v>-1.39431E-2</v>
      </c>
      <c r="CM3">
        <v>0.14708089999999999</v>
      </c>
      <c r="CN3">
        <v>0.1487513</v>
      </c>
      <c r="CO3">
        <v>0.12901580000000001</v>
      </c>
      <c r="CP3">
        <v>0.12007230000000001</v>
      </c>
      <c r="CQ3">
        <v>0.13575319999999999</v>
      </c>
      <c r="CR3">
        <v>0.13163610000000001</v>
      </c>
      <c r="CS3">
        <v>1.3514999999999999E-2</v>
      </c>
      <c r="CT3">
        <v>-1.2660899999999999E-2</v>
      </c>
      <c r="CU3">
        <v>-1.0662899999999999E-2</v>
      </c>
      <c r="CV3">
        <v>-4.3064000000000002E-3</v>
      </c>
      <c r="CW3">
        <v>-8.2196999999999999E-3</v>
      </c>
      <c r="CX3">
        <v>-1.3036499999999999E-2</v>
      </c>
      <c r="CY3">
        <v>-1.50727E-2</v>
      </c>
      <c r="CZ3">
        <v>2.0993000000000001E-3</v>
      </c>
      <c r="DA3">
        <v>2.43652E-2</v>
      </c>
      <c r="DB3">
        <v>2.8506400000000001E-2</v>
      </c>
      <c r="DC3">
        <v>3.48867E-2</v>
      </c>
      <c r="DD3">
        <v>4.0172100000000002E-2</v>
      </c>
      <c r="DE3">
        <v>3.5062900000000001E-2</v>
      </c>
      <c r="DF3">
        <v>3.3825800000000003E-2</v>
      </c>
      <c r="DG3">
        <v>2.9851300000000001E-2</v>
      </c>
      <c r="DH3">
        <v>4.3360700000000002E-2</v>
      </c>
      <c r="DI3">
        <v>4.2845000000000001E-2</v>
      </c>
      <c r="DJ3">
        <v>-5.5420000000000001E-3</v>
      </c>
      <c r="DK3">
        <v>0.15517649999999999</v>
      </c>
      <c r="DL3">
        <v>0.1561515</v>
      </c>
      <c r="DM3">
        <v>0.13670650000000001</v>
      </c>
      <c r="DN3">
        <v>0.1274294</v>
      </c>
      <c r="DO3">
        <v>0.14320440000000001</v>
      </c>
      <c r="DP3">
        <v>0.13903099999999999</v>
      </c>
      <c r="DQ3">
        <v>2.0663000000000001E-2</v>
      </c>
      <c r="DR3">
        <v>-5.4072E-3</v>
      </c>
      <c r="DS3">
        <v>-3.1874E-3</v>
      </c>
      <c r="DT3">
        <v>3.6635000000000001E-3</v>
      </c>
      <c r="DU3">
        <v>4.6559999999999999E-4</v>
      </c>
      <c r="DV3">
        <v>-4.4887E-3</v>
      </c>
      <c r="DW3">
        <v>-6.0758000000000001E-3</v>
      </c>
      <c r="DX3">
        <v>9.9472999999999992E-3</v>
      </c>
      <c r="DY3">
        <v>2.89956E-2</v>
      </c>
      <c r="DZ3">
        <v>3.3435199999999998E-2</v>
      </c>
      <c r="EA3">
        <v>3.9777100000000003E-2</v>
      </c>
      <c r="EB3">
        <v>4.5057199999999999E-2</v>
      </c>
      <c r="EC3">
        <v>4.1427400000000003E-2</v>
      </c>
      <c r="ED3">
        <v>4.0764399999999999E-2</v>
      </c>
      <c r="EE3">
        <v>4.0146800000000003E-2</v>
      </c>
      <c r="EF3">
        <v>5.3440300000000003E-2</v>
      </c>
      <c r="EG3">
        <v>5.2433800000000003E-2</v>
      </c>
      <c r="EH3">
        <v>6.5878999999999998E-3</v>
      </c>
      <c r="EI3">
        <v>0.16686519999999999</v>
      </c>
      <c r="EJ3">
        <v>0.16683609999999999</v>
      </c>
      <c r="EK3">
        <v>0.14781059999999999</v>
      </c>
      <c r="EL3">
        <v>0.13805200000000001</v>
      </c>
      <c r="EM3">
        <v>0.15396290000000001</v>
      </c>
      <c r="EN3">
        <v>0.14970800000000001</v>
      </c>
      <c r="EO3">
        <v>3.0983500000000001E-2</v>
      </c>
      <c r="EP3">
        <v>5.0660999999999996E-3</v>
      </c>
      <c r="EQ3">
        <v>7.6059999999999999E-3</v>
      </c>
      <c r="ER3">
        <v>1.51708E-2</v>
      </c>
      <c r="ES3">
        <v>1.3005900000000001E-2</v>
      </c>
      <c r="ET3">
        <v>71.15446</v>
      </c>
      <c r="EU3">
        <v>69.96754</v>
      </c>
      <c r="EV3">
        <v>68.746830000000003</v>
      </c>
      <c r="EW3">
        <v>66.983909999999995</v>
      </c>
      <c r="EX3">
        <v>66.231840000000005</v>
      </c>
      <c r="EY3">
        <v>65.610249999999994</v>
      </c>
      <c r="EZ3">
        <v>65.826629999999994</v>
      </c>
      <c r="FA3">
        <v>68.939160000000001</v>
      </c>
      <c r="FB3">
        <v>72.923850000000002</v>
      </c>
      <c r="FC3">
        <v>77.047120000000007</v>
      </c>
      <c r="FD3">
        <v>81.166150000000002</v>
      </c>
      <c r="FE3">
        <v>84.74109</v>
      </c>
      <c r="FF3">
        <v>87.45796</v>
      </c>
      <c r="FG3">
        <v>89.705150000000003</v>
      </c>
      <c r="FH3">
        <v>91.129040000000003</v>
      </c>
      <c r="FI3">
        <v>91.7453</v>
      </c>
      <c r="FJ3">
        <v>90.987880000000004</v>
      </c>
      <c r="FK3">
        <v>90.791499999999999</v>
      </c>
      <c r="FL3">
        <v>90.509190000000004</v>
      </c>
      <c r="FM3">
        <v>87.862639999999999</v>
      </c>
      <c r="FN3">
        <v>83.155869999999993</v>
      </c>
      <c r="FO3">
        <v>80.597440000000006</v>
      </c>
      <c r="FP3">
        <v>78.496420000000001</v>
      </c>
      <c r="FQ3">
        <v>76.532110000000003</v>
      </c>
      <c r="FR3">
        <v>2.3744100000000001E-2</v>
      </c>
      <c r="FS3">
        <v>1</v>
      </c>
    </row>
    <row r="4" spans="1:175" x14ac:dyDescent="0.2">
      <c r="A4" t="s">
        <v>1</v>
      </c>
      <c r="B4" t="s">
        <v>202</v>
      </c>
      <c r="C4">
        <v>42181</v>
      </c>
      <c r="D4">
        <v>2</v>
      </c>
      <c r="E4">
        <v>55</v>
      </c>
      <c r="F4">
        <v>3.0037829999999999</v>
      </c>
      <c r="G4">
        <v>2.9387979999999998</v>
      </c>
      <c r="H4">
        <v>2.9150520000000002</v>
      </c>
      <c r="I4">
        <v>2.8742529999999999</v>
      </c>
      <c r="J4">
        <v>2.9022610000000002</v>
      </c>
      <c r="K4">
        <v>3.0888080000000002</v>
      </c>
      <c r="L4">
        <v>3.192304</v>
      </c>
      <c r="M4">
        <v>3.4539589999999998</v>
      </c>
      <c r="N4">
        <v>3.7236899999999999</v>
      </c>
      <c r="O4">
        <v>3.9312839999999998</v>
      </c>
      <c r="P4">
        <v>4.1299250000000001</v>
      </c>
      <c r="Q4">
        <v>4.2697729999999998</v>
      </c>
      <c r="R4">
        <v>4.1296179999999998</v>
      </c>
      <c r="S4">
        <v>4.0025820000000003</v>
      </c>
      <c r="T4">
        <v>3.9692270000000001</v>
      </c>
      <c r="U4">
        <v>3.8396759999999999</v>
      </c>
      <c r="V4">
        <v>3.5458810000000001</v>
      </c>
      <c r="W4">
        <v>3.2260789999999999</v>
      </c>
      <c r="X4">
        <v>3.0114610000000002</v>
      </c>
      <c r="Y4">
        <v>3.100724</v>
      </c>
      <c r="Z4">
        <v>3.0152160000000001</v>
      </c>
      <c r="AA4">
        <v>2.935384</v>
      </c>
      <c r="AB4">
        <v>3.0151029999999999</v>
      </c>
      <c r="AC4">
        <v>2.9969739999999998</v>
      </c>
      <c r="AD4">
        <v>5.4267999999999999E-3</v>
      </c>
      <c r="AE4">
        <v>4.1149999999999997E-3</v>
      </c>
      <c r="AF4">
        <v>5.6287000000000004E-3</v>
      </c>
      <c r="AG4">
        <v>4.2230000000000002E-3</v>
      </c>
      <c r="AH4">
        <v>4.4653999999999996E-3</v>
      </c>
      <c r="AI4">
        <v>2.5094000000000002E-3</v>
      </c>
      <c r="AJ4">
        <v>7.9395999999999998E-3</v>
      </c>
      <c r="AK4">
        <v>1.0311799999999999E-2</v>
      </c>
      <c r="AL4">
        <v>-5.8313000000000002E-3</v>
      </c>
      <c r="AM4">
        <v>-3.4696000000000002E-3</v>
      </c>
      <c r="AN4">
        <v>-1.4954800000000001E-2</v>
      </c>
      <c r="AO4">
        <v>-1.0720800000000001E-2</v>
      </c>
      <c r="AP4">
        <v>-1.33154E-2</v>
      </c>
      <c r="AQ4">
        <v>-1.7162E-2</v>
      </c>
      <c r="AR4">
        <v>-4.7520800000000002E-2</v>
      </c>
      <c r="AS4">
        <v>-2.50266E-2</v>
      </c>
      <c r="AT4">
        <v>-1.59253E-2</v>
      </c>
      <c r="AU4">
        <v>-3.8157E-3</v>
      </c>
      <c r="AV4">
        <v>-1.11416E-2</v>
      </c>
      <c r="AW4">
        <v>-1.2231000000000001E-2</v>
      </c>
      <c r="AX4">
        <v>-3.9602999999999999E-3</v>
      </c>
      <c r="AY4">
        <v>6.7269000000000001E-3</v>
      </c>
      <c r="AZ4">
        <v>9.9641E-3</v>
      </c>
      <c r="BA4">
        <v>6.5351999999999997E-3</v>
      </c>
      <c r="BB4">
        <v>6.9801999999999998E-3</v>
      </c>
      <c r="BC4">
        <v>5.6563999999999998E-3</v>
      </c>
      <c r="BD4">
        <v>7.1317999999999998E-3</v>
      </c>
      <c r="BE4">
        <v>5.6242999999999996E-3</v>
      </c>
      <c r="BF4">
        <v>5.9657E-3</v>
      </c>
      <c r="BG4">
        <v>3.9233999999999996E-3</v>
      </c>
      <c r="BH4">
        <v>1.0039299999999999E-2</v>
      </c>
      <c r="BI4">
        <v>1.27916E-2</v>
      </c>
      <c r="BJ4">
        <v>-2.9063000000000001E-3</v>
      </c>
      <c r="BK4">
        <v>3.4100000000000002E-5</v>
      </c>
      <c r="BL4">
        <v>-1.1206799999999999E-2</v>
      </c>
      <c r="BM4">
        <v>-6.5323000000000004E-3</v>
      </c>
      <c r="BN4">
        <v>-7.7583000000000001E-3</v>
      </c>
      <c r="BO4">
        <v>-1.1485499999999999E-2</v>
      </c>
      <c r="BP4">
        <v>-4.0852300000000001E-2</v>
      </c>
      <c r="BQ4">
        <v>-1.94842E-2</v>
      </c>
      <c r="BR4">
        <v>-1.2220099999999999E-2</v>
      </c>
      <c r="BS4">
        <v>-1.6925E-3</v>
      </c>
      <c r="BT4">
        <v>-7.4449E-3</v>
      </c>
      <c r="BU4">
        <v>-8.1758999999999998E-3</v>
      </c>
      <c r="BV4">
        <v>-1.4304999999999999E-3</v>
      </c>
      <c r="BW4">
        <v>8.4592000000000001E-3</v>
      </c>
      <c r="BX4">
        <v>1.16078E-2</v>
      </c>
      <c r="BY4">
        <v>7.9214000000000003E-3</v>
      </c>
      <c r="BZ4">
        <v>8.0560000000000007E-3</v>
      </c>
      <c r="CA4">
        <v>6.7239999999999999E-3</v>
      </c>
      <c r="CB4">
        <v>8.1726999999999998E-3</v>
      </c>
      <c r="CC4">
        <v>6.5948999999999999E-3</v>
      </c>
      <c r="CD4">
        <v>7.0048000000000003E-3</v>
      </c>
      <c r="CE4">
        <v>4.9027000000000003E-3</v>
      </c>
      <c r="CF4">
        <v>1.14936E-2</v>
      </c>
      <c r="CG4">
        <v>1.45091E-2</v>
      </c>
      <c r="CH4">
        <v>-8.8049999999999999E-4</v>
      </c>
      <c r="CI4">
        <v>2.4608E-3</v>
      </c>
      <c r="CJ4">
        <v>-8.6108000000000001E-3</v>
      </c>
      <c r="CK4">
        <v>-3.6313999999999999E-3</v>
      </c>
      <c r="CL4">
        <v>-3.9094999999999998E-3</v>
      </c>
      <c r="CM4">
        <v>-7.554E-3</v>
      </c>
      <c r="CN4">
        <v>-3.6233799999999997E-2</v>
      </c>
      <c r="CO4">
        <v>-1.56454E-2</v>
      </c>
      <c r="CP4">
        <v>-9.6539E-3</v>
      </c>
      <c r="CQ4">
        <v>-2.221E-4</v>
      </c>
      <c r="CR4">
        <v>-4.8846000000000002E-3</v>
      </c>
      <c r="CS4">
        <v>-5.3673999999999996E-3</v>
      </c>
      <c r="CT4">
        <v>3.2170000000000001E-4</v>
      </c>
      <c r="CU4">
        <v>9.6589999999999992E-3</v>
      </c>
      <c r="CV4">
        <v>1.27461E-2</v>
      </c>
      <c r="CW4">
        <v>8.8813999999999994E-3</v>
      </c>
      <c r="CX4">
        <v>9.1318000000000007E-3</v>
      </c>
      <c r="CY4">
        <v>7.7916000000000001E-3</v>
      </c>
      <c r="CZ4">
        <v>9.2137E-3</v>
      </c>
      <c r="DA4">
        <v>7.5653999999999999E-3</v>
      </c>
      <c r="DB4">
        <v>8.0438000000000003E-3</v>
      </c>
      <c r="DC4">
        <v>5.8820000000000001E-3</v>
      </c>
      <c r="DD4">
        <v>1.2947800000000001E-2</v>
      </c>
      <c r="DE4">
        <v>1.62267E-2</v>
      </c>
      <c r="DF4">
        <v>1.1452999999999999E-3</v>
      </c>
      <c r="DG4">
        <v>4.8874000000000001E-3</v>
      </c>
      <c r="DH4">
        <v>-6.0149000000000001E-3</v>
      </c>
      <c r="DI4">
        <v>-7.3050000000000003E-4</v>
      </c>
      <c r="DJ4">
        <v>-6.0699999999999998E-5</v>
      </c>
      <c r="DK4">
        <v>-3.6224999999999999E-3</v>
      </c>
      <c r="DL4">
        <v>-3.1615200000000003E-2</v>
      </c>
      <c r="DM4">
        <v>-1.18067E-2</v>
      </c>
      <c r="DN4">
        <v>-7.0876000000000003E-3</v>
      </c>
      <c r="DO4">
        <v>1.2484E-3</v>
      </c>
      <c r="DP4">
        <v>-2.3241999999999998E-3</v>
      </c>
      <c r="DQ4">
        <v>-2.5588E-3</v>
      </c>
      <c r="DR4">
        <v>2.0739E-3</v>
      </c>
      <c r="DS4">
        <v>1.0858899999999999E-2</v>
      </c>
      <c r="DT4">
        <v>1.3884499999999999E-2</v>
      </c>
      <c r="DU4">
        <v>9.8414999999999996E-3</v>
      </c>
      <c r="DV4">
        <v>1.0685099999999999E-2</v>
      </c>
      <c r="DW4">
        <v>9.3331000000000004E-3</v>
      </c>
      <c r="DX4">
        <v>1.07168E-2</v>
      </c>
      <c r="DY4">
        <v>8.9666999999999993E-3</v>
      </c>
      <c r="DZ4">
        <v>9.5440999999999998E-3</v>
      </c>
      <c r="EA4">
        <v>7.2960999999999998E-3</v>
      </c>
      <c r="EB4">
        <v>1.50476E-2</v>
      </c>
      <c r="EC4">
        <v>1.8706500000000001E-2</v>
      </c>
      <c r="ED4">
        <v>4.0702999999999998E-3</v>
      </c>
      <c r="EE4">
        <v>8.3911000000000003E-3</v>
      </c>
      <c r="EF4">
        <v>-2.2667999999999998E-3</v>
      </c>
      <c r="EG4">
        <v>3.4580000000000001E-3</v>
      </c>
      <c r="EH4">
        <v>5.4963E-3</v>
      </c>
      <c r="EI4">
        <v>2.0539999999999998E-3</v>
      </c>
      <c r="EJ4">
        <v>-2.4946800000000002E-2</v>
      </c>
      <c r="EK4">
        <v>-6.2643000000000004E-3</v>
      </c>
      <c r="EL4">
        <v>-3.3823999999999998E-3</v>
      </c>
      <c r="EM4">
        <v>3.3716000000000002E-3</v>
      </c>
      <c r="EN4">
        <v>1.3725E-3</v>
      </c>
      <c r="EO4">
        <v>1.4963000000000001E-3</v>
      </c>
      <c r="EP4">
        <v>4.6037999999999999E-3</v>
      </c>
      <c r="EQ4">
        <v>1.25912E-2</v>
      </c>
      <c r="ER4">
        <v>1.55281E-2</v>
      </c>
      <c r="ES4">
        <v>1.12277E-2</v>
      </c>
      <c r="ET4">
        <v>74.731939999999994</v>
      </c>
      <c r="EU4">
        <v>72.927710000000005</v>
      </c>
      <c r="EV4">
        <v>71.363579999999999</v>
      </c>
      <c r="EW4">
        <v>69.554239999999993</v>
      </c>
      <c r="EX4">
        <v>68.68092</v>
      </c>
      <c r="EY4">
        <v>67.584879999999998</v>
      </c>
      <c r="EZ4">
        <v>67.737960000000001</v>
      </c>
      <c r="FA4">
        <v>69.897710000000004</v>
      </c>
      <c r="FB4">
        <v>72.799930000000003</v>
      </c>
      <c r="FC4">
        <v>76.884349999999998</v>
      </c>
      <c r="FD4">
        <v>80.934349999999995</v>
      </c>
      <c r="FE4">
        <v>83.980419999999995</v>
      </c>
      <c r="FF4">
        <v>86.569820000000007</v>
      </c>
      <c r="FG4">
        <v>88.694500000000005</v>
      </c>
      <c r="FH4">
        <v>89.662120000000002</v>
      </c>
      <c r="FI4">
        <v>89.253810000000001</v>
      </c>
      <c r="FJ4">
        <v>87.582229999999996</v>
      </c>
      <c r="FK4">
        <v>86.510549999999995</v>
      </c>
      <c r="FL4">
        <v>85.478750000000005</v>
      </c>
      <c r="FM4">
        <v>83.652280000000005</v>
      </c>
      <c r="FN4">
        <v>80.068529999999996</v>
      </c>
      <c r="FO4">
        <v>76.781189999999995</v>
      </c>
      <c r="FP4">
        <v>75.042919999999995</v>
      </c>
      <c r="FQ4">
        <v>73.624139999999997</v>
      </c>
      <c r="FR4">
        <v>4.3417999999999998E-3</v>
      </c>
      <c r="FS4">
        <v>1</v>
      </c>
    </row>
    <row r="5" spans="1:175" x14ac:dyDescent="0.2">
      <c r="A5" t="s">
        <v>1</v>
      </c>
      <c r="B5" t="s">
        <v>202</v>
      </c>
      <c r="C5">
        <v>42185</v>
      </c>
      <c r="D5">
        <v>6</v>
      </c>
      <c r="E5">
        <v>55</v>
      </c>
      <c r="F5">
        <v>3.034503</v>
      </c>
      <c r="G5">
        <v>2.975816</v>
      </c>
      <c r="H5">
        <v>2.9527709999999998</v>
      </c>
      <c r="I5">
        <v>2.9494050000000001</v>
      </c>
      <c r="J5">
        <v>3.0131800000000002</v>
      </c>
      <c r="K5">
        <v>3.1243560000000001</v>
      </c>
      <c r="L5">
        <v>3.2427549999999998</v>
      </c>
      <c r="M5">
        <v>3.480445</v>
      </c>
      <c r="N5">
        <v>3.7398419999999999</v>
      </c>
      <c r="O5">
        <v>3.9985650000000001</v>
      </c>
      <c r="P5">
        <v>4.2335750000000001</v>
      </c>
      <c r="Q5">
        <v>4.2817809999999996</v>
      </c>
      <c r="R5">
        <v>4.0276339999999999</v>
      </c>
      <c r="S5">
        <v>4.1403379999999999</v>
      </c>
      <c r="T5">
        <v>4.1483020000000002</v>
      </c>
      <c r="U5">
        <v>4.0774270000000001</v>
      </c>
      <c r="V5">
        <v>3.855591</v>
      </c>
      <c r="W5">
        <v>3.5694900000000001</v>
      </c>
      <c r="X5">
        <v>3.3682660000000002</v>
      </c>
      <c r="Y5">
        <v>3.603396</v>
      </c>
      <c r="Z5">
        <v>3.4790540000000001</v>
      </c>
      <c r="AA5">
        <v>3.3169909999999998</v>
      </c>
      <c r="AB5">
        <v>3.1732849999999999</v>
      </c>
      <c r="AC5">
        <v>3.1812130000000001</v>
      </c>
      <c r="AD5">
        <v>-4.4311799999999998E-2</v>
      </c>
      <c r="AE5">
        <v>-5.1188900000000002E-2</v>
      </c>
      <c r="AF5">
        <v>-2.0203100000000002E-2</v>
      </c>
      <c r="AG5">
        <v>1.21823E-2</v>
      </c>
      <c r="AH5">
        <v>3.5184199999999999E-2</v>
      </c>
      <c r="AI5">
        <v>1.0247600000000001E-2</v>
      </c>
      <c r="AJ5">
        <v>2.1897300000000001E-2</v>
      </c>
      <c r="AK5">
        <v>1.07244E-2</v>
      </c>
      <c r="AL5">
        <v>3.9280000000000001E-3</v>
      </c>
      <c r="AM5">
        <v>9.3016999999999996E-3</v>
      </c>
      <c r="AN5">
        <v>3.6589299999999998E-2</v>
      </c>
      <c r="AO5">
        <v>2.4043800000000001E-2</v>
      </c>
      <c r="AP5">
        <v>0.15103159999999999</v>
      </c>
      <c r="AQ5">
        <v>0.28611710000000001</v>
      </c>
      <c r="AR5">
        <v>0.2848386</v>
      </c>
      <c r="AS5">
        <v>0.16066620000000001</v>
      </c>
      <c r="AT5">
        <v>0.1395323</v>
      </c>
      <c r="AU5">
        <v>0.13317499999999999</v>
      </c>
      <c r="AV5">
        <v>0.1285645</v>
      </c>
      <c r="AW5">
        <v>3.6651900000000001E-2</v>
      </c>
      <c r="AX5">
        <v>1.5525000000000001E-2</v>
      </c>
      <c r="AY5">
        <v>7.3651000000000003E-3</v>
      </c>
      <c r="AZ5">
        <v>1.08644E-2</v>
      </c>
      <c r="BA5">
        <v>4.9645999999999996E-3</v>
      </c>
      <c r="BB5">
        <v>-3.15719E-2</v>
      </c>
      <c r="BC5">
        <v>-3.7635399999999999E-2</v>
      </c>
      <c r="BD5">
        <v>-9.6784000000000002E-3</v>
      </c>
      <c r="BE5">
        <v>2.0154100000000001E-2</v>
      </c>
      <c r="BF5">
        <v>4.34475E-2</v>
      </c>
      <c r="BG5">
        <v>1.85244E-2</v>
      </c>
      <c r="BH5">
        <v>2.9106199999999999E-2</v>
      </c>
      <c r="BI5">
        <v>2.1924900000000001E-2</v>
      </c>
      <c r="BJ5">
        <v>1.6727100000000002E-2</v>
      </c>
      <c r="BK5">
        <v>2.5521700000000001E-2</v>
      </c>
      <c r="BL5">
        <v>5.2035400000000002E-2</v>
      </c>
      <c r="BM5">
        <v>3.82773E-2</v>
      </c>
      <c r="BN5">
        <v>0.16739860000000001</v>
      </c>
      <c r="BO5">
        <v>0.30213440000000003</v>
      </c>
      <c r="BP5">
        <v>0.30075859999999999</v>
      </c>
      <c r="BQ5">
        <v>0.17570069999999999</v>
      </c>
      <c r="BR5">
        <v>0.1538466</v>
      </c>
      <c r="BS5">
        <v>0.1494122</v>
      </c>
      <c r="BT5">
        <v>0.14474799999999999</v>
      </c>
      <c r="BU5">
        <v>5.3260700000000001E-2</v>
      </c>
      <c r="BV5">
        <v>3.3373399999999998E-2</v>
      </c>
      <c r="BW5">
        <v>2.4579299999999998E-2</v>
      </c>
      <c r="BX5">
        <v>2.9459200000000001E-2</v>
      </c>
      <c r="BY5">
        <v>2.54495E-2</v>
      </c>
      <c r="BZ5">
        <v>-2.27482E-2</v>
      </c>
      <c r="CA5">
        <v>-2.8248200000000001E-2</v>
      </c>
      <c r="CB5">
        <v>-2.3890999999999999E-3</v>
      </c>
      <c r="CC5">
        <v>2.5675300000000002E-2</v>
      </c>
      <c r="CD5">
        <v>4.9170699999999998E-2</v>
      </c>
      <c r="CE5">
        <v>2.4256799999999999E-2</v>
      </c>
      <c r="CF5">
        <v>3.4098999999999997E-2</v>
      </c>
      <c r="CG5">
        <v>2.9682299999999998E-2</v>
      </c>
      <c r="CH5">
        <v>2.5591699999999998E-2</v>
      </c>
      <c r="CI5">
        <v>3.6755599999999999E-2</v>
      </c>
      <c r="CJ5">
        <v>6.2733200000000003E-2</v>
      </c>
      <c r="CK5">
        <v>4.8135400000000002E-2</v>
      </c>
      <c r="CL5">
        <v>0.17873430000000001</v>
      </c>
      <c r="CM5">
        <v>0.31322800000000001</v>
      </c>
      <c r="CN5">
        <v>0.31178479999999997</v>
      </c>
      <c r="CO5">
        <v>0.18611359999999999</v>
      </c>
      <c r="CP5">
        <v>0.16376060000000001</v>
      </c>
      <c r="CQ5">
        <v>0.1606581</v>
      </c>
      <c r="CR5">
        <v>0.1559566</v>
      </c>
      <c r="CS5">
        <v>6.4763899999999999E-2</v>
      </c>
      <c r="CT5">
        <v>4.5735100000000001E-2</v>
      </c>
      <c r="CU5">
        <v>3.6501800000000001E-2</v>
      </c>
      <c r="CV5">
        <v>4.2337899999999998E-2</v>
      </c>
      <c r="CW5">
        <v>3.96373E-2</v>
      </c>
      <c r="CX5">
        <v>-1.3924600000000001E-2</v>
      </c>
      <c r="CY5">
        <v>-1.8861099999999999E-2</v>
      </c>
      <c r="CZ5">
        <v>4.9002999999999998E-3</v>
      </c>
      <c r="DA5">
        <v>3.1196600000000001E-2</v>
      </c>
      <c r="DB5">
        <v>5.4893900000000002E-2</v>
      </c>
      <c r="DC5">
        <v>2.99893E-2</v>
      </c>
      <c r="DD5">
        <v>3.9091800000000003E-2</v>
      </c>
      <c r="DE5">
        <v>3.7439699999999999E-2</v>
      </c>
      <c r="DF5">
        <v>3.4456199999999999E-2</v>
      </c>
      <c r="DG5">
        <v>4.7989499999999997E-2</v>
      </c>
      <c r="DH5">
        <v>7.3431099999999999E-2</v>
      </c>
      <c r="DI5">
        <v>5.7993500000000003E-2</v>
      </c>
      <c r="DJ5">
        <v>0.19006999999999999</v>
      </c>
      <c r="DK5">
        <v>0.32432159999999999</v>
      </c>
      <c r="DL5">
        <v>0.32281100000000001</v>
      </c>
      <c r="DM5">
        <v>0.19652639999999999</v>
      </c>
      <c r="DN5">
        <v>0.17367460000000001</v>
      </c>
      <c r="DO5">
        <v>0.1719039</v>
      </c>
      <c r="DP5">
        <v>0.16716510000000001</v>
      </c>
      <c r="DQ5">
        <v>7.6267199999999993E-2</v>
      </c>
      <c r="DR5">
        <v>5.8096799999999997E-2</v>
      </c>
      <c r="DS5">
        <v>4.8424200000000001E-2</v>
      </c>
      <c r="DT5">
        <v>5.5216599999999998E-2</v>
      </c>
      <c r="DU5">
        <v>5.3825100000000001E-2</v>
      </c>
      <c r="DV5">
        <v>-1.1846999999999999E-3</v>
      </c>
      <c r="DW5">
        <v>-5.3076E-3</v>
      </c>
      <c r="DX5">
        <v>1.5424999999999999E-2</v>
      </c>
      <c r="DY5">
        <v>3.9168399999999999E-2</v>
      </c>
      <c r="DZ5">
        <v>6.31573E-2</v>
      </c>
      <c r="EA5">
        <v>3.8266099999999997E-2</v>
      </c>
      <c r="EB5">
        <v>4.6300599999999997E-2</v>
      </c>
      <c r="EC5">
        <v>4.8640200000000001E-2</v>
      </c>
      <c r="ED5">
        <v>4.72553E-2</v>
      </c>
      <c r="EE5">
        <v>6.4209600000000006E-2</v>
      </c>
      <c r="EF5">
        <v>8.8877200000000003E-2</v>
      </c>
      <c r="EG5">
        <v>7.2227E-2</v>
      </c>
      <c r="EH5">
        <v>0.20643700000000001</v>
      </c>
      <c r="EI5">
        <v>0.3403389</v>
      </c>
      <c r="EJ5">
        <v>0.33873110000000001</v>
      </c>
      <c r="EK5">
        <v>0.2115609</v>
      </c>
      <c r="EL5">
        <v>0.18798899999999999</v>
      </c>
      <c r="EM5">
        <v>0.18814110000000001</v>
      </c>
      <c r="EN5">
        <v>0.1833486</v>
      </c>
      <c r="EO5">
        <v>9.2876E-2</v>
      </c>
      <c r="EP5">
        <v>7.5945200000000004E-2</v>
      </c>
      <c r="EQ5">
        <v>6.56384E-2</v>
      </c>
      <c r="ER5">
        <v>7.3811500000000002E-2</v>
      </c>
      <c r="ES5">
        <v>7.4310000000000001E-2</v>
      </c>
      <c r="ET5">
        <v>74.038790000000006</v>
      </c>
      <c r="EU5">
        <v>72.724400000000003</v>
      </c>
      <c r="EV5">
        <v>71.506550000000004</v>
      </c>
      <c r="EW5">
        <v>70.290539999999993</v>
      </c>
      <c r="EX5">
        <v>69.544560000000004</v>
      </c>
      <c r="EY5">
        <v>68.212310000000002</v>
      </c>
      <c r="EZ5">
        <v>68.574860000000001</v>
      </c>
      <c r="FA5">
        <v>70.963710000000006</v>
      </c>
      <c r="FB5">
        <v>75.125590000000003</v>
      </c>
      <c r="FC5">
        <v>79.490690000000001</v>
      </c>
      <c r="FD5">
        <v>83.32687</v>
      </c>
      <c r="FE5">
        <v>86.342280000000002</v>
      </c>
      <c r="FF5">
        <v>88.536699999999996</v>
      </c>
      <c r="FG5">
        <v>90.421310000000005</v>
      </c>
      <c r="FH5">
        <v>92.171239999999997</v>
      </c>
      <c r="FI5">
        <v>93.839730000000003</v>
      </c>
      <c r="FJ5">
        <v>93.938609999999997</v>
      </c>
      <c r="FK5">
        <v>93.992159999999998</v>
      </c>
      <c r="FL5">
        <v>92.004149999999996</v>
      </c>
      <c r="FM5">
        <v>90.677499999999995</v>
      </c>
      <c r="FN5">
        <v>86.965100000000007</v>
      </c>
      <c r="FO5">
        <v>83.897739999999999</v>
      </c>
      <c r="FP5">
        <v>81.370599999999996</v>
      </c>
      <c r="FQ5">
        <v>79.608990000000006</v>
      </c>
      <c r="FR5">
        <v>3.0576800000000001E-2</v>
      </c>
      <c r="FS5">
        <v>1</v>
      </c>
    </row>
    <row r="6" spans="1:175" x14ac:dyDescent="0.2">
      <c r="A6" t="s">
        <v>1</v>
      </c>
      <c r="B6" t="s">
        <v>202</v>
      </c>
      <c r="C6">
        <v>42186</v>
      </c>
      <c r="D6">
        <v>0</v>
      </c>
      <c r="E6">
        <v>55</v>
      </c>
      <c r="F6">
        <v>3.0525449999999998</v>
      </c>
      <c r="G6">
        <v>3.0085799999999998</v>
      </c>
      <c r="H6">
        <v>2.931041</v>
      </c>
      <c r="I6">
        <v>2.8786700000000001</v>
      </c>
      <c r="J6">
        <v>2.9539029999999999</v>
      </c>
      <c r="K6">
        <v>3.128892</v>
      </c>
      <c r="L6">
        <v>3.3177720000000002</v>
      </c>
      <c r="M6">
        <v>3.6485910000000001</v>
      </c>
      <c r="N6">
        <v>3.8853650000000002</v>
      </c>
      <c r="O6">
        <v>3.9401329999999999</v>
      </c>
      <c r="P6">
        <v>4.0402230000000001</v>
      </c>
      <c r="Q6">
        <v>4.1692479999999996</v>
      </c>
      <c r="R6">
        <v>4.0081769999999999</v>
      </c>
      <c r="S6">
        <v>3.7570380000000001</v>
      </c>
      <c r="T6">
        <v>3.6253139999999999</v>
      </c>
      <c r="U6">
        <v>3.6136029999999999</v>
      </c>
      <c r="V6">
        <v>3.579494</v>
      </c>
      <c r="W6">
        <v>3.3314300000000001</v>
      </c>
      <c r="X6">
        <v>3.115189</v>
      </c>
      <c r="Y6">
        <v>3.2501600000000002</v>
      </c>
      <c r="Z6">
        <v>3.2089089999999998</v>
      </c>
      <c r="AA6">
        <v>3.1048119999999999</v>
      </c>
      <c r="AB6">
        <v>2.8673030000000002</v>
      </c>
      <c r="AC6">
        <v>2.8894570000000002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77.690169999999995</v>
      </c>
      <c r="EU6">
        <v>76.574960000000004</v>
      </c>
      <c r="EV6">
        <v>74.531559999999999</v>
      </c>
      <c r="EW6">
        <v>73.168490000000006</v>
      </c>
      <c r="EX6">
        <v>72.558949999999996</v>
      </c>
      <c r="EY6">
        <v>71.288460000000001</v>
      </c>
      <c r="EZ6">
        <v>71.409000000000006</v>
      </c>
      <c r="FA6">
        <v>71.692710000000005</v>
      </c>
      <c r="FB6">
        <v>74.046459999999996</v>
      </c>
      <c r="FC6">
        <v>78.209900000000005</v>
      </c>
      <c r="FD6">
        <v>82.484899999999996</v>
      </c>
      <c r="FE6">
        <v>86.627080000000007</v>
      </c>
      <c r="FF6">
        <v>88.479900000000001</v>
      </c>
      <c r="FG6">
        <v>88.613029999999995</v>
      </c>
      <c r="FH6">
        <v>87.518749999999997</v>
      </c>
      <c r="FI6">
        <v>87.641159999999999</v>
      </c>
      <c r="FJ6">
        <v>87.985770000000002</v>
      </c>
      <c r="FK6">
        <v>86.726439999999997</v>
      </c>
      <c r="FL6">
        <v>85.387280000000004</v>
      </c>
      <c r="FM6">
        <v>84.547309999999996</v>
      </c>
      <c r="FN6">
        <v>82.585269999999994</v>
      </c>
      <c r="FO6">
        <v>80.609679999999997</v>
      </c>
      <c r="FP6">
        <v>77.648520000000005</v>
      </c>
      <c r="FQ6">
        <v>75.930049999999994</v>
      </c>
      <c r="FR6">
        <v>0</v>
      </c>
      <c r="FS6">
        <v>1</v>
      </c>
    </row>
    <row r="7" spans="1:175" x14ac:dyDescent="0.2">
      <c r="A7" t="s">
        <v>1</v>
      </c>
      <c r="B7" t="s">
        <v>202</v>
      </c>
      <c r="C7">
        <v>42213</v>
      </c>
      <c r="D7">
        <v>5</v>
      </c>
      <c r="E7">
        <v>54</v>
      </c>
      <c r="F7">
        <v>2.555418</v>
      </c>
      <c r="G7">
        <v>2.4754019999999999</v>
      </c>
      <c r="H7">
        <v>2.5488249999999999</v>
      </c>
      <c r="I7">
        <v>2.5592830000000002</v>
      </c>
      <c r="J7">
        <v>2.6940110000000002</v>
      </c>
      <c r="K7">
        <v>2.7998240000000001</v>
      </c>
      <c r="L7">
        <v>3.0379079999999998</v>
      </c>
      <c r="M7">
        <v>3.2974250000000001</v>
      </c>
      <c r="N7">
        <v>3.6490130000000001</v>
      </c>
      <c r="O7">
        <v>3.8320889999999999</v>
      </c>
      <c r="P7">
        <v>3.953576</v>
      </c>
      <c r="Q7">
        <v>4.0835429999999997</v>
      </c>
      <c r="R7">
        <v>4.1692520000000002</v>
      </c>
      <c r="S7">
        <v>4.1819280000000001</v>
      </c>
      <c r="T7">
        <v>4.1372280000000003</v>
      </c>
      <c r="U7">
        <v>4.0367350000000002</v>
      </c>
      <c r="V7">
        <v>3.7849699999999999</v>
      </c>
      <c r="W7">
        <v>3.5031759999999998</v>
      </c>
      <c r="X7">
        <v>3.1371509999999998</v>
      </c>
      <c r="Y7">
        <v>3.0712060000000001</v>
      </c>
      <c r="Z7">
        <v>3.0064250000000001</v>
      </c>
      <c r="AA7">
        <v>2.9310670000000001</v>
      </c>
      <c r="AB7">
        <v>2.8186059999999999</v>
      </c>
      <c r="AC7">
        <v>2.6809090000000002</v>
      </c>
      <c r="AD7">
        <v>5.8970599999999998E-2</v>
      </c>
      <c r="AE7">
        <v>5.4900900000000002E-2</v>
      </c>
      <c r="AF7">
        <v>7.2511400000000004E-2</v>
      </c>
      <c r="AG7">
        <v>-5.4821700000000001E-2</v>
      </c>
      <c r="AH7">
        <v>-5.8460400000000003E-2</v>
      </c>
      <c r="AI7">
        <v>-5.9470700000000001E-2</v>
      </c>
      <c r="AJ7">
        <v>-5.4748400000000003E-2</v>
      </c>
      <c r="AK7">
        <v>-9.8253900000000005E-2</v>
      </c>
      <c r="AL7">
        <v>-9.6830200000000005E-2</v>
      </c>
      <c r="AM7">
        <v>-0.1042071</v>
      </c>
      <c r="AN7">
        <v>-9.45381E-2</v>
      </c>
      <c r="AO7">
        <v>-7.1346800000000002E-2</v>
      </c>
      <c r="AP7">
        <v>8.0369999999999997E-4</v>
      </c>
      <c r="AQ7">
        <v>-2.8915400000000001E-2</v>
      </c>
      <c r="AR7">
        <v>0.18194879999999999</v>
      </c>
      <c r="AS7">
        <v>0.21831600000000001</v>
      </c>
      <c r="AT7">
        <v>0.1948039</v>
      </c>
      <c r="AU7">
        <v>0.18221979999999999</v>
      </c>
      <c r="AV7">
        <v>0.184083</v>
      </c>
      <c r="AW7">
        <v>0.19553599999999999</v>
      </c>
      <c r="AX7">
        <v>0.1307345</v>
      </c>
      <c r="AY7">
        <v>9.5664899999999997E-2</v>
      </c>
      <c r="AZ7">
        <v>9.5042100000000004E-2</v>
      </c>
      <c r="BA7">
        <v>9.2862799999999995E-2</v>
      </c>
      <c r="BB7">
        <v>6.8245100000000003E-2</v>
      </c>
      <c r="BC7">
        <v>6.4448400000000003E-2</v>
      </c>
      <c r="BD7">
        <v>8.0781099999999995E-2</v>
      </c>
      <c r="BE7">
        <v>-4.8828999999999997E-2</v>
      </c>
      <c r="BF7">
        <v>-5.27947E-2</v>
      </c>
      <c r="BG7">
        <v>-5.4046400000000001E-2</v>
      </c>
      <c r="BH7">
        <v>-4.8975499999999998E-2</v>
      </c>
      <c r="BI7">
        <v>-8.8961100000000001E-2</v>
      </c>
      <c r="BJ7">
        <v>-8.6142899999999994E-2</v>
      </c>
      <c r="BK7">
        <v>-8.9526700000000001E-2</v>
      </c>
      <c r="BL7">
        <v>-8.2762100000000005E-2</v>
      </c>
      <c r="BM7">
        <v>-5.9321499999999999E-2</v>
      </c>
      <c r="BN7">
        <v>1.4741000000000001E-2</v>
      </c>
      <c r="BO7">
        <v>-1.47311E-2</v>
      </c>
      <c r="BP7">
        <v>0.19535540000000001</v>
      </c>
      <c r="BQ7">
        <v>0.23112089999999999</v>
      </c>
      <c r="BR7">
        <v>0.20720369999999999</v>
      </c>
      <c r="BS7">
        <v>0.1954698</v>
      </c>
      <c r="BT7">
        <v>0.19815859999999999</v>
      </c>
      <c r="BU7">
        <v>0.21040429999999999</v>
      </c>
      <c r="BV7">
        <v>0.14538999999999999</v>
      </c>
      <c r="BW7">
        <v>0.11018500000000001</v>
      </c>
      <c r="BX7">
        <v>0.11125640000000001</v>
      </c>
      <c r="BY7">
        <v>0.1119377</v>
      </c>
      <c r="BZ7">
        <v>7.4668499999999999E-2</v>
      </c>
      <c r="CA7">
        <v>7.1060999999999999E-2</v>
      </c>
      <c r="CB7">
        <v>8.6508600000000005E-2</v>
      </c>
      <c r="CC7">
        <v>-4.46784E-2</v>
      </c>
      <c r="CD7">
        <v>-4.88706E-2</v>
      </c>
      <c r="CE7">
        <v>-5.0289599999999997E-2</v>
      </c>
      <c r="CF7">
        <v>-4.4977200000000002E-2</v>
      </c>
      <c r="CG7">
        <v>-8.2524899999999998E-2</v>
      </c>
      <c r="CH7">
        <v>-7.8740900000000003E-2</v>
      </c>
      <c r="CI7">
        <v>-7.9358999999999999E-2</v>
      </c>
      <c r="CJ7">
        <v>-7.4606099999999995E-2</v>
      </c>
      <c r="CK7">
        <v>-5.0992799999999998E-2</v>
      </c>
      <c r="CL7">
        <v>2.43939E-2</v>
      </c>
      <c r="CM7">
        <v>-4.9071000000000002E-3</v>
      </c>
      <c r="CN7">
        <v>0.20464080000000001</v>
      </c>
      <c r="CO7">
        <v>0.23998949999999999</v>
      </c>
      <c r="CP7">
        <v>0.21579180000000001</v>
      </c>
      <c r="CQ7">
        <v>0.20464660000000001</v>
      </c>
      <c r="CR7">
        <v>0.20790729999999999</v>
      </c>
      <c r="CS7">
        <v>0.22070200000000001</v>
      </c>
      <c r="CT7">
        <v>0.1555404</v>
      </c>
      <c r="CU7">
        <v>0.1202416</v>
      </c>
      <c r="CV7">
        <v>0.12248630000000001</v>
      </c>
      <c r="CW7">
        <v>0.1251488</v>
      </c>
      <c r="CX7">
        <v>8.1091999999999997E-2</v>
      </c>
      <c r="CY7">
        <v>7.7673599999999995E-2</v>
      </c>
      <c r="CZ7">
        <v>9.2236100000000001E-2</v>
      </c>
      <c r="DA7">
        <v>-4.0527899999999999E-2</v>
      </c>
      <c r="DB7">
        <v>-4.4946600000000003E-2</v>
      </c>
      <c r="DC7">
        <v>-4.6532700000000003E-2</v>
      </c>
      <c r="DD7">
        <v>-4.0979000000000002E-2</v>
      </c>
      <c r="DE7">
        <v>-7.6088799999999998E-2</v>
      </c>
      <c r="DF7">
        <v>-7.1338899999999997E-2</v>
      </c>
      <c r="DG7">
        <v>-6.91914E-2</v>
      </c>
      <c r="DH7">
        <v>-6.6450099999999998E-2</v>
      </c>
      <c r="DI7">
        <v>-4.2664100000000003E-2</v>
      </c>
      <c r="DJ7">
        <v>3.4046899999999998E-2</v>
      </c>
      <c r="DK7">
        <v>4.9169000000000001E-3</v>
      </c>
      <c r="DL7">
        <v>0.21392620000000001</v>
      </c>
      <c r="DM7">
        <v>0.2488582</v>
      </c>
      <c r="DN7">
        <v>0.22437979999999999</v>
      </c>
      <c r="DO7">
        <v>0.2138235</v>
      </c>
      <c r="DP7">
        <v>0.21765609999999999</v>
      </c>
      <c r="DQ7">
        <v>0.2309996</v>
      </c>
      <c r="DR7">
        <v>0.1656907</v>
      </c>
      <c r="DS7">
        <v>0.1302982</v>
      </c>
      <c r="DT7">
        <v>0.13371630000000001</v>
      </c>
      <c r="DU7">
        <v>0.13836000000000001</v>
      </c>
      <c r="DV7">
        <v>9.0366500000000002E-2</v>
      </c>
      <c r="DW7">
        <v>8.7221199999999999E-2</v>
      </c>
      <c r="DX7">
        <v>0.10050580000000001</v>
      </c>
      <c r="DY7">
        <v>-3.4535200000000002E-2</v>
      </c>
      <c r="DZ7">
        <v>-3.9280799999999998E-2</v>
      </c>
      <c r="EA7">
        <v>-4.1108400000000003E-2</v>
      </c>
      <c r="EB7">
        <v>-3.5206099999999997E-2</v>
      </c>
      <c r="EC7">
        <v>-6.6795900000000005E-2</v>
      </c>
      <c r="ED7">
        <v>-6.06516E-2</v>
      </c>
      <c r="EE7">
        <v>-5.4510999999999997E-2</v>
      </c>
      <c r="EF7">
        <v>-5.4674100000000003E-2</v>
      </c>
      <c r="EG7">
        <v>-3.0638800000000001E-2</v>
      </c>
      <c r="EH7">
        <v>4.7984100000000002E-2</v>
      </c>
      <c r="EI7">
        <v>1.9101199999999999E-2</v>
      </c>
      <c r="EJ7">
        <v>0.2273328</v>
      </c>
      <c r="EK7">
        <v>0.26166309999999998</v>
      </c>
      <c r="EL7">
        <v>0.23677960000000001</v>
      </c>
      <c r="EM7">
        <v>0.22707340000000001</v>
      </c>
      <c r="EN7">
        <v>0.23173170000000001</v>
      </c>
      <c r="EO7">
        <v>0.2458679</v>
      </c>
      <c r="EP7">
        <v>0.18034629999999999</v>
      </c>
      <c r="EQ7">
        <v>0.14481820000000001</v>
      </c>
      <c r="ER7">
        <v>0.14993049999999999</v>
      </c>
      <c r="ES7">
        <v>0.15743480000000001</v>
      </c>
      <c r="ET7">
        <v>70.593209999999999</v>
      </c>
      <c r="EU7">
        <v>69.24606</v>
      </c>
      <c r="EV7">
        <v>67.684290000000004</v>
      </c>
      <c r="EW7">
        <v>66.855260000000001</v>
      </c>
      <c r="EX7">
        <v>65.311179999999993</v>
      </c>
      <c r="EY7">
        <v>64.269949999999994</v>
      </c>
      <c r="EZ7">
        <v>64.633989999999997</v>
      </c>
      <c r="FA7">
        <v>68.111170000000001</v>
      </c>
      <c r="FB7">
        <v>72.982510000000005</v>
      </c>
      <c r="FC7">
        <v>77.874269999999996</v>
      </c>
      <c r="FD7">
        <v>82.382440000000003</v>
      </c>
      <c r="FE7">
        <v>85.860579999999999</v>
      </c>
      <c r="FF7">
        <v>88.619439999999997</v>
      </c>
      <c r="FG7">
        <v>91.096109999999996</v>
      </c>
      <c r="FH7">
        <v>92.098299999999995</v>
      </c>
      <c r="FI7">
        <v>92.447779999999995</v>
      </c>
      <c r="FJ7">
        <v>92.751660000000001</v>
      </c>
      <c r="FK7">
        <v>92.572019999999995</v>
      </c>
      <c r="FL7">
        <v>90.700360000000003</v>
      </c>
      <c r="FM7">
        <v>87.220830000000007</v>
      </c>
      <c r="FN7">
        <v>83.543490000000006</v>
      </c>
      <c r="FO7">
        <v>80.731390000000005</v>
      </c>
      <c r="FP7">
        <v>78.524479999999997</v>
      </c>
      <c r="FQ7">
        <v>76.397689999999997</v>
      </c>
      <c r="FR7">
        <v>1.3820000000000001E-2</v>
      </c>
      <c r="FS7">
        <v>1</v>
      </c>
    </row>
    <row r="8" spans="1:175" x14ac:dyDescent="0.2">
      <c r="A8" t="s">
        <v>1</v>
      </c>
      <c r="B8" t="s">
        <v>202</v>
      </c>
      <c r="C8">
        <v>42214</v>
      </c>
      <c r="D8">
        <v>1</v>
      </c>
      <c r="E8">
        <v>54</v>
      </c>
      <c r="F8">
        <v>2.5022760000000002</v>
      </c>
      <c r="G8">
        <v>2.4769920000000001</v>
      </c>
      <c r="H8">
        <v>2.5160209999999998</v>
      </c>
      <c r="I8">
        <v>2.5603259999999999</v>
      </c>
      <c r="J8">
        <v>2.7120829999999998</v>
      </c>
      <c r="K8">
        <v>2.8990499999999999</v>
      </c>
      <c r="L8">
        <v>3.1771449999999999</v>
      </c>
      <c r="M8">
        <v>3.5347110000000002</v>
      </c>
      <c r="N8">
        <v>3.9303379999999999</v>
      </c>
      <c r="O8">
        <v>4.1231879999999999</v>
      </c>
      <c r="P8">
        <v>4.265307</v>
      </c>
      <c r="Q8">
        <v>4.3613160000000004</v>
      </c>
      <c r="R8">
        <v>4.2223810000000004</v>
      </c>
      <c r="S8">
        <v>4.187373</v>
      </c>
      <c r="T8">
        <v>3.8687130000000001</v>
      </c>
      <c r="U8">
        <v>3.7807149999999998</v>
      </c>
      <c r="V8">
        <v>3.5681229999999999</v>
      </c>
      <c r="W8">
        <v>3.2627929999999998</v>
      </c>
      <c r="X8">
        <v>2.9700839999999999</v>
      </c>
      <c r="Y8">
        <v>2.886031</v>
      </c>
      <c r="Z8">
        <v>2.9275280000000001</v>
      </c>
      <c r="AA8">
        <v>2.843502</v>
      </c>
      <c r="AB8">
        <v>2.731271</v>
      </c>
      <c r="AC8">
        <v>2.561032</v>
      </c>
      <c r="AD8">
        <v>-1.6714E-3</v>
      </c>
      <c r="AE8">
        <v>-1.7806E-3</v>
      </c>
      <c r="AF8">
        <v>-1.3831E-3</v>
      </c>
      <c r="AG8">
        <v>-4.8834999999999998E-3</v>
      </c>
      <c r="AH8">
        <v>-2.4707099999999999E-2</v>
      </c>
      <c r="AI8">
        <v>-4.4799999999999999E-4</v>
      </c>
      <c r="AJ8">
        <v>-2.2039E-3</v>
      </c>
      <c r="AK8">
        <v>-1.7118000000000001E-3</v>
      </c>
      <c r="AL8">
        <v>-2.5899999999999999E-5</v>
      </c>
      <c r="AM8">
        <v>1.1015E-3</v>
      </c>
      <c r="AN8">
        <v>2.4118999999999998E-3</v>
      </c>
      <c r="AO8">
        <v>1.0045E-3</v>
      </c>
      <c r="AP8">
        <v>4.3049999999999998E-3</v>
      </c>
      <c r="AQ8">
        <v>4.1872000000000003E-3</v>
      </c>
      <c r="AR8">
        <v>4.2729999999999999E-3</v>
      </c>
      <c r="AS8">
        <v>1.7129999999999999E-4</v>
      </c>
      <c r="AT8">
        <v>-4.1285000000000002E-3</v>
      </c>
      <c r="AU8">
        <v>-7.1967000000000003E-3</v>
      </c>
      <c r="AV8">
        <v>-4.0588000000000004E-3</v>
      </c>
      <c r="AW8">
        <v>-3.5159000000000002E-3</v>
      </c>
      <c r="AX8">
        <v>-4.4494000000000001E-3</v>
      </c>
      <c r="AY8">
        <v>-4.0753999999999999E-3</v>
      </c>
      <c r="AZ8">
        <v>-4.3422000000000001E-3</v>
      </c>
      <c r="BA8">
        <v>-2.8487999999999999E-3</v>
      </c>
      <c r="BB8">
        <v>-1.1183E-3</v>
      </c>
      <c r="BC8">
        <v>-1.2819000000000001E-3</v>
      </c>
      <c r="BD8">
        <v>-7.6059999999999995E-4</v>
      </c>
      <c r="BE8">
        <v>-3.4424999999999998E-3</v>
      </c>
      <c r="BF8">
        <v>-1.8445E-2</v>
      </c>
      <c r="BG8">
        <v>2.8295E-3</v>
      </c>
      <c r="BH8">
        <v>3.726E-4</v>
      </c>
      <c r="BI8">
        <v>-1.2320000000000001E-4</v>
      </c>
      <c r="BJ8">
        <v>1.637E-3</v>
      </c>
      <c r="BK8">
        <v>2.9875000000000001E-3</v>
      </c>
      <c r="BL8">
        <v>4.0747999999999999E-3</v>
      </c>
      <c r="BM8">
        <v>2.6762999999999999E-3</v>
      </c>
      <c r="BN8">
        <v>5.8054999999999999E-3</v>
      </c>
      <c r="BO8">
        <v>5.5465000000000002E-3</v>
      </c>
      <c r="BP8">
        <v>5.7723999999999996E-3</v>
      </c>
      <c r="BQ8">
        <v>1.7376E-3</v>
      </c>
      <c r="BR8">
        <v>-2.5129000000000002E-3</v>
      </c>
      <c r="BS8">
        <v>-5.5268000000000001E-3</v>
      </c>
      <c r="BT8">
        <v>-2.0349999999999999E-3</v>
      </c>
      <c r="BU8">
        <v>-2.4562E-3</v>
      </c>
      <c r="BV8">
        <v>-3.3692000000000001E-3</v>
      </c>
      <c r="BW8">
        <v>-3.4998999999999998E-3</v>
      </c>
      <c r="BX8">
        <v>-3.8988999999999998E-3</v>
      </c>
      <c r="BY8">
        <v>-2.3254999999999999E-3</v>
      </c>
      <c r="BZ8">
        <v>-7.3519999999999998E-4</v>
      </c>
      <c r="CA8">
        <v>-9.366E-4</v>
      </c>
      <c r="CB8">
        <v>-3.2939999999999998E-4</v>
      </c>
      <c r="CC8">
        <v>-2.4445000000000001E-3</v>
      </c>
      <c r="CD8">
        <v>-1.41078E-2</v>
      </c>
      <c r="CE8">
        <v>5.0994999999999999E-3</v>
      </c>
      <c r="CF8">
        <v>2.1572000000000002E-3</v>
      </c>
      <c r="CG8">
        <v>9.7710000000000006E-4</v>
      </c>
      <c r="CH8">
        <v>2.7886E-3</v>
      </c>
      <c r="CI8">
        <v>4.2937000000000001E-3</v>
      </c>
      <c r="CJ8">
        <v>5.2265999999999996E-3</v>
      </c>
      <c r="CK8">
        <v>3.8343000000000001E-3</v>
      </c>
      <c r="CL8">
        <v>6.8446999999999996E-3</v>
      </c>
      <c r="CM8">
        <v>6.4878999999999996E-3</v>
      </c>
      <c r="CN8">
        <v>6.8107999999999997E-3</v>
      </c>
      <c r="CO8">
        <v>2.8222999999999998E-3</v>
      </c>
      <c r="CP8">
        <v>-1.3940000000000001E-3</v>
      </c>
      <c r="CQ8">
        <v>-4.3702999999999997E-3</v>
      </c>
      <c r="CR8">
        <v>-6.3330000000000005E-4</v>
      </c>
      <c r="CS8">
        <v>-1.7221999999999999E-3</v>
      </c>
      <c r="CT8">
        <v>-2.6210000000000001E-3</v>
      </c>
      <c r="CU8">
        <v>-3.1012000000000001E-3</v>
      </c>
      <c r="CV8">
        <v>-3.5918E-3</v>
      </c>
      <c r="CW8">
        <v>-1.9629999999999999E-3</v>
      </c>
      <c r="CX8">
        <v>-3.5209999999999999E-4</v>
      </c>
      <c r="CY8">
        <v>-5.9119999999999995E-4</v>
      </c>
      <c r="CZ8">
        <v>1.0179999999999999E-4</v>
      </c>
      <c r="DA8">
        <v>-1.4465000000000001E-3</v>
      </c>
      <c r="DB8">
        <v>-9.7707000000000002E-3</v>
      </c>
      <c r="DC8">
        <v>7.3695999999999996E-3</v>
      </c>
      <c r="DD8">
        <v>3.9417000000000002E-3</v>
      </c>
      <c r="DE8">
        <v>2.0774000000000001E-3</v>
      </c>
      <c r="DF8">
        <v>3.9402999999999999E-3</v>
      </c>
      <c r="DG8">
        <v>5.5999999999999999E-3</v>
      </c>
      <c r="DH8">
        <v>6.3784000000000002E-3</v>
      </c>
      <c r="DI8">
        <v>4.9921999999999996E-3</v>
      </c>
      <c r="DJ8">
        <v>7.8840000000000004E-3</v>
      </c>
      <c r="DK8">
        <v>7.4292999999999998E-3</v>
      </c>
      <c r="DL8">
        <v>7.8493E-3</v>
      </c>
      <c r="DM8">
        <v>3.9071000000000002E-3</v>
      </c>
      <c r="DN8">
        <v>-2.7500000000000002E-4</v>
      </c>
      <c r="DO8">
        <v>-3.2136999999999999E-3</v>
      </c>
      <c r="DP8">
        <v>7.6829999999999997E-4</v>
      </c>
      <c r="DQ8">
        <v>-9.8820000000000006E-4</v>
      </c>
      <c r="DR8">
        <v>-1.8728E-3</v>
      </c>
      <c r="DS8">
        <v>-2.7025999999999999E-3</v>
      </c>
      <c r="DT8">
        <v>-3.2847000000000002E-3</v>
      </c>
      <c r="DU8">
        <v>-1.6006E-3</v>
      </c>
      <c r="DV8">
        <v>2.009E-4</v>
      </c>
      <c r="DW8">
        <v>-9.2499999999999999E-5</v>
      </c>
      <c r="DX8">
        <v>7.2429999999999999E-4</v>
      </c>
      <c r="DY8" s="60">
        <v>-5.5199999999999997E-6</v>
      </c>
      <c r="DZ8">
        <v>-3.5086000000000002E-3</v>
      </c>
      <c r="EA8">
        <v>1.06471E-2</v>
      </c>
      <c r="EB8">
        <v>6.5182E-3</v>
      </c>
      <c r="EC8">
        <v>3.666E-3</v>
      </c>
      <c r="ED8">
        <v>5.6032E-3</v>
      </c>
      <c r="EE8">
        <v>7.4859000000000002E-3</v>
      </c>
      <c r="EF8">
        <v>8.0414000000000006E-3</v>
      </c>
      <c r="EG8">
        <v>6.6639999999999998E-3</v>
      </c>
      <c r="EH8">
        <v>9.3845000000000005E-3</v>
      </c>
      <c r="EI8">
        <v>8.7886000000000006E-3</v>
      </c>
      <c r="EJ8">
        <v>9.3486999999999997E-3</v>
      </c>
      <c r="EK8">
        <v>5.4733999999999998E-3</v>
      </c>
      <c r="EL8">
        <v>1.3406E-3</v>
      </c>
      <c r="EM8">
        <v>-1.5437999999999999E-3</v>
      </c>
      <c r="EN8">
        <v>2.7921000000000001E-3</v>
      </c>
      <c r="EO8">
        <v>7.1500000000000003E-5</v>
      </c>
      <c r="EP8">
        <v>-7.9259999999999997E-4</v>
      </c>
      <c r="EQ8">
        <v>-2.1270999999999998E-3</v>
      </c>
      <c r="ER8">
        <v>-2.8414E-3</v>
      </c>
      <c r="ES8">
        <v>-1.0773E-3</v>
      </c>
      <c r="ET8">
        <v>74.518960000000007</v>
      </c>
      <c r="EU8">
        <v>72.991780000000006</v>
      </c>
      <c r="EV8">
        <v>72.202070000000006</v>
      </c>
      <c r="EW8">
        <v>71.552449999999993</v>
      </c>
      <c r="EX8">
        <v>69.693700000000007</v>
      </c>
      <c r="EY8">
        <v>67.766120000000001</v>
      </c>
      <c r="EZ8">
        <v>67.321910000000003</v>
      </c>
      <c r="FA8">
        <v>69.887090000000001</v>
      </c>
      <c r="FB8">
        <v>73.740399999999994</v>
      </c>
      <c r="FC8">
        <v>78.035640000000001</v>
      </c>
      <c r="FD8">
        <v>82.303250000000006</v>
      </c>
      <c r="FE8">
        <v>86.443449999999999</v>
      </c>
      <c r="FF8">
        <v>89.083129999999997</v>
      </c>
      <c r="FG8">
        <v>91.461380000000005</v>
      </c>
      <c r="FH8">
        <v>92.210099999999997</v>
      </c>
      <c r="FI8">
        <v>92.944460000000007</v>
      </c>
      <c r="FJ8">
        <v>92.594629999999995</v>
      </c>
      <c r="FK8">
        <v>91.096959999999996</v>
      </c>
      <c r="FL8">
        <v>89.14967</v>
      </c>
      <c r="FM8">
        <v>85.603260000000006</v>
      </c>
      <c r="FN8">
        <v>82.284139999999994</v>
      </c>
      <c r="FO8">
        <v>79.174670000000006</v>
      </c>
      <c r="FP8">
        <v>76.24606</v>
      </c>
      <c r="FQ8">
        <v>74.394940000000005</v>
      </c>
      <c r="FR8">
        <v>1.4551E-3</v>
      </c>
      <c r="FS8">
        <v>1</v>
      </c>
    </row>
    <row r="9" spans="1:175" x14ac:dyDescent="0.2">
      <c r="A9" t="s">
        <v>1</v>
      </c>
      <c r="B9" t="s">
        <v>202</v>
      </c>
      <c r="C9">
        <v>42233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</row>
    <row r="10" spans="1:175" x14ac:dyDescent="0.2">
      <c r="A10" t="s">
        <v>1</v>
      </c>
      <c r="B10" t="s">
        <v>202</v>
      </c>
      <c r="C10">
        <v>42234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</row>
    <row r="11" spans="1:175" x14ac:dyDescent="0.2">
      <c r="A11" t="s">
        <v>1</v>
      </c>
      <c r="B11" t="s">
        <v>202</v>
      </c>
      <c r="C11">
        <v>42242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</row>
    <row r="12" spans="1:175" x14ac:dyDescent="0.2">
      <c r="A12" t="s">
        <v>1</v>
      </c>
      <c r="B12" t="s">
        <v>202</v>
      </c>
      <c r="C12">
        <v>42243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</row>
    <row r="13" spans="1:175" x14ac:dyDescent="0.2">
      <c r="A13" t="s">
        <v>1</v>
      </c>
      <c r="B13" t="s">
        <v>202</v>
      </c>
      <c r="C13">
        <v>42244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0</v>
      </c>
    </row>
    <row r="14" spans="1:175" x14ac:dyDescent="0.2">
      <c r="A14" t="s">
        <v>1</v>
      </c>
      <c r="B14" t="s">
        <v>202</v>
      </c>
      <c r="C14">
        <v>42256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</row>
    <row r="15" spans="1:175" x14ac:dyDescent="0.2">
      <c r="A15" t="s">
        <v>1</v>
      </c>
      <c r="B15" t="s">
        <v>202</v>
      </c>
      <c r="C15">
        <v>42257</v>
      </c>
      <c r="D15">
        <v>0</v>
      </c>
      <c r="E15">
        <v>53</v>
      </c>
      <c r="F15">
        <v>3.4031579999999999</v>
      </c>
      <c r="G15">
        <v>3.3809290000000001</v>
      </c>
      <c r="H15">
        <v>3.4626929999999998</v>
      </c>
      <c r="I15">
        <v>3.3969459999999998</v>
      </c>
      <c r="J15">
        <v>3.5652170000000001</v>
      </c>
      <c r="K15">
        <v>3.7145820000000001</v>
      </c>
      <c r="L15">
        <v>3.9482439999999999</v>
      </c>
      <c r="M15">
        <v>3.990132</v>
      </c>
      <c r="N15">
        <v>4.0772490000000001</v>
      </c>
      <c r="O15">
        <v>4.09321</v>
      </c>
      <c r="P15">
        <v>4.7525700000000004</v>
      </c>
      <c r="Q15">
        <v>5.1136189999999999</v>
      </c>
      <c r="R15">
        <v>4.962663</v>
      </c>
      <c r="S15">
        <v>4.9170179999999997</v>
      </c>
      <c r="T15">
        <v>4.8892189999999998</v>
      </c>
      <c r="U15">
        <v>4.5971859999999998</v>
      </c>
      <c r="V15">
        <v>4.3039519999999998</v>
      </c>
      <c r="W15">
        <v>4.0786119999999997</v>
      </c>
      <c r="X15">
        <v>3.8561860000000001</v>
      </c>
      <c r="Y15">
        <v>3.804821</v>
      </c>
      <c r="Z15">
        <v>3.671446</v>
      </c>
      <c r="AA15">
        <v>3.5286420000000001</v>
      </c>
      <c r="AB15">
        <v>3.337059</v>
      </c>
      <c r="AC15">
        <v>2.7103820000000001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74.099109999999996</v>
      </c>
      <c r="EU15">
        <v>72.648489999999995</v>
      </c>
      <c r="EV15">
        <v>71.370850000000004</v>
      </c>
      <c r="EW15">
        <v>69.788219999999995</v>
      </c>
      <c r="EX15">
        <v>68.694689999999994</v>
      </c>
      <c r="EY15">
        <v>67.743260000000006</v>
      </c>
      <c r="EZ15">
        <v>67.43074</v>
      </c>
      <c r="FA15">
        <v>68.953959999999995</v>
      </c>
      <c r="FB15">
        <v>73.355879999999999</v>
      </c>
      <c r="FC15">
        <v>78.838130000000007</v>
      </c>
      <c r="FD15">
        <v>83.818209999999993</v>
      </c>
      <c r="FE15">
        <v>88.197739999999996</v>
      </c>
      <c r="FF15">
        <v>91.054119999999998</v>
      </c>
      <c r="FG15">
        <v>94.158659999999998</v>
      </c>
      <c r="FH15">
        <v>95.617570000000001</v>
      </c>
      <c r="FI15">
        <v>95.282929999999993</v>
      </c>
      <c r="FJ15">
        <v>95.043030000000002</v>
      </c>
      <c r="FK15">
        <v>93.803979999999996</v>
      </c>
      <c r="FL15">
        <v>90.473460000000003</v>
      </c>
      <c r="FM15">
        <v>85.396280000000004</v>
      </c>
      <c r="FN15">
        <v>81.366770000000002</v>
      </c>
      <c r="FO15">
        <v>78.591579999999993</v>
      </c>
      <c r="FP15">
        <v>76.222279999999998</v>
      </c>
      <c r="FQ15">
        <v>73.725149999999999</v>
      </c>
      <c r="FR15">
        <v>0</v>
      </c>
      <c r="FS15">
        <v>1</v>
      </c>
    </row>
    <row r="16" spans="1:175" x14ac:dyDescent="0.2">
      <c r="A16" t="s">
        <v>1</v>
      </c>
      <c r="B16" t="s">
        <v>202</v>
      </c>
      <c r="C16">
        <v>42258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</row>
    <row r="17" spans="1:175" x14ac:dyDescent="0.2">
      <c r="A17" t="s">
        <v>1</v>
      </c>
      <c r="B17" t="s">
        <v>202</v>
      </c>
      <c r="C17" t="s">
        <v>2</v>
      </c>
      <c r="D17">
        <v>2.1666669999999999</v>
      </c>
      <c r="E17">
        <v>54.166670000000003</v>
      </c>
      <c r="F17">
        <v>3.0494669999999999</v>
      </c>
      <c r="G17">
        <v>3.0286309999999999</v>
      </c>
      <c r="H17">
        <v>2.9933580000000002</v>
      </c>
      <c r="I17">
        <v>3.0046249999999999</v>
      </c>
      <c r="J17">
        <v>3.0902970000000001</v>
      </c>
      <c r="K17">
        <v>3.2454559999999999</v>
      </c>
      <c r="L17">
        <v>3.4847800000000002</v>
      </c>
      <c r="M17">
        <v>3.7804479999999998</v>
      </c>
      <c r="N17">
        <v>4.0142290000000003</v>
      </c>
      <c r="O17">
        <v>4.13992</v>
      </c>
      <c r="P17">
        <v>4.3680700000000003</v>
      </c>
      <c r="Q17">
        <v>4.4598199999999997</v>
      </c>
      <c r="R17">
        <v>4.3365669999999996</v>
      </c>
      <c r="S17">
        <v>4.3114140000000001</v>
      </c>
      <c r="T17">
        <v>4.2526270000000004</v>
      </c>
      <c r="U17">
        <v>4.1026610000000003</v>
      </c>
      <c r="V17">
        <v>3.9172169999999999</v>
      </c>
      <c r="W17">
        <v>3.688844</v>
      </c>
      <c r="X17">
        <v>3.5202789999999999</v>
      </c>
      <c r="Y17">
        <v>3.5630190000000002</v>
      </c>
      <c r="Z17">
        <v>3.4368620000000001</v>
      </c>
      <c r="AA17">
        <v>3.389335</v>
      </c>
      <c r="AB17">
        <v>3.2764180000000001</v>
      </c>
      <c r="AC17">
        <v>3.129467</v>
      </c>
      <c r="AD17">
        <v>-7.91467E-2</v>
      </c>
      <c r="AE17">
        <v>-6.6667799999999999E-2</v>
      </c>
      <c r="AF17">
        <v>-8.1567100000000003E-2</v>
      </c>
      <c r="AG17">
        <v>-5.1228599999999999E-2</v>
      </c>
      <c r="AH17">
        <v>-5.4406999999999997E-2</v>
      </c>
      <c r="AI17">
        <v>-5.4112399999999998E-2</v>
      </c>
      <c r="AJ17">
        <v>-4.7685900000000003E-2</v>
      </c>
      <c r="AK17">
        <v>-4.8766999999999998E-2</v>
      </c>
      <c r="AL17">
        <v>-9.0770500000000004E-2</v>
      </c>
      <c r="AM17">
        <v>-0.1088252</v>
      </c>
      <c r="AN17">
        <v>-6.1940099999999998E-2</v>
      </c>
      <c r="AO17">
        <v>-6.9452899999999998E-2</v>
      </c>
      <c r="AP17">
        <v>-6.9524500000000003E-2</v>
      </c>
      <c r="AQ17">
        <v>-3.4432999999999998E-2</v>
      </c>
      <c r="AR17">
        <v>-4.25356E-2</v>
      </c>
      <c r="AS17">
        <v>-4.9718699999999998E-2</v>
      </c>
      <c r="AT17">
        <v>-5.1677500000000001E-2</v>
      </c>
      <c r="AU17">
        <v>-5.1517399999999998E-2</v>
      </c>
      <c r="AV17">
        <v>-5.5604199999999999E-2</v>
      </c>
      <c r="AW17">
        <v>-7.6004500000000003E-2</v>
      </c>
      <c r="AX17">
        <v>-0.11793430000000001</v>
      </c>
      <c r="AY17">
        <v>-7.3927599999999996E-2</v>
      </c>
      <c r="AZ17">
        <v>-6.6776600000000005E-2</v>
      </c>
      <c r="BA17">
        <v>-9.4290600000000002E-2</v>
      </c>
      <c r="BB17">
        <v>-3.9981799999999998E-2</v>
      </c>
      <c r="BC17">
        <v>-3.6162199999999999E-2</v>
      </c>
      <c r="BD17">
        <v>-3.9324499999999998E-2</v>
      </c>
      <c r="BE17">
        <v>-2.3725E-2</v>
      </c>
      <c r="BF17">
        <v>-2.5824900000000001E-2</v>
      </c>
      <c r="BG17">
        <v>-2.4092300000000001E-2</v>
      </c>
      <c r="BH17">
        <v>-1.42883E-2</v>
      </c>
      <c r="BI17">
        <v>-9.7044000000000002E-3</v>
      </c>
      <c r="BJ17">
        <v>-2.8417000000000001E-2</v>
      </c>
      <c r="BK17">
        <v>-3.4902000000000002E-2</v>
      </c>
      <c r="BL17">
        <v>-1.47808E-2</v>
      </c>
      <c r="BM17">
        <v>-2.0425599999999999E-2</v>
      </c>
      <c r="BN17">
        <v>-1.09666E-2</v>
      </c>
      <c r="BO17">
        <v>2.7803499999999998E-2</v>
      </c>
      <c r="BP17">
        <v>1.9736400000000001E-2</v>
      </c>
      <c r="BQ17">
        <v>6.2655000000000002E-3</v>
      </c>
      <c r="BR17">
        <v>2.9310999999999999E-3</v>
      </c>
      <c r="BS17">
        <v>3.4730999999999998E-3</v>
      </c>
      <c r="BT17">
        <v>7.3074999999999998E-3</v>
      </c>
      <c r="BU17">
        <v>-5.5439E-3</v>
      </c>
      <c r="BV17">
        <v>-2.3608799999999999E-2</v>
      </c>
      <c r="BW17">
        <v>-6.3617999999999999E-3</v>
      </c>
      <c r="BX17">
        <v>-3.1541E-3</v>
      </c>
      <c r="BY17">
        <v>-1.36995E-2</v>
      </c>
      <c r="BZ17">
        <v>-1.2856299999999999E-2</v>
      </c>
      <c r="CA17">
        <v>-1.5034E-2</v>
      </c>
      <c r="CB17">
        <v>-1.0067400000000001E-2</v>
      </c>
      <c r="CC17">
        <v>-4.6762000000000001E-3</v>
      </c>
      <c r="CD17">
        <v>-6.0289999999999996E-3</v>
      </c>
      <c r="CE17">
        <v>-3.3004000000000002E-3</v>
      </c>
      <c r="CF17">
        <v>8.8427999999999996E-3</v>
      </c>
      <c r="CG17">
        <v>1.7350299999999999E-2</v>
      </c>
      <c r="CH17">
        <v>1.47688E-2</v>
      </c>
      <c r="CI17">
        <v>1.6296999999999999E-2</v>
      </c>
      <c r="CJ17">
        <v>1.7881600000000001E-2</v>
      </c>
      <c r="CK17">
        <v>1.35306E-2</v>
      </c>
      <c r="CL17">
        <v>2.9590399999999999E-2</v>
      </c>
      <c r="CM17">
        <v>7.0908299999999994E-2</v>
      </c>
      <c r="CN17">
        <v>6.2865799999999999E-2</v>
      </c>
      <c r="CO17">
        <v>4.5039999999999997E-2</v>
      </c>
      <c r="CP17">
        <v>4.0752799999999999E-2</v>
      </c>
      <c r="CQ17">
        <v>4.15593E-2</v>
      </c>
      <c r="CR17">
        <v>5.0880000000000002E-2</v>
      </c>
      <c r="CS17">
        <v>4.3256900000000001E-2</v>
      </c>
      <c r="CT17">
        <v>4.1720800000000002E-2</v>
      </c>
      <c r="CU17">
        <v>4.0434100000000001E-2</v>
      </c>
      <c r="CV17">
        <v>4.0910700000000001E-2</v>
      </c>
      <c r="CW17">
        <v>4.2117700000000001E-2</v>
      </c>
      <c r="CX17">
        <v>1.42691E-2</v>
      </c>
      <c r="CY17">
        <v>6.0940999999999999E-3</v>
      </c>
      <c r="CZ17">
        <v>1.9189700000000001E-2</v>
      </c>
      <c r="DA17">
        <v>1.43727E-2</v>
      </c>
      <c r="DB17">
        <v>1.37669E-2</v>
      </c>
      <c r="DC17">
        <v>1.7491400000000001E-2</v>
      </c>
      <c r="DD17">
        <v>3.19739E-2</v>
      </c>
      <c r="DE17">
        <v>4.4404899999999997E-2</v>
      </c>
      <c r="DF17">
        <v>5.7954499999999999E-2</v>
      </c>
      <c r="DG17">
        <v>6.7495899999999998E-2</v>
      </c>
      <c r="DH17">
        <v>5.0543900000000003E-2</v>
      </c>
      <c r="DI17">
        <v>4.7486800000000003E-2</v>
      </c>
      <c r="DJ17">
        <v>7.0147399999999999E-2</v>
      </c>
      <c r="DK17">
        <v>0.11401310000000001</v>
      </c>
      <c r="DL17">
        <v>0.1059953</v>
      </c>
      <c r="DM17">
        <v>8.3814399999999997E-2</v>
      </c>
      <c r="DN17">
        <v>7.8574599999999994E-2</v>
      </c>
      <c r="DO17">
        <v>7.9645499999999994E-2</v>
      </c>
      <c r="DP17">
        <v>9.4452499999999995E-2</v>
      </c>
      <c r="DQ17">
        <v>9.2057600000000003E-2</v>
      </c>
      <c r="DR17">
        <v>0.1070503</v>
      </c>
      <c r="DS17">
        <v>8.7230000000000002E-2</v>
      </c>
      <c r="DT17">
        <v>8.4975499999999995E-2</v>
      </c>
      <c r="DU17">
        <v>9.7934900000000005E-2</v>
      </c>
      <c r="DV17">
        <v>5.3434000000000002E-2</v>
      </c>
      <c r="DW17">
        <v>3.6599699999999999E-2</v>
      </c>
      <c r="DX17">
        <v>6.1432300000000002E-2</v>
      </c>
      <c r="DY17">
        <v>4.1876200000000002E-2</v>
      </c>
      <c r="DZ17">
        <v>4.2348999999999998E-2</v>
      </c>
      <c r="EA17">
        <v>4.7511499999999998E-2</v>
      </c>
      <c r="EB17">
        <v>6.5371499999999999E-2</v>
      </c>
      <c r="EC17">
        <v>8.34675E-2</v>
      </c>
      <c r="ED17">
        <v>0.120308</v>
      </c>
      <c r="EE17">
        <v>0.14141909999999999</v>
      </c>
      <c r="EF17">
        <v>9.7703200000000004E-2</v>
      </c>
      <c r="EG17">
        <v>9.6514100000000005E-2</v>
      </c>
      <c r="EH17">
        <v>0.1287054</v>
      </c>
      <c r="EI17">
        <v>0.17624960000000001</v>
      </c>
      <c r="EJ17">
        <v>0.16826730000000001</v>
      </c>
      <c r="EK17">
        <v>0.1397986</v>
      </c>
      <c r="EL17">
        <v>0.1331832</v>
      </c>
      <c r="EM17">
        <v>0.13463600000000001</v>
      </c>
      <c r="EN17">
        <v>0.15736430000000001</v>
      </c>
      <c r="EO17">
        <v>0.1625182</v>
      </c>
      <c r="EP17">
        <v>0.20137579999999999</v>
      </c>
      <c r="EQ17">
        <v>0.15479580000000001</v>
      </c>
      <c r="ER17">
        <v>0.14859810000000001</v>
      </c>
      <c r="ES17">
        <v>0.17852599999999999</v>
      </c>
      <c r="ET17">
        <v>74.102239999999995</v>
      </c>
      <c r="EU17">
        <v>72.639759999999995</v>
      </c>
      <c r="EV17">
        <v>71.275419999999997</v>
      </c>
      <c r="EW17">
        <v>69.750860000000003</v>
      </c>
      <c r="EX17">
        <v>68.75197</v>
      </c>
      <c r="EY17">
        <v>67.608289999999997</v>
      </c>
      <c r="EZ17">
        <v>67.483670000000004</v>
      </c>
      <c r="FA17">
        <v>69.111019999999996</v>
      </c>
      <c r="FB17">
        <v>72.978070000000002</v>
      </c>
      <c r="FC17">
        <v>77.6053</v>
      </c>
      <c r="FD17">
        <v>82.09357</v>
      </c>
      <c r="FE17">
        <v>85.858410000000006</v>
      </c>
      <c r="FF17">
        <v>88.432400000000001</v>
      </c>
      <c r="FG17">
        <v>90.628410000000002</v>
      </c>
      <c r="FH17">
        <v>91.742949999999993</v>
      </c>
      <c r="FI17">
        <v>92.084119999999999</v>
      </c>
      <c r="FJ17">
        <v>91.813890000000001</v>
      </c>
      <c r="FK17">
        <v>90.811300000000003</v>
      </c>
      <c r="FL17">
        <v>88.880369999999999</v>
      </c>
      <c r="FM17">
        <v>85.742710000000002</v>
      </c>
      <c r="FN17">
        <v>81.971720000000005</v>
      </c>
      <c r="FO17">
        <v>79.074330000000003</v>
      </c>
      <c r="FP17">
        <v>76.639399999999995</v>
      </c>
      <c r="FQ17">
        <v>74.859719999999996</v>
      </c>
      <c r="FR17">
        <v>3.1887699999999998E-2</v>
      </c>
      <c r="FS17">
        <v>1</v>
      </c>
    </row>
    <row r="18" spans="1:175" x14ac:dyDescent="0.2">
      <c r="A18" t="s">
        <v>1</v>
      </c>
      <c r="B18" t="s">
        <v>204</v>
      </c>
      <c r="C18">
        <v>42167</v>
      </c>
      <c r="D18">
        <v>48</v>
      </c>
      <c r="E18">
        <v>456</v>
      </c>
      <c r="F18">
        <v>513.18110000000001</v>
      </c>
      <c r="G18">
        <v>507.22269999999997</v>
      </c>
      <c r="H18">
        <v>498.02140000000003</v>
      </c>
      <c r="I18">
        <v>492.4948</v>
      </c>
      <c r="J18">
        <v>500.80329999999998</v>
      </c>
      <c r="K18">
        <v>520.83249999999998</v>
      </c>
      <c r="L18">
        <v>548.11689999999999</v>
      </c>
      <c r="M18">
        <v>570.19029999999998</v>
      </c>
      <c r="N18">
        <v>586.97529999999995</v>
      </c>
      <c r="O18">
        <v>599.97</v>
      </c>
      <c r="P18">
        <v>613.10469999999998</v>
      </c>
      <c r="Q18">
        <v>617.25959999999998</v>
      </c>
      <c r="R18">
        <v>605.61760000000004</v>
      </c>
      <c r="S18">
        <v>606.27340000000004</v>
      </c>
      <c r="T18">
        <v>601.84910000000002</v>
      </c>
      <c r="U18">
        <v>593.82889999999998</v>
      </c>
      <c r="V18">
        <v>590.22559999999999</v>
      </c>
      <c r="W18">
        <v>574.27909999999997</v>
      </c>
      <c r="X18">
        <v>557.25040000000001</v>
      </c>
      <c r="Y18">
        <v>547.01099999999997</v>
      </c>
      <c r="Z18">
        <v>537.60130000000004</v>
      </c>
      <c r="AA18">
        <v>530.46749999999997</v>
      </c>
      <c r="AB18">
        <v>521.27589999999998</v>
      </c>
      <c r="AC18">
        <v>513.49890000000005</v>
      </c>
      <c r="AD18">
        <v>-0.50426709999999997</v>
      </c>
      <c r="AE18">
        <v>-0.99437920000000002</v>
      </c>
      <c r="AF18">
        <v>-0.97062090000000001</v>
      </c>
      <c r="AG18">
        <v>-0.34560980000000002</v>
      </c>
      <c r="AH18">
        <v>0.30041040000000002</v>
      </c>
      <c r="AI18">
        <v>0.87086620000000003</v>
      </c>
      <c r="AJ18">
        <v>0.56207530000000006</v>
      </c>
      <c r="AK18">
        <v>-0.43414360000000002</v>
      </c>
      <c r="AL18">
        <v>-1.638625</v>
      </c>
      <c r="AM18">
        <v>-3.4899990000000001</v>
      </c>
      <c r="AN18">
        <v>-2.7351679999999998</v>
      </c>
      <c r="AO18">
        <v>-2.7379419999999999</v>
      </c>
      <c r="AP18">
        <v>-3.626109</v>
      </c>
      <c r="AQ18">
        <v>-3.742461</v>
      </c>
      <c r="AR18">
        <v>-3.8406669999999998</v>
      </c>
      <c r="AS18">
        <v>2.27284</v>
      </c>
      <c r="AT18">
        <v>16.3582</v>
      </c>
      <c r="AU18">
        <v>16.13889</v>
      </c>
      <c r="AV18">
        <v>15.11749</v>
      </c>
      <c r="AW18">
        <v>14.53614</v>
      </c>
      <c r="AX18">
        <v>13.671340000000001</v>
      </c>
      <c r="AY18">
        <v>7.2697320000000003</v>
      </c>
      <c r="AZ18">
        <v>2.6451210000000001</v>
      </c>
      <c r="BA18">
        <v>1.5308850000000001</v>
      </c>
      <c r="BB18">
        <v>-9.8475000000000004E-3</v>
      </c>
      <c r="BC18">
        <v>-0.57351189999999996</v>
      </c>
      <c r="BD18">
        <v>-0.65114780000000005</v>
      </c>
      <c r="BE18">
        <v>-6.5136700000000006E-2</v>
      </c>
      <c r="BF18">
        <v>0.55967679999999997</v>
      </c>
      <c r="BG18">
        <v>1.184957</v>
      </c>
      <c r="BH18">
        <v>0.86938559999999998</v>
      </c>
      <c r="BI18">
        <v>-1.1408E-3</v>
      </c>
      <c r="BJ18">
        <v>-1.1157889999999999</v>
      </c>
      <c r="BK18">
        <v>-2.9895420000000001</v>
      </c>
      <c r="BL18">
        <v>-2.170604</v>
      </c>
      <c r="BM18">
        <v>-2.2150599999999998</v>
      </c>
      <c r="BN18">
        <v>-3.0178099999999999</v>
      </c>
      <c r="BO18">
        <v>-3.1594329999999999</v>
      </c>
      <c r="BP18">
        <v>-3.243608</v>
      </c>
      <c r="BQ18">
        <v>2.8899499999999998</v>
      </c>
      <c r="BR18">
        <v>17.024000000000001</v>
      </c>
      <c r="BS18">
        <v>16.812190000000001</v>
      </c>
      <c r="BT18">
        <v>15.85102</v>
      </c>
      <c r="BU18">
        <v>15.22702</v>
      </c>
      <c r="BV18">
        <v>14.34474</v>
      </c>
      <c r="BW18">
        <v>7.9775600000000004</v>
      </c>
      <c r="BX18">
        <v>3.2582179999999998</v>
      </c>
      <c r="BY18">
        <v>2.158668</v>
      </c>
      <c r="BZ18">
        <v>0.3325861</v>
      </c>
      <c r="CA18">
        <v>-0.28202050000000001</v>
      </c>
      <c r="CB18">
        <v>-0.42988169999999998</v>
      </c>
      <c r="CC18">
        <v>0.12911810000000001</v>
      </c>
      <c r="CD18">
        <v>0.73924400000000001</v>
      </c>
      <c r="CE18">
        <v>1.402495</v>
      </c>
      <c r="CF18">
        <v>1.082228</v>
      </c>
      <c r="CG18">
        <v>0.29875560000000001</v>
      </c>
      <c r="CH18">
        <v>-0.75367410000000001</v>
      </c>
      <c r="CI18">
        <v>-2.6429269999999998</v>
      </c>
      <c r="CJ18">
        <v>-1.7795890000000001</v>
      </c>
      <c r="CK18">
        <v>-1.8529139999999999</v>
      </c>
      <c r="CL18">
        <v>-2.5965039999999999</v>
      </c>
      <c r="CM18">
        <v>-2.75563</v>
      </c>
      <c r="CN18">
        <v>-2.8300860000000001</v>
      </c>
      <c r="CO18">
        <v>3.317358</v>
      </c>
      <c r="CP18">
        <v>17.485140000000001</v>
      </c>
      <c r="CQ18">
        <v>17.27852</v>
      </c>
      <c r="CR18">
        <v>16.359059999999999</v>
      </c>
      <c r="CS18">
        <v>15.70553</v>
      </c>
      <c r="CT18">
        <v>14.81114</v>
      </c>
      <c r="CU18">
        <v>8.4677980000000002</v>
      </c>
      <c r="CV18">
        <v>3.6828470000000002</v>
      </c>
      <c r="CW18">
        <v>2.5934689999999998</v>
      </c>
      <c r="CX18">
        <v>0.67501960000000005</v>
      </c>
      <c r="CY18">
        <v>9.4709000000000008E-3</v>
      </c>
      <c r="CZ18">
        <v>-0.20861560000000001</v>
      </c>
      <c r="DA18">
        <v>0.32337300000000002</v>
      </c>
      <c r="DB18">
        <v>0.91881109999999999</v>
      </c>
      <c r="DC18">
        <v>1.6200330000000001</v>
      </c>
      <c r="DD18">
        <v>1.2950699999999999</v>
      </c>
      <c r="DE18">
        <v>0.59865199999999996</v>
      </c>
      <c r="DF18">
        <v>-0.3915595</v>
      </c>
      <c r="DG18">
        <v>-2.2963119999999999</v>
      </c>
      <c r="DH18">
        <v>-1.388574</v>
      </c>
      <c r="DI18">
        <v>-1.4907680000000001</v>
      </c>
      <c r="DJ18">
        <v>-2.1751990000000001</v>
      </c>
      <c r="DK18">
        <v>-2.351826</v>
      </c>
      <c r="DL18">
        <v>-2.4165649999999999</v>
      </c>
      <c r="DM18">
        <v>3.744767</v>
      </c>
      <c r="DN18">
        <v>17.946269999999998</v>
      </c>
      <c r="DO18">
        <v>17.74485</v>
      </c>
      <c r="DP18">
        <v>16.867100000000001</v>
      </c>
      <c r="DQ18">
        <v>16.18404</v>
      </c>
      <c r="DR18">
        <v>15.27753</v>
      </c>
      <c r="DS18">
        <v>8.9580369999999991</v>
      </c>
      <c r="DT18">
        <v>4.1074770000000003</v>
      </c>
      <c r="DU18">
        <v>3.02827</v>
      </c>
      <c r="DV18">
        <v>1.1694389999999999</v>
      </c>
      <c r="DW18">
        <v>0.4303382</v>
      </c>
      <c r="DX18">
        <v>0.11085739999999999</v>
      </c>
      <c r="DY18">
        <v>0.60384610000000005</v>
      </c>
      <c r="DZ18">
        <v>1.178078</v>
      </c>
      <c r="EA18">
        <v>1.934124</v>
      </c>
      <c r="EB18">
        <v>1.6023799999999999</v>
      </c>
      <c r="EC18">
        <v>1.031655</v>
      </c>
      <c r="ED18">
        <v>0.13127659999999999</v>
      </c>
      <c r="EE18">
        <v>-1.795855</v>
      </c>
      <c r="EF18">
        <v>-0.82401060000000004</v>
      </c>
      <c r="EG18">
        <v>-0.96788569999999996</v>
      </c>
      <c r="EH18">
        <v>-1.5669</v>
      </c>
      <c r="EI18">
        <v>-1.7687980000000001</v>
      </c>
      <c r="EJ18">
        <v>-1.8195060000000001</v>
      </c>
      <c r="EK18">
        <v>4.3618769999999998</v>
      </c>
      <c r="EL18">
        <v>18.612069999999999</v>
      </c>
      <c r="EM18">
        <v>18.41816</v>
      </c>
      <c r="EN18">
        <v>17.600629999999999</v>
      </c>
      <c r="EO18">
        <v>16.874919999999999</v>
      </c>
      <c r="EP18">
        <v>15.95093</v>
      </c>
      <c r="EQ18">
        <v>9.6658639999999991</v>
      </c>
      <c r="ER18">
        <v>4.720574</v>
      </c>
      <c r="ES18">
        <v>3.656053</v>
      </c>
      <c r="ET18">
        <v>69.028239999999997</v>
      </c>
      <c r="EU18">
        <v>67.989379999999997</v>
      </c>
      <c r="EV18">
        <v>66.563689999999994</v>
      </c>
      <c r="EW18">
        <v>65.239869999999996</v>
      </c>
      <c r="EX18">
        <v>64.431790000000007</v>
      </c>
      <c r="EY18">
        <v>63.741540000000001</v>
      </c>
      <c r="EZ18">
        <v>64.204409999999996</v>
      </c>
      <c r="FA18">
        <v>66.511669999999995</v>
      </c>
      <c r="FB18">
        <v>69.681560000000005</v>
      </c>
      <c r="FC18">
        <v>73.444180000000003</v>
      </c>
      <c r="FD18">
        <v>77.378699999999995</v>
      </c>
      <c r="FE18">
        <v>81.019350000000003</v>
      </c>
      <c r="FF18">
        <v>83.885840000000002</v>
      </c>
      <c r="FG18">
        <v>85.507819999999995</v>
      </c>
      <c r="FH18">
        <v>86.550539999999998</v>
      </c>
      <c r="FI18">
        <v>87.727199999999996</v>
      </c>
      <c r="FJ18">
        <v>88.206400000000002</v>
      </c>
      <c r="FK18">
        <v>87.833709999999996</v>
      </c>
      <c r="FL18">
        <v>86.057959999999994</v>
      </c>
      <c r="FM18">
        <v>82.880099999999999</v>
      </c>
      <c r="FN18">
        <v>78.454160000000002</v>
      </c>
      <c r="FO18">
        <v>75.843149999999994</v>
      </c>
      <c r="FP18">
        <v>73.637100000000004</v>
      </c>
      <c r="FQ18">
        <v>71.928510000000003</v>
      </c>
      <c r="FR18">
        <v>0.58757979999999999</v>
      </c>
      <c r="FS18">
        <v>1</v>
      </c>
    </row>
    <row r="19" spans="1:175" x14ac:dyDescent="0.2">
      <c r="A19" t="s">
        <v>1</v>
      </c>
      <c r="B19" t="s">
        <v>204</v>
      </c>
      <c r="C19">
        <v>42180</v>
      </c>
      <c r="D19">
        <v>63</v>
      </c>
      <c r="E19">
        <v>452</v>
      </c>
      <c r="F19">
        <v>507.32209999999998</v>
      </c>
      <c r="G19">
        <v>501.9151</v>
      </c>
      <c r="H19">
        <v>489.9776</v>
      </c>
      <c r="I19">
        <v>491.22989999999999</v>
      </c>
      <c r="J19">
        <v>500.19549999999998</v>
      </c>
      <c r="K19">
        <v>522.77610000000004</v>
      </c>
      <c r="L19">
        <v>548.45119999999997</v>
      </c>
      <c r="M19">
        <v>566.56410000000005</v>
      </c>
      <c r="N19">
        <v>584.10770000000002</v>
      </c>
      <c r="O19">
        <v>597.0548</v>
      </c>
      <c r="P19">
        <v>608.87400000000002</v>
      </c>
      <c r="Q19">
        <v>607.29129999999998</v>
      </c>
      <c r="R19">
        <v>602.39480000000003</v>
      </c>
      <c r="S19">
        <v>608.71500000000003</v>
      </c>
      <c r="T19">
        <v>606.82299999999998</v>
      </c>
      <c r="U19">
        <v>594.71590000000003</v>
      </c>
      <c r="V19">
        <v>588.51499999999999</v>
      </c>
      <c r="W19">
        <v>575.10749999999996</v>
      </c>
      <c r="X19">
        <v>556.2405</v>
      </c>
      <c r="Y19">
        <v>542.50609999999995</v>
      </c>
      <c r="Z19">
        <v>536.66639999999995</v>
      </c>
      <c r="AA19">
        <v>530.44569999999999</v>
      </c>
      <c r="AB19">
        <v>521.10530000000006</v>
      </c>
      <c r="AC19">
        <v>514.6721</v>
      </c>
      <c r="AD19">
        <v>-3.8714490000000001</v>
      </c>
      <c r="AE19">
        <v>-1.987724</v>
      </c>
      <c r="AF19">
        <v>-1.120714</v>
      </c>
      <c r="AG19">
        <v>-1.0957140000000001</v>
      </c>
      <c r="AH19">
        <v>-0.61142830000000004</v>
      </c>
      <c r="AI19">
        <v>-0.92657389999999995</v>
      </c>
      <c r="AJ19">
        <v>-1.3535740000000001</v>
      </c>
      <c r="AK19">
        <v>6.1451100000000002E-2</v>
      </c>
      <c r="AL19">
        <v>-0.1753287</v>
      </c>
      <c r="AM19">
        <v>-1.384611</v>
      </c>
      <c r="AN19">
        <v>-1.722486</v>
      </c>
      <c r="AO19">
        <v>-0.49602810000000003</v>
      </c>
      <c r="AP19">
        <v>2.6259000000000001</v>
      </c>
      <c r="AQ19">
        <v>12.103249999999999</v>
      </c>
      <c r="AR19">
        <v>18.63428</v>
      </c>
      <c r="AS19">
        <v>18.32291</v>
      </c>
      <c r="AT19">
        <v>18.685970000000001</v>
      </c>
      <c r="AU19">
        <v>19.325089999999999</v>
      </c>
      <c r="AV19">
        <v>18.956150000000001</v>
      </c>
      <c r="AW19">
        <v>16.849530000000001</v>
      </c>
      <c r="AX19">
        <v>15.86369</v>
      </c>
      <c r="AY19">
        <v>15.947660000000001</v>
      </c>
      <c r="AZ19">
        <v>15.13456</v>
      </c>
      <c r="BA19">
        <v>7.3561490000000003</v>
      </c>
      <c r="BB19">
        <v>-3.4055059999999999</v>
      </c>
      <c r="BC19">
        <v>-1.6996450000000001</v>
      </c>
      <c r="BD19">
        <v>-0.87634570000000001</v>
      </c>
      <c r="BE19">
        <v>-0.85495350000000003</v>
      </c>
      <c r="BF19">
        <v>-0.37950339999999999</v>
      </c>
      <c r="BG19">
        <v>-0.6814964</v>
      </c>
      <c r="BH19">
        <v>-1.082554</v>
      </c>
      <c r="BI19">
        <v>0.4237204</v>
      </c>
      <c r="BJ19">
        <v>0.3013497</v>
      </c>
      <c r="BK19">
        <v>-0.89206359999999996</v>
      </c>
      <c r="BL19">
        <v>-1.2037599999999999</v>
      </c>
      <c r="BM19">
        <v>4.3679999999999999E-4</v>
      </c>
      <c r="BN19">
        <v>3.1430410000000002</v>
      </c>
      <c r="BO19">
        <v>12.61403</v>
      </c>
      <c r="BP19">
        <v>19.23377</v>
      </c>
      <c r="BQ19">
        <v>18.934439999999999</v>
      </c>
      <c r="BR19">
        <v>19.259429999999998</v>
      </c>
      <c r="BS19">
        <v>19.87518</v>
      </c>
      <c r="BT19">
        <v>19.579129999999999</v>
      </c>
      <c r="BU19">
        <v>17.434139999999999</v>
      </c>
      <c r="BV19">
        <v>16.40061</v>
      </c>
      <c r="BW19">
        <v>16.51023</v>
      </c>
      <c r="BX19">
        <v>15.680440000000001</v>
      </c>
      <c r="BY19">
        <v>7.959136</v>
      </c>
      <c r="BZ19">
        <v>-3.0827960000000001</v>
      </c>
      <c r="CA19">
        <v>-1.500122</v>
      </c>
      <c r="CB19">
        <v>-0.70709690000000003</v>
      </c>
      <c r="CC19">
        <v>-0.68820320000000001</v>
      </c>
      <c r="CD19">
        <v>-0.21887280000000001</v>
      </c>
      <c r="CE19">
        <v>-0.5117564</v>
      </c>
      <c r="CF19">
        <v>-0.89484580000000002</v>
      </c>
      <c r="CG19">
        <v>0.67462690000000003</v>
      </c>
      <c r="CH19">
        <v>0.63149569999999999</v>
      </c>
      <c r="CI19">
        <v>-0.55092660000000004</v>
      </c>
      <c r="CJ19">
        <v>-0.84449269999999999</v>
      </c>
      <c r="CK19">
        <v>0.3442868</v>
      </c>
      <c r="CL19">
        <v>3.5012110000000001</v>
      </c>
      <c r="CM19">
        <v>12.9678</v>
      </c>
      <c r="CN19">
        <v>19.648980000000002</v>
      </c>
      <c r="CO19">
        <v>19.357990000000001</v>
      </c>
      <c r="CP19">
        <v>19.656610000000001</v>
      </c>
      <c r="CQ19">
        <v>20.256170000000001</v>
      </c>
      <c r="CR19">
        <v>20.0106</v>
      </c>
      <c r="CS19">
        <v>17.83905</v>
      </c>
      <c r="CT19">
        <v>16.772480000000002</v>
      </c>
      <c r="CU19">
        <v>16.89986</v>
      </c>
      <c r="CV19">
        <v>16.058509999999998</v>
      </c>
      <c r="CW19">
        <v>8.3767619999999994</v>
      </c>
      <c r="CX19">
        <v>-2.7600850000000001</v>
      </c>
      <c r="CY19">
        <v>-1.3005990000000001</v>
      </c>
      <c r="CZ19">
        <v>-0.5378482</v>
      </c>
      <c r="DA19">
        <v>-0.52145280000000005</v>
      </c>
      <c r="DB19">
        <v>-5.8242299999999997E-2</v>
      </c>
      <c r="DC19">
        <v>-0.3420165</v>
      </c>
      <c r="DD19">
        <v>-0.70713789999999999</v>
      </c>
      <c r="DE19">
        <v>0.92553350000000001</v>
      </c>
      <c r="DF19">
        <v>0.96164170000000004</v>
      </c>
      <c r="DG19">
        <v>-0.20978959999999999</v>
      </c>
      <c r="DH19">
        <v>-0.48522510000000002</v>
      </c>
      <c r="DI19">
        <v>0.68813690000000005</v>
      </c>
      <c r="DJ19">
        <v>3.8593820000000001</v>
      </c>
      <c r="DK19">
        <v>13.321569999999999</v>
      </c>
      <c r="DL19">
        <v>20.06419</v>
      </c>
      <c r="DM19">
        <v>19.78153</v>
      </c>
      <c r="DN19">
        <v>20.053789999999999</v>
      </c>
      <c r="DO19">
        <v>20.637160000000002</v>
      </c>
      <c r="DP19">
        <v>20.442080000000001</v>
      </c>
      <c r="DQ19">
        <v>18.243950000000002</v>
      </c>
      <c r="DR19">
        <v>17.144349999999999</v>
      </c>
      <c r="DS19">
        <v>17.289490000000001</v>
      </c>
      <c r="DT19">
        <v>16.436579999999999</v>
      </c>
      <c r="DU19">
        <v>8.7943890000000007</v>
      </c>
      <c r="DV19">
        <v>-2.294143</v>
      </c>
      <c r="DW19">
        <v>-1.0125189999999999</v>
      </c>
      <c r="DX19">
        <v>-0.29347990000000002</v>
      </c>
      <c r="DY19">
        <v>-0.28069189999999999</v>
      </c>
      <c r="DZ19">
        <v>0.17368259999999999</v>
      </c>
      <c r="EA19">
        <v>-9.6938999999999997E-2</v>
      </c>
      <c r="EB19">
        <v>-0.43611749999999999</v>
      </c>
      <c r="EC19">
        <v>1.287803</v>
      </c>
      <c r="ED19">
        <v>1.43832</v>
      </c>
      <c r="EE19">
        <v>0.28275800000000001</v>
      </c>
      <c r="EF19">
        <v>3.3500200000000001E-2</v>
      </c>
      <c r="EG19">
        <v>1.1846019999999999</v>
      </c>
      <c r="EH19">
        <v>4.3765229999999997</v>
      </c>
      <c r="EI19">
        <v>13.83235</v>
      </c>
      <c r="EJ19">
        <v>20.663689999999999</v>
      </c>
      <c r="EK19">
        <v>20.393059999999998</v>
      </c>
      <c r="EL19">
        <v>20.62725</v>
      </c>
      <c r="EM19">
        <v>21.187249999999999</v>
      </c>
      <c r="EN19">
        <v>21.065049999999999</v>
      </c>
      <c r="EO19">
        <v>18.828569999999999</v>
      </c>
      <c r="EP19">
        <v>17.681270000000001</v>
      </c>
      <c r="EQ19">
        <v>17.852060000000002</v>
      </c>
      <c r="ER19">
        <v>16.98246</v>
      </c>
      <c r="ES19">
        <v>9.3973759999999995</v>
      </c>
      <c r="ET19">
        <v>68.652770000000004</v>
      </c>
      <c r="EU19">
        <v>67.711889999999997</v>
      </c>
      <c r="EV19">
        <v>66.910439999999994</v>
      </c>
      <c r="EW19">
        <v>65.517759999999996</v>
      </c>
      <c r="EX19">
        <v>64.550049999999999</v>
      </c>
      <c r="EY19">
        <v>64.423609999999996</v>
      </c>
      <c r="EZ19">
        <v>64.798289999999994</v>
      </c>
      <c r="FA19">
        <v>67.472149999999999</v>
      </c>
      <c r="FB19">
        <v>71.489739999999998</v>
      </c>
      <c r="FC19">
        <v>75.586590000000001</v>
      </c>
      <c r="FD19">
        <v>79.051670000000001</v>
      </c>
      <c r="FE19">
        <v>82.286510000000007</v>
      </c>
      <c r="FF19">
        <v>85.489549999999994</v>
      </c>
      <c r="FG19">
        <v>87.895820000000001</v>
      </c>
      <c r="FH19">
        <v>89.628439999999998</v>
      </c>
      <c r="FI19">
        <v>90.290409999999994</v>
      </c>
      <c r="FJ19">
        <v>90.27319</v>
      </c>
      <c r="FK19">
        <v>89.854920000000007</v>
      </c>
      <c r="FL19">
        <v>88.458920000000006</v>
      </c>
      <c r="FM19">
        <v>84.887630000000001</v>
      </c>
      <c r="FN19">
        <v>80.255489999999995</v>
      </c>
      <c r="FO19">
        <v>77.377700000000004</v>
      </c>
      <c r="FP19">
        <v>75.285390000000007</v>
      </c>
      <c r="FQ19">
        <v>73.654839999999993</v>
      </c>
      <c r="FR19">
        <v>0.67738310000000002</v>
      </c>
      <c r="FS19">
        <v>1</v>
      </c>
    </row>
    <row r="20" spans="1:175" x14ac:dyDescent="0.2">
      <c r="A20" t="s">
        <v>1</v>
      </c>
      <c r="B20" t="s">
        <v>204</v>
      </c>
      <c r="C20">
        <v>42181</v>
      </c>
      <c r="D20">
        <v>42</v>
      </c>
      <c r="E20">
        <v>451</v>
      </c>
      <c r="F20">
        <v>505.50900000000001</v>
      </c>
      <c r="G20">
        <v>497.95940000000002</v>
      </c>
      <c r="H20">
        <v>490.79700000000003</v>
      </c>
      <c r="I20">
        <v>487.13670000000002</v>
      </c>
      <c r="J20">
        <v>500.25659999999999</v>
      </c>
      <c r="K20">
        <v>522.38670000000002</v>
      </c>
      <c r="L20">
        <v>549.21860000000004</v>
      </c>
      <c r="M20">
        <v>566.83090000000004</v>
      </c>
      <c r="N20">
        <v>581.00490000000002</v>
      </c>
      <c r="O20">
        <v>596.6431</v>
      </c>
      <c r="P20">
        <v>604.1694</v>
      </c>
      <c r="Q20">
        <v>605.61379999999997</v>
      </c>
      <c r="R20">
        <v>595.22</v>
      </c>
      <c r="S20">
        <v>598.53</v>
      </c>
      <c r="T20">
        <v>596.94510000000002</v>
      </c>
      <c r="U20">
        <v>585.4873</v>
      </c>
      <c r="V20">
        <v>580.25490000000002</v>
      </c>
      <c r="W20">
        <v>564.99630000000002</v>
      </c>
      <c r="X20">
        <v>549.23680000000002</v>
      </c>
      <c r="Y20">
        <v>547.85119999999995</v>
      </c>
      <c r="Z20">
        <v>541.22339999999997</v>
      </c>
      <c r="AA20">
        <v>535.69039999999995</v>
      </c>
      <c r="AB20">
        <v>522.59190000000001</v>
      </c>
      <c r="AC20">
        <v>508.51130000000001</v>
      </c>
      <c r="AD20">
        <v>0.56546620000000003</v>
      </c>
      <c r="AE20">
        <v>0.36498340000000001</v>
      </c>
      <c r="AF20">
        <v>0.89962560000000003</v>
      </c>
      <c r="AG20">
        <v>0.79286579999999995</v>
      </c>
      <c r="AH20">
        <v>-1.7419789999999999</v>
      </c>
      <c r="AI20">
        <v>-1.749099</v>
      </c>
      <c r="AJ20">
        <v>-2.7385459999999999</v>
      </c>
      <c r="AK20">
        <v>-2.4482010000000001</v>
      </c>
      <c r="AL20">
        <v>-2.5033319999999999</v>
      </c>
      <c r="AM20">
        <v>-2.8867530000000001</v>
      </c>
      <c r="AN20">
        <v>-1.7278070000000001</v>
      </c>
      <c r="AO20">
        <v>-0.38427529999999999</v>
      </c>
      <c r="AP20">
        <v>5.4027329999999996</v>
      </c>
      <c r="AQ20">
        <v>17.393360000000001</v>
      </c>
      <c r="AR20">
        <v>17.792290000000001</v>
      </c>
      <c r="AS20">
        <v>17.361560000000001</v>
      </c>
      <c r="AT20">
        <v>17.525369999999999</v>
      </c>
      <c r="AU20">
        <v>15.98062</v>
      </c>
      <c r="AV20">
        <v>12.348459999999999</v>
      </c>
      <c r="AW20">
        <v>11.690250000000001</v>
      </c>
      <c r="AX20">
        <v>11.864240000000001</v>
      </c>
      <c r="AY20">
        <v>4.9904599999999997</v>
      </c>
      <c r="AZ20">
        <v>1.8465689999999999</v>
      </c>
      <c r="BA20">
        <v>3.272011</v>
      </c>
      <c r="BB20">
        <v>1.109005</v>
      </c>
      <c r="BC20">
        <v>0.77021490000000004</v>
      </c>
      <c r="BD20">
        <v>1.1955849999999999</v>
      </c>
      <c r="BE20">
        <v>1.012883</v>
      </c>
      <c r="BF20">
        <v>-1.5037720000000001</v>
      </c>
      <c r="BG20">
        <v>-1.4513400000000001</v>
      </c>
      <c r="BH20">
        <v>-2.397777</v>
      </c>
      <c r="BI20">
        <v>-2.0729989999999998</v>
      </c>
      <c r="BJ20">
        <v>-2.0562529999999999</v>
      </c>
      <c r="BK20">
        <v>-2.4192089999999999</v>
      </c>
      <c r="BL20">
        <v>-1.234127</v>
      </c>
      <c r="BM20">
        <v>3.1098000000000001E-2</v>
      </c>
      <c r="BN20">
        <v>5.869726</v>
      </c>
      <c r="BO20">
        <v>17.88617</v>
      </c>
      <c r="BP20">
        <v>18.34573</v>
      </c>
      <c r="BQ20">
        <v>17.917169999999999</v>
      </c>
      <c r="BR20">
        <v>18.05885</v>
      </c>
      <c r="BS20">
        <v>16.55894</v>
      </c>
      <c r="BT20">
        <v>12.96777</v>
      </c>
      <c r="BU20">
        <v>12.3696</v>
      </c>
      <c r="BV20">
        <v>12.608499999999999</v>
      </c>
      <c r="BW20">
        <v>5.6895670000000003</v>
      </c>
      <c r="BX20">
        <v>2.5037090000000002</v>
      </c>
      <c r="BY20">
        <v>3.939451</v>
      </c>
      <c r="BZ20">
        <v>1.4854590000000001</v>
      </c>
      <c r="CA20">
        <v>1.0508770000000001</v>
      </c>
      <c r="CB20">
        <v>1.400566</v>
      </c>
      <c r="CC20">
        <v>1.1652670000000001</v>
      </c>
      <c r="CD20">
        <v>-1.3387910000000001</v>
      </c>
      <c r="CE20">
        <v>-1.2451129999999999</v>
      </c>
      <c r="CF20">
        <v>-2.161762</v>
      </c>
      <c r="CG20">
        <v>-1.813134</v>
      </c>
      <c r="CH20">
        <v>-1.746607</v>
      </c>
      <c r="CI20">
        <v>-2.0953879999999998</v>
      </c>
      <c r="CJ20">
        <v>-0.89220489999999997</v>
      </c>
      <c r="CK20">
        <v>0.31878420000000002</v>
      </c>
      <c r="CL20">
        <v>6.1931630000000002</v>
      </c>
      <c r="CM20">
        <v>18.22749</v>
      </c>
      <c r="CN20">
        <v>18.729040000000001</v>
      </c>
      <c r="CO20">
        <v>18.30199</v>
      </c>
      <c r="CP20">
        <v>18.428339999999999</v>
      </c>
      <c r="CQ20">
        <v>16.959489999999999</v>
      </c>
      <c r="CR20">
        <v>13.396710000000001</v>
      </c>
      <c r="CS20">
        <v>12.840120000000001</v>
      </c>
      <c r="CT20">
        <v>13.12398</v>
      </c>
      <c r="CU20">
        <v>6.1737659999999996</v>
      </c>
      <c r="CV20">
        <v>2.9588429999999999</v>
      </c>
      <c r="CW20">
        <v>4.4017169999999997</v>
      </c>
      <c r="CX20">
        <v>1.861912</v>
      </c>
      <c r="CY20">
        <v>1.331539</v>
      </c>
      <c r="CZ20">
        <v>1.6055459999999999</v>
      </c>
      <c r="DA20">
        <v>1.31765</v>
      </c>
      <c r="DB20">
        <v>-1.17381</v>
      </c>
      <c r="DC20">
        <v>-1.038886</v>
      </c>
      <c r="DD20">
        <v>-1.9257470000000001</v>
      </c>
      <c r="DE20">
        <v>-1.5532699999999999</v>
      </c>
      <c r="DF20">
        <v>-1.43696</v>
      </c>
      <c r="DG20">
        <v>-1.771568</v>
      </c>
      <c r="DH20">
        <v>-0.55028330000000003</v>
      </c>
      <c r="DI20">
        <v>0.60647050000000002</v>
      </c>
      <c r="DJ20">
        <v>6.5166009999999996</v>
      </c>
      <c r="DK20">
        <v>18.568809999999999</v>
      </c>
      <c r="DL20">
        <v>19.11234</v>
      </c>
      <c r="DM20">
        <v>18.686810000000001</v>
      </c>
      <c r="DN20">
        <v>18.797820000000002</v>
      </c>
      <c r="DO20">
        <v>17.360040000000001</v>
      </c>
      <c r="DP20">
        <v>13.82564</v>
      </c>
      <c r="DQ20">
        <v>13.31063</v>
      </c>
      <c r="DR20">
        <v>13.63945</v>
      </c>
      <c r="DS20">
        <v>6.6579649999999999</v>
      </c>
      <c r="DT20">
        <v>3.4139759999999999</v>
      </c>
      <c r="DU20">
        <v>4.8639840000000003</v>
      </c>
      <c r="DV20">
        <v>2.4054519999999999</v>
      </c>
      <c r="DW20">
        <v>1.7367710000000001</v>
      </c>
      <c r="DX20">
        <v>1.9015059999999999</v>
      </c>
      <c r="DY20">
        <v>1.537668</v>
      </c>
      <c r="DZ20">
        <v>-0.93560299999999996</v>
      </c>
      <c r="EA20">
        <v>-0.74112730000000004</v>
      </c>
      <c r="EB20">
        <v>-1.584978</v>
      </c>
      <c r="EC20">
        <v>-1.1780679999999999</v>
      </c>
      <c r="ED20">
        <v>-0.98988069999999995</v>
      </c>
      <c r="EE20">
        <v>-1.3040240000000001</v>
      </c>
      <c r="EF20">
        <v>-5.6602800000000002E-2</v>
      </c>
      <c r="EG20">
        <v>1.021844</v>
      </c>
      <c r="EH20">
        <v>6.9835929999999999</v>
      </c>
      <c r="EI20">
        <v>19.061610000000002</v>
      </c>
      <c r="EJ20">
        <v>19.665780000000002</v>
      </c>
      <c r="EK20">
        <v>19.242429999999999</v>
      </c>
      <c r="EL20">
        <v>19.331299999999999</v>
      </c>
      <c r="EM20">
        <v>17.938359999999999</v>
      </c>
      <c r="EN20">
        <v>14.44496</v>
      </c>
      <c r="EO20">
        <v>13.989979999999999</v>
      </c>
      <c r="EP20">
        <v>14.38372</v>
      </c>
      <c r="EQ20">
        <v>7.3570710000000004</v>
      </c>
      <c r="ER20">
        <v>4.0711149999999998</v>
      </c>
      <c r="ES20">
        <v>5.5314240000000003</v>
      </c>
      <c r="ET20">
        <v>72.22533</v>
      </c>
      <c r="EU20">
        <v>70.740099999999998</v>
      </c>
      <c r="EV20">
        <v>69.349530000000001</v>
      </c>
      <c r="EW20">
        <v>67.96114</v>
      </c>
      <c r="EX20">
        <v>67.217659999999995</v>
      </c>
      <c r="EY20">
        <v>66.254130000000004</v>
      </c>
      <c r="EZ20">
        <v>66.35548</v>
      </c>
      <c r="FA20">
        <v>68.472170000000006</v>
      </c>
      <c r="FB20">
        <v>71.281809999999993</v>
      </c>
      <c r="FC20">
        <v>75.080089999999998</v>
      </c>
      <c r="FD20">
        <v>78.543390000000002</v>
      </c>
      <c r="FE20">
        <v>81.657529999999994</v>
      </c>
      <c r="FF20">
        <v>83.983500000000006</v>
      </c>
      <c r="FG20">
        <v>85.826099999999997</v>
      </c>
      <c r="FH20">
        <v>86.964910000000003</v>
      </c>
      <c r="FI20">
        <v>86.941950000000006</v>
      </c>
      <c r="FJ20">
        <v>86.611859999999993</v>
      </c>
      <c r="FK20">
        <v>85.223339999999993</v>
      </c>
      <c r="FL20">
        <v>83.331540000000004</v>
      </c>
      <c r="FM20">
        <v>80.245760000000004</v>
      </c>
      <c r="FN20">
        <v>76.256619999999998</v>
      </c>
      <c r="FO20">
        <v>73.080150000000003</v>
      </c>
      <c r="FP20">
        <v>70.972269999999995</v>
      </c>
      <c r="FQ20">
        <v>69.316090000000003</v>
      </c>
      <c r="FR20">
        <v>0.5892754</v>
      </c>
      <c r="FS20">
        <v>1</v>
      </c>
    </row>
    <row r="21" spans="1:175" x14ac:dyDescent="0.2">
      <c r="A21" t="s">
        <v>1</v>
      </c>
      <c r="B21" t="s">
        <v>204</v>
      </c>
      <c r="C21">
        <v>42185</v>
      </c>
      <c r="D21">
        <v>66</v>
      </c>
      <c r="E21">
        <v>450</v>
      </c>
      <c r="F21">
        <v>494.42180000000002</v>
      </c>
      <c r="G21">
        <v>492.0181</v>
      </c>
      <c r="H21">
        <v>482.72399999999999</v>
      </c>
      <c r="I21">
        <v>481.95940000000002</v>
      </c>
      <c r="J21">
        <v>492.63069999999999</v>
      </c>
      <c r="K21">
        <v>512.79319999999996</v>
      </c>
      <c r="L21">
        <v>533.30319999999995</v>
      </c>
      <c r="M21">
        <v>555.20619999999997</v>
      </c>
      <c r="N21">
        <v>572.95429999999999</v>
      </c>
      <c r="O21">
        <v>582.38990000000001</v>
      </c>
      <c r="P21">
        <v>597.42719999999997</v>
      </c>
      <c r="Q21">
        <v>601.05619999999999</v>
      </c>
      <c r="R21">
        <v>596.89319999999998</v>
      </c>
      <c r="S21">
        <v>600.74170000000004</v>
      </c>
      <c r="T21">
        <v>597.87729999999999</v>
      </c>
      <c r="U21">
        <v>590.54129999999998</v>
      </c>
      <c r="V21">
        <v>584.92250000000001</v>
      </c>
      <c r="W21">
        <v>572.09410000000003</v>
      </c>
      <c r="X21">
        <v>557.31700000000001</v>
      </c>
      <c r="Y21">
        <v>548.99040000000002</v>
      </c>
      <c r="Z21">
        <v>543.34379999999999</v>
      </c>
      <c r="AA21">
        <v>540.32860000000005</v>
      </c>
      <c r="AB21">
        <v>525.56020000000001</v>
      </c>
      <c r="AC21">
        <v>513.37480000000005</v>
      </c>
      <c r="AD21">
        <v>-5.0531740000000003</v>
      </c>
      <c r="AE21">
        <v>-5.0878160000000001</v>
      </c>
      <c r="AF21">
        <v>-4.0993149999999998</v>
      </c>
      <c r="AG21">
        <v>-3.4592339999999999</v>
      </c>
      <c r="AH21">
        <v>4.0993500000000002E-2</v>
      </c>
      <c r="AI21">
        <v>5.9299119999999998</v>
      </c>
      <c r="AJ21">
        <v>5.9520679999999997</v>
      </c>
      <c r="AK21">
        <v>2.65272</v>
      </c>
      <c r="AL21">
        <v>-4.92048E-2</v>
      </c>
      <c r="AM21">
        <v>-2.975241</v>
      </c>
      <c r="AN21">
        <v>1.948302</v>
      </c>
      <c r="AO21">
        <v>3.7025760000000001</v>
      </c>
      <c r="AP21">
        <v>15.17418</v>
      </c>
      <c r="AQ21">
        <v>33.478630000000003</v>
      </c>
      <c r="AR21">
        <v>33.917310000000001</v>
      </c>
      <c r="AS21">
        <v>25.799510000000001</v>
      </c>
      <c r="AT21">
        <v>21.783529999999999</v>
      </c>
      <c r="AU21">
        <v>21.185390000000002</v>
      </c>
      <c r="AV21">
        <v>16.447749999999999</v>
      </c>
      <c r="AW21">
        <v>17.004999999999999</v>
      </c>
      <c r="AX21">
        <v>19.773859999999999</v>
      </c>
      <c r="AY21">
        <v>12.55</v>
      </c>
      <c r="AZ21">
        <v>2.8351489999999999</v>
      </c>
      <c r="BA21">
        <v>0.37033290000000002</v>
      </c>
      <c r="BB21">
        <v>-4.3830749999999998</v>
      </c>
      <c r="BC21">
        <v>-4.613804</v>
      </c>
      <c r="BD21">
        <v>-3.664234</v>
      </c>
      <c r="BE21">
        <v>-3.0483470000000001</v>
      </c>
      <c r="BF21">
        <v>0.43324820000000003</v>
      </c>
      <c r="BG21">
        <v>6.3219390000000004</v>
      </c>
      <c r="BH21">
        <v>6.3515610000000002</v>
      </c>
      <c r="BI21">
        <v>3.1480039999999998</v>
      </c>
      <c r="BJ21">
        <v>0.58993260000000003</v>
      </c>
      <c r="BK21">
        <v>-2.0179879999999999</v>
      </c>
      <c r="BL21">
        <v>3.009471</v>
      </c>
      <c r="BM21">
        <v>4.8998720000000002</v>
      </c>
      <c r="BN21">
        <v>16.38804</v>
      </c>
      <c r="BO21">
        <v>34.621470000000002</v>
      </c>
      <c r="BP21">
        <v>35.12426</v>
      </c>
      <c r="BQ21">
        <v>27.183920000000001</v>
      </c>
      <c r="BR21">
        <v>23.23969</v>
      </c>
      <c r="BS21">
        <v>22.667549999999999</v>
      </c>
      <c r="BT21">
        <v>17.853069999999999</v>
      </c>
      <c r="BU21">
        <v>18.587389999999999</v>
      </c>
      <c r="BV21">
        <v>21.659269999999999</v>
      </c>
      <c r="BW21">
        <v>15.04888</v>
      </c>
      <c r="BX21">
        <v>5.9562439999999999</v>
      </c>
      <c r="BY21">
        <v>3.7601789999999999</v>
      </c>
      <c r="BZ21">
        <v>-3.9189660000000002</v>
      </c>
      <c r="CA21">
        <v>-4.2855049999999997</v>
      </c>
      <c r="CB21">
        <v>-3.3628979999999999</v>
      </c>
      <c r="CC21">
        <v>-2.7637679999999998</v>
      </c>
      <c r="CD21">
        <v>0.70492259999999995</v>
      </c>
      <c r="CE21">
        <v>6.5934559999999998</v>
      </c>
      <c r="CF21">
        <v>6.6282480000000001</v>
      </c>
      <c r="CG21">
        <v>3.4910369999999999</v>
      </c>
      <c r="CH21">
        <v>1.032597</v>
      </c>
      <c r="CI21">
        <v>-1.354997</v>
      </c>
      <c r="CJ21">
        <v>3.7444329999999999</v>
      </c>
      <c r="CK21">
        <v>5.7291160000000003</v>
      </c>
      <c r="CL21">
        <v>17.228750000000002</v>
      </c>
      <c r="CM21">
        <v>35.412999999999997</v>
      </c>
      <c r="CN21">
        <v>35.960189999999997</v>
      </c>
      <c r="CO21">
        <v>28.142759999999999</v>
      </c>
      <c r="CP21">
        <v>24.24822</v>
      </c>
      <c r="CQ21">
        <v>23.694099999999999</v>
      </c>
      <c r="CR21">
        <v>18.82639</v>
      </c>
      <c r="CS21">
        <v>19.683350000000001</v>
      </c>
      <c r="CT21">
        <v>22.9651</v>
      </c>
      <c r="CU21">
        <v>16.779599999999999</v>
      </c>
      <c r="CV21">
        <v>8.1179050000000004</v>
      </c>
      <c r="CW21">
        <v>6.1079759999999998</v>
      </c>
      <c r="CX21">
        <v>-3.4548570000000001</v>
      </c>
      <c r="CY21">
        <v>-3.9572059999999998</v>
      </c>
      <c r="CZ21">
        <v>-3.0615619999999999</v>
      </c>
      <c r="DA21">
        <v>-2.4791889999999999</v>
      </c>
      <c r="DB21">
        <v>0.97659700000000005</v>
      </c>
      <c r="DC21">
        <v>6.864973</v>
      </c>
      <c r="DD21">
        <v>6.904935</v>
      </c>
      <c r="DE21">
        <v>3.8340700000000001</v>
      </c>
      <c r="DF21">
        <v>1.4752620000000001</v>
      </c>
      <c r="DG21">
        <v>-0.69200649999999997</v>
      </c>
      <c r="DH21">
        <v>4.4793950000000002</v>
      </c>
      <c r="DI21">
        <v>6.5583609999999997</v>
      </c>
      <c r="DJ21">
        <v>18.069469999999999</v>
      </c>
      <c r="DK21">
        <v>36.204520000000002</v>
      </c>
      <c r="DL21">
        <v>36.796120000000002</v>
      </c>
      <c r="DM21">
        <v>29.101600000000001</v>
      </c>
      <c r="DN21">
        <v>25.25675</v>
      </c>
      <c r="DO21">
        <v>24.72064</v>
      </c>
      <c r="DP21">
        <v>19.799710000000001</v>
      </c>
      <c r="DQ21">
        <v>20.779309999999999</v>
      </c>
      <c r="DR21">
        <v>24.27093</v>
      </c>
      <c r="DS21">
        <v>18.51032</v>
      </c>
      <c r="DT21">
        <v>10.27957</v>
      </c>
      <c r="DU21">
        <v>8.4557730000000006</v>
      </c>
      <c r="DV21">
        <v>-2.7847580000000001</v>
      </c>
      <c r="DW21">
        <v>-3.4831940000000001</v>
      </c>
      <c r="DX21">
        <v>-2.6264810000000001</v>
      </c>
      <c r="DY21">
        <v>-2.0683009999999999</v>
      </c>
      <c r="DZ21">
        <v>1.368852</v>
      </c>
      <c r="EA21">
        <v>7.2569999999999997</v>
      </c>
      <c r="EB21">
        <v>7.3044279999999997</v>
      </c>
      <c r="EC21">
        <v>4.3293549999999996</v>
      </c>
      <c r="ED21">
        <v>2.1143990000000001</v>
      </c>
      <c r="EE21">
        <v>0.26524700000000001</v>
      </c>
      <c r="EF21">
        <v>5.5405639999999998</v>
      </c>
      <c r="EG21">
        <v>7.7556570000000002</v>
      </c>
      <c r="EH21">
        <v>19.283329999999999</v>
      </c>
      <c r="EI21">
        <v>37.347369999999998</v>
      </c>
      <c r="EJ21">
        <v>38.003070000000001</v>
      </c>
      <c r="EK21">
        <v>30.48602</v>
      </c>
      <c r="EL21">
        <v>26.712910000000001</v>
      </c>
      <c r="EM21">
        <v>26.2028</v>
      </c>
      <c r="EN21">
        <v>21.205030000000001</v>
      </c>
      <c r="EO21">
        <v>22.361689999999999</v>
      </c>
      <c r="EP21">
        <v>26.15634</v>
      </c>
      <c r="EQ21">
        <v>21.009209999999999</v>
      </c>
      <c r="ER21">
        <v>13.40066</v>
      </c>
      <c r="ES21">
        <v>11.84562</v>
      </c>
      <c r="ET21">
        <v>69.980320000000006</v>
      </c>
      <c r="EU21">
        <v>68.714969999999994</v>
      </c>
      <c r="EV21">
        <v>67.961590000000001</v>
      </c>
      <c r="EW21">
        <v>66.944329999999994</v>
      </c>
      <c r="EX21">
        <v>66.222909999999999</v>
      </c>
      <c r="EY21">
        <v>65.412999999999997</v>
      </c>
      <c r="EZ21">
        <v>66.054280000000006</v>
      </c>
      <c r="FA21">
        <v>68.374650000000003</v>
      </c>
      <c r="FB21">
        <v>72.084270000000004</v>
      </c>
      <c r="FC21">
        <v>75.982439999999997</v>
      </c>
      <c r="FD21">
        <v>80.102810000000005</v>
      </c>
      <c r="FE21">
        <v>83.835589999999996</v>
      </c>
      <c r="FF21">
        <v>87.118979999999993</v>
      </c>
      <c r="FG21">
        <v>89.999279999999999</v>
      </c>
      <c r="FH21">
        <v>91.767880000000005</v>
      </c>
      <c r="FI21">
        <v>93.045739999999995</v>
      </c>
      <c r="FJ21">
        <v>93.456090000000003</v>
      </c>
      <c r="FK21">
        <v>93.194000000000003</v>
      </c>
      <c r="FL21">
        <v>91.154759999999996</v>
      </c>
      <c r="FM21">
        <v>87.84151</v>
      </c>
      <c r="FN21">
        <v>83.279529999999994</v>
      </c>
      <c r="FO21">
        <v>80.287049999999994</v>
      </c>
      <c r="FP21">
        <v>78.223920000000007</v>
      </c>
      <c r="FQ21">
        <v>76.815389999999994</v>
      </c>
      <c r="FR21">
        <v>1.803884</v>
      </c>
      <c r="FS21">
        <v>1</v>
      </c>
    </row>
    <row r="22" spans="1:175" x14ac:dyDescent="0.2">
      <c r="A22" t="s">
        <v>1</v>
      </c>
      <c r="B22" t="s">
        <v>204</v>
      </c>
      <c r="C22">
        <v>42186</v>
      </c>
      <c r="D22">
        <v>61</v>
      </c>
      <c r="E22">
        <v>451</v>
      </c>
      <c r="F22">
        <v>508.01389999999998</v>
      </c>
      <c r="G22">
        <v>504.13229999999999</v>
      </c>
      <c r="H22">
        <v>498.11430000000001</v>
      </c>
      <c r="I22">
        <v>495.2328</v>
      </c>
      <c r="J22">
        <v>504.02859999999998</v>
      </c>
      <c r="K22">
        <v>522.60050000000001</v>
      </c>
      <c r="L22">
        <v>549.67269999999996</v>
      </c>
      <c r="M22">
        <v>566.71720000000005</v>
      </c>
      <c r="N22">
        <v>580.18989999999997</v>
      </c>
      <c r="O22">
        <v>592.19179999999994</v>
      </c>
      <c r="P22">
        <v>604.90830000000005</v>
      </c>
      <c r="Q22">
        <v>614.26959999999997</v>
      </c>
      <c r="R22">
        <v>612.05550000000005</v>
      </c>
      <c r="S22">
        <v>615.59860000000003</v>
      </c>
      <c r="T22">
        <v>603.08939999999996</v>
      </c>
      <c r="U22">
        <v>591.51430000000005</v>
      </c>
      <c r="V22">
        <v>583.3854</v>
      </c>
      <c r="W22">
        <v>570.10429999999997</v>
      </c>
      <c r="X22">
        <v>554.95910000000003</v>
      </c>
      <c r="Y22">
        <v>543.95950000000005</v>
      </c>
      <c r="Z22">
        <v>533.94889999999998</v>
      </c>
      <c r="AA22">
        <v>532.25959999999998</v>
      </c>
      <c r="AB22">
        <v>517.23789999999997</v>
      </c>
      <c r="AC22">
        <v>509.56700000000001</v>
      </c>
      <c r="AD22">
        <v>-1.0774459999999999</v>
      </c>
      <c r="AE22">
        <v>-0.3567999</v>
      </c>
      <c r="AF22">
        <v>0.2158524</v>
      </c>
      <c r="AG22">
        <v>6.4015230000000001</v>
      </c>
      <c r="AH22">
        <v>5.0418539999999998</v>
      </c>
      <c r="AI22">
        <v>-0.68675359999999996</v>
      </c>
      <c r="AJ22">
        <v>-3.7663380000000002</v>
      </c>
      <c r="AK22">
        <v>-9.1159300000000005</v>
      </c>
      <c r="AL22">
        <v>-8.7851160000000004</v>
      </c>
      <c r="AM22">
        <v>-11.51925</v>
      </c>
      <c r="AN22">
        <v>-12.05036</v>
      </c>
      <c r="AO22">
        <v>-7.9674389999999997</v>
      </c>
      <c r="AP22">
        <v>2.2083119999999998</v>
      </c>
      <c r="AQ22">
        <v>14.38293</v>
      </c>
      <c r="AR22">
        <v>15.753209999999999</v>
      </c>
      <c r="AS22">
        <v>14.476699999999999</v>
      </c>
      <c r="AT22">
        <v>14.891080000000001</v>
      </c>
      <c r="AU22">
        <v>18.14556</v>
      </c>
      <c r="AV22">
        <v>18.135870000000001</v>
      </c>
      <c r="AW22">
        <v>15.559659999999999</v>
      </c>
      <c r="AX22">
        <v>15.55401</v>
      </c>
      <c r="AY22">
        <v>3.1141299999999998</v>
      </c>
      <c r="AZ22">
        <v>-2.320865</v>
      </c>
      <c r="BA22">
        <v>-3.2025290000000002</v>
      </c>
      <c r="BB22">
        <v>0.30578149999999998</v>
      </c>
      <c r="BC22">
        <v>0.52867620000000004</v>
      </c>
      <c r="BD22">
        <v>0.91056879999999996</v>
      </c>
      <c r="BE22">
        <v>7.0209219999999997</v>
      </c>
      <c r="BF22">
        <v>5.6702789999999998</v>
      </c>
      <c r="BG22">
        <v>-1.6577399999999999E-2</v>
      </c>
      <c r="BH22">
        <v>-3.1173709999999999</v>
      </c>
      <c r="BI22">
        <v>-8.4011340000000008</v>
      </c>
      <c r="BJ22">
        <v>-7.9631910000000001</v>
      </c>
      <c r="BK22">
        <v>-10.58089</v>
      </c>
      <c r="BL22">
        <v>-10.83272</v>
      </c>
      <c r="BM22">
        <v>-6.6784189999999999</v>
      </c>
      <c r="BN22">
        <v>3.5003169999999999</v>
      </c>
      <c r="BO22">
        <v>15.72359</v>
      </c>
      <c r="BP22">
        <v>17.164619999999999</v>
      </c>
      <c r="BQ22">
        <v>15.879910000000001</v>
      </c>
      <c r="BR22">
        <v>16.292200000000001</v>
      </c>
      <c r="BS22">
        <v>19.79729</v>
      </c>
      <c r="BT22">
        <v>19.74614</v>
      </c>
      <c r="BU22">
        <v>17.07544</v>
      </c>
      <c r="BV22">
        <v>17.115379999999998</v>
      </c>
      <c r="BW22">
        <v>5.0649090000000001</v>
      </c>
      <c r="BX22">
        <v>-7.5008999999999996E-3</v>
      </c>
      <c r="BY22">
        <v>-0.89510590000000001</v>
      </c>
      <c r="BZ22">
        <v>1.263801</v>
      </c>
      <c r="CA22">
        <v>1.1419539999999999</v>
      </c>
      <c r="CB22">
        <v>1.3917269999999999</v>
      </c>
      <c r="CC22">
        <v>7.4499149999999998</v>
      </c>
      <c r="CD22">
        <v>6.105524</v>
      </c>
      <c r="CE22">
        <v>0.4475846</v>
      </c>
      <c r="CF22">
        <v>-2.6678989999999998</v>
      </c>
      <c r="CG22">
        <v>-7.9060689999999996</v>
      </c>
      <c r="CH22">
        <v>-7.3939279999999998</v>
      </c>
      <c r="CI22">
        <v>-9.9309779999999996</v>
      </c>
      <c r="CJ22">
        <v>-9.9893769999999993</v>
      </c>
      <c r="CK22">
        <v>-5.785647</v>
      </c>
      <c r="CL22">
        <v>4.3951560000000001</v>
      </c>
      <c r="CM22">
        <v>16.652139999999999</v>
      </c>
      <c r="CN22">
        <v>18.142150000000001</v>
      </c>
      <c r="CO22">
        <v>16.851780000000002</v>
      </c>
      <c r="CP22">
        <v>17.262609999999999</v>
      </c>
      <c r="CQ22">
        <v>20.941269999999999</v>
      </c>
      <c r="CR22">
        <v>20.861409999999999</v>
      </c>
      <c r="CS22">
        <v>18.12527</v>
      </c>
      <c r="CT22">
        <v>18.19679</v>
      </c>
      <c r="CU22">
        <v>6.4160110000000001</v>
      </c>
      <c r="CV22">
        <v>1.5947279999999999</v>
      </c>
      <c r="CW22">
        <v>0.70300839999999998</v>
      </c>
      <c r="CX22">
        <v>2.2218200000000001</v>
      </c>
      <c r="CY22">
        <v>1.7552319999999999</v>
      </c>
      <c r="CZ22">
        <v>1.8728860000000001</v>
      </c>
      <c r="DA22">
        <v>7.8789090000000002</v>
      </c>
      <c r="DB22">
        <v>6.5407690000000001</v>
      </c>
      <c r="DC22">
        <v>0.91174659999999996</v>
      </c>
      <c r="DD22">
        <v>-2.2184270000000001</v>
      </c>
      <c r="DE22">
        <v>-7.4110040000000001</v>
      </c>
      <c r="DF22">
        <v>-6.8246650000000004</v>
      </c>
      <c r="DG22">
        <v>-9.2810699999999997</v>
      </c>
      <c r="DH22">
        <v>-9.146039</v>
      </c>
      <c r="DI22">
        <v>-4.8928750000000001</v>
      </c>
      <c r="DJ22">
        <v>5.2899950000000002</v>
      </c>
      <c r="DK22">
        <v>17.580680000000001</v>
      </c>
      <c r="DL22">
        <v>19.119689999999999</v>
      </c>
      <c r="DM22">
        <v>17.823640000000001</v>
      </c>
      <c r="DN22">
        <v>18.23302</v>
      </c>
      <c r="DO22">
        <v>22.085260000000002</v>
      </c>
      <c r="DP22">
        <v>21.976690000000001</v>
      </c>
      <c r="DQ22">
        <v>19.1751</v>
      </c>
      <c r="DR22">
        <v>19.278189999999999</v>
      </c>
      <c r="DS22">
        <v>7.7671140000000003</v>
      </c>
      <c r="DT22">
        <v>3.1969560000000001</v>
      </c>
      <c r="DU22">
        <v>2.301123</v>
      </c>
      <c r="DV22">
        <v>3.6050469999999999</v>
      </c>
      <c r="DW22">
        <v>2.6407080000000001</v>
      </c>
      <c r="DX22">
        <v>2.5676019999999999</v>
      </c>
      <c r="DY22">
        <v>8.4983079999999998</v>
      </c>
      <c r="DZ22">
        <v>7.1691929999999999</v>
      </c>
      <c r="EA22">
        <v>1.581923</v>
      </c>
      <c r="EB22">
        <v>-1.569461</v>
      </c>
      <c r="EC22">
        <v>-6.6962080000000004</v>
      </c>
      <c r="ED22">
        <v>-6.002739</v>
      </c>
      <c r="EE22">
        <v>-8.3427059999999997</v>
      </c>
      <c r="EF22">
        <v>-7.9283919999999997</v>
      </c>
      <c r="EG22">
        <v>-3.6038549999999998</v>
      </c>
      <c r="EH22">
        <v>6.5819999999999999</v>
      </c>
      <c r="EI22">
        <v>18.92135</v>
      </c>
      <c r="EJ22">
        <v>20.531099999999999</v>
      </c>
      <c r="EK22">
        <v>19.226849999999999</v>
      </c>
      <c r="EL22">
        <v>19.634139999999999</v>
      </c>
      <c r="EM22">
        <v>23.736989999999999</v>
      </c>
      <c r="EN22">
        <v>23.586960000000001</v>
      </c>
      <c r="EO22">
        <v>20.69089</v>
      </c>
      <c r="EP22">
        <v>20.839569999999998</v>
      </c>
      <c r="EQ22">
        <v>9.7178930000000001</v>
      </c>
      <c r="ER22">
        <v>5.5103200000000001</v>
      </c>
      <c r="ES22">
        <v>4.6085459999999996</v>
      </c>
      <c r="ET22">
        <v>75.234309999999994</v>
      </c>
      <c r="EU22">
        <v>73.848879999999994</v>
      </c>
      <c r="EV22">
        <v>72.003500000000003</v>
      </c>
      <c r="EW22">
        <v>70.609499999999997</v>
      </c>
      <c r="EX22">
        <v>69.895409999999998</v>
      </c>
      <c r="EY22">
        <v>69.154859999999999</v>
      </c>
      <c r="EZ22">
        <v>69.315380000000005</v>
      </c>
      <c r="FA22">
        <v>70.044700000000006</v>
      </c>
      <c r="FB22">
        <v>72.963179999999994</v>
      </c>
      <c r="FC22">
        <v>77.275790000000001</v>
      </c>
      <c r="FD22">
        <v>81.903980000000004</v>
      </c>
      <c r="FE22">
        <v>84.866510000000005</v>
      </c>
      <c r="FF22">
        <v>86.583470000000005</v>
      </c>
      <c r="FG22">
        <v>87.119190000000003</v>
      </c>
      <c r="FH22">
        <v>86.809209999999993</v>
      </c>
      <c r="FI22">
        <v>87.110010000000003</v>
      </c>
      <c r="FJ22">
        <v>86.488110000000006</v>
      </c>
      <c r="FK22">
        <v>85.535960000000003</v>
      </c>
      <c r="FL22">
        <v>83.578569999999999</v>
      </c>
      <c r="FM22">
        <v>81.472020000000001</v>
      </c>
      <c r="FN22">
        <v>79.609179999999995</v>
      </c>
      <c r="FO22">
        <v>78.176119999999997</v>
      </c>
      <c r="FP22">
        <v>75.960610000000003</v>
      </c>
      <c r="FQ22">
        <v>74.895910000000001</v>
      </c>
      <c r="FR22">
        <v>0.90232880000000004</v>
      </c>
      <c r="FS22">
        <v>1</v>
      </c>
    </row>
    <row r="23" spans="1:175" x14ac:dyDescent="0.2">
      <c r="A23" t="s">
        <v>1</v>
      </c>
      <c r="B23" t="s">
        <v>204</v>
      </c>
      <c r="C23">
        <v>42213</v>
      </c>
      <c r="D23">
        <v>48</v>
      </c>
      <c r="E23">
        <v>448</v>
      </c>
      <c r="F23">
        <v>517.12980000000005</v>
      </c>
      <c r="G23">
        <v>509.05290000000002</v>
      </c>
      <c r="H23">
        <v>501.22699999999998</v>
      </c>
      <c r="I23">
        <v>499.8408</v>
      </c>
      <c r="J23">
        <v>511.6404</v>
      </c>
      <c r="K23">
        <v>529.95410000000004</v>
      </c>
      <c r="L23">
        <v>550.77200000000005</v>
      </c>
      <c r="M23">
        <v>566.71780000000001</v>
      </c>
      <c r="N23">
        <v>579.60850000000005</v>
      </c>
      <c r="O23">
        <v>591.423</v>
      </c>
      <c r="P23">
        <v>604.49459999999999</v>
      </c>
      <c r="Q23">
        <v>613.44100000000003</v>
      </c>
      <c r="R23">
        <v>610.92660000000001</v>
      </c>
      <c r="S23">
        <v>617.5634</v>
      </c>
      <c r="T23">
        <v>614.30859999999996</v>
      </c>
      <c r="U23">
        <v>607.81830000000002</v>
      </c>
      <c r="V23">
        <v>606.85640000000001</v>
      </c>
      <c r="W23">
        <v>593.94190000000003</v>
      </c>
      <c r="X23">
        <v>574.56970000000001</v>
      </c>
      <c r="Y23">
        <v>562.79330000000004</v>
      </c>
      <c r="Z23">
        <v>557.14179999999999</v>
      </c>
      <c r="AA23">
        <v>552.92060000000004</v>
      </c>
      <c r="AB23">
        <v>536.77020000000005</v>
      </c>
      <c r="AC23">
        <v>527.22289999999998</v>
      </c>
      <c r="AD23">
        <v>-1.9539530000000001</v>
      </c>
      <c r="AE23">
        <v>-1.883928</v>
      </c>
      <c r="AF23">
        <v>-1.6159159999999999</v>
      </c>
      <c r="AG23">
        <v>-1.4560949999999999</v>
      </c>
      <c r="AH23">
        <v>2.0460250000000002</v>
      </c>
      <c r="AI23">
        <v>1.2266280000000001</v>
      </c>
      <c r="AJ23">
        <v>2.3519589999999999</v>
      </c>
      <c r="AK23">
        <v>-0.42667870000000002</v>
      </c>
      <c r="AL23">
        <v>-0.18385000000000001</v>
      </c>
      <c r="AM23">
        <v>-2.84904</v>
      </c>
      <c r="AN23">
        <v>-8.5815289999999997</v>
      </c>
      <c r="AO23">
        <v>-4.1687390000000004</v>
      </c>
      <c r="AP23">
        <v>-0.46752519999999997</v>
      </c>
      <c r="AQ23">
        <v>10.13092</v>
      </c>
      <c r="AR23">
        <v>28.074770000000001</v>
      </c>
      <c r="AS23">
        <v>27.932870000000001</v>
      </c>
      <c r="AT23">
        <v>25.888449999999999</v>
      </c>
      <c r="AU23">
        <v>24.927240000000001</v>
      </c>
      <c r="AV23">
        <v>23.369990000000001</v>
      </c>
      <c r="AW23">
        <v>20.42108</v>
      </c>
      <c r="AX23">
        <v>21.958649999999999</v>
      </c>
      <c r="AY23">
        <v>22.795100000000001</v>
      </c>
      <c r="AZ23">
        <v>9.5814800000000009</v>
      </c>
      <c r="BA23">
        <v>-0.92670730000000001</v>
      </c>
      <c r="BB23">
        <v>-1.300627</v>
      </c>
      <c r="BC23">
        <v>-1.394552</v>
      </c>
      <c r="BD23">
        <v>-1.161937</v>
      </c>
      <c r="BE23">
        <v>-1.058227</v>
      </c>
      <c r="BF23">
        <v>2.4244330000000001</v>
      </c>
      <c r="BG23">
        <v>1.6443509999999999</v>
      </c>
      <c r="BH23">
        <v>2.760043</v>
      </c>
      <c r="BI23">
        <v>-4.1007999999999999E-3</v>
      </c>
      <c r="BJ23">
        <v>0.3541665</v>
      </c>
      <c r="BK23">
        <v>-2.0814629999999998</v>
      </c>
      <c r="BL23">
        <v>-7.5588300000000004</v>
      </c>
      <c r="BM23">
        <v>-3.0079790000000002</v>
      </c>
      <c r="BN23">
        <v>0.63922049999999997</v>
      </c>
      <c r="BO23">
        <v>11.24362</v>
      </c>
      <c r="BP23">
        <v>29.30707</v>
      </c>
      <c r="BQ23">
        <v>29.172789999999999</v>
      </c>
      <c r="BR23">
        <v>27.109870000000001</v>
      </c>
      <c r="BS23">
        <v>26.214310000000001</v>
      </c>
      <c r="BT23">
        <v>24.753329999999998</v>
      </c>
      <c r="BU23">
        <v>22.09233</v>
      </c>
      <c r="BV23">
        <v>23.719750000000001</v>
      </c>
      <c r="BW23">
        <v>24.815999999999999</v>
      </c>
      <c r="BX23">
        <v>12.0944</v>
      </c>
      <c r="BY23">
        <v>2.385608</v>
      </c>
      <c r="BZ23">
        <v>-0.84813519999999998</v>
      </c>
      <c r="CA23">
        <v>-1.0556110000000001</v>
      </c>
      <c r="CB23">
        <v>-0.84751299999999996</v>
      </c>
      <c r="CC23">
        <v>-0.78266389999999997</v>
      </c>
      <c r="CD23">
        <v>2.6865169999999998</v>
      </c>
      <c r="CE23">
        <v>1.933664</v>
      </c>
      <c r="CF23">
        <v>3.042681</v>
      </c>
      <c r="CG23">
        <v>0.28857539999999998</v>
      </c>
      <c r="CH23">
        <v>0.72679510000000003</v>
      </c>
      <c r="CI23">
        <v>-1.549841</v>
      </c>
      <c r="CJ23">
        <v>-6.850511</v>
      </c>
      <c r="CK23">
        <v>-2.2040389999999999</v>
      </c>
      <c r="CL23">
        <v>1.4057489999999999</v>
      </c>
      <c r="CM23">
        <v>12.01427</v>
      </c>
      <c r="CN23">
        <v>30.16056</v>
      </c>
      <c r="CO23">
        <v>30.031559999999999</v>
      </c>
      <c r="CP23">
        <v>27.955819999999999</v>
      </c>
      <c r="CQ23">
        <v>27.105720000000002</v>
      </c>
      <c r="CR23">
        <v>25.71143</v>
      </c>
      <c r="CS23">
        <v>23.249829999999999</v>
      </c>
      <c r="CT23">
        <v>24.939489999999999</v>
      </c>
      <c r="CU23">
        <v>26.215669999999999</v>
      </c>
      <c r="CV23">
        <v>13.83484</v>
      </c>
      <c r="CW23">
        <v>4.6797079999999998</v>
      </c>
      <c r="CX23">
        <v>-0.39564369999999999</v>
      </c>
      <c r="CY23">
        <v>-0.71666989999999997</v>
      </c>
      <c r="CZ23">
        <v>-0.53308889999999998</v>
      </c>
      <c r="DA23">
        <v>-0.50710120000000003</v>
      </c>
      <c r="DB23">
        <v>2.948601</v>
      </c>
      <c r="DC23">
        <v>2.2229779999999999</v>
      </c>
      <c r="DD23">
        <v>3.3253189999999999</v>
      </c>
      <c r="DE23">
        <v>0.58125159999999998</v>
      </c>
      <c r="DF23">
        <v>1.099424</v>
      </c>
      <c r="DG23">
        <v>-1.018219</v>
      </c>
      <c r="DH23">
        <v>-6.1421919999999997</v>
      </c>
      <c r="DI23">
        <v>-1.4000999999999999</v>
      </c>
      <c r="DJ23">
        <v>2.1722779999999999</v>
      </c>
      <c r="DK23">
        <v>12.78492</v>
      </c>
      <c r="DL23">
        <v>31.014050000000001</v>
      </c>
      <c r="DM23">
        <v>30.890329999999999</v>
      </c>
      <c r="DN23">
        <v>28.801780000000001</v>
      </c>
      <c r="DO23">
        <v>27.997140000000002</v>
      </c>
      <c r="DP23">
        <v>26.669530000000002</v>
      </c>
      <c r="DQ23">
        <v>24.407340000000001</v>
      </c>
      <c r="DR23">
        <v>26.159220000000001</v>
      </c>
      <c r="DS23">
        <v>27.61534</v>
      </c>
      <c r="DT23">
        <v>15.575279999999999</v>
      </c>
      <c r="DU23">
        <v>6.973808</v>
      </c>
      <c r="DV23">
        <v>0.25768219999999997</v>
      </c>
      <c r="DW23">
        <v>-0.2272931</v>
      </c>
      <c r="DX23">
        <v>-7.9110299999999995E-2</v>
      </c>
      <c r="DY23">
        <v>-0.10923239999999999</v>
      </c>
      <c r="DZ23">
        <v>3.3270089999999999</v>
      </c>
      <c r="EA23">
        <v>2.640701</v>
      </c>
      <c r="EB23">
        <v>3.733403</v>
      </c>
      <c r="EC23">
        <v>1.00383</v>
      </c>
      <c r="ED23">
        <v>1.63744</v>
      </c>
      <c r="EE23">
        <v>-0.25064199999999998</v>
      </c>
      <c r="EF23">
        <v>-5.1194930000000003</v>
      </c>
      <c r="EG23">
        <v>-0.2393392</v>
      </c>
      <c r="EH23">
        <v>3.2790240000000002</v>
      </c>
      <c r="EI23">
        <v>13.89762</v>
      </c>
      <c r="EJ23">
        <v>32.24635</v>
      </c>
      <c r="EK23">
        <v>32.13026</v>
      </c>
      <c r="EL23">
        <v>30.023199999999999</v>
      </c>
      <c r="EM23">
        <v>29.284210000000002</v>
      </c>
      <c r="EN23">
        <v>28.052879999999998</v>
      </c>
      <c r="EO23">
        <v>26.078589999999998</v>
      </c>
      <c r="EP23">
        <v>27.92032</v>
      </c>
      <c r="EQ23">
        <v>29.63625</v>
      </c>
      <c r="ER23">
        <v>18.08821</v>
      </c>
      <c r="ES23">
        <v>10.28612</v>
      </c>
      <c r="ET23">
        <v>69.750249999999994</v>
      </c>
      <c r="EU23">
        <v>68.527720000000002</v>
      </c>
      <c r="EV23">
        <v>66.817959999999999</v>
      </c>
      <c r="EW23">
        <v>65.881389999999996</v>
      </c>
      <c r="EX23">
        <v>64.620810000000006</v>
      </c>
      <c r="EY23">
        <v>63.918750000000003</v>
      </c>
      <c r="EZ23">
        <v>64.386300000000006</v>
      </c>
      <c r="FA23">
        <v>67.569699999999997</v>
      </c>
      <c r="FB23">
        <v>71.778530000000003</v>
      </c>
      <c r="FC23">
        <v>76.262720000000002</v>
      </c>
      <c r="FD23">
        <v>80.69699</v>
      </c>
      <c r="FE23">
        <v>84.615300000000005</v>
      </c>
      <c r="FF23">
        <v>88.204610000000002</v>
      </c>
      <c r="FG23">
        <v>90.890919999999994</v>
      </c>
      <c r="FH23">
        <v>92.632819999999995</v>
      </c>
      <c r="FI23">
        <v>93.223969999999994</v>
      </c>
      <c r="FJ23">
        <v>93.244609999999994</v>
      </c>
      <c r="FK23">
        <v>92.689350000000005</v>
      </c>
      <c r="FL23">
        <v>91.040400000000005</v>
      </c>
      <c r="FM23">
        <v>87.390389999999996</v>
      </c>
      <c r="FN23">
        <v>83.164919999999995</v>
      </c>
      <c r="FO23">
        <v>79.673370000000006</v>
      </c>
      <c r="FP23">
        <v>77.643150000000006</v>
      </c>
      <c r="FQ23">
        <v>75.876689999999996</v>
      </c>
      <c r="FR23">
        <v>0.92441459999999998</v>
      </c>
      <c r="FS23">
        <v>1</v>
      </c>
    </row>
    <row r="24" spans="1:175" x14ac:dyDescent="0.2">
      <c r="A24" t="s">
        <v>1</v>
      </c>
      <c r="B24" t="s">
        <v>204</v>
      </c>
      <c r="C24">
        <v>42214</v>
      </c>
      <c r="D24">
        <v>55</v>
      </c>
      <c r="E24">
        <v>448</v>
      </c>
      <c r="F24">
        <v>521.35389999999995</v>
      </c>
      <c r="G24">
        <v>513.59450000000004</v>
      </c>
      <c r="H24">
        <v>509.70670000000001</v>
      </c>
      <c r="I24">
        <v>507.8263</v>
      </c>
      <c r="J24">
        <v>518.45399999999995</v>
      </c>
      <c r="K24">
        <v>541.39469999999994</v>
      </c>
      <c r="L24">
        <v>568.92190000000005</v>
      </c>
      <c r="M24">
        <v>586.03579999999999</v>
      </c>
      <c r="N24">
        <v>602.89599999999996</v>
      </c>
      <c r="O24">
        <v>612.10739999999998</v>
      </c>
      <c r="P24">
        <v>617.11689999999999</v>
      </c>
      <c r="Q24">
        <v>620.34640000000002</v>
      </c>
      <c r="R24">
        <v>619.91010000000006</v>
      </c>
      <c r="S24">
        <v>627.93989999999997</v>
      </c>
      <c r="T24">
        <v>624.11659999999995</v>
      </c>
      <c r="U24">
        <v>611.83230000000003</v>
      </c>
      <c r="V24">
        <v>605.3519</v>
      </c>
      <c r="W24">
        <v>590.87670000000003</v>
      </c>
      <c r="X24">
        <v>576.1191</v>
      </c>
      <c r="Y24">
        <v>566.98069999999996</v>
      </c>
      <c r="Z24">
        <v>560.35260000000005</v>
      </c>
      <c r="AA24">
        <v>549.89030000000002</v>
      </c>
      <c r="AB24">
        <v>535.16139999999996</v>
      </c>
      <c r="AC24">
        <v>526.93899999999996</v>
      </c>
      <c r="AD24">
        <v>1.8388679999999999</v>
      </c>
      <c r="AE24">
        <v>2.159532</v>
      </c>
      <c r="AF24">
        <v>1.929667</v>
      </c>
      <c r="AG24">
        <v>1.8320730000000001</v>
      </c>
      <c r="AH24">
        <v>-1.091127</v>
      </c>
      <c r="AI24">
        <v>-1.980081</v>
      </c>
      <c r="AJ24">
        <v>-2.9883730000000002</v>
      </c>
      <c r="AK24">
        <v>-5.0266970000000004</v>
      </c>
      <c r="AL24">
        <v>-6.3333219999999999</v>
      </c>
      <c r="AM24">
        <v>-7.5763879999999997</v>
      </c>
      <c r="AN24">
        <v>-6.0759540000000003</v>
      </c>
      <c r="AO24">
        <v>-5.4214580000000003</v>
      </c>
      <c r="AP24">
        <v>-6.8174970000000004</v>
      </c>
      <c r="AQ24">
        <v>1.003031</v>
      </c>
      <c r="AR24">
        <v>21.239249999999998</v>
      </c>
      <c r="AS24">
        <v>20.671900000000001</v>
      </c>
      <c r="AT24">
        <v>19.42315</v>
      </c>
      <c r="AU24">
        <v>20.853359999999999</v>
      </c>
      <c r="AV24">
        <v>19.798580000000001</v>
      </c>
      <c r="AW24">
        <v>18.272950000000002</v>
      </c>
      <c r="AX24">
        <v>19.185700000000001</v>
      </c>
      <c r="AY24">
        <v>17.443100000000001</v>
      </c>
      <c r="AZ24">
        <v>-1.9164810000000001</v>
      </c>
      <c r="BA24">
        <v>-5.2127129999999999</v>
      </c>
      <c r="BB24">
        <v>3.4590709999999998</v>
      </c>
      <c r="BC24">
        <v>3.1355759999999999</v>
      </c>
      <c r="BD24">
        <v>2.5214409999999998</v>
      </c>
      <c r="BE24">
        <v>2.3846310000000002</v>
      </c>
      <c r="BF24">
        <v>-0.45033339999999999</v>
      </c>
      <c r="BG24">
        <v>-1.311739</v>
      </c>
      <c r="BH24">
        <v>-2.3511790000000001</v>
      </c>
      <c r="BI24">
        <v>-4.2664900000000001</v>
      </c>
      <c r="BJ24">
        <v>-5.5169839999999999</v>
      </c>
      <c r="BK24">
        <v>-6.6123770000000004</v>
      </c>
      <c r="BL24">
        <v>-4.868074</v>
      </c>
      <c r="BM24">
        <v>-4.1278810000000004</v>
      </c>
      <c r="BN24">
        <v>-5.4400870000000001</v>
      </c>
      <c r="BO24">
        <v>2.2740900000000002</v>
      </c>
      <c r="BP24">
        <v>22.546399999999998</v>
      </c>
      <c r="BQ24">
        <v>21.931750000000001</v>
      </c>
      <c r="BR24">
        <v>20.78708</v>
      </c>
      <c r="BS24">
        <v>22.259840000000001</v>
      </c>
      <c r="BT24">
        <v>21.21245</v>
      </c>
      <c r="BU24">
        <v>19.764109999999999</v>
      </c>
      <c r="BV24">
        <v>20.799060000000001</v>
      </c>
      <c r="BW24">
        <v>19.215160000000001</v>
      </c>
      <c r="BX24">
        <v>-0.30590830000000002</v>
      </c>
      <c r="BY24">
        <v>-3.6070440000000001</v>
      </c>
      <c r="BZ24">
        <v>4.5812179999999998</v>
      </c>
      <c r="CA24">
        <v>3.8115809999999999</v>
      </c>
      <c r="CB24">
        <v>2.9313020000000001</v>
      </c>
      <c r="CC24">
        <v>2.7673320000000001</v>
      </c>
      <c r="CD24">
        <v>-6.5215999999999998E-3</v>
      </c>
      <c r="CE24">
        <v>-0.84884740000000003</v>
      </c>
      <c r="CF24">
        <v>-1.909861</v>
      </c>
      <c r="CG24">
        <v>-3.7399740000000001</v>
      </c>
      <c r="CH24">
        <v>-4.9515900000000004</v>
      </c>
      <c r="CI24">
        <v>-5.9447049999999999</v>
      </c>
      <c r="CJ24">
        <v>-4.0315000000000003</v>
      </c>
      <c r="CK24">
        <v>-3.231954</v>
      </c>
      <c r="CL24">
        <v>-4.486097</v>
      </c>
      <c r="CM24">
        <v>3.1544219999999998</v>
      </c>
      <c r="CN24">
        <v>23.451730000000001</v>
      </c>
      <c r="CO24">
        <v>22.804320000000001</v>
      </c>
      <c r="CP24">
        <v>21.731739999999999</v>
      </c>
      <c r="CQ24">
        <v>23.23396</v>
      </c>
      <c r="CR24">
        <v>22.191700000000001</v>
      </c>
      <c r="CS24">
        <v>20.796880000000002</v>
      </c>
      <c r="CT24">
        <v>21.916460000000001</v>
      </c>
      <c r="CU24">
        <v>20.44247</v>
      </c>
      <c r="CV24">
        <v>0.80956950000000005</v>
      </c>
      <c r="CW24">
        <v>-2.4949620000000001</v>
      </c>
      <c r="CX24">
        <v>5.7033659999999999</v>
      </c>
      <c r="CY24">
        <v>4.4875860000000003</v>
      </c>
      <c r="CZ24">
        <v>3.3411629999999999</v>
      </c>
      <c r="DA24">
        <v>3.1500319999999999</v>
      </c>
      <c r="DB24">
        <v>0.43729010000000001</v>
      </c>
      <c r="DC24">
        <v>-0.38595570000000001</v>
      </c>
      <c r="DD24">
        <v>-1.4685429999999999</v>
      </c>
      <c r="DE24">
        <v>-3.213457</v>
      </c>
      <c r="DF24">
        <v>-4.3861970000000001</v>
      </c>
      <c r="DG24">
        <v>-5.2770339999999996</v>
      </c>
      <c r="DH24">
        <v>-3.1949269999999999</v>
      </c>
      <c r="DI24">
        <v>-2.3360270000000001</v>
      </c>
      <c r="DJ24">
        <v>-3.5321069999999999</v>
      </c>
      <c r="DK24">
        <v>4.0347540000000004</v>
      </c>
      <c r="DL24">
        <v>24.357060000000001</v>
      </c>
      <c r="DM24">
        <v>23.676880000000001</v>
      </c>
      <c r="DN24">
        <v>22.676400000000001</v>
      </c>
      <c r="DO24">
        <v>24.208069999999999</v>
      </c>
      <c r="DP24">
        <v>23.170940000000002</v>
      </c>
      <c r="DQ24">
        <v>21.829650000000001</v>
      </c>
      <c r="DR24">
        <v>23.033860000000001</v>
      </c>
      <c r="DS24">
        <v>21.669789999999999</v>
      </c>
      <c r="DT24">
        <v>1.925047</v>
      </c>
      <c r="DU24">
        <v>-1.3828800000000001</v>
      </c>
      <c r="DV24">
        <v>7.323569</v>
      </c>
      <c r="DW24">
        <v>5.4636300000000002</v>
      </c>
      <c r="DX24">
        <v>3.9329369999999999</v>
      </c>
      <c r="DY24">
        <v>3.7025899999999998</v>
      </c>
      <c r="DZ24">
        <v>1.078084</v>
      </c>
      <c r="EA24">
        <v>0.28238639999999998</v>
      </c>
      <c r="EB24">
        <v>-0.83134889999999995</v>
      </c>
      <c r="EC24">
        <v>-2.4532509999999998</v>
      </c>
      <c r="ED24">
        <v>-3.5698590000000001</v>
      </c>
      <c r="EE24">
        <v>-4.3130230000000003</v>
      </c>
      <c r="EF24">
        <v>-1.987047</v>
      </c>
      <c r="EG24">
        <v>-1.0424500000000001</v>
      </c>
      <c r="EH24">
        <v>-2.1546970000000001</v>
      </c>
      <c r="EI24">
        <v>5.3058129999999997</v>
      </c>
      <c r="EJ24">
        <v>25.66422</v>
      </c>
      <c r="EK24">
        <v>24.936730000000001</v>
      </c>
      <c r="EL24">
        <v>24.040330000000001</v>
      </c>
      <c r="EM24">
        <v>25.614550000000001</v>
      </c>
      <c r="EN24">
        <v>24.584810000000001</v>
      </c>
      <c r="EO24">
        <v>23.320810000000002</v>
      </c>
      <c r="EP24">
        <v>24.647210000000001</v>
      </c>
      <c r="EQ24">
        <v>23.441849999999999</v>
      </c>
      <c r="ER24">
        <v>3.5356200000000002</v>
      </c>
      <c r="ES24">
        <v>0.22278970000000001</v>
      </c>
      <c r="ET24">
        <v>74.076409999999996</v>
      </c>
      <c r="EU24">
        <v>72.509709999999998</v>
      </c>
      <c r="EV24">
        <v>71.423789999999997</v>
      </c>
      <c r="EW24">
        <v>70.40128</v>
      </c>
      <c r="EX24">
        <v>68.559209999999993</v>
      </c>
      <c r="EY24">
        <v>67.194339999999997</v>
      </c>
      <c r="EZ24">
        <v>67.150409999999994</v>
      </c>
      <c r="FA24">
        <v>69.354169999999996</v>
      </c>
      <c r="FB24">
        <v>72.731059999999999</v>
      </c>
      <c r="FC24">
        <v>76.449520000000007</v>
      </c>
      <c r="FD24">
        <v>80.766350000000003</v>
      </c>
      <c r="FE24">
        <v>84.793689999999998</v>
      </c>
      <c r="FF24">
        <v>87.21969</v>
      </c>
      <c r="FG24">
        <v>90.039090000000002</v>
      </c>
      <c r="FH24">
        <v>91.546689999999998</v>
      </c>
      <c r="FI24">
        <v>91.740219999999994</v>
      </c>
      <c r="FJ24">
        <v>91.735380000000006</v>
      </c>
      <c r="FK24">
        <v>90.520899999999997</v>
      </c>
      <c r="FL24">
        <v>88.601590000000002</v>
      </c>
      <c r="FM24">
        <v>85.162559999999999</v>
      </c>
      <c r="FN24">
        <v>80.619450000000001</v>
      </c>
      <c r="FO24">
        <v>77.236189999999993</v>
      </c>
      <c r="FP24">
        <v>74.130629999999996</v>
      </c>
      <c r="FQ24">
        <v>72.599440000000001</v>
      </c>
      <c r="FR24">
        <v>0.80809399999999998</v>
      </c>
      <c r="FS24">
        <v>1</v>
      </c>
    </row>
    <row r="25" spans="1:175" x14ac:dyDescent="0.2">
      <c r="A25" t="s">
        <v>1</v>
      </c>
      <c r="B25" t="s">
        <v>204</v>
      </c>
      <c r="C25">
        <v>42233</v>
      </c>
      <c r="D25">
        <v>59</v>
      </c>
      <c r="E25">
        <v>446</v>
      </c>
      <c r="F25">
        <v>476.76839999999999</v>
      </c>
      <c r="G25">
        <v>477.53390000000002</v>
      </c>
      <c r="H25">
        <v>472.7242</v>
      </c>
      <c r="I25">
        <v>478.28739999999999</v>
      </c>
      <c r="J25">
        <v>490.7004</v>
      </c>
      <c r="K25">
        <v>517.19449999999995</v>
      </c>
      <c r="L25">
        <v>548.8569</v>
      </c>
      <c r="M25">
        <v>568.3297</v>
      </c>
      <c r="N25">
        <v>586.57669999999996</v>
      </c>
      <c r="O25">
        <v>600.8836</v>
      </c>
      <c r="P25">
        <v>611.8152</v>
      </c>
      <c r="Q25">
        <v>616.58989999999994</v>
      </c>
      <c r="R25">
        <v>615.29549999999995</v>
      </c>
      <c r="S25">
        <v>623.20860000000005</v>
      </c>
      <c r="T25">
        <v>622.7568</v>
      </c>
      <c r="U25">
        <v>613.00040000000001</v>
      </c>
      <c r="V25">
        <v>604.28610000000003</v>
      </c>
      <c r="W25">
        <v>587.92470000000003</v>
      </c>
      <c r="X25">
        <v>573.95749999999998</v>
      </c>
      <c r="Y25">
        <v>565.40009999999995</v>
      </c>
      <c r="Z25">
        <v>557.40359999999998</v>
      </c>
      <c r="AA25">
        <v>547.04470000000003</v>
      </c>
      <c r="AB25">
        <v>534.74900000000002</v>
      </c>
      <c r="AC25">
        <v>519.90499999999997</v>
      </c>
      <c r="AD25">
        <v>2.6848529999999999</v>
      </c>
      <c r="AE25">
        <v>2.9608880000000002</v>
      </c>
      <c r="AF25">
        <v>1.752907</v>
      </c>
      <c r="AG25">
        <v>0.81728619999999996</v>
      </c>
      <c r="AH25">
        <v>-2.8920089999999998</v>
      </c>
      <c r="AI25">
        <v>-2.9626440000000001</v>
      </c>
      <c r="AJ25">
        <v>-3.5765549999999999</v>
      </c>
      <c r="AK25">
        <v>-3.1261950000000001</v>
      </c>
      <c r="AL25">
        <v>-3.5813389999999998</v>
      </c>
      <c r="AM25">
        <v>-4.1307660000000004</v>
      </c>
      <c r="AN25">
        <v>-5.2267450000000002</v>
      </c>
      <c r="AO25">
        <v>-4.5390189999999997</v>
      </c>
      <c r="AP25">
        <v>-3.8008090000000001</v>
      </c>
      <c r="AQ25">
        <v>7.1668450000000004</v>
      </c>
      <c r="AR25">
        <v>26.6432</v>
      </c>
      <c r="AS25">
        <v>25.821739999999998</v>
      </c>
      <c r="AT25">
        <v>25.391999999999999</v>
      </c>
      <c r="AU25">
        <v>25.776489999999999</v>
      </c>
      <c r="AV25">
        <v>24.674340000000001</v>
      </c>
      <c r="AW25">
        <v>26.067209999999999</v>
      </c>
      <c r="AX25">
        <v>23.909310000000001</v>
      </c>
      <c r="AY25">
        <v>17.932939999999999</v>
      </c>
      <c r="AZ25">
        <v>15.326309999999999</v>
      </c>
      <c r="BA25">
        <v>10.95036</v>
      </c>
      <c r="BB25">
        <v>4.9327389999999998</v>
      </c>
      <c r="BC25">
        <v>4.5159039999999999</v>
      </c>
      <c r="BD25">
        <v>2.6184880000000001</v>
      </c>
      <c r="BE25">
        <v>1.919665</v>
      </c>
      <c r="BF25">
        <v>-1.768829</v>
      </c>
      <c r="BG25">
        <v>-2.221927</v>
      </c>
      <c r="BH25">
        <v>-2.9173740000000001</v>
      </c>
      <c r="BI25">
        <v>-2.402253</v>
      </c>
      <c r="BJ25">
        <v>-2.6806580000000002</v>
      </c>
      <c r="BK25">
        <v>-3.0939540000000001</v>
      </c>
      <c r="BL25">
        <v>-3.9702410000000001</v>
      </c>
      <c r="BM25">
        <v>-3.1207690000000001</v>
      </c>
      <c r="BN25">
        <v>-2.3094250000000001</v>
      </c>
      <c r="BO25">
        <v>8.5998599999999996</v>
      </c>
      <c r="BP25">
        <v>28.111070000000002</v>
      </c>
      <c r="BQ25">
        <v>27.31315</v>
      </c>
      <c r="BR25">
        <v>26.952459999999999</v>
      </c>
      <c r="BS25">
        <v>27.52394</v>
      </c>
      <c r="BT25">
        <v>26.504639999999998</v>
      </c>
      <c r="BU25">
        <v>27.65016</v>
      </c>
      <c r="BV25">
        <v>25.585129999999999</v>
      </c>
      <c r="BW25">
        <v>19.87555</v>
      </c>
      <c r="BX25">
        <v>16.825690000000002</v>
      </c>
      <c r="BY25">
        <v>12.6554</v>
      </c>
      <c r="BZ25">
        <v>6.4896180000000001</v>
      </c>
      <c r="CA25">
        <v>5.5929039999999999</v>
      </c>
      <c r="CB25">
        <v>3.2179859999999998</v>
      </c>
      <c r="CC25">
        <v>2.6831689999999999</v>
      </c>
      <c r="CD25">
        <v>-0.9909173</v>
      </c>
      <c r="CE25">
        <v>-1.7089080000000001</v>
      </c>
      <c r="CF25">
        <v>-2.4608270000000001</v>
      </c>
      <c r="CG25">
        <v>-1.900852</v>
      </c>
      <c r="CH25">
        <v>-2.0568490000000001</v>
      </c>
      <c r="CI25">
        <v>-2.375861</v>
      </c>
      <c r="CJ25">
        <v>-3.09999</v>
      </c>
      <c r="CK25">
        <v>-2.138493</v>
      </c>
      <c r="CL25">
        <v>-1.276497</v>
      </c>
      <c r="CM25">
        <v>9.5923619999999996</v>
      </c>
      <c r="CN25">
        <v>29.12772</v>
      </c>
      <c r="CO25">
        <v>28.3461</v>
      </c>
      <c r="CP25">
        <v>28.03323</v>
      </c>
      <c r="CQ25">
        <v>28.73423</v>
      </c>
      <c r="CR25">
        <v>27.772300000000001</v>
      </c>
      <c r="CS25">
        <v>28.746500000000001</v>
      </c>
      <c r="CT25">
        <v>26.745799999999999</v>
      </c>
      <c r="CU25">
        <v>21.22099</v>
      </c>
      <c r="CV25">
        <v>17.864149999999999</v>
      </c>
      <c r="CW25">
        <v>13.8363</v>
      </c>
      <c r="CX25">
        <v>8.0464959999999994</v>
      </c>
      <c r="CY25">
        <v>6.6699039999999998</v>
      </c>
      <c r="CZ25">
        <v>3.8174839999999999</v>
      </c>
      <c r="DA25">
        <v>3.4466730000000001</v>
      </c>
      <c r="DB25">
        <v>-0.213006</v>
      </c>
      <c r="DC25">
        <v>-1.1958899999999999</v>
      </c>
      <c r="DD25">
        <v>-2.0042800000000001</v>
      </c>
      <c r="DE25">
        <v>-1.3994519999999999</v>
      </c>
      <c r="DF25">
        <v>-1.4330400000000001</v>
      </c>
      <c r="DG25">
        <v>-1.6577679999999999</v>
      </c>
      <c r="DH25">
        <v>-2.2297389999999999</v>
      </c>
      <c r="DI25">
        <v>-1.1562170000000001</v>
      </c>
      <c r="DJ25">
        <v>-0.24356929999999999</v>
      </c>
      <c r="DK25">
        <v>10.584860000000001</v>
      </c>
      <c r="DL25">
        <v>30.144369999999999</v>
      </c>
      <c r="DM25">
        <v>29.379049999999999</v>
      </c>
      <c r="DN25">
        <v>29.114000000000001</v>
      </c>
      <c r="DO25">
        <v>29.944510000000001</v>
      </c>
      <c r="DP25">
        <v>29.03997</v>
      </c>
      <c r="DQ25">
        <v>29.842839999999999</v>
      </c>
      <c r="DR25">
        <v>27.906459999999999</v>
      </c>
      <c r="DS25">
        <v>22.56644</v>
      </c>
      <c r="DT25">
        <v>18.902619999999999</v>
      </c>
      <c r="DU25">
        <v>15.017200000000001</v>
      </c>
      <c r="DV25">
        <v>10.29438</v>
      </c>
      <c r="DW25">
        <v>8.2249199999999991</v>
      </c>
      <c r="DX25">
        <v>4.6830639999999999</v>
      </c>
      <c r="DY25">
        <v>4.5490519999999997</v>
      </c>
      <c r="DZ25">
        <v>0.91017420000000004</v>
      </c>
      <c r="EA25">
        <v>-0.45517220000000003</v>
      </c>
      <c r="EB25">
        <v>-1.3450979999999999</v>
      </c>
      <c r="EC25">
        <v>-0.67550960000000004</v>
      </c>
      <c r="ED25">
        <v>-0.53235909999999997</v>
      </c>
      <c r="EE25">
        <v>-0.62095650000000002</v>
      </c>
      <c r="EF25">
        <v>-0.97323440000000006</v>
      </c>
      <c r="EG25">
        <v>0.26203270000000001</v>
      </c>
      <c r="EH25">
        <v>1.2478149999999999</v>
      </c>
      <c r="EI25">
        <v>12.01788</v>
      </c>
      <c r="EJ25">
        <v>31.61225</v>
      </c>
      <c r="EK25">
        <v>30.870460000000001</v>
      </c>
      <c r="EL25">
        <v>30.67446</v>
      </c>
      <c r="EM25">
        <v>31.691970000000001</v>
      </c>
      <c r="EN25">
        <v>30.870270000000001</v>
      </c>
      <c r="EO25">
        <v>31.425789999999999</v>
      </c>
      <c r="EP25">
        <v>29.582280000000001</v>
      </c>
      <c r="EQ25">
        <v>24.509049999999998</v>
      </c>
      <c r="ER25">
        <v>20.402000000000001</v>
      </c>
      <c r="ES25">
        <v>16.72223</v>
      </c>
      <c r="ET25">
        <v>76.275909999999996</v>
      </c>
      <c r="EU25">
        <v>74.806240000000003</v>
      </c>
      <c r="EV25">
        <v>73.161109999999994</v>
      </c>
      <c r="EW25">
        <v>71.137</v>
      </c>
      <c r="EX25">
        <v>69.463200000000001</v>
      </c>
      <c r="EY25">
        <v>68.154970000000006</v>
      </c>
      <c r="EZ25">
        <v>67.425740000000005</v>
      </c>
      <c r="FA25">
        <v>69.194659999999999</v>
      </c>
      <c r="FB25">
        <v>73.054779999999994</v>
      </c>
      <c r="FC25">
        <v>76.959559999999996</v>
      </c>
      <c r="FD25">
        <v>81.161929999999998</v>
      </c>
      <c r="FE25">
        <v>84.52413</v>
      </c>
      <c r="FF25">
        <v>87.370530000000002</v>
      </c>
      <c r="FG25">
        <v>89.722030000000004</v>
      </c>
      <c r="FH25">
        <v>91.754480000000001</v>
      </c>
      <c r="FI25">
        <v>92.495900000000006</v>
      </c>
      <c r="FJ25">
        <v>92.178380000000004</v>
      </c>
      <c r="FK25">
        <v>91.062809999999999</v>
      </c>
      <c r="FL25">
        <v>88.190439999999995</v>
      </c>
      <c r="FM25">
        <v>83.511319999999998</v>
      </c>
      <c r="FN25">
        <v>78.617490000000004</v>
      </c>
      <c r="FO25">
        <v>75.362129999999993</v>
      </c>
      <c r="FP25">
        <v>72.635639999999995</v>
      </c>
      <c r="FQ25">
        <v>70.894350000000003</v>
      </c>
      <c r="FR25">
        <v>0.95360120000000004</v>
      </c>
      <c r="FS25">
        <v>1</v>
      </c>
    </row>
    <row r="26" spans="1:175" x14ac:dyDescent="0.2">
      <c r="A26" t="s">
        <v>1</v>
      </c>
      <c r="B26" t="s">
        <v>204</v>
      </c>
      <c r="C26">
        <v>42234</v>
      </c>
      <c r="D26">
        <v>51</v>
      </c>
      <c r="E26">
        <v>446</v>
      </c>
      <c r="F26">
        <v>514.13210000000004</v>
      </c>
      <c r="G26">
        <v>505.81569999999999</v>
      </c>
      <c r="H26">
        <v>499.1635</v>
      </c>
      <c r="I26">
        <v>497.04039999999998</v>
      </c>
      <c r="J26">
        <v>506.8997</v>
      </c>
      <c r="K26">
        <v>526.40769999999998</v>
      </c>
      <c r="L26">
        <v>553.46929999999998</v>
      </c>
      <c r="M26">
        <v>568.54349999999999</v>
      </c>
      <c r="N26">
        <v>576.67470000000003</v>
      </c>
      <c r="O26">
        <v>587.18910000000005</v>
      </c>
      <c r="P26">
        <v>595.16849999999999</v>
      </c>
      <c r="Q26">
        <v>601.89599999999996</v>
      </c>
      <c r="R26">
        <v>598.71969999999999</v>
      </c>
      <c r="S26">
        <v>603.87919999999997</v>
      </c>
      <c r="T26">
        <v>604.12120000000004</v>
      </c>
      <c r="U26">
        <v>596.45650000000001</v>
      </c>
      <c r="V26">
        <v>590.1019</v>
      </c>
      <c r="W26">
        <v>576.24379999999996</v>
      </c>
      <c r="X26">
        <v>563.928</v>
      </c>
      <c r="Y26">
        <v>554.59199999999998</v>
      </c>
      <c r="Z26">
        <v>548.98069999999996</v>
      </c>
      <c r="AA26">
        <v>539.57749999999999</v>
      </c>
      <c r="AB26">
        <v>526.16819999999996</v>
      </c>
      <c r="AC26">
        <v>517.11569999999995</v>
      </c>
      <c r="AD26">
        <v>8.5430290000000007</v>
      </c>
      <c r="AE26">
        <v>9.9882120000000008</v>
      </c>
      <c r="AF26">
        <v>9.5510490000000008</v>
      </c>
      <c r="AG26">
        <v>7.9345610000000004</v>
      </c>
      <c r="AH26">
        <v>6.1714659999999997</v>
      </c>
      <c r="AI26">
        <v>4.0103900000000001</v>
      </c>
      <c r="AJ26">
        <v>3.1866469999999998</v>
      </c>
      <c r="AK26">
        <v>1.992181</v>
      </c>
      <c r="AL26">
        <v>0.9316759</v>
      </c>
      <c r="AM26">
        <v>0.85469660000000003</v>
      </c>
      <c r="AN26">
        <v>-0.88955150000000005</v>
      </c>
      <c r="AO26">
        <v>1.256024</v>
      </c>
      <c r="AP26">
        <v>12.02929</v>
      </c>
      <c r="AQ26">
        <v>27.3901</v>
      </c>
      <c r="AR26">
        <v>30.613579999999999</v>
      </c>
      <c r="AS26">
        <v>30.28464</v>
      </c>
      <c r="AT26">
        <v>30.232880000000002</v>
      </c>
      <c r="AU26">
        <v>25.518149999999999</v>
      </c>
      <c r="AV26">
        <v>19.341100000000001</v>
      </c>
      <c r="AW26">
        <v>17.47392</v>
      </c>
      <c r="AX26">
        <v>16.736599999999999</v>
      </c>
      <c r="AY26">
        <v>10.174569999999999</v>
      </c>
      <c r="AZ26">
        <v>0.96630669999999996</v>
      </c>
      <c r="BA26">
        <v>-5.119631</v>
      </c>
      <c r="BB26">
        <v>9.7464980000000008</v>
      </c>
      <c r="BC26">
        <v>10.81962</v>
      </c>
      <c r="BD26">
        <v>10.21443</v>
      </c>
      <c r="BE26">
        <v>8.4593849999999993</v>
      </c>
      <c r="BF26">
        <v>6.7169610000000004</v>
      </c>
      <c r="BG26">
        <v>4.5497500000000004</v>
      </c>
      <c r="BH26">
        <v>3.7214399999999999</v>
      </c>
      <c r="BI26">
        <v>2.5764589999999998</v>
      </c>
      <c r="BJ26">
        <v>1.7435210000000001</v>
      </c>
      <c r="BK26">
        <v>1.776343</v>
      </c>
      <c r="BL26">
        <v>7.4540000000000001E-4</v>
      </c>
      <c r="BM26">
        <v>2.1357780000000002</v>
      </c>
      <c r="BN26">
        <v>12.86744</v>
      </c>
      <c r="BO26">
        <v>28.221360000000001</v>
      </c>
      <c r="BP26">
        <v>31.514019999999999</v>
      </c>
      <c r="BQ26">
        <v>31.204450000000001</v>
      </c>
      <c r="BR26">
        <v>31.126750000000001</v>
      </c>
      <c r="BS26">
        <v>26.468109999999999</v>
      </c>
      <c r="BT26">
        <v>20.32807</v>
      </c>
      <c r="BU26">
        <v>18.473289999999999</v>
      </c>
      <c r="BV26">
        <v>17.773790000000002</v>
      </c>
      <c r="BW26">
        <v>11.214639999999999</v>
      </c>
      <c r="BX26">
        <v>2.0475279999999998</v>
      </c>
      <c r="BY26">
        <v>-3.9146489999999998</v>
      </c>
      <c r="BZ26">
        <v>10.580019999999999</v>
      </c>
      <c r="CA26">
        <v>11.39545</v>
      </c>
      <c r="CB26">
        <v>10.67389</v>
      </c>
      <c r="CC26">
        <v>8.8228760000000008</v>
      </c>
      <c r="CD26">
        <v>7.0947699999999996</v>
      </c>
      <c r="CE26">
        <v>4.9233089999999997</v>
      </c>
      <c r="CF26">
        <v>4.0918359999999998</v>
      </c>
      <c r="CG26">
        <v>2.9811290000000001</v>
      </c>
      <c r="CH26">
        <v>2.3058019999999999</v>
      </c>
      <c r="CI26">
        <v>2.4146730000000001</v>
      </c>
      <c r="CJ26">
        <v>0.61736230000000003</v>
      </c>
      <c r="CK26">
        <v>2.7450929999999998</v>
      </c>
      <c r="CL26">
        <v>13.447939999999999</v>
      </c>
      <c r="CM26">
        <v>28.7971</v>
      </c>
      <c r="CN26">
        <v>32.137659999999997</v>
      </c>
      <c r="CO26">
        <v>31.84151</v>
      </c>
      <c r="CP26">
        <v>31.745850000000001</v>
      </c>
      <c r="CQ26">
        <v>27.126049999999999</v>
      </c>
      <c r="CR26">
        <v>21.01164</v>
      </c>
      <c r="CS26">
        <v>19.16545</v>
      </c>
      <c r="CT26">
        <v>18.492139999999999</v>
      </c>
      <c r="CU26">
        <v>11.934990000000001</v>
      </c>
      <c r="CV26">
        <v>2.7963789999999999</v>
      </c>
      <c r="CW26">
        <v>-3.080082</v>
      </c>
      <c r="CX26">
        <v>11.413539999999999</v>
      </c>
      <c r="CY26">
        <v>11.97128</v>
      </c>
      <c r="CZ26">
        <v>11.13335</v>
      </c>
      <c r="DA26">
        <v>9.1863670000000006</v>
      </c>
      <c r="DB26">
        <v>7.4725789999999996</v>
      </c>
      <c r="DC26">
        <v>5.2968679999999999</v>
      </c>
      <c r="DD26">
        <v>4.4622320000000002</v>
      </c>
      <c r="DE26">
        <v>3.3857979999999999</v>
      </c>
      <c r="DF26">
        <v>2.8680840000000001</v>
      </c>
      <c r="DG26">
        <v>3.0530029999999999</v>
      </c>
      <c r="DH26">
        <v>1.2339789999999999</v>
      </c>
      <c r="DI26">
        <v>3.3544079999999998</v>
      </c>
      <c r="DJ26">
        <v>14.028449999999999</v>
      </c>
      <c r="DK26">
        <v>29.37283</v>
      </c>
      <c r="DL26">
        <v>32.761299999999999</v>
      </c>
      <c r="DM26">
        <v>32.478569999999998</v>
      </c>
      <c r="DN26">
        <v>32.364939999999997</v>
      </c>
      <c r="DO26">
        <v>27.783989999999999</v>
      </c>
      <c r="DP26">
        <v>21.695219999999999</v>
      </c>
      <c r="DQ26">
        <v>19.857610000000001</v>
      </c>
      <c r="DR26">
        <v>19.2105</v>
      </c>
      <c r="DS26">
        <v>12.655340000000001</v>
      </c>
      <c r="DT26">
        <v>3.5452300000000001</v>
      </c>
      <c r="DU26">
        <v>-2.2455150000000001</v>
      </c>
      <c r="DV26">
        <v>12.617010000000001</v>
      </c>
      <c r="DW26">
        <v>12.802680000000001</v>
      </c>
      <c r="DX26">
        <v>11.79673</v>
      </c>
      <c r="DY26">
        <v>9.7111909999999995</v>
      </c>
      <c r="DZ26">
        <v>8.0180740000000004</v>
      </c>
      <c r="EA26">
        <v>5.8362280000000002</v>
      </c>
      <c r="EB26">
        <v>4.9970249999999998</v>
      </c>
      <c r="EC26">
        <v>3.9700760000000002</v>
      </c>
      <c r="ED26">
        <v>3.679929</v>
      </c>
      <c r="EE26">
        <v>3.97465</v>
      </c>
      <c r="EF26">
        <v>2.1242760000000001</v>
      </c>
      <c r="EG26">
        <v>4.2341610000000003</v>
      </c>
      <c r="EH26">
        <v>14.8666</v>
      </c>
      <c r="EI26">
        <v>30.2041</v>
      </c>
      <c r="EJ26">
        <v>33.661740000000002</v>
      </c>
      <c r="EK26">
        <v>33.39837</v>
      </c>
      <c r="EL26">
        <v>33.258809999999997</v>
      </c>
      <c r="EM26">
        <v>28.73396</v>
      </c>
      <c r="EN26">
        <v>22.682189999999999</v>
      </c>
      <c r="EO26">
        <v>20.85699</v>
      </c>
      <c r="EP26">
        <v>20.247689999999999</v>
      </c>
      <c r="EQ26">
        <v>13.695410000000001</v>
      </c>
      <c r="ER26">
        <v>4.6264510000000003</v>
      </c>
      <c r="ES26">
        <v>-1.040532</v>
      </c>
      <c r="ET26">
        <v>69.463970000000003</v>
      </c>
      <c r="EU26">
        <v>68.139200000000002</v>
      </c>
      <c r="EV26">
        <v>67.550470000000004</v>
      </c>
      <c r="EW26">
        <v>66.550870000000003</v>
      </c>
      <c r="EX26">
        <v>65.410439999999994</v>
      </c>
      <c r="EY26">
        <v>64.585080000000005</v>
      </c>
      <c r="EZ26">
        <v>64.141980000000004</v>
      </c>
      <c r="FA26">
        <v>64.869889999999998</v>
      </c>
      <c r="FB26">
        <v>67.408050000000003</v>
      </c>
      <c r="FC26">
        <v>70.62379</v>
      </c>
      <c r="FD26">
        <v>74.227170000000001</v>
      </c>
      <c r="FE26">
        <v>77.230860000000007</v>
      </c>
      <c r="FF26">
        <v>80.233860000000007</v>
      </c>
      <c r="FG26">
        <v>82.777320000000003</v>
      </c>
      <c r="FH26">
        <v>84.29853</v>
      </c>
      <c r="FI26">
        <v>85.10342</v>
      </c>
      <c r="FJ26">
        <v>84.716149999999999</v>
      </c>
      <c r="FK26">
        <v>84.016109999999998</v>
      </c>
      <c r="FL26">
        <v>81.813419999999994</v>
      </c>
      <c r="FM26">
        <v>77.975260000000006</v>
      </c>
      <c r="FN26">
        <v>74.26925</v>
      </c>
      <c r="FO26">
        <v>71.788809999999998</v>
      </c>
      <c r="FP26">
        <v>69.978800000000007</v>
      </c>
      <c r="FQ26">
        <v>68.585620000000006</v>
      </c>
      <c r="FR26">
        <v>0.97966129999999996</v>
      </c>
      <c r="FS26">
        <v>1</v>
      </c>
    </row>
    <row r="27" spans="1:175" x14ac:dyDescent="0.2">
      <c r="A27" t="s">
        <v>1</v>
      </c>
      <c r="B27" t="s">
        <v>204</v>
      </c>
      <c r="C27">
        <v>42242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</row>
    <row r="28" spans="1:175" x14ac:dyDescent="0.2">
      <c r="A28" t="s">
        <v>1</v>
      </c>
      <c r="B28" t="s">
        <v>204</v>
      </c>
      <c r="C28">
        <v>42243</v>
      </c>
      <c r="D28">
        <v>49</v>
      </c>
      <c r="E28">
        <v>441</v>
      </c>
      <c r="F28">
        <v>516.47040000000004</v>
      </c>
      <c r="G28">
        <v>509.64949999999999</v>
      </c>
      <c r="H28">
        <v>503.69260000000003</v>
      </c>
      <c r="I28">
        <v>504.1927</v>
      </c>
      <c r="J28">
        <v>509.68619999999999</v>
      </c>
      <c r="K28">
        <v>529.80719999999997</v>
      </c>
      <c r="L28">
        <v>560.78179999999998</v>
      </c>
      <c r="M28">
        <v>577.68370000000004</v>
      </c>
      <c r="N28">
        <v>588.32860000000005</v>
      </c>
      <c r="O28">
        <v>600.81510000000003</v>
      </c>
      <c r="P28">
        <v>611.66970000000003</v>
      </c>
      <c r="Q28">
        <v>615.33280000000002</v>
      </c>
      <c r="R28">
        <v>615.81820000000005</v>
      </c>
      <c r="S28">
        <v>623.84270000000004</v>
      </c>
      <c r="T28">
        <v>618.04169999999999</v>
      </c>
      <c r="U28">
        <v>604.44460000000004</v>
      </c>
      <c r="V28">
        <v>598.00620000000004</v>
      </c>
      <c r="W28">
        <v>582.31050000000005</v>
      </c>
      <c r="X28">
        <v>563.798</v>
      </c>
      <c r="Y28">
        <v>554.86279999999999</v>
      </c>
      <c r="Z28">
        <v>547.59140000000002</v>
      </c>
      <c r="AA28">
        <v>543.7568</v>
      </c>
      <c r="AB28">
        <v>530.77530000000002</v>
      </c>
      <c r="AC28">
        <v>517.83839999999998</v>
      </c>
      <c r="AD28">
        <v>17.188929999999999</v>
      </c>
      <c r="AE28">
        <v>18.540870000000002</v>
      </c>
      <c r="AF28">
        <v>18.443100000000001</v>
      </c>
      <c r="AG28">
        <v>18.378609999999998</v>
      </c>
      <c r="AH28">
        <v>16.593789999999998</v>
      </c>
      <c r="AI28">
        <v>16.35219</v>
      </c>
      <c r="AJ28">
        <v>16.068090000000002</v>
      </c>
      <c r="AK28">
        <v>15.10042</v>
      </c>
      <c r="AL28">
        <v>14.44041</v>
      </c>
      <c r="AM28">
        <v>13.41985</v>
      </c>
      <c r="AN28">
        <v>15.92022</v>
      </c>
      <c r="AO28">
        <v>17.603079999999999</v>
      </c>
      <c r="AP28">
        <v>18.426110000000001</v>
      </c>
      <c r="AQ28">
        <v>26.6873</v>
      </c>
      <c r="AR28">
        <v>41.335859999999997</v>
      </c>
      <c r="AS28">
        <v>39.845959999999998</v>
      </c>
      <c r="AT28">
        <v>38.032470000000004</v>
      </c>
      <c r="AU28">
        <v>35.039079999999998</v>
      </c>
      <c r="AV28">
        <v>32.977440000000001</v>
      </c>
      <c r="AW28">
        <v>33.677700000000002</v>
      </c>
      <c r="AX28">
        <v>34.101460000000003</v>
      </c>
      <c r="AY28">
        <v>24.40138</v>
      </c>
      <c r="AZ28">
        <v>14.203860000000001</v>
      </c>
      <c r="BA28">
        <v>13.013669999999999</v>
      </c>
      <c r="BB28">
        <v>18.303059999999999</v>
      </c>
      <c r="BC28">
        <v>19.379840000000002</v>
      </c>
      <c r="BD28">
        <v>18.99146</v>
      </c>
      <c r="BE28">
        <v>18.925350000000002</v>
      </c>
      <c r="BF28">
        <v>17.184419999999999</v>
      </c>
      <c r="BG28">
        <v>16.78856</v>
      </c>
      <c r="BH28">
        <v>16.628139999999998</v>
      </c>
      <c r="BI28">
        <v>15.75009</v>
      </c>
      <c r="BJ28">
        <v>15.283860000000001</v>
      </c>
      <c r="BK28">
        <v>14.47067</v>
      </c>
      <c r="BL28">
        <v>17.12471</v>
      </c>
      <c r="BM28">
        <v>18.856310000000001</v>
      </c>
      <c r="BN28">
        <v>19.60275</v>
      </c>
      <c r="BO28">
        <v>27.979469999999999</v>
      </c>
      <c r="BP28">
        <v>42.873260000000002</v>
      </c>
      <c r="BQ28">
        <v>41.328060000000001</v>
      </c>
      <c r="BR28">
        <v>39.559730000000002</v>
      </c>
      <c r="BS28">
        <v>36.712249999999997</v>
      </c>
      <c r="BT28">
        <v>34.702300000000001</v>
      </c>
      <c r="BU28">
        <v>35.35819</v>
      </c>
      <c r="BV28">
        <v>35.876950000000001</v>
      </c>
      <c r="BW28">
        <v>26.345659999999999</v>
      </c>
      <c r="BX28">
        <v>16.498239999999999</v>
      </c>
      <c r="BY28">
        <v>15.67944</v>
      </c>
      <c r="BZ28">
        <v>19.0747</v>
      </c>
      <c r="CA28">
        <v>19.960899999999999</v>
      </c>
      <c r="CB28">
        <v>19.371259999999999</v>
      </c>
      <c r="CC28">
        <v>19.304030000000001</v>
      </c>
      <c r="CD28">
        <v>17.593489999999999</v>
      </c>
      <c r="CE28">
        <v>17.090779999999999</v>
      </c>
      <c r="CF28">
        <v>17.016030000000001</v>
      </c>
      <c r="CG28">
        <v>16.200040000000001</v>
      </c>
      <c r="CH28">
        <v>15.868029999999999</v>
      </c>
      <c r="CI28">
        <v>15.19847</v>
      </c>
      <c r="CJ28">
        <v>17.958929999999999</v>
      </c>
      <c r="CK28">
        <v>19.72429</v>
      </c>
      <c r="CL28">
        <v>20.41769</v>
      </c>
      <c r="CM28">
        <v>28.874420000000001</v>
      </c>
      <c r="CN28">
        <v>43.93806</v>
      </c>
      <c r="CO28">
        <v>42.354570000000002</v>
      </c>
      <c r="CP28">
        <v>40.6175</v>
      </c>
      <c r="CQ28">
        <v>37.871079999999999</v>
      </c>
      <c r="CR28">
        <v>35.896940000000001</v>
      </c>
      <c r="CS28">
        <v>36.522100000000002</v>
      </c>
      <c r="CT28">
        <v>37.106639999999999</v>
      </c>
      <c r="CU28">
        <v>27.692260000000001</v>
      </c>
      <c r="CV28">
        <v>18.087319999999998</v>
      </c>
      <c r="CW28">
        <v>17.525739999999999</v>
      </c>
      <c r="CX28">
        <v>19.846340000000001</v>
      </c>
      <c r="CY28">
        <v>20.54196</v>
      </c>
      <c r="CZ28">
        <v>19.751049999999999</v>
      </c>
      <c r="DA28">
        <v>19.682700000000001</v>
      </c>
      <c r="DB28">
        <v>18.002559999999999</v>
      </c>
      <c r="DC28">
        <v>17.39301</v>
      </c>
      <c r="DD28">
        <v>17.403919999999999</v>
      </c>
      <c r="DE28">
        <v>16.649999999999999</v>
      </c>
      <c r="DF28">
        <v>16.452200000000001</v>
      </c>
      <c r="DG28">
        <v>15.926259999999999</v>
      </c>
      <c r="DH28">
        <v>18.79316</v>
      </c>
      <c r="DI28">
        <v>20.592269999999999</v>
      </c>
      <c r="DJ28">
        <v>21.23263</v>
      </c>
      <c r="DK28">
        <v>29.769369999999999</v>
      </c>
      <c r="DL28">
        <v>45.002859999999998</v>
      </c>
      <c r="DM28">
        <v>43.381070000000001</v>
      </c>
      <c r="DN28">
        <v>41.675280000000001</v>
      </c>
      <c r="DO28">
        <v>39.029910000000001</v>
      </c>
      <c r="DP28">
        <v>37.09158</v>
      </c>
      <c r="DQ28">
        <v>37.686</v>
      </c>
      <c r="DR28">
        <v>38.33634</v>
      </c>
      <c r="DS28">
        <v>29.038869999999999</v>
      </c>
      <c r="DT28">
        <v>19.676400000000001</v>
      </c>
      <c r="DU28">
        <v>19.372050000000002</v>
      </c>
      <c r="DV28">
        <v>20.960470000000001</v>
      </c>
      <c r="DW28">
        <v>21.38092</v>
      </c>
      <c r="DX28">
        <v>20.299420000000001</v>
      </c>
      <c r="DY28">
        <v>20.22944</v>
      </c>
      <c r="DZ28">
        <v>18.59319</v>
      </c>
      <c r="EA28">
        <v>17.829370000000001</v>
      </c>
      <c r="EB28">
        <v>17.963979999999999</v>
      </c>
      <c r="EC28">
        <v>17.299659999999999</v>
      </c>
      <c r="ED28">
        <v>17.295649999999998</v>
      </c>
      <c r="EE28">
        <v>16.977080000000001</v>
      </c>
      <c r="EF28">
        <v>19.997640000000001</v>
      </c>
      <c r="EG28">
        <v>21.845500000000001</v>
      </c>
      <c r="EH28">
        <v>22.409269999999999</v>
      </c>
      <c r="EI28">
        <v>31.061530000000001</v>
      </c>
      <c r="EJ28">
        <v>46.54027</v>
      </c>
      <c r="EK28">
        <v>44.86318</v>
      </c>
      <c r="EL28">
        <v>43.202539999999999</v>
      </c>
      <c r="EM28">
        <v>40.703090000000003</v>
      </c>
      <c r="EN28">
        <v>38.81644</v>
      </c>
      <c r="EO28">
        <v>39.366500000000002</v>
      </c>
      <c r="EP28">
        <v>40.111829999999998</v>
      </c>
      <c r="EQ28">
        <v>30.983149999999998</v>
      </c>
      <c r="ER28">
        <v>21.970770000000002</v>
      </c>
      <c r="ES28">
        <v>22.03782</v>
      </c>
      <c r="ET28">
        <v>71.94144</v>
      </c>
      <c r="EU28">
        <v>70.462370000000007</v>
      </c>
      <c r="EV28">
        <v>69.826679999999996</v>
      </c>
      <c r="EW28">
        <v>68.561199999999999</v>
      </c>
      <c r="EX28">
        <v>67.576419999999999</v>
      </c>
      <c r="EY28">
        <v>66.628730000000004</v>
      </c>
      <c r="EZ28">
        <v>66.134900000000002</v>
      </c>
      <c r="FA28">
        <v>68.492450000000005</v>
      </c>
      <c r="FB28">
        <v>72.297359999999998</v>
      </c>
      <c r="FC28">
        <v>76.424610000000001</v>
      </c>
      <c r="FD28">
        <v>80.688559999999995</v>
      </c>
      <c r="FE28">
        <v>84.916160000000005</v>
      </c>
      <c r="FF28">
        <v>88.264560000000003</v>
      </c>
      <c r="FG28">
        <v>90.717290000000006</v>
      </c>
      <c r="FH28">
        <v>92.680620000000005</v>
      </c>
      <c r="FI28">
        <v>92.725139999999996</v>
      </c>
      <c r="FJ28">
        <v>91.606390000000005</v>
      </c>
      <c r="FK28">
        <v>89.578540000000004</v>
      </c>
      <c r="FL28">
        <v>86.859889999999993</v>
      </c>
      <c r="FM28">
        <v>83.629249999999999</v>
      </c>
      <c r="FN28">
        <v>80.734859999999998</v>
      </c>
      <c r="FO28">
        <v>79.15307</v>
      </c>
      <c r="FP28">
        <v>77.352230000000006</v>
      </c>
      <c r="FQ28">
        <v>75.532520000000005</v>
      </c>
      <c r="FR28">
        <v>1.1419859999999999</v>
      </c>
      <c r="FS28">
        <v>1</v>
      </c>
    </row>
    <row r="29" spans="1:175" x14ac:dyDescent="0.2">
      <c r="A29" t="s">
        <v>1</v>
      </c>
      <c r="B29" t="s">
        <v>204</v>
      </c>
      <c r="C29">
        <v>42244</v>
      </c>
      <c r="D29">
        <v>53</v>
      </c>
      <c r="E29">
        <v>441</v>
      </c>
      <c r="F29">
        <v>515.18970000000002</v>
      </c>
      <c r="G29">
        <v>505.52710000000002</v>
      </c>
      <c r="H29">
        <v>498.55770000000001</v>
      </c>
      <c r="I29">
        <v>497.45549999999997</v>
      </c>
      <c r="J29">
        <v>504.12479999999999</v>
      </c>
      <c r="K29">
        <v>520.93020000000001</v>
      </c>
      <c r="L29">
        <v>549.08209999999997</v>
      </c>
      <c r="M29">
        <v>567.66780000000006</v>
      </c>
      <c r="N29">
        <v>584.59910000000002</v>
      </c>
      <c r="O29">
        <v>597.99929999999995</v>
      </c>
      <c r="P29">
        <v>610.24580000000003</v>
      </c>
      <c r="Q29">
        <v>615.16989999999998</v>
      </c>
      <c r="R29">
        <v>616.26480000000004</v>
      </c>
      <c r="S29">
        <v>619.44550000000004</v>
      </c>
      <c r="T29">
        <v>615.67269999999996</v>
      </c>
      <c r="U29">
        <v>605.42319999999995</v>
      </c>
      <c r="V29">
        <v>596.90350000000001</v>
      </c>
      <c r="W29">
        <v>578.82669999999996</v>
      </c>
      <c r="X29">
        <v>560.4692</v>
      </c>
      <c r="Y29">
        <v>555.0847</v>
      </c>
      <c r="Z29">
        <v>547.68150000000003</v>
      </c>
      <c r="AA29">
        <v>539.26949999999999</v>
      </c>
      <c r="AB29">
        <v>529.30219999999997</v>
      </c>
      <c r="AC29">
        <v>518.2826</v>
      </c>
      <c r="AD29">
        <v>16.123660000000001</v>
      </c>
      <c r="AE29">
        <v>12.36172</v>
      </c>
      <c r="AF29">
        <v>12.605499999999999</v>
      </c>
      <c r="AG29">
        <v>11.07292</v>
      </c>
      <c r="AH29">
        <v>8.7324059999999992</v>
      </c>
      <c r="AI29">
        <v>8.1207250000000002</v>
      </c>
      <c r="AJ29">
        <v>9.3255560000000006</v>
      </c>
      <c r="AK29">
        <v>5.8779960000000004</v>
      </c>
      <c r="AL29">
        <v>5.4467059999999998</v>
      </c>
      <c r="AM29">
        <v>6.6195269999999997</v>
      </c>
      <c r="AN29">
        <v>7.6756510000000002</v>
      </c>
      <c r="AO29">
        <v>9.6651019999999992</v>
      </c>
      <c r="AP29">
        <v>4.4767650000000003</v>
      </c>
      <c r="AQ29">
        <v>6.5749240000000002</v>
      </c>
      <c r="AR29">
        <v>10.85126</v>
      </c>
      <c r="AS29">
        <v>21.216190000000001</v>
      </c>
      <c r="AT29">
        <v>20.53445</v>
      </c>
      <c r="AU29">
        <v>18.780339999999999</v>
      </c>
      <c r="AV29">
        <v>16.35558</v>
      </c>
      <c r="AW29">
        <v>14.65185</v>
      </c>
      <c r="AX29">
        <v>12.138949999999999</v>
      </c>
      <c r="AY29">
        <v>7.8174799999999998</v>
      </c>
      <c r="AZ29">
        <v>5.678261</v>
      </c>
      <c r="BA29">
        <v>4.1153519999999997</v>
      </c>
      <c r="BB29">
        <v>17.65823</v>
      </c>
      <c r="BC29">
        <v>13.7136</v>
      </c>
      <c r="BD29">
        <v>13.32648</v>
      </c>
      <c r="BE29">
        <v>11.64636</v>
      </c>
      <c r="BF29">
        <v>9.2974219999999992</v>
      </c>
      <c r="BG29">
        <v>8.8599519999999998</v>
      </c>
      <c r="BH29">
        <v>9.8714700000000004</v>
      </c>
      <c r="BI29">
        <v>6.9497039999999997</v>
      </c>
      <c r="BJ29">
        <v>6.5367240000000004</v>
      </c>
      <c r="BK29">
        <v>7.9633050000000001</v>
      </c>
      <c r="BL29">
        <v>8.9691589999999994</v>
      </c>
      <c r="BM29">
        <v>10.869770000000001</v>
      </c>
      <c r="BN29">
        <v>5.705063</v>
      </c>
      <c r="BO29">
        <v>7.7946910000000003</v>
      </c>
      <c r="BP29">
        <v>12.11914</v>
      </c>
      <c r="BQ29">
        <v>22.70147</v>
      </c>
      <c r="BR29">
        <v>22.174109999999999</v>
      </c>
      <c r="BS29">
        <v>20.50273</v>
      </c>
      <c r="BT29">
        <v>18.244980000000002</v>
      </c>
      <c r="BU29">
        <v>16.519760000000002</v>
      </c>
      <c r="BV29">
        <v>13.97214</v>
      </c>
      <c r="BW29">
        <v>9.5475250000000003</v>
      </c>
      <c r="BX29">
        <v>7.4005590000000003</v>
      </c>
      <c r="BY29">
        <v>5.9057550000000001</v>
      </c>
      <c r="BZ29">
        <v>18.721070000000001</v>
      </c>
      <c r="CA29">
        <v>14.64991</v>
      </c>
      <c r="CB29">
        <v>13.82582</v>
      </c>
      <c r="CC29">
        <v>12.043519999999999</v>
      </c>
      <c r="CD29">
        <v>9.6887519999999991</v>
      </c>
      <c r="CE29">
        <v>9.3719380000000001</v>
      </c>
      <c r="CF29">
        <v>10.24957</v>
      </c>
      <c r="CG29">
        <v>7.6919659999999999</v>
      </c>
      <c r="CH29">
        <v>7.2916670000000003</v>
      </c>
      <c r="CI29">
        <v>8.8940020000000004</v>
      </c>
      <c r="CJ29">
        <v>9.8650400000000005</v>
      </c>
      <c r="CK29">
        <v>11.70412</v>
      </c>
      <c r="CL29">
        <v>6.5557790000000002</v>
      </c>
      <c r="CM29">
        <v>8.6394979999999997</v>
      </c>
      <c r="CN29">
        <v>12.99728</v>
      </c>
      <c r="CO29">
        <v>23.730180000000001</v>
      </c>
      <c r="CP29">
        <v>23.309740000000001</v>
      </c>
      <c r="CQ29">
        <v>21.695650000000001</v>
      </c>
      <c r="CR29">
        <v>19.55358</v>
      </c>
      <c r="CS29">
        <v>17.813469999999999</v>
      </c>
      <c r="CT29">
        <v>15.2418</v>
      </c>
      <c r="CU29">
        <v>10.745749999999999</v>
      </c>
      <c r="CV29">
        <v>8.5934170000000005</v>
      </c>
      <c r="CW29">
        <v>7.1457829999999998</v>
      </c>
      <c r="CX29">
        <v>19.783909999999999</v>
      </c>
      <c r="CY29">
        <v>15.586220000000001</v>
      </c>
      <c r="CZ29">
        <v>14.32516</v>
      </c>
      <c r="DA29">
        <v>12.44068</v>
      </c>
      <c r="DB29">
        <v>10.080080000000001</v>
      </c>
      <c r="DC29">
        <v>9.8839240000000004</v>
      </c>
      <c r="DD29">
        <v>10.62767</v>
      </c>
      <c r="DE29">
        <v>8.4342279999999992</v>
      </c>
      <c r="DF29">
        <v>8.0466110000000004</v>
      </c>
      <c r="DG29">
        <v>9.8246979999999997</v>
      </c>
      <c r="DH29">
        <v>10.76092</v>
      </c>
      <c r="DI29">
        <v>12.53848</v>
      </c>
      <c r="DJ29">
        <v>7.4064959999999997</v>
      </c>
      <c r="DK29">
        <v>9.4843039999999998</v>
      </c>
      <c r="DL29">
        <v>13.87541</v>
      </c>
      <c r="DM29">
        <v>24.758880000000001</v>
      </c>
      <c r="DN29">
        <v>24.445360000000001</v>
      </c>
      <c r="DO29">
        <v>22.888570000000001</v>
      </c>
      <c r="DP29">
        <v>20.862179999999999</v>
      </c>
      <c r="DQ29">
        <v>19.10718</v>
      </c>
      <c r="DR29">
        <v>16.511469999999999</v>
      </c>
      <c r="DS29">
        <v>11.94397</v>
      </c>
      <c r="DT29">
        <v>9.7862760000000009</v>
      </c>
      <c r="DU29">
        <v>8.3858110000000003</v>
      </c>
      <c r="DV29">
        <v>21.318480000000001</v>
      </c>
      <c r="DW29">
        <v>16.938099999999999</v>
      </c>
      <c r="DX29">
        <v>15.04613</v>
      </c>
      <c r="DY29">
        <v>13.01412</v>
      </c>
      <c r="DZ29">
        <v>10.645099999999999</v>
      </c>
      <c r="EA29">
        <v>10.623150000000001</v>
      </c>
      <c r="EB29">
        <v>11.173579999999999</v>
      </c>
      <c r="EC29">
        <v>9.5059369999999994</v>
      </c>
      <c r="ED29">
        <v>9.1366289999999992</v>
      </c>
      <c r="EE29">
        <v>11.168480000000001</v>
      </c>
      <c r="EF29">
        <v>12.05443</v>
      </c>
      <c r="EG29">
        <v>13.74315</v>
      </c>
      <c r="EH29">
        <v>8.6347939999999994</v>
      </c>
      <c r="EI29">
        <v>10.70407</v>
      </c>
      <c r="EJ29">
        <v>15.14329</v>
      </c>
      <c r="EK29">
        <v>26.244160000000001</v>
      </c>
      <c r="EL29">
        <v>26.08503</v>
      </c>
      <c r="EM29">
        <v>24.610959999999999</v>
      </c>
      <c r="EN29">
        <v>22.75159</v>
      </c>
      <c r="EO29">
        <v>20.975090000000002</v>
      </c>
      <c r="EP29">
        <v>18.344660000000001</v>
      </c>
      <c r="EQ29">
        <v>13.674020000000001</v>
      </c>
      <c r="ER29">
        <v>11.508570000000001</v>
      </c>
      <c r="ES29">
        <v>10.176209999999999</v>
      </c>
      <c r="ET29">
        <v>74.38664</v>
      </c>
      <c r="EU29">
        <v>73.143299999999996</v>
      </c>
      <c r="EV29">
        <v>71.717010000000002</v>
      </c>
      <c r="EW29">
        <v>71.184899999999999</v>
      </c>
      <c r="EX29">
        <v>70.140529999999998</v>
      </c>
      <c r="EY29">
        <v>69.359449999999995</v>
      </c>
      <c r="EZ29">
        <v>69.058530000000005</v>
      </c>
      <c r="FA29">
        <v>71.678280000000001</v>
      </c>
      <c r="FB29">
        <v>76.201099999999997</v>
      </c>
      <c r="FC29">
        <v>80.748279999999994</v>
      </c>
      <c r="FD29">
        <v>84.003910000000005</v>
      </c>
      <c r="FE29">
        <v>87.263469999999998</v>
      </c>
      <c r="FF29">
        <v>90.593680000000006</v>
      </c>
      <c r="FG29">
        <v>92.681600000000003</v>
      </c>
      <c r="FH29">
        <v>94.430840000000003</v>
      </c>
      <c r="FI29">
        <v>94.713350000000005</v>
      </c>
      <c r="FJ29">
        <v>92.477930000000001</v>
      </c>
      <c r="FK29">
        <v>89.459530000000001</v>
      </c>
      <c r="FL29">
        <v>85.350030000000004</v>
      </c>
      <c r="FM29">
        <v>81.382559999999998</v>
      </c>
      <c r="FN29">
        <v>78.062119999999993</v>
      </c>
      <c r="FO29">
        <v>75.725380000000001</v>
      </c>
      <c r="FP29">
        <v>74.151769999999999</v>
      </c>
      <c r="FQ29">
        <v>72.603520000000003</v>
      </c>
      <c r="FR29">
        <v>1.1822699999999999</v>
      </c>
      <c r="FS29">
        <v>1</v>
      </c>
    </row>
    <row r="30" spans="1:175" x14ac:dyDescent="0.2">
      <c r="A30" t="s">
        <v>1</v>
      </c>
      <c r="B30" t="s">
        <v>204</v>
      </c>
      <c r="C30">
        <v>42256</v>
      </c>
      <c r="D30">
        <v>52</v>
      </c>
      <c r="E30">
        <v>441</v>
      </c>
      <c r="F30">
        <v>508.93369999999999</v>
      </c>
      <c r="G30">
        <v>503.57350000000002</v>
      </c>
      <c r="H30">
        <v>500.93079999999998</v>
      </c>
      <c r="I30">
        <v>499.12549999999999</v>
      </c>
      <c r="J30">
        <v>509.07580000000002</v>
      </c>
      <c r="K30">
        <v>531.48389999999995</v>
      </c>
      <c r="L30">
        <v>560.53440000000001</v>
      </c>
      <c r="M30">
        <v>580.55280000000005</v>
      </c>
      <c r="N30">
        <v>599.91390000000001</v>
      </c>
      <c r="O30">
        <v>606.82129999999995</v>
      </c>
      <c r="P30">
        <v>615.87519999999995</v>
      </c>
      <c r="Q30">
        <v>624.03380000000004</v>
      </c>
      <c r="R30">
        <v>624.39250000000004</v>
      </c>
      <c r="S30">
        <v>629.44389999999999</v>
      </c>
      <c r="T30">
        <v>622.48130000000003</v>
      </c>
      <c r="U30">
        <v>614.23069999999996</v>
      </c>
      <c r="V30">
        <v>606.55629999999996</v>
      </c>
      <c r="W30">
        <v>590.00819999999999</v>
      </c>
      <c r="X30">
        <v>571.34979999999996</v>
      </c>
      <c r="Y30">
        <v>554.57169999999996</v>
      </c>
      <c r="Z30">
        <v>547.30840000000001</v>
      </c>
      <c r="AA30">
        <v>534.99869999999999</v>
      </c>
      <c r="AB30">
        <v>522.36289999999997</v>
      </c>
      <c r="AC30">
        <v>512.25570000000005</v>
      </c>
      <c r="AD30">
        <v>8.8183700000000004E-2</v>
      </c>
      <c r="AE30">
        <v>0.40544920000000001</v>
      </c>
      <c r="AF30">
        <v>0.31767050000000002</v>
      </c>
      <c r="AG30">
        <v>1.248731</v>
      </c>
      <c r="AH30">
        <v>-0.30008040000000002</v>
      </c>
      <c r="AI30">
        <v>-0.1143054</v>
      </c>
      <c r="AJ30">
        <v>-1.0920810000000001</v>
      </c>
      <c r="AK30">
        <v>-1.854565</v>
      </c>
      <c r="AL30">
        <v>-1.100932</v>
      </c>
      <c r="AM30">
        <v>-1.2961149999999999</v>
      </c>
      <c r="AN30">
        <v>0.2286638</v>
      </c>
      <c r="AO30">
        <v>-2.8279030000000001</v>
      </c>
      <c r="AP30">
        <v>0.18481990000000001</v>
      </c>
      <c r="AQ30">
        <v>12.11018</v>
      </c>
      <c r="AR30">
        <v>12.82399</v>
      </c>
      <c r="AS30">
        <v>13.688370000000001</v>
      </c>
      <c r="AT30">
        <v>12.839650000000001</v>
      </c>
      <c r="AU30">
        <v>11.832409999999999</v>
      </c>
      <c r="AV30">
        <v>9.9006070000000008</v>
      </c>
      <c r="AW30">
        <v>11.20795</v>
      </c>
      <c r="AX30">
        <v>12.778029999999999</v>
      </c>
      <c r="AY30">
        <v>8.7101319999999998</v>
      </c>
      <c r="AZ30">
        <v>4.9753579999999999</v>
      </c>
      <c r="BA30">
        <v>2.7554509999999999</v>
      </c>
      <c r="BB30">
        <v>0.62684209999999996</v>
      </c>
      <c r="BC30">
        <v>0.80725279999999999</v>
      </c>
      <c r="BD30">
        <v>0.77254049999999996</v>
      </c>
      <c r="BE30">
        <v>1.571261</v>
      </c>
      <c r="BF30">
        <v>1.8624999999999999E-2</v>
      </c>
      <c r="BG30">
        <v>0.1814413</v>
      </c>
      <c r="BH30">
        <v>-0.76749469999999997</v>
      </c>
      <c r="BI30">
        <v>-1.352304</v>
      </c>
      <c r="BJ30">
        <v>-0.61613099999999998</v>
      </c>
      <c r="BK30">
        <v>-0.76510359999999999</v>
      </c>
      <c r="BL30">
        <v>0.80382670000000001</v>
      </c>
      <c r="BM30">
        <v>-2.212234</v>
      </c>
      <c r="BN30">
        <v>0.83638000000000001</v>
      </c>
      <c r="BO30">
        <v>12.760960000000001</v>
      </c>
      <c r="BP30">
        <v>13.45712</v>
      </c>
      <c r="BQ30">
        <v>14.291029999999999</v>
      </c>
      <c r="BR30">
        <v>13.46457</v>
      </c>
      <c r="BS30">
        <v>12.46748</v>
      </c>
      <c r="BT30">
        <v>10.49935</v>
      </c>
      <c r="BU30">
        <v>11.750209999999999</v>
      </c>
      <c r="BV30">
        <v>13.295360000000001</v>
      </c>
      <c r="BW30">
        <v>9.2577850000000002</v>
      </c>
      <c r="BX30">
        <v>5.5156150000000004</v>
      </c>
      <c r="BY30">
        <v>3.2941910000000001</v>
      </c>
      <c r="BZ30">
        <v>0.99991540000000001</v>
      </c>
      <c r="CA30">
        <v>1.0855410000000001</v>
      </c>
      <c r="CB30">
        <v>1.087582</v>
      </c>
      <c r="CC30">
        <v>1.7946439999999999</v>
      </c>
      <c r="CD30">
        <v>0.2393593</v>
      </c>
      <c r="CE30">
        <v>0.38627460000000002</v>
      </c>
      <c r="CF30">
        <v>-0.54268709999999998</v>
      </c>
      <c r="CG30">
        <v>-1.0044390000000001</v>
      </c>
      <c r="CH30">
        <v>-0.28035939999999998</v>
      </c>
      <c r="CI30">
        <v>-0.39732699999999999</v>
      </c>
      <c r="CJ30">
        <v>1.202183</v>
      </c>
      <c r="CK30">
        <v>-1.7858240000000001</v>
      </c>
      <c r="CL30">
        <v>1.287649</v>
      </c>
      <c r="CM30">
        <v>13.211679999999999</v>
      </c>
      <c r="CN30">
        <v>13.895630000000001</v>
      </c>
      <c r="CO30">
        <v>14.70843</v>
      </c>
      <c r="CP30">
        <v>13.89739</v>
      </c>
      <c r="CQ30">
        <v>12.90732</v>
      </c>
      <c r="CR30">
        <v>10.91404</v>
      </c>
      <c r="CS30">
        <v>12.125769999999999</v>
      </c>
      <c r="CT30">
        <v>13.65366</v>
      </c>
      <c r="CU30">
        <v>9.6370869999999993</v>
      </c>
      <c r="CV30">
        <v>5.8897959999999996</v>
      </c>
      <c r="CW30">
        <v>3.6673200000000001</v>
      </c>
      <c r="CX30">
        <v>1.372989</v>
      </c>
      <c r="CY30">
        <v>1.363829</v>
      </c>
      <c r="CZ30">
        <v>1.4026240000000001</v>
      </c>
      <c r="DA30">
        <v>2.0180280000000002</v>
      </c>
      <c r="DB30">
        <v>0.46009369999999999</v>
      </c>
      <c r="DC30">
        <v>0.59110790000000002</v>
      </c>
      <c r="DD30">
        <v>-0.31787949999999998</v>
      </c>
      <c r="DE30">
        <v>-0.65657350000000003</v>
      </c>
      <c r="DF30">
        <v>5.5412099999999999E-2</v>
      </c>
      <c r="DG30">
        <v>-2.95505E-2</v>
      </c>
      <c r="DH30">
        <v>1.6005389999999999</v>
      </c>
      <c r="DI30">
        <v>-1.3594139999999999</v>
      </c>
      <c r="DJ30">
        <v>1.738917</v>
      </c>
      <c r="DK30">
        <v>13.6624</v>
      </c>
      <c r="DL30">
        <v>14.33414</v>
      </c>
      <c r="DM30">
        <v>15.125830000000001</v>
      </c>
      <c r="DN30">
        <v>14.3302</v>
      </c>
      <c r="DO30">
        <v>13.34717</v>
      </c>
      <c r="DP30">
        <v>11.32873</v>
      </c>
      <c r="DQ30">
        <v>12.501340000000001</v>
      </c>
      <c r="DR30">
        <v>14.01197</v>
      </c>
      <c r="DS30">
        <v>10.016389999999999</v>
      </c>
      <c r="DT30">
        <v>6.2639760000000004</v>
      </c>
      <c r="DU30">
        <v>4.0404499999999999</v>
      </c>
      <c r="DV30">
        <v>1.9116470000000001</v>
      </c>
      <c r="DW30">
        <v>1.7656320000000001</v>
      </c>
      <c r="DX30">
        <v>1.857494</v>
      </c>
      <c r="DY30">
        <v>2.3405580000000001</v>
      </c>
      <c r="DZ30">
        <v>0.77879909999999997</v>
      </c>
      <c r="EA30">
        <v>0.88685460000000005</v>
      </c>
      <c r="EB30">
        <v>6.7070000000000003E-3</v>
      </c>
      <c r="EC30">
        <v>-0.15431159999999999</v>
      </c>
      <c r="ED30">
        <v>0.5402129</v>
      </c>
      <c r="EE30">
        <v>0.50146049999999998</v>
      </c>
      <c r="EF30">
        <v>2.1757019999999998</v>
      </c>
      <c r="EG30">
        <v>-0.74374479999999998</v>
      </c>
      <c r="EH30">
        <v>2.3904770000000002</v>
      </c>
      <c r="EI30">
        <v>14.313179999999999</v>
      </c>
      <c r="EJ30">
        <v>14.967280000000001</v>
      </c>
      <c r="EK30">
        <v>15.728490000000001</v>
      </c>
      <c r="EL30">
        <v>14.95513</v>
      </c>
      <c r="EM30">
        <v>13.982239999999999</v>
      </c>
      <c r="EN30">
        <v>11.92747</v>
      </c>
      <c r="EO30">
        <v>13.04359</v>
      </c>
      <c r="EP30">
        <v>14.529299999999999</v>
      </c>
      <c r="EQ30">
        <v>10.56404</v>
      </c>
      <c r="ER30">
        <v>6.804233</v>
      </c>
      <c r="ES30">
        <v>4.5791890000000004</v>
      </c>
      <c r="ET30">
        <v>73.849620000000002</v>
      </c>
      <c r="EU30">
        <v>72.16337</v>
      </c>
      <c r="EV30">
        <v>70.522419999999997</v>
      </c>
      <c r="EW30">
        <v>69.61036</v>
      </c>
      <c r="EX30">
        <v>68.222629999999995</v>
      </c>
      <c r="EY30">
        <v>67.262339999999995</v>
      </c>
      <c r="EZ30">
        <v>66.636399999999995</v>
      </c>
      <c r="FA30">
        <v>68.523060000000001</v>
      </c>
      <c r="FB30">
        <v>73.651970000000006</v>
      </c>
      <c r="FC30">
        <v>78.579740000000001</v>
      </c>
      <c r="FD30">
        <v>83.658500000000004</v>
      </c>
      <c r="FE30">
        <v>87.642780000000002</v>
      </c>
      <c r="FF30">
        <v>90.867410000000007</v>
      </c>
      <c r="FG30">
        <v>94.014229999999998</v>
      </c>
      <c r="FH30">
        <v>95.625950000000003</v>
      </c>
      <c r="FI30">
        <v>96.507999999999996</v>
      </c>
      <c r="FJ30">
        <v>96.210400000000007</v>
      </c>
      <c r="FK30">
        <v>94.446680000000001</v>
      </c>
      <c r="FL30">
        <v>91.757459999999995</v>
      </c>
      <c r="FM30">
        <v>86.632270000000005</v>
      </c>
      <c r="FN30">
        <v>82.559510000000003</v>
      </c>
      <c r="FO30">
        <v>79.976749999999996</v>
      </c>
      <c r="FP30">
        <v>77.891689999999997</v>
      </c>
      <c r="FQ30">
        <v>76.238560000000007</v>
      </c>
      <c r="FR30">
        <v>0.42920560000000002</v>
      </c>
      <c r="FS30">
        <v>1</v>
      </c>
    </row>
    <row r="31" spans="1:175" x14ac:dyDescent="0.2">
      <c r="A31" t="s">
        <v>1</v>
      </c>
      <c r="B31" t="s">
        <v>204</v>
      </c>
      <c r="C31">
        <v>42257</v>
      </c>
      <c r="D31">
        <v>53</v>
      </c>
      <c r="E31">
        <v>441</v>
      </c>
      <c r="F31">
        <v>500.4683</v>
      </c>
      <c r="G31">
        <v>495.06</v>
      </c>
      <c r="H31">
        <v>491.1841</v>
      </c>
      <c r="I31">
        <v>495.53739999999999</v>
      </c>
      <c r="J31">
        <v>502.74239999999998</v>
      </c>
      <c r="K31">
        <v>528.94420000000002</v>
      </c>
      <c r="L31">
        <v>555.93100000000004</v>
      </c>
      <c r="M31">
        <v>567.49710000000005</v>
      </c>
      <c r="N31">
        <v>584.15949999999998</v>
      </c>
      <c r="O31">
        <v>601.44410000000005</v>
      </c>
      <c r="P31">
        <v>608.18880000000001</v>
      </c>
      <c r="Q31">
        <v>615.1721</v>
      </c>
      <c r="R31">
        <v>610.53060000000005</v>
      </c>
      <c r="S31">
        <v>614.72850000000005</v>
      </c>
      <c r="T31">
        <v>606.92190000000005</v>
      </c>
      <c r="U31">
        <v>595.30830000000003</v>
      </c>
      <c r="V31">
        <v>591.30370000000005</v>
      </c>
      <c r="W31">
        <v>581.43380000000002</v>
      </c>
      <c r="X31">
        <v>569.31190000000004</v>
      </c>
      <c r="Y31">
        <v>560.01419999999996</v>
      </c>
      <c r="Z31">
        <v>550.16369999999995</v>
      </c>
      <c r="AA31">
        <v>542.57950000000005</v>
      </c>
      <c r="AB31">
        <v>533.60739999999998</v>
      </c>
      <c r="AC31">
        <v>523.3578</v>
      </c>
      <c r="AD31">
        <v>-2.8666309999999999</v>
      </c>
      <c r="AE31">
        <v>-1.0044979999999999</v>
      </c>
      <c r="AF31">
        <v>-4.0711700000000003E-2</v>
      </c>
      <c r="AG31">
        <v>-0.46849249999999998</v>
      </c>
      <c r="AH31">
        <v>0.43370900000000001</v>
      </c>
      <c r="AI31">
        <v>0.1638926</v>
      </c>
      <c r="AJ31">
        <v>0.20469589999999999</v>
      </c>
      <c r="AK31">
        <v>-0.2657639</v>
      </c>
      <c r="AL31">
        <v>-0.80477509999999997</v>
      </c>
      <c r="AM31">
        <v>0.84907960000000005</v>
      </c>
      <c r="AN31">
        <v>-0.1012763</v>
      </c>
      <c r="AO31">
        <v>-2.181581</v>
      </c>
      <c r="AP31">
        <v>1.227293</v>
      </c>
      <c r="AQ31">
        <v>13.813470000000001</v>
      </c>
      <c r="AR31">
        <v>14.61074</v>
      </c>
      <c r="AS31">
        <v>17.10708</v>
      </c>
      <c r="AT31">
        <v>12.79386</v>
      </c>
      <c r="AU31">
        <v>12.04612</v>
      </c>
      <c r="AV31">
        <v>9.9312229999999992</v>
      </c>
      <c r="AW31">
        <v>9.8021779999999996</v>
      </c>
      <c r="AX31">
        <v>11.74038</v>
      </c>
      <c r="AY31">
        <v>8.4904039999999998</v>
      </c>
      <c r="AZ31">
        <v>3.9943900000000001</v>
      </c>
      <c r="BA31">
        <v>3.0406580000000001</v>
      </c>
      <c r="BB31">
        <v>-2.2213569999999998</v>
      </c>
      <c r="BC31">
        <v>-0.57853690000000002</v>
      </c>
      <c r="BD31">
        <v>0.33017150000000001</v>
      </c>
      <c r="BE31">
        <v>-0.1636754</v>
      </c>
      <c r="BF31">
        <v>0.74107840000000003</v>
      </c>
      <c r="BG31">
        <v>0.46209470000000002</v>
      </c>
      <c r="BH31">
        <v>0.56953129999999996</v>
      </c>
      <c r="BI31">
        <v>0.1826749</v>
      </c>
      <c r="BJ31">
        <v>-0.31183739999999999</v>
      </c>
      <c r="BK31">
        <v>1.3607070000000001</v>
      </c>
      <c r="BL31">
        <v>0.4640571</v>
      </c>
      <c r="BM31">
        <v>-1.603539</v>
      </c>
      <c r="BN31">
        <v>1.8486899999999999</v>
      </c>
      <c r="BO31">
        <v>14.45411</v>
      </c>
      <c r="BP31">
        <v>15.233449999999999</v>
      </c>
      <c r="BQ31">
        <v>17.711030000000001</v>
      </c>
      <c r="BR31">
        <v>13.41437</v>
      </c>
      <c r="BS31">
        <v>12.683020000000001</v>
      </c>
      <c r="BT31">
        <v>10.5745</v>
      </c>
      <c r="BU31">
        <v>10.42313</v>
      </c>
      <c r="BV31">
        <v>12.27431</v>
      </c>
      <c r="BW31">
        <v>9.0102229999999999</v>
      </c>
      <c r="BX31">
        <v>4.4725380000000001</v>
      </c>
      <c r="BY31">
        <v>3.5282819999999999</v>
      </c>
      <c r="BZ31">
        <v>-1.7744420000000001</v>
      </c>
      <c r="CA31">
        <v>-0.28351759999999998</v>
      </c>
      <c r="CB31">
        <v>0.58704409999999996</v>
      </c>
      <c r="CC31">
        <v>4.7440099999999999E-2</v>
      </c>
      <c r="CD31">
        <v>0.95396150000000002</v>
      </c>
      <c r="CE31">
        <v>0.66862860000000002</v>
      </c>
      <c r="CF31">
        <v>0.82221509999999998</v>
      </c>
      <c r="CG31">
        <v>0.49326209999999998</v>
      </c>
      <c r="CH31">
        <v>2.9569700000000001E-2</v>
      </c>
      <c r="CI31">
        <v>1.715058</v>
      </c>
      <c r="CJ31">
        <v>0.85560539999999996</v>
      </c>
      <c r="CK31">
        <v>-1.2031879999999999</v>
      </c>
      <c r="CL31">
        <v>2.279067</v>
      </c>
      <c r="CM31">
        <v>14.89781</v>
      </c>
      <c r="CN31">
        <v>15.66473</v>
      </c>
      <c r="CO31">
        <v>18.12932</v>
      </c>
      <c r="CP31">
        <v>13.844139999999999</v>
      </c>
      <c r="CQ31">
        <v>13.124129999999999</v>
      </c>
      <c r="CR31">
        <v>11.02004</v>
      </c>
      <c r="CS31">
        <v>10.853199999999999</v>
      </c>
      <c r="CT31">
        <v>12.64411</v>
      </c>
      <c r="CU31">
        <v>9.3702489999999994</v>
      </c>
      <c r="CV31">
        <v>4.8037010000000002</v>
      </c>
      <c r="CW31">
        <v>3.866009</v>
      </c>
      <c r="CX31">
        <v>-1.3275269999999999</v>
      </c>
      <c r="CY31">
        <v>1.15017E-2</v>
      </c>
      <c r="CZ31">
        <v>0.84391669999999996</v>
      </c>
      <c r="DA31">
        <v>0.25855549999999999</v>
      </c>
      <c r="DB31">
        <v>1.1668449999999999</v>
      </c>
      <c r="DC31">
        <v>0.87516249999999995</v>
      </c>
      <c r="DD31">
        <v>1.074899</v>
      </c>
      <c r="DE31">
        <v>0.80384949999999999</v>
      </c>
      <c r="DF31">
        <v>0.3709768</v>
      </c>
      <c r="DG31">
        <v>2.06941</v>
      </c>
      <c r="DH31">
        <v>1.2471540000000001</v>
      </c>
      <c r="DI31">
        <v>-0.80283709999999997</v>
      </c>
      <c r="DJ31">
        <v>2.709444</v>
      </c>
      <c r="DK31">
        <v>15.341519999999999</v>
      </c>
      <c r="DL31">
        <v>16.09601</v>
      </c>
      <c r="DM31">
        <v>18.547619999999998</v>
      </c>
      <c r="DN31">
        <v>14.273910000000001</v>
      </c>
      <c r="DO31">
        <v>13.565239999999999</v>
      </c>
      <c r="DP31">
        <v>11.46557</v>
      </c>
      <c r="DQ31">
        <v>11.28327</v>
      </c>
      <c r="DR31">
        <v>13.013909999999999</v>
      </c>
      <c r="DS31">
        <v>9.7302739999999996</v>
      </c>
      <c r="DT31">
        <v>5.1348649999999996</v>
      </c>
      <c r="DU31">
        <v>4.2037360000000001</v>
      </c>
      <c r="DV31">
        <v>-0.68225239999999998</v>
      </c>
      <c r="DW31">
        <v>0.43746279999999999</v>
      </c>
      <c r="DX31">
        <v>1.2148000000000001</v>
      </c>
      <c r="DY31">
        <v>0.56337269999999995</v>
      </c>
      <c r="DZ31">
        <v>1.4742139999999999</v>
      </c>
      <c r="EA31">
        <v>1.173365</v>
      </c>
      <c r="EB31">
        <v>1.4397340000000001</v>
      </c>
      <c r="EC31">
        <v>1.2522880000000001</v>
      </c>
      <c r="ED31">
        <v>0.86391450000000003</v>
      </c>
      <c r="EE31">
        <v>2.5810369999999998</v>
      </c>
      <c r="EF31">
        <v>1.812487</v>
      </c>
      <c r="EG31">
        <v>-0.2247942</v>
      </c>
      <c r="EH31">
        <v>3.3308409999999999</v>
      </c>
      <c r="EI31">
        <v>15.982150000000001</v>
      </c>
      <c r="EJ31">
        <v>16.718710000000002</v>
      </c>
      <c r="EK31">
        <v>19.15156</v>
      </c>
      <c r="EL31">
        <v>14.89442</v>
      </c>
      <c r="EM31">
        <v>14.20214</v>
      </c>
      <c r="EN31">
        <v>12.10885</v>
      </c>
      <c r="EO31">
        <v>11.90422</v>
      </c>
      <c r="EP31">
        <v>13.547829999999999</v>
      </c>
      <c r="EQ31">
        <v>10.25009</v>
      </c>
      <c r="ER31">
        <v>5.6130120000000003</v>
      </c>
      <c r="ES31">
        <v>4.6913600000000004</v>
      </c>
      <c r="ET31">
        <v>74.566909999999993</v>
      </c>
      <c r="EU31">
        <v>73.203010000000006</v>
      </c>
      <c r="EV31">
        <v>72.073449999999994</v>
      </c>
      <c r="EW31">
        <v>70.588239999999999</v>
      </c>
      <c r="EX31">
        <v>69.657719999999998</v>
      </c>
      <c r="EY31">
        <v>68.846789999999999</v>
      </c>
      <c r="EZ31">
        <v>68.011889999999994</v>
      </c>
      <c r="FA31">
        <v>68.958950000000002</v>
      </c>
      <c r="FB31">
        <v>73.078639999999993</v>
      </c>
      <c r="FC31">
        <v>77.975970000000004</v>
      </c>
      <c r="FD31">
        <v>82.369460000000004</v>
      </c>
      <c r="FE31">
        <v>87.018259999999998</v>
      </c>
      <c r="FF31">
        <v>90.710170000000005</v>
      </c>
      <c r="FG31">
        <v>93.90164</v>
      </c>
      <c r="FH31">
        <v>95.141940000000005</v>
      </c>
      <c r="FI31">
        <v>94.560010000000005</v>
      </c>
      <c r="FJ31">
        <v>94.528120000000001</v>
      </c>
      <c r="FK31">
        <v>93.292850000000001</v>
      </c>
      <c r="FL31">
        <v>90.311279999999996</v>
      </c>
      <c r="FM31">
        <v>86.036580000000001</v>
      </c>
      <c r="FN31">
        <v>82.499189999999999</v>
      </c>
      <c r="FO31">
        <v>79.85248</v>
      </c>
      <c r="FP31">
        <v>77.529610000000005</v>
      </c>
      <c r="FQ31">
        <v>75.833650000000006</v>
      </c>
      <c r="FR31">
        <v>0.48664590000000002</v>
      </c>
      <c r="FS31">
        <v>1</v>
      </c>
    </row>
    <row r="32" spans="1:175" x14ac:dyDescent="0.2">
      <c r="A32" t="s">
        <v>1</v>
      </c>
      <c r="B32" t="s">
        <v>204</v>
      </c>
      <c r="C32">
        <v>42258</v>
      </c>
      <c r="D32">
        <v>54</v>
      </c>
      <c r="E32">
        <v>441</v>
      </c>
      <c r="F32">
        <v>513.62720000000002</v>
      </c>
      <c r="G32">
        <v>501.8537</v>
      </c>
      <c r="H32">
        <v>489.28269999999998</v>
      </c>
      <c r="I32">
        <v>488.14429999999999</v>
      </c>
      <c r="J32">
        <v>494.3639</v>
      </c>
      <c r="K32">
        <v>518.67190000000005</v>
      </c>
      <c r="L32">
        <v>549.87829999999997</v>
      </c>
      <c r="M32">
        <v>559.23209999999995</v>
      </c>
      <c r="N32">
        <v>574.07389999999998</v>
      </c>
      <c r="O32">
        <v>586.57479999999998</v>
      </c>
      <c r="P32">
        <v>595.47209999999995</v>
      </c>
      <c r="Q32">
        <v>599.82479999999998</v>
      </c>
      <c r="R32">
        <v>595.84979999999996</v>
      </c>
      <c r="S32">
        <v>597.80899999999997</v>
      </c>
      <c r="T32">
        <v>590.86580000000004</v>
      </c>
      <c r="U32">
        <v>578.53039999999999</v>
      </c>
      <c r="V32">
        <v>570.50710000000004</v>
      </c>
      <c r="W32">
        <v>554.15329999999994</v>
      </c>
      <c r="X32">
        <v>539.4076</v>
      </c>
      <c r="Y32">
        <v>535.33339999999998</v>
      </c>
      <c r="Z32">
        <v>529.57010000000002</v>
      </c>
      <c r="AA32">
        <v>523.48</v>
      </c>
      <c r="AB32">
        <v>511.47680000000003</v>
      </c>
      <c r="AC32">
        <v>502.47660000000002</v>
      </c>
      <c r="AD32">
        <v>-1.7565230000000001</v>
      </c>
      <c r="AE32">
        <v>2.1863549999999998</v>
      </c>
      <c r="AF32">
        <v>-0.2387619</v>
      </c>
      <c r="AG32">
        <v>2.6232220000000002</v>
      </c>
      <c r="AH32">
        <v>1.7495259999999999</v>
      </c>
      <c r="AI32">
        <v>-1.7562059999999999</v>
      </c>
      <c r="AJ32">
        <v>-1.9762999999999999</v>
      </c>
      <c r="AK32">
        <v>-3.6295399999999998E-2</v>
      </c>
      <c r="AL32">
        <v>-1.867631</v>
      </c>
      <c r="AM32">
        <v>-0.26182719999999998</v>
      </c>
      <c r="AN32">
        <v>1.5219929999999999</v>
      </c>
      <c r="AO32">
        <v>-0.78428240000000005</v>
      </c>
      <c r="AP32">
        <v>-1.251816</v>
      </c>
      <c r="AQ32">
        <v>4.645035</v>
      </c>
      <c r="AR32">
        <v>12.967040000000001</v>
      </c>
      <c r="AS32">
        <v>10.89068</v>
      </c>
      <c r="AT32">
        <v>12.209820000000001</v>
      </c>
      <c r="AU32">
        <v>11.994859999999999</v>
      </c>
      <c r="AV32">
        <v>10.145110000000001</v>
      </c>
      <c r="AW32">
        <v>7.6677619999999997</v>
      </c>
      <c r="AX32">
        <v>4.5402079999999998</v>
      </c>
      <c r="AY32">
        <v>1.962118</v>
      </c>
      <c r="AZ32">
        <v>1.4494279999999999</v>
      </c>
      <c r="BA32">
        <v>1.020135</v>
      </c>
      <c r="BB32">
        <v>-1.1803619999999999</v>
      </c>
      <c r="BC32">
        <v>2.6988940000000001</v>
      </c>
      <c r="BD32">
        <v>0.16984270000000001</v>
      </c>
      <c r="BE32">
        <v>2.9888029999999999</v>
      </c>
      <c r="BF32">
        <v>2.219665</v>
      </c>
      <c r="BG32">
        <v>-1.331609</v>
      </c>
      <c r="BH32">
        <v>-1.562101</v>
      </c>
      <c r="BI32">
        <v>0.46331070000000002</v>
      </c>
      <c r="BJ32">
        <v>-1.3190869999999999</v>
      </c>
      <c r="BK32">
        <v>0.36241990000000002</v>
      </c>
      <c r="BL32">
        <v>2.218397</v>
      </c>
      <c r="BM32">
        <v>-0.1197476</v>
      </c>
      <c r="BN32">
        <v>-0.47951640000000001</v>
      </c>
      <c r="BO32">
        <v>5.4543619999999997</v>
      </c>
      <c r="BP32">
        <v>13.69999</v>
      </c>
      <c r="BQ32">
        <v>11.58788</v>
      </c>
      <c r="BR32">
        <v>12.93056</v>
      </c>
      <c r="BS32">
        <v>12.709899999999999</v>
      </c>
      <c r="BT32">
        <v>10.88325</v>
      </c>
      <c r="BU32">
        <v>8.3698399999999999</v>
      </c>
      <c r="BV32">
        <v>5.2725770000000001</v>
      </c>
      <c r="BW32">
        <v>2.7479930000000001</v>
      </c>
      <c r="BX32">
        <v>2.1461489999999999</v>
      </c>
      <c r="BY32">
        <v>1.721406</v>
      </c>
      <c r="BZ32">
        <v>-0.78131450000000002</v>
      </c>
      <c r="CA32">
        <v>3.053877</v>
      </c>
      <c r="CB32">
        <v>0.45284099999999999</v>
      </c>
      <c r="CC32">
        <v>3.2420040000000001</v>
      </c>
      <c r="CD32">
        <v>2.5452810000000001</v>
      </c>
      <c r="CE32">
        <v>-1.037534</v>
      </c>
      <c r="CF32">
        <v>-1.275228</v>
      </c>
      <c r="CG32">
        <v>0.80933639999999996</v>
      </c>
      <c r="CH32">
        <v>-0.93916670000000002</v>
      </c>
      <c r="CI32">
        <v>0.79477160000000002</v>
      </c>
      <c r="CJ32">
        <v>2.7007249999999998</v>
      </c>
      <c r="CK32">
        <v>0.34050730000000001</v>
      </c>
      <c r="CL32">
        <v>5.5376000000000002E-2</v>
      </c>
      <c r="CM32">
        <v>6.0148999999999999</v>
      </c>
      <c r="CN32">
        <v>14.20762</v>
      </c>
      <c r="CO32">
        <v>12.07077</v>
      </c>
      <c r="CP32">
        <v>13.429740000000001</v>
      </c>
      <c r="CQ32">
        <v>13.20514</v>
      </c>
      <c r="CR32">
        <v>11.39448</v>
      </c>
      <c r="CS32">
        <v>8.8560960000000009</v>
      </c>
      <c r="CT32">
        <v>5.779814</v>
      </c>
      <c r="CU32">
        <v>3.2922889999999998</v>
      </c>
      <c r="CV32">
        <v>2.628695</v>
      </c>
      <c r="CW32">
        <v>2.2071040000000002</v>
      </c>
      <c r="CX32">
        <v>-0.38226710000000003</v>
      </c>
      <c r="CY32">
        <v>3.4088599999999998</v>
      </c>
      <c r="CZ32">
        <v>0.73583920000000003</v>
      </c>
      <c r="DA32">
        <v>3.4952049999999999</v>
      </c>
      <c r="DB32">
        <v>2.8708979999999999</v>
      </c>
      <c r="DC32">
        <v>-0.74345939999999999</v>
      </c>
      <c r="DD32">
        <v>-0.98835470000000003</v>
      </c>
      <c r="DE32">
        <v>1.155362</v>
      </c>
      <c r="DF32">
        <v>-0.55924660000000004</v>
      </c>
      <c r="DG32">
        <v>1.227123</v>
      </c>
      <c r="DH32">
        <v>3.183052</v>
      </c>
      <c r="DI32">
        <v>0.80076210000000003</v>
      </c>
      <c r="DJ32">
        <v>0.59026840000000003</v>
      </c>
      <c r="DK32">
        <v>6.5754380000000001</v>
      </c>
      <c r="DL32">
        <v>14.715260000000001</v>
      </c>
      <c r="DM32">
        <v>12.553649999999999</v>
      </c>
      <c r="DN32">
        <v>13.928929999999999</v>
      </c>
      <c r="DO32">
        <v>13.700369999999999</v>
      </c>
      <c r="DP32">
        <v>11.905709999999999</v>
      </c>
      <c r="DQ32">
        <v>9.3423529999999992</v>
      </c>
      <c r="DR32">
        <v>6.2870499999999998</v>
      </c>
      <c r="DS32">
        <v>3.8365840000000002</v>
      </c>
      <c r="DT32">
        <v>3.1112419999999998</v>
      </c>
      <c r="DU32">
        <v>2.6928030000000001</v>
      </c>
      <c r="DV32">
        <v>0.19389400000000001</v>
      </c>
      <c r="DW32">
        <v>3.9214000000000002</v>
      </c>
      <c r="DX32">
        <v>1.144444</v>
      </c>
      <c r="DY32">
        <v>3.8607860000000001</v>
      </c>
      <c r="DZ32">
        <v>3.341037</v>
      </c>
      <c r="EA32">
        <v>-0.31886229999999999</v>
      </c>
      <c r="EB32">
        <v>-0.57415570000000005</v>
      </c>
      <c r="EC32">
        <v>1.654968</v>
      </c>
      <c r="ED32">
        <v>-1.07022E-2</v>
      </c>
      <c r="EE32">
        <v>1.85137</v>
      </c>
      <c r="EF32">
        <v>3.8794569999999999</v>
      </c>
      <c r="EG32">
        <v>1.4652970000000001</v>
      </c>
      <c r="EH32">
        <v>1.362568</v>
      </c>
      <c r="EI32">
        <v>7.3847649999999998</v>
      </c>
      <c r="EJ32">
        <v>15.4482</v>
      </c>
      <c r="EK32">
        <v>13.250859999999999</v>
      </c>
      <c r="EL32">
        <v>14.64967</v>
      </c>
      <c r="EM32">
        <v>14.415419999999999</v>
      </c>
      <c r="EN32">
        <v>12.64386</v>
      </c>
      <c r="EO32">
        <v>10.04443</v>
      </c>
      <c r="EP32">
        <v>7.0194200000000002</v>
      </c>
      <c r="EQ32">
        <v>4.6224590000000001</v>
      </c>
      <c r="ER32">
        <v>3.8079619999999998</v>
      </c>
      <c r="ES32">
        <v>3.3940739999999998</v>
      </c>
      <c r="ET32">
        <v>74.269109999999998</v>
      </c>
      <c r="EU32">
        <v>73.143789999999996</v>
      </c>
      <c r="EV32">
        <v>71.884540000000001</v>
      </c>
      <c r="EW32">
        <v>70.719639999999998</v>
      </c>
      <c r="EX32">
        <v>69.660870000000003</v>
      </c>
      <c r="EY32">
        <v>69.401200000000003</v>
      </c>
      <c r="EZ32">
        <v>68.823080000000004</v>
      </c>
      <c r="FA32">
        <v>68.909109999999998</v>
      </c>
      <c r="FB32">
        <v>71.440520000000006</v>
      </c>
      <c r="FC32">
        <v>75.549970000000002</v>
      </c>
      <c r="FD32">
        <v>79.469279999999998</v>
      </c>
      <c r="FE32">
        <v>82.735339999999994</v>
      </c>
      <c r="FF32">
        <v>86.534400000000005</v>
      </c>
      <c r="FG32">
        <v>89.23621</v>
      </c>
      <c r="FH32">
        <v>90.390029999999996</v>
      </c>
      <c r="FI32">
        <v>91.823049999999995</v>
      </c>
      <c r="FJ32">
        <v>91.358770000000007</v>
      </c>
      <c r="FK32">
        <v>90.117329999999995</v>
      </c>
      <c r="FL32">
        <v>86.877520000000004</v>
      </c>
      <c r="FM32">
        <v>82.691410000000005</v>
      </c>
      <c r="FN32">
        <v>79.257580000000004</v>
      </c>
      <c r="FO32">
        <v>76.44717</v>
      </c>
      <c r="FP32">
        <v>74.036969999999997</v>
      </c>
      <c r="FQ32">
        <v>72.286339999999996</v>
      </c>
      <c r="FR32">
        <v>0.6956698</v>
      </c>
      <c r="FS32">
        <v>1</v>
      </c>
    </row>
    <row r="33" spans="1:175" x14ac:dyDescent="0.2">
      <c r="A33" t="s">
        <v>1</v>
      </c>
      <c r="B33" t="s">
        <v>204</v>
      </c>
      <c r="C33" t="s">
        <v>2</v>
      </c>
      <c r="D33">
        <v>54.166670000000003</v>
      </c>
      <c r="E33">
        <v>446.66669999999999</v>
      </c>
      <c r="F33">
        <v>505.24650000000003</v>
      </c>
      <c r="G33">
        <v>499.75979999999998</v>
      </c>
      <c r="H33">
        <v>493.81900000000002</v>
      </c>
      <c r="I33">
        <v>492.67200000000003</v>
      </c>
      <c r="J33">
        <v>502.60570000000001</v>
      </c>
      <c r="K33">
        <v>524.10270000000003</v>
      </c>
      <c r="L33">
        <v>550.35490000000004</v>
      </c>
      <c r="M33">
        <v>567.55799999999999</v>
      </c>
      <c r="N33">
        <v>582.48289999999997</v>
      </c>
      <c r="O33">
        <v>594.44650000000001</v>
      </c>
      <c r="P33">
        <v>604.28959999999995</v>
      </c>
      <c r="Q33">
        <v>610.34019999999998</v>
      </c>
      <c r="R33">
        <v>606.30190000000005</v>
      </c>
      <c r="S33">
        <v>610.48689999999999</v>
      </c>
      <c r="T33">
        <v>605.23929999999996</v>
      </c>
      <c r="U33">
        <v>595.58969999999999</v>
      </c>
      <c r="V33">
        <v>589.42079999999999</v>
      </c>
      <c r="W33">
        <v>575.8134</v>
      </c>
      <c r="X33">
        <v>561.01710000000003</v>
      </c>
      <c r="Y33">
        <v>551.66319999999996</v>
      </c>
      <c r="Z33">
        <v>544.16139999999996</v>
      </c>
      <c r="AA33">
        <v>537.57240000000002</v>
      </c>
      <c r="AB33">
        <v>524.58810000000005</v>
      </c>
      <c r="AC33">
        <v>514.03030000000001</v>
      </c>
      <c r="AD33">
        <v>-1.171583</v>
      </c>
      <c r="AE33">
        <v>-0.69478260000000003</v>
      </c>
      <c r="AF33">
        <v>-7.4171299999999996E-2</v>
      </c>
      <c r="AG33">
        <v>0.6122919</v>
      </c>
      <c r="AH33">
        <v>0.30549120000000002</v>
      </c>
      <c r="AI33">
        <v>-0.18441150000000001</v>
      </c>
      <c r="AJ33">
        <v>-1.1203019999999999</v>
      </c>
      <c r="AK33">
        <v>-2.75305</v>
      </c>
      <c r="AL33">
        <v>-3.3376450000000002</v>
      </c>
      <c r="AM33">
        <v>-4.1467580000000002</v>
      </c>
      <c r="AN33">
        <v>-3.9954839999999998</v>
      </c>
      <c r="AO33">
        <v>-3.130109</v>
      </c>
      <c r="AP33">
        <v>3.6311939999999998</v>
      </c>
      <c r="AQ33">
        <v>16.2637</v>
      </c>
      <c r="AR33">
        <v>17.24118</v>
      </c>
      <c r="AS33">
        <v>16.702449999999999</v>
      </c>
      <c r="AT33">
        <v>15.5229</v>
      </c>
      <c r="AU33">
        <v>14.61388</v>
      </c>
      <c r="AV33">
        <v>11.35873</v>
      </c>
      <c r="AW33">
        <v>10.65663</v>
      </c>
      <c r="AX33">
        <v>11.65413</v>
      </c>
      <c r="AY33">
        <v>4.7614429999999999</v>
      </c>
      <c r="AZ33">
        <v>-1.309955</v>
      </c>
      <c r="BA33">
        <v>-2.8456519999999998</v>
      </c>
      <c r="BB33">
        <v>0.3709461</v>
      </c>
      <c r="BC33">
        <v>0.71069990000000005</v>
      </c>
      <c r="BD33">
        <v>1.1293979999999999</v>
      </c>
      <c r="BE33">
        <v>1.8768800000000001</v>
      </c>
      <c r="BF33">
        <v>1.4798990000000001</v>
      </c>
      <c r="BG33">
        <v>1.0839160000000001</v>
      </c>
      <c r="BH33">
        <v>0.14912420000000001</v>
      </c>
      <c r="BI33">
        <v>-1.4965889999999999</v>
      </c>
      <c r="BJ33">
        <v>-1.961757</v>
      </c>
      <c r="BK33">
        <v>-2.6469339999999999</v>
      </c>
      <c r="BL33">
        <v>-2.074284</v>
      </c>
      <c r="BM33">
        <v>-1.27901</v>
      </c>
      <c r="BN33">
        <v>5.900347</v>
      </c>
      <c r="BO33">
        <v>19.180029999999999</v>
      </c>
      <c r="BP33">
        <v>20.30179</v>
      </c>
      <c r="BQ33">
        <v>19.436029999999999</v>
      </c>
      <c r="BR33">
        <v>18.111540000000002</v>
      </c>
      <c r="BS33">
        <v>17.279319999999998</v>
      </c>
      <c r="BT33">
        <v>14.103809999999999</v>
      </c>
      <c r="BU33">
        <v>13.497769999999999</v>
      </c>
      <c r="BV33">
        <v>14.524570000000001</v>
      </c>
      <c r="BW33">
        <v>7.8871169999999999</v>
      </c>
      <c r="BX33">
        <v>2.0400339999999999</v>
      </c>
      <c r="BY33">
        <v>0.3781774</v>
      </c>
      <c r="BZ33">
        <v>1.439297</v>
      </c>
      <c r="CA33">
        <v>1.6841330000000001</v>
      </c>
      <c r="CB33">
        <v>1.9629859999999999</v>
      </c>
      <c r="CC33">
        <v>2.752729</v>
      </c>
      <c r="CD33">
        <v>2.293291</v>
      </c>
      <c r="CE33">
        <v>1.9623569999999999</v>
      </c>
      <c r="CF33">
        <v>1.0283249999999999</v>
      </c>
      <c r="CG33">
        <v>-0.62636890000000001</v>
      </c>
      <c r="CH33">
        <v>-1.008821</v>
      </c>
      <c r="CI33">
        <v>-1.60816</v>
      </c>
      <c r="CJ33">
        <v>-0.74366639999999995</v>
      </c>
      <c r="CK33">
        <v>3.0557000000000002E-3</v>
      </c>
      <c r="CL33">
        <v>7.4719550000000003</v>
      </c>
      <c r="CM33">
        <v>21.199870000000001</v>
      </c>
      <c r="CN33">
        <v>22.421569999999999</v>
      </c>
      <c r="CO33">
        <v>21.3293</v>
      </c>
      <c r="CP33">
        <v>19.904419999999998</v>
      </c>
      <c r="CQ33">
        <v>19.125389999999999</v>
      </c>
      <c r="CR33">
        <v>16.005040000000001</v>
      </c>
      <c r="CS33">
        <v>15.465529999999999</v>
      </c>
      <c r="CT33">
        <v>16.512630000000001</v>
      </c>
      <c r="CU33">
        <v>10.05195</v>
      </c>
      <c r="CV33">
        <v>4.3602249999999998</v>
      </c>
      <c r="CW33">
        <v>2.610992</v>
      </c>
      <c r="CX33">
        <v>2.5076480000000001</v>
      </c>
      <c r="CY33">
        <v>2.6575660000000001</v>
      </c>
      <c r="CZ33">
        <v>2.7965740000000001</v>
      </c>
      <c r="DA33">
        <v>3.6285790000000002</v>
      </c>
      <c r="DB33">
        <v>3.1066820000000002</v>
      </c>
      <c r="DC33">
        <v>2.8407969999999998</v>
      </c>
      <c r="DD33">
        <v>1.9075260000000001</v>
      </c>
      <c r="DE33">
        <v>0.2438515</v>
      </c>
      <c r="DF33">
        <v>-5.5884900000000001E-2</v>
      </c>
      <c r="DG33">
        <v>-0.56938630000000001</v>
      </c>
      <c r="DH33">
        <v>0.586951</v>
      </c>
      <c r="DI33">
        <v>1.285121</v>
      </c>
      <c r="DJ33">
        <v>9.0435639999999999</v>
      </c>
      <c r="DK33">
        <v>23.219709999999999</v>
      </c>
      <c r="DL33">
        <v>24.541340000000002</v>
      </c>
      <c r="DM33">
        <v>23.222560000000001</v>
      </c>
      <c r="DN33">
        <v>21.697310000000002</v>
      </c>
      <c r="DO33">
        <v>20.97147</v>
      </c>
      <c r="DP33">
        <v>17.906269999999999</v>
      </c>
      <c r="DQ33">
        <v>17.43329</v>
      </c>
      <c r="DR33">
        <v>18.500689999999999</v>
      </c>
      <c r="DS33">
        <v>12.21678</v>
      </c>
      <c r="DT33">
        <v>6.6804170000000003</v>
      </c>
      <c r="DU33">
        <v>4.8438059999999998</v>
      </c>
      <c r="DV33">
        <v>4.0501779999999998</v>
      </c>
      <c r="DW33">
        <v>4.0630480000000002</v>
      </c>
      <c r="DX33">
        <v>4.0001429999999996</v>
      </c>
      <c r="DY33">
        <v>4.893167</v>
      </c>
      <c r="DZ33">
        <v>4.281091</v>
      </c>
      <c r="EA33">
        <v>4.1091249999999997</v>
      </c>
      <c r="EB33">
        <v>3.1769530000000001</v>
      </c>
      <c r="EC33">
        <v>1.5003120000000001</v>
      </c>
      <c r="ED33">
        <v>1.320003</v>
      </c>
      <c r="EE33">
        <v>0.93043790000000004</v>
      </c>
      <c r="EF33">
        <v>2.5081509999999998</v>
      </c>
      <c r="EG33">
        <v>3.1362199999999998</v>
      </c>
      <c r="EH33">
        <v>11.312720000000001</v>
      </c>
      <c r="EI33">
        <v>26.136040000000001</v>
      </c>
      <c r="EJ33">
        <v>27.601959999999998</v>
      </c>
      <c r="EK33">
        <v>25.956140000000001</v>
      </c>
      <c r="EL33">
        <v>24.28595</v>
      </c>
      <c r="EM33">
        <v>23.63691</v>
      </c>
      <c r="EN33">
        <v>20.651350000000001</v>
      </c>
      <c r="EO33">
        <v>20.274419999999999</v>
      </c>
      <c r="EP33">
        <v>21.371130000000001</v>
      </c>
      <c r="EQ33">
        <v>15.342460000000001</v>
      </c>
      <c r="ER33">
        <v>10.03041</v>
      </c>
      <c r="ES33">
        <v>8.0676360000000003</v>
      </c>
      <c r="ET33">
        <v>72.561639999999997</v>
      </c>
      <c r="EU33">
        <v>71.144260000000003</v>
      </c>
      <c r="EV33">
        <v>69.921310000000005</v>
      </c>
      <c r="EW33">
        <v>68.720569999999995</v>
      </c>
      <c r="EX33">
        <v>67.776139999999998</v>
      </c>
      <c r="EY33">
        <v>66.931970000000007</v>
      </c>
      <c r="EZ33">
        <v>66.761219999999994</v>
      </c>
      <c r="FA33">
        <v>68.213480000000004</v>
      </c>
      <c r="FB33">
        <v>71.765690000000006</v>
      </c>
      <c r="FC33">
        <v>75.948210000000003</v>
      </c>
      <c r="FD33">
        <v>80.166939999999997</v>
      </c>
      <c r="FE33">
        <v>83.755840000000006</v>
      </c>
      <c r="FF33">
        <v>86.650859999999994</v>
      </c>
      <c r="FG33">
        <v>89.01361</v>
      </c>
      <c r="FH33">
        <v>90.164420000000007</v>
      </c>
      <c r="FI33">
        <v>90.605590000000007</v>
      </c>
      <c r="FJ33">
        <v>90.407139999999998</v>
      </c>
      <c r="FK33">
        <v>89.351519999999994</v>
      </c>
      <c r="FL33">
        <v>87.043800000000005</v>
      </c>
      <c r="FM33">
        <v>83.383290000000002</v>
      </c>
      <c r="FN33">
        <v>79.746459999999999</v>
      </c>
      <c r="FO33">
        <v>77.189239999999998</v>
      </c>
      <c r="FP33">
        <v>75.087710000000001</v>
      </c>
      <c r="FQ33">
        <v>73.608080000000001</v>
      </c>
      <c r="FR33">
        <v>1.3319399999999999</v>
      </c>
      <c r="FS33">
        <v>1</v>
      </c>
    </row>
    <row r="34" spans="1:175" x14ac:dyDescent="0.2">
      <c r="A34" t="s">
        <v>1</v>
      </c>
      <c r="B34" t="s">
        <v>1</v>
      </c>
      <c r="C34">
        <v>42167</v>
      </c>
      <c r="D34">
        <v>53</v>
      </c>
      <c r="E34">
        <v>514</v>
      </c>
      <c r="F34">
        <v>516.05669999999998</v>
      </c>
      <c r="G34">
        <v>510.03530000000001</v>
      </c>
      <c r="H34">
        <v>500.81029999999998</v>
      </c>
      <c r="I34">
        <v>495.25689999999997</v>
      </c>
      <c r="J34">
        <v>503.62920000000003</v>
      </c>
      <c r="K34">
        <v>523.75760000000002</v>
      </c>
      <c r="L34">
        <v>551.26179999999999</v>
      </c>
      <c r="M34">
        <v>573.64649999999995</v>
      </c>
      <c r="N34">
        <v>590.60569999999996</v>
      </c>
      <c r="O34">
        <v>603.81410000000005</v>
      </c>
      <c r="P34">
        <v>617.15470000000005</v>
      </c>
      <c r="Q34">
        <v>621.30269999999996</v>
      </c>
      <c r="R34">
        <v>609.51859999999999</v>
      </c>
      <c r="S34">
        <v>610.18119999999999</v>
      </c>
      <c r="T34">
        <v>605.57309999999995</v>
      </c>
      <c r="U34">
        <v>597.36040000000003</v>
      </c>
      <c r="V34">
        <v>593.50450000000001</v>
      </c>
      <c r="W34">
        <v>577.23590000000002</v>
      </c>
      <c r="X34">
        <v>559.93039999999996</v>
      </c>
      <c r="Y34">
        <v>549.84829999999999</v>
      </c>
      <c r="Z34">
        <v>540.56259999999997</v>
      </c>
      <c r="AA34">
        <v>533.46669999999995</v>
      </c>
      <c r="AB34">
        <v>524.16070000000002</v>
      </c>
      <c r="AC34">
        <v>516.28160000000003</v>
      </c>
      <c r="AD34">
        <v>-0.50094170000000005</v>
      </c>
      <c r="AE34">
        <v>-0.99682899999999997</v>
      </c>
      <c r="AF34">
        <v>-0.96169260000000001</v>
      </c>
      <c r="AG34">
        <v>-0.29578330000000003</v>
      </c>
      <c r="AH34">
        <v>0.36354920000000002</v>
      </c>
      <c r="AI34">
        <v>0.92298530000000001</v>
      </c>
      <c r="AJ34">
        <v>0.61897869999999999</v>
      </c>
      <c r="AK34">
        <v>-0.38964700000000002</v>
      </c>
      <c r="AL34">
        <v>-1.5820609999999999</v>
      </c>
      <c r="AM34">
        <v>-3.4834800000000001</v>
      </c>
      <c r="AN34">
        <v>-2.7080120000000001</v>
      </c>
      <c r="AO34">
        <v>-2.712361</v>
      </c>
      <c r="AP34">
        <v>-3.6306620000000001</v>
      </c>
      <c r="AQ34">
        <v>-3.7814779999999999</v>
      </c>
      <c r="AR34">
        <v>-3.8707859999999998</v>
      </c>
      <c r="AS34">
        <v>2.4284349999999999</v>
      </c>
      <c r="AT34">
        <v>16.527429999999999</v>
      </c>
      <c r="AU34">
        <v>16.303260000000002</v>
      </c>
      <c r="AV34">
        <v>15.33858</v>
      </c>
      <c r="AW34">
        <v>14.79163</v>
      </c>
      <c r="AX34">
        <v>13.92254</v>
      </c>
      <c r="AY34">
        <v>7.3863729999999999</v>
      </c>
      <c r="AZ34">
        <v>2.7333620000000001</v>
      </c>
      <c r="BA34">
        <v>1.610851</v>
      </c>
      <c r="BB34">
        <v>-6.3550999999999998E-3</v>
      </c>
      <c r="BC34">
        <v>-0.57575209999999999</v>
      </c>
      <c r="BD34">
        <v>-0.64187110000000003</v>
      </c>
      <c r="BE34">
        <v>-1.51751E-2</v>
      </c>
      <c r="BF34">
        <v>0.62296220000000002</v>
      </c>
      <c r="BG34">
        <v>1.237204</v>
      </c>
      <c r="BH34">
        <v>0.92645409999999995</v>
      </c>
      <c r="BI34">
        <v>4.3538800000000002E-2</v>
      </c>
      <c r="BJ34">
        <v>-1.0590520000000001</v>
      </c>
      <c r="BK34">
        <v>-2.9828250000000001</v>
      </c>
      <c r="BL34">
        <v>-2.1432829999999998</v>
      </c>
      <c r="BM34">
        <v>-2.189343</v>
      </c>
      <c r="BN34">
        <v>-3.0221719999999999</v>
      </c>
      <c r="BO34">
        <v>-3.198232</v>
      </c>
      <c r="BP34">
        <v>-3.2735059999999998</v>
      </c>
      <c r="BQ34">
        <v>3.0457610000000002</v>
      </c>
      <c r="BR34">
        <v>17.193449999999999</v>
      </c>
      <c r="BS34">
        <v>16.976769999999998</v>
      </c>
      <c r="BT34">
        <v>16.072320000000001</v>
      </c>
      <c r="BU34">
        <v>15.48273</v>
      </c>
      <c r="BV34">
        <v>14.596159999999999</v>
      </c>
      <c r="BW34">
        <v>8.0944120000000002</v>
      </c>
      <c r="BX34">
        <v>3.3467039999999999</v>
      </c>
      <c r="BY34">
        <v>2.2389250000000001</v>
      </c>
      <c r="BZ34">
        <v>0.3361941</v>
      </c>
      <c r="CA34">
        <v>-0.28411560000000002</v>
      </c>
      <c r="CB34">
        <v>-0.42036370000000001</v>
      </c>
      <c r="CC34">
        <v>0.17917330000000001</v>
      </c>
      <c r="CD34">
        <v>0.80263090000000004</v>
      </c>
      <c r="CE34">
        <v>1.454831</v>
      </c>
      <c r="CF34">
        <v>1.13941</v>
      </c>
      <c r="CG34">
        <v>0.34356199999999998</v>
      </c>
      <c r="CH34">
        <v>-0.69681660000000001</v>
      </c>
      <c r="CI34">
        <v>-2.6360730000000001</v>
      </c>
      <c r="CJ34">
        <v>-1.752154</v>
      </c>
      <c r="CK34">
        <v>-1.827102</v>
      </c>
      <c r="CL34">
        <v>-2.600733</v>
      </c>
      <c r="CM34">
        <v>-2.7942779999999998</v>
      </c>
      <c r="CN34">
        <v>-2.8598319999999999</v>
      </c>
      <c r="CO34">
        <v>3.4733200000000002</v>
      </c>
      <c r="CP34">
        <v>17.654730000000001</v>
      </c>
      <c r="CQ34">
        <v>17.443239999999999</v>
      </c>
      <c r="CR34">
        <v>16.580500000000001</v>
      </c>
      <c r="CS34">
        <v>15.96139</v>
      </c>
      <c r="CT34">
        <v>15.062709999999999</v>
      </c>
      <c r="CU34">
        <v>8.5847979999999993</v>
      </c>
      <c r="CV34">
        <v>3.7715019999999999</v>
      </c>
      <c r="CW34">
        <v>2.6739280000000001</v>
      </c>
      <c r="CX34">
        <v>0.67874330000000005</v>
      </c>
      <c r="CY34">
        <v>7.5209999999999999E-3</v>
      </c>
      <c r="CZ34">
        <v>-0.19885620000000001</v>
      </c>
      <c r="DA34">
        <v>0.37352160000000001</v>
      </c>
      <c r="DB34">
        <v>0.98229960000000005</v>
      </c>
      <c r="DC34">
        <v>1.672458</v>
      </c>
      <c r="DD34">
        <v>1.3523670000000001</v>
      </c>
      <c r="DE34">
        <v>0.64358530000000003</v>
      </c>
      <c r="DF34">
        <v>-0.33458169999999998</v>
      </c>
      <c r="DG34">
        <v>-2.28932</v>
      </c>
      <c r="DH34">
        <v>-1.3610249999999999</v>
      </c>
      <c r="DI34">
        <v>-1.464861</v>
      </c>
      <c r="DJ34">
        <v>-2.1792940000000001</v>
      </c>
      <c r="DK34">
        <v>-2.3903240000000001</v>
      </c>
      <c r="DL34">
        <v>-2.4461580000000001</v>
      </c>
      <c r="DM34">
        <v>3.9008780000000001</v>
      </c>
      <c r="DN34">
        <v>18.116</v>
      </c>
      <c r="DO34">
        <v>17.90972</v>
      </c>
      <c r="DP34">
        <v>17.08869</v>
      </c>
      <c r="DQ34">
        <v>16.44004</v>
      </c>
      <c r="DR34">
        <v>15.529249999999999</v>
      </c>
      <c r="DS34">
        <v>9.0751840000000001</v>
      </c>
      <c r="DT34">
        <v>4.1962999999999999</v>
      </c>
      <c r="DU34">
        <v>3.10893</v>
      </c>
      <c r="DV34">
        <v>1.17333</v>
      </c>
      <c r="DW34">
        <v>0.42859789999999998</v>
      </c>
      <c r="DX34">
        <v>0.1209653</v>
      </c>
      <c r="DY34">
        <v>0.65412970000000004</v>
      </c>
      <c r="DZ34">
        <v>1.2417130000000001</v>
      </c>
      <c r="EA34">
        <v>1.986677</v>
      </c>
      <c r="EB34">
        <v>1.659842</v>
      </c>
      <c r="EC34">
        <v>1.0767709999999999</v>
      </c>
      <c r="ED34">
        <v>0.18842800000000001</v>
      </c>
      <c r="EE34">
        <v>-1.7886660000000001</v>
      </c>
      <c r="EF34">
        <v>-0.79629609999999995</v>
      </c>
      <c r="EG34">
        <v>-0.94184299999999999</v>
      </c>
      <c r="EH34">
        <v>-1.5708040000000001</v>
      </c>
      <c r="EI34">
        <v>-1.807078</v>
      </c>
      <c r="EJ34">
        <v>-1.8488789999999999</v>
      </c>
      <c r="EK34">
        <v>4.518205</v>
      </c>
      <c r="EL34">
        <v>18.782019999999999</v>
      </c>
      <c r="EM34">
        <v>18.58323</v>
      </c>
      <c r="EN34">
        <v>17.822430000000001</v>
      </c>
      <c r="EO34">
        <v>17.131139999999998</v>
      </c>
      <c r="EP34">
        <v>16.202870000000001</v>
      </c>
      <c r="EQ34">
        <v>9.7832229999999996</v>
      </c>
      <c r="ER34">
        <v>4.8096410000000001</v>
      </c>
      <c r="ES34">
        <v>3.7370040000000002</v>
      </c>
      <c r="ET34">
        <v>69.033619999999999</v>
      </c>
      <c r="EU34">
        <v>67.994129999999998</v>
      </c>
      <c r="EV34">
        <v>66.569980000000001</v>
      </c>
      <c r="EW34">
        <v>65.246960000000001</v>
      </c>
      <c r="EX34">
        <v>64.438839999999999</v>
      </c>
      <c r="EY34">
        <v>63.748010000000001</v>
      </c>
      <c r="EZ34">
        <v>64.213009999999997</v>
      </c>
      <c r="FA34">
        <v>66.520979999999994</v>
      </c>
      <c r="FB34">
        <v>69.688940000000002</v>
      </c>
      <c r="FC34">
        <v>73.453090000000003</v>
      </c>
      <c r="FD34">
        <v>77.387180000000001</v>
      </c>
      <c r="FE34">
        <v>81.02713</v>
      </c>
      <c r="FF34">
        <v>83.886160000000004</v>
      </c>
      <c r="FG34">
        <v>85.506709999999998</v>
      </c>
      <c r="FH34">
        <v>86.549580000000006</v>
      </c>
      <c r="FI34">
        <v>87.71611</v>
      </c>
      <c r="FJ34">
        <v>88.193370000000002</v>
      </c>
      <c r="FK34">
        <v>87.818889999999996</v>
      </c>
      <c r="FL34">
        <v>86.041179999999997</v>
      </c>
      <c r="FM34">
        <v>82.867769999999993</v>
      </c>
      <c r="FN34">
        <v>78.449560000000005</v>
      </c>
      <c r="FO34">
        <v>75.844729999999998</v>
      </c>
      <c r="FP34">
        <v>73.6404</v>
      </c>
      <c r="FQ34">
        <v>71.932289999999995</v>
      </c>
      <c r="FR34">
        <v>0.587843</v>
      </c>
      <c r="FS34">
        <v>1</v>
      </c>
    </row>
    <row r="35" spans="1:175" x14ac:dyDescent="0.2">
      <c r="A35" t="s">
        <v>1</v>
      </c>
      <c r="B35" t="s">
        <v>1</v>
      </c>
      <c r="C35">
        <v>42180</v>
      </c>
      <c r="D35">
        <v>66</v>
      </c>
      <c r="E35">
        <v>510</v>
      </c>
      <c r="F35">
        <v>510.17610000000002</v>
      </c>
      <c r="G35">
        <v>504.6884</v>
      </c>
      <c r="H35">
        <v>492.7226</v>
      </c>
      <c r="I35">
        <v>493.94619999999998</v>
      </c>
      <c r="J35">
        <v>502.995</v>
      </c>
      <c r="K35">
        <v>525.68119999999999</v>
      </c>
      <c r="L35">
        <v>551.57439999999997</v>
      </c>
      <c r="M35">
        <v>570.05679999999995</v>
      </c>
      <c r="N35">
        <v>587.88289999999995</v>
      </c>
      <c r="O35">
        <v>601.04840000000002</v>
      </c>
      <c r="P35">
        <v>613.08979999999997</v>
      </c>
      <c r="Q35">
        <v>611.58609999999999</v>
      </c>
      <c r="R35">
        <v>606.64250000000004</v>
      </c>
      <c r="S35">
        <v>613.02670000000001</v>
      </c>
      <c r="T35">
        <v>611.01440000000002</v>
      </c>
      <c r="U35">
        <v>598.82910000000004</v>
      </c>
      <c r="V35">
        <v>592.36969999999997</v>
      </c>
      <c r="W35">
        <v>578.65179999999998</v>
      </c>
      <c r="X35">
        <v>559.69420000000002</v>
      </c>
      <c r="Y35">
        <v>546.02530000000002</v>
      </c>
      <c r="Z35">
        <v>539.9692</v>
      </c>
      <c r="AA35">
        <v>533.68240000000003</v>
      </c>
      <c r="AB35">
        <v>524.20699999999999</v>
      </c>
      <c r="AC35">
        <v>517.7559</v>
      </c>
      <c r="AD35">
        <v>-3.8905379999999998</v>
      </c>
      <c r="AE35">
        <v>-2.0092660000000002</v>
      </c>
      <c r="AF35">
        <v>-1.1242639999999999</v>
      </c>
      <c r="AG35">
        <v>-1.074632</v>
      </c>
      <c r="AH35">
        <v>-0.58642419999999995</v>
      </c>
      <c r="AI35">
        <v>-0.89515679999999997</v>
      </c>
      <c r="AJ35">
        <v>-1.3168599999999999</v>
      </c>
      <c r="AK35">
        <v>9.2011300000000004E-2</v>
      </c>
      <c r="AL35">
        <v>-0.1463941</v>
      </c>
      <c r="AM35">
        <v>-1.3620730000000001</v>
      </c>
      <c r="AN35">
        <v>-1.686272</v>
      </c>
      <c r="AO35">
        <v>-0.45998090000000003</v>
      </c>
      <c r="AP35">
        <v>2.6117159999999999</v>
      </c>
      <c r="AQ35">
        <v>12.2501</v>
      </c>
      <c r="AR35">
        <v>18.782869999999999</v>
      </c>
      <c r="AS35">
        <v>18.45176</v>
      </c>
      <c r="AT35">
        <v>18.805879999999998</v>
      </c>
      <c r="AU35">
        <v>19.46067</v>
      </c>
      <c r="AV35">
        <v>19.087630000000001</v>
      </c>
      <c r="AW35">
        <v>16.86289</v>
      </c>
      <c r="AX35">
        <v>15.850860000000001</v>
      </c>
      <c r="AY35">
        <v>15.936820000000001</v>
      </c>
      <c r="AZ35">
        <v>15.130039999999999</v>
      </c>
      <c r="BA35">
        <v>7.347709</v>
      </c>
      <c r="BB35">
        <v>-3.4245169999999998</v>
      </c>
      <c r="BC35">
        <v>-1.7210460000000001</v>
      </c>
      <c r="BD35">
        <v>-0.87976920000000003</v>
      </c>
      <c r="BE35">
        <v>-0.83382610000000001</v>
      </c>
      <c r="BF35">
        <v>-0.35444690000000001</v>
      </c>
      <c r="BG35">
        <v>-0.65003049999999996</v>
      </c>
      <c r="BH35">
        <v>-1.0457959999999999</v>
      </c>
      <c r="BI35">
        <v>0.45433639999999997</v>
      </c>
      <c r="BJ35">
        <v>0.33033479999999998</v>
      </c>
      <c r="BK35">
        <v>-0.86941740000000001</v>
      </c>
      <c r="BL35">
        <v>-1.167449</v>
      </c>
      <c r="BM35">
        <v>3.6576499999999998E-2</v>
      </c>
      <c r="BN35">
        <v>3.1289989999999999</v>
      </c>
      <c r="BO35">
        <v>12.76102</v>
      </c>
      <c r="BP35">
        <v>19.382459999999998</v>
      </c>
      <c r="BQ35">
        <v>19.063389999999998</v>
      </c>
      <c r="BR35">
        <v>19.379439999999999</v>
      </c>
      <c r="BS35">
        <v>20.010860000000001</v>
      </c>
      <c r="BT35">
        <v>19.710699999999999</v>
      </c>
      <c r="BU35">
        <v>17.447600000000001</v>
      </c>
      <c r="BV35">
        <v>16.387879999999999</v>
      </c>
      <c r="BW35">
        <v>16.499490000000002</v>
      </c>
      <c r="BX35">
        <v>15.67604</v>
      </c>
      <c r="BY35">
        <v>7.9508260000000002</v>
      </c>
      <c r="BZ35">
        <v>-3.101753</v>
      </c>
      <c r="CA35">
        <v>-1.5214259999999999</v>
      </c>
      <c r="CB35">
        <v>-0.71043319999999999</v>
      </c>
      <c r="CC35">
        <v>-0.66704490000000005</v>
      </c>
      <c r="CD35">
        <v>-0.19378010000000001</v>
      </c>
      <c r="CE35">
        <v>-0.48025679999999998</v>
      </c>
      <c r="CF35">
        <v>-0.85805719999999996</v>
      </c>
      <c r="CG35">
        <v>0.70528170000000001</v>
      </c>
      <c r="CH35">
        <v>0.66051570000000004</v>
      </c>
      <c r="CI35">
        <v>-0.52820590000000001</v>
      </c>
      <c r="CJ35">
        <v>-0.80811310000000003</v>
      </c>
      <c r="CK35">
        <v>0.38049070000000002</v>
      </c>
      <c r="CL35">
        <v>3.4872679999999998</v>
      </c>
      <c r="CM35">
        <v>13.114879999999999</v>
      </c>
      <c r="CN35">
        <v>19.797730000000001</v>
      </c>
      <c r="CO35">
        <v>19.486999999999998</v>
      </c>
      <c r="CP35">
        <v>19.776679999999999</v>
      </c>
      <c r="CQ35">
        <v>20.391929999999999</v>
      </c>
      <c r="CR35">
        <v>20.142240000000001</v>
      </c>
      <c r="CS35">
        <v>17.85256</v>
      </c>
      <c r="CT35">
        <v>16.759820000000001</v>
      </c>
      <c r="CU35">
        <v>16.889199999999999</v>
      </c>
      <c r="CV35">
        <v>16.054200000000002</v>
      </c>
      <c r="CW35">
        <v>8.3685430000000007</v>
      </c>
      <c r="CX35">
        <v>-2.778988</v>
      </c>
      <c r="CY35">
        <v>-1.3218049999999999</v>
      </c>
      <c r="CZ35">
        <v>-0.54109719999999994</v>
      </c>
      <c r="DA35">
        <v>-0.50026380000000004</v>
      </c>
      <c r="DB35">
        <v>-3.3113299999999998E-2</v>
      </c>
      <c r="DC35">
        <v>-0.31048310000000001</v>
      </c>
      <c r="DD35">
        <v>-0.67031879999999999</v>
      </c>
      <c r="DE35">
        <v>0.9562271</v>
      </c>
      <c r="DF35">
        <v>0.99069669999999999</v>
      </c>
      <c r="DG35">
        <v>-0.1869943</v>
      </c>
      <c r="DH35">
        <v>-0.4487777</v>
      </c>
      <c r="DI35">
        <v>0.72440490000000002</v>
      </c>
      <c r="DJ35">
        <v>3.8455370000000002</v>
      </c>
      <c r="DK35">
        <v>13.46874</v>
      </c>
      <c r="DL35">
        <v>20.213010000000001</v>
      </c>
      <c r="DM35">
        <v>19.910620000000002</v>
      </c>
      <c r="DN35">
        <v>20.173929999999999</v>
      </c>
      <c r="DO35">
        <v>20.77299</v>
      </c>
      <c r="DP35">
        <v>20.57377</v>
      </c>
      <c r="DQ35">
        <v>18.257529999999999</v>
      </c>
      <c r="DR35">
        <v>17.13176</v>
      </c>
      <c r="DS35">
        <v>17.2789</v>
      </c>
      <c r="DT35">
        <v>16.432359999999999</v>
      </c>
      <c r="DU35">
        <v>8.7862600000000004</v>
      </c>
      <c r="DV35">
        <v>-2.312967</v>
      </c>
      <c r="DW35">
        <v>-1.033585</v>
      </c>
      <c r="DX35">
        <v>-0.2966028</v>
      </c>
      <c r="DY35">
        <v>-0.25945829999999998</v>
      </c>
      <c r="DZ35">
        <v>0.19886400000000001</v>
      </c>
      <c r="EA35">
        <v>-6.5356800000000007E-2</v>
      </c>
      <c r="EB35">
        <v>-0.39925440000000001</v>
      </c>
      <c r="EC35">
        <v>1.3185519999999999</v>
      </c>
      <c r="ED35">
        <v>1.4674259999999999</v>
      </c>
      <c r="EE35">
        <v>0.30566090000000001</v>
      </c>
      <c r="EF35">
        <v>7.0045499999999997E-2</v>
      </c>
      <c r="EG35">
        <v>1.2209620000000001</v>
      </c>
      <c r="EH35">
        <v>4.3628210000000003</v>
      </c>
      <c r="EI35">
        <v>13.979660000000001</v>
      </c>
      <c r="EJ35">
        <v>20.8126</v>
      </c>
      <c r="EK35">
        <v>20.52225</v>
      </c>
      <c r="EL35">
        <v>20.747489999999999</v>
      </c>
      <c r="EM35">
        <v>21.323180000000001</v>
      </c>
      <c r="EN35">
        <v>21.196840000000002</v>
      </c>
      <c r="EO35">
        <v>18.84224</v>
      </c>
      <c r="EP35">
        <v>17.668780000000002</v>
      </c>
      <c r="EQ35">
        <v>17.841570000000001</v>
      </c>
      <c r="ER35">
        <v>16.978359999999999</v>
      </c>
      <c r="ES35">
        <v>9.3893769999999996</v>
      </c>
      <c r="ET35">
        <v>68.666880000000006</v>
      </c>
      <c r="EU35">
        <v>67.724429999999998</v>
      </c>
      <c r="EV35">
        <v>66.920760000000001</v>
      </c>
      <c r="EW35">
        <v>65.525829999999999</v>
      </c>
      <c r="EX35">
        <v>64.559399999999997</v>
      </c>
      <c r="EY35">
        <v>64.430179999999993</v>
      </c>
      <c r="EZ35">
        <v>64.804100000000005</v>
      </c>
      <c r="FA35">
        <v>67.481129999999993</v>
      </c>
      <c r="FB35">
        <v>71.498949999999994</v>
      </c>
      <c r="FC35">
        <v>75.596320000000006</v>
      </c>
      <c r="FD35">
        <v>79.066149999999993</v>
      </c>
      <c r="FE35">
        <v>82.303709999999995</v>
      </c>
      <c r="FF35">
        <v>85.503559999999993</v>
      </c>
      <c r="FG35">
        <v>87.908500000000004</v>
      </c>
      <c r="FH35">
        <v>89.638850000000005</v>
      </c>
      <c r="FI35">
        <v>90.300579999999997</v>
      </c>
      <c r="FJ35">
        <v>90.277979999999999</v>
      </c>
      <c r="FK35">
        <v>89.860759999999999</v>
      </c>
      <c r="FL35">
        <v>88.47166</v>
      </c>
      <c r="FM35">
        <v>84.907489999999996</v>
      </c>
      <c r="FN35">
        <v>80.273979999999995</v>
      </c>
      <c r="FO35">
        <v>77.398049999999998</v>
      </c>
      <c r="FP35">
        <v>75.305120000000002</v>
      </c>
      <c r="FQ35">
        <v>73.672409999999999</v>
      </c>
      <c r="FR35">
        <v>0.67779909999999999</v>
      </c>
      <c r="FS35">
        <v>1</v>
      </c>
    </row>
    <row r="36" spans="1:175" x14ac:dyDescent="0.2">
      <c r="A36" t="s">
        <v>1</v>
      </c>
      <c r="B36" t="s">
        <v>1</v>
      </c>
      <c r="C36">
        <v>42181</v>
      </c>
      <c r="D36">
        <v>44</v>
      </c>
      <c r="E36">
        <v>509</v>
      </c>
      <c r="F36">
        <v>508.51679999999999</v>
      </c>
      <c r="G36">
        <v>500.90230000000003</v>
      </c>
      <c r="H36">
        <v>493.71620000000001</v>
      </c>
      <c r="I36">
        <v>490.01490000000001</v>
      </c>
      <c r="J36">
        <v>503.16289999999998</v>
      </c>
      <c r="K36">
        <v>525.4796</v>
      </c>
      <c r="L36">
        <v>552.41499999999996</v>
      </c>
      <c r="M36">
        <v>570.28890000000001</v>
      </c>
      <c r="N36">
        <v>584.73329999999999</v>
      </c>
      <c r="O36">
        <v>600.58140000000003</v>
      </c>
      <c r="P36">
        <v>608.30669999999998</v>
      </c>
      <c r="Q36">
        <v>609.89139999999998</v>
      </c>
      <c r="R36">
        <v>599.35730000000001</v>
      </c>
      <c r="S36">
        <v>602.54020000000003</v>
      </c>
      <c r="T36">
        <v>600.92200000000003</v>
      </c>
      <c r="U36">
        <v>589.33339999999998</v>
      </c>
      <c r="V36">
        <v>583.80550000000005</v>
      </c>
      <c r="W36">
        <v>568.2269</v>
      </c>
      <c r="X36">
        <v>552.25279999999998</v>
      </c>
      <c r="Y36">
        <v>550.95640000000003</v>
      </c>
      <c r="Z36">
        <v>544.24279999999999</v>
      </c>
      <c r="AA36">
        <v>538.62959999999998</v>
      </c>
      <c r="AB36">
        <v>525.61080000000004</v>
      </c>
      <c r="AC36">
        <v>511.51190000000003</v>
      </c>
      <c r="AD36">
        <v>0.57351850000000004</v>
      </c>
      <c r="AE36">
        <v>0.37170239999999999</v>
      </c>
      <c r="AF36">
        <v>0.90779189999999998</v>
      </c>
      <c r="AG36">
        <v>0.79945310000000003</v>
      </c>
      <c r="AH36">
        <v>-1.734982</v>
      </c>
      <c r="AI36">
        <v>-1.744202</v>
      </c>
      <c r="AJ36">
        <v>-2.7270639999999999</v>
      </c>
      <c r="AK36">
        <v>-2.4337059999999999</v>
      </c>
      <c r="AL36">
        <v>-2.504229</v>
      </c>
      <c r="AM36">
        <v>-2.884315</v>
      </c>
      <c r="AN36">
        <v>-1.736442</v>
      </c>
      <c r="AO36">
        <v>-0.38794240000000002</v>
      </c>
      <c r="AP36">
        <v>5.3987670000000003</v>
      </c>
      <c r="AQ36">
        <v>17.385750000000002</v>
      </c>
      <c r="AR36">
        <v>17.755990000000001</v>
      </c>
      <c r="AS36">
        <v>17.345859999999998</v>
      </c>
      <c r="AT36">
        <v>17.515699999999999</v>
      </c>
      <c r="AU36">
        <v>15.98039</v>
      </c>
      <c r="AV36">
        <v>12.34355</v>
      </c>
      <c r="AW36">
        <v>11.68486</v>
      </c>
      <c r="AX36">
        <v>11.864549999999999</v>
      </c>
      <c r="AY36">
        <v>5.0001150000000001</v>
      </c>
      <c r="AZ36">
        <v>1.8593120000000001</v>
      </c>
      <c r="BA36">
        <v>3.2808899999999999</v>
      </c>
      <c r="BB36">
        <v>1.1170599999999999</v>
      </c>
      <c r="BC36">
        <v>0.77693690000000004</v>
      </c>
      <c r="BD36">
        <v>1.2037549999999999</v>
      </c>
      <c r="BE36">
        <v>1.0194749999999999</v>
      </c>
      <c r="BF36">
        <v>-1.4967710000000001</v>
      </c>
      <c r="BG36">
        <v>-1.4464399999999999</v>
      </c>
      <c r="BH36">
        <v>-2.386288</v>
      </c>
      <c r="BI36">
        <v>-2.0584950000000002</v>
      </c>
      <c r="BJ36">
        <v>-2.05714</v>
      </c>
      <c r="BK36">
        <v>-2.416757</v>
      </c>
      <c r="BL36">
        <v>-1.242747</v>
      </c>
      <c r="BM36">
        <v>2.7451900000000001E-2</v>
      </c>
      <c r="BN36">
        <v>5.865793</v>
      </c>
      <c r="BO36">
        <v>17.878599999999999</v>
      </c>
      <c r="BP36">
        <v>18.309470000000001</v>
      </c>
      <c r="BQ36">
        <v>17.901509999999998</v>
      </c>
      <c r="BR36">
        <v>18.049189999999999</v>
      </c>
      <c r="BS36">
        <v>16.558720000000001</v>
      </c>
      <c r="BT36">
        <v>12.96288</v>
      </c>
      <c r="BU36">
        <v>12.36422</v>
      </c>
      <c r="BV36">
        <v>12.60882</v>
      </c>
      <c r="BW36">
        <v>5.6992240000000001</v>
      </c>
      <c r="BX36">
        <v>2.516454</v>
      </c>
      <c r="BY36">
        <v>3.948331</v>
      </c>
      <c r="BZ36">
        <v>1.4935149999999999</v>
      </c>
      <c r="CA36">
        <v>1.057601</v>
      </c>
      <c r="CB36">
        <v>1.408738</v>
      </c>
      <c r="CC36">
        <v>1.171862</v>
      </c>
      <c r="CD36">
        <v>-1.3317859999999999</v>
      </c>
      <c r="CE36">
        <v>-1.240211</v>
      </c>
      <c r="CF36">
        <v>-2.1502690000000002</v>
      </c>
      <c r="CG36">
        <v>-1.7986249999999999</v>
      </c>
      <c r="CH36">
        <v>-1.747487</v>
      </c>
      <c r="CI36">
        <v>-2.0929280000000001</v>
      </c>
      <c r="CJ36">
        <v>-0.9008157</v>
      </c>
      <c r="CK36">
        <v>0.31515280000000001</v>
      </c>
      <c r="CL36">
        <v>6.189254</v>
      </c>
      <c r="CM36">
        <v>18.219930000000002</v>
      </c>
      <c r="CN36">
        <v>18.692799999999998</v>
      </c>
      <c r="CO36">
        <v>18.286349999999999</v>
      </c>
      <c r="CP36">
        <v>18.418679999999998</v>
      </c>
      <c r="CQ36">
        <v>16.95927</v>
      </c>
      <c r="CR36">
        <v>13.391819999999999</v>
      </c>
      <c r="CS36">
        <v>12.83475</v>
      </c>
      <c r="CT36">
        <v>13.1243</v>
      </c>
      <c r="CU36">
        <v>6.1834239999999996</v>
      </c>
      <c r="CV36">
        <v>2.9715889999999998</v>
      </c>
      <c r="CW36">
        <v>4.4105990000000004</v>
      </c>
      <c r="CX36">
        <v>1.8699699999999999</v>
      </c>
      <c r="CY36">
        <v>1.338265</v>
      </c>
      <c r="CZ36">
        <v>1.6137220000000001</v>
      </c>
      <c r="DA36">
        <v>1.3242480000000001</v>
      </c>
      <c r="DB36">
        <v>-1.1668019999999999</v>
      </c>
      <c r="DC36">
        <v>-1.033981</v>
      </c>
      <c r="DD36">
        <v>-1.9142490000000001</v>
      </c>
      <c r="DE36">
        <v>-1.5387550000000001</v>
      </c>
      <c r="DF36">
        <v>-1.4378340000000001</v>
      </c>
      <c r="DG36">
        <v>-1.769099</v>
      </c>
      <c r="DH36">
        <v>-0.5588843</v>
      </c>
      <c r="DI36">
        <v>0.60285370000000005</v>
      </c>
      <c r="DJ36">
        <v>6.5127139999999999</v>
      </c>
      <c r="DK36">
        <v>18.56127</v>
      </c>
      <c r="DL36">
        <v>19.076139999999999</v>
      </c>
      <c r="DM36">
        <v>18.67118</v>
      </c>
      <c r="DN36">
        <v>18.788180000000001</v>
      </c>
      <c r="DO36">
        <v>17.359819999999999</v>
      </c>
      <c r="DP36">
        <v>13.82077</v>
      </c>
      <c r="DQ36">
        <v>13.30527</v>
      </c>
      <c r="DR36">
        <v>13.63978</v>
      </c>
      <c r="DS36">
        <v>6.6676250000000001</v>
      </c>
      <c r="DT36">
        <v>3.426723</v>
      </c>
      <c r="DU36">
        <v>4.8728660000000001</v>
      </c>
      <c r="DV36">
        <v>2.4135110000000002</v>
      </c>
      <c r="DW36">
        <v>1.7435</v>
      </c>
      <c r="DX36">
        <v>1.9096850000000001</v>
      </c>
      <c r="DY36">
        <v>1.54427</v>
      </c>
      <c r="DZ36">
        <v>-0.92859029999999998</v>
      </c>
      <c r="EA36">
        <v>-0.73621890000000001</v>
      </c>
      <c r="EB36">
        <v>-1.5734729999999999</v>
      </c>
      <c r="EC36">
        <v>-1.1635450000000001</v>
      </c>
      <c r="ED36">
        <v>-0.99074499999999999</v>
      </c>
      <c r="EE36">
        <v>-1.3015410000000001</v>
      </c>
      <c r="EF36">
        <v>-6.51896E-2</v>
      </c>
      <c r="EG36">
        <v>1.018248</v>
      </c>
      <c r="EH36">
        <v>6.9797399999999996</v>
      </c>
      <c r="EI36">
        <v>19.054120000000001</v>
      </c>
      <c r="EJ36">
        <v>19.629619999999999</v>
      </c>
      <c r="EK36">
        <v>19.22683</v>
      </c>
      <c r="EL36">
        <v>19.321670000000001</v>
      </c>
      <c r="EM36">
        <v>17.93815</v>
      </c>
      <c r="EN36">
        <v>14.44009</v>
      </c>
      <c r="EO36">
        <v>13.984640000000001</v>
      </c>
      <c r="EP36">
        <v>14.38405</v>
      </c>
      <c r="EQ36">
        <v>7.3667340000000001</v>
      </c>
      <c r="ER36">
        <v>4.0838650000000003</v>
      </c>
      <c r="ES36">
        <v>5.5403079999999996</v>
      </c>
      <c r="ET36">
        <v>72.240250000000003</v>
      </c>
      <c r="EU36">
        <v>70.753039999999999</v>
      </c>
      <c r="EV36">
        <v>69.361530000000002</v>
      </c>
      <c r="EW36">
        <v>67.970569999999995</v>
      </c>
      <c r="EX36">
        <v>67.226140000000001</v>
      </c>
      <c r="EY36">
        <v>66.261989999999997</v>
      </c>
      <c r="EZ36">
        <v>66.363479999999996</v>
      </c>
      <c r="FA36">
        <v>68.480800000000002</v>
      </c>
      <c r="FB36">
        <v>71.291510000000002</v>
      </c>
      <c r="FC36">
        <v>75.091939999999994</v>
      </c>
      <c r="FD36">
        <v>78.559730000000002</v>
      </c>
      <c r="FE36">
        <v>81.673919999999995</v>
      </c>
      <c r="FF36">
        <v>84.001649999999998</v>
      </c>
      <c r="FG36">
        <v>85.845939999999999</v>
      </c>
      <c r="FH36">
        <v>86.983649999999997</v>
      </c>
      <c r="FI36">
        <v>86.957729999999998</v>
      </c>
      <c r="FJ36">
        <v>86.618120000000005</v>
      </c>
      <c r="FK36">
        <v>85.231039999999993</v>
      </c>
      <c r="FL36">
        <v>83.343729999999994</v>
      </c>
      <c r="FM36">
        <v>80.265590000000003</v>
      </c>
      <c r="FN36">
        <v>76.278419999999997</v>
      </c>
      <c r="FO36">
        <v>73.100629999999995</v>
      </c>
      <c r="FP36">
        <v>70.995800000000003</v>
      </c>
      <c r="FQ36">
        <v>69.341610000000003</v>
      </c>
      <c r="FR36">
        <v>0.58929140000000002</v>
      </c>
      <c r="FS36">
        <v>1</v>
      </c>
    </row>
    <row r="37" spans="1:175" x14ac:dyDescent="0.2">
      <c r="A37" t="s">
        <v>1</v>
      </c>
      <c r="B37" t="s">
        <v>1</v>
      </c>
      <c r="C37">
        <v>42185</v>
      </c>
      <c r="D37">
        <v>72</v>
      </c>
      <c r="E37">
        <v>508</v>
      </c>
      <c r="F37">
        <v>497.46010000000001</v>
      </c>
      <c r="G37">
        <v>494.99770000000001</v>
      </c>
      <c r="H37">
        <v>485.68049999999999</v>
      </c>
      <c r="I37">
        <v>484.91250000000002</v>
      </c>
      <c r="J37">
        <v>495.64749999999998</v>
      </c>
      <c r="K37">
        <v>515.92110000000002</v>
      </c>
      <c r="L37">
        <v>536.54960000000005</v>
      </c>
      <c r="M37">
        <v>558.69039999999995</v>
      </c>
      <c r="N37">
        <v>576.6979</v>
      </c>
      <c r="O37">
        <v>586.39329999999995</v>
      </c>
      <c r="P37">
        <v>601.66740000000004</v>
      </c>
      <c r="Q37">
        <v>605.34479999999996</v>
      </c>
      <c r="R37">
        <v>600.928</v>
      </c>
      <c r="S37">
        <v>604.88729999999998</v>
      </c>
      <c r="T37">
        <v>602.03009999999995</v>
      </c>
      <c r="U37">
        <v>594.6232</v>
      </c>
      <c r="V37">
        <v>588.7826</v>
      </c>
      <c r="W37">
        <v>575.66800000000001</v>
      </c>
      <c r="X37">
        <v>560.68979999999999</v>
      </c>
      <c r="Y37">
        <v>552.59839999999997</v>
      </c>
      <c r="Z37">
        <v>546.82719999999995</v>
      </c>
      <c r="AA37">
        <v>543.65</v>
      </c>
      <c r="AB37">
        <v>528.73770000000002</v>
      </c>
      <c r="AC37">
        <v>516.56010000000003</v>
      </c>
      <c r="AD37">
        <v>-5.0761279999999998</v>
      </c>
      <c r="AE37">
        <v>-5.1163930000000004</v>
      </c>
      <c r="AF37">
        <v>-4.1019199999999998</v>
      </c>
      <c r="AG37">
        <v>-3.4336899999999999</v>
      </c>
      <c r="AH37">
        <v>9.0017E-2</v>
      </c>
      <c r="AI37">
        <v>5.954021</v>
      </c>
      <c r="AJ37">
        <v>5.9860579999999999</v>
      </c>
      <c r="AK37">
        <v>2.682188</v>
      </c>
      <c r="AL37">
        <v>-2.3829900000000001E-2</v>
      </c>
      <c r="AM37">
        <v>-2.9387180000000002</v>
      </c>
      <c r="AN37">
        <v>2.0108450000000002</v>
      </c>
      <c r="AO37">
        <v>3.7505679999999999</v>
      </c>
      <c r="AP37">
        <v>15.352729999999999</v>
      </c>
      <c r="AQ37">
        <v>33.791670000000003</v>
      </c>
      <c r="AR37">
        <v>34.228920000000002</v>
      </c>
      <c r="AS37">
        <v>25.985479999999999</v>
      </c>
      <c r="AT37">
        <v>21.94717</v>
      </c>
      <c r="AU37">
        <v>21.3459</v>
      </c>
      <c r="AV37">
        <v>16.603549999999998</v>
      </c>
      <c r="AW37">
        <v>17.06962</v>
      </c>
      <c r="AX37">
        <v>19.81945</v>
      </c>
      <c r="AY37">
        <v>12.586399999999999</v>
      </c>
      <c r="AZ37">
        <v>2.8773919999999999</v>
      </c>
      <c r="BA37">
        <v>0.40986489999999998</v>
      </c>
      <c r="BB37">
        <v>-4.405907</v>
      </c>
      <c r="BC37">
        <v>-4.6421869999999998</v>
      </c>
      <c r="BD37">
        <v>-3.6667109999999998</v>
      </c>
      <c r="BE37">
        <v>-3.0227249999999999</v>
      </c>
      <c r="BF37">
        <v>0.48235869999999997</v>
      </c>
      <c r="BG37">
        <v>6.3461360000000004</v>
      </c>
      <c r="BH37">
        <v>6.3856149999999996</v>
      </c>
      <c r="BI37">
        <v>3.1775989999999998</v>
      </c>
      <c r="BJ37">
        <v>0.61543559999999997</v>
      </c>
      <c r="BK37">
        <v>-1.981328</v>
      </c>
      <c r="BL37">
        <v>3.0721259999999999</v>
      </c>
      <c r="BM37">
        <v>4.9479490000000004</v>
      </c>
      <c r="BN37">
        <v>16.566700000000001</v>
      </c>
      <c r="BO37">
        <v>34.934620000000002</v>
      </c>
      <c r="BP37">
        <v>35.435969999999998</v>
      </c>
      <c r="BQ37">
        <v>27.369980000000002</v>
      </c>
      <c r="BR37">
        <v>23.403400000000001</v>
      </c>
      <c r="BS37">
        <v>22.828150000000001</v>
      </c>
      <c r="BT37">
        <v>18.008959999999998</v>
      </c>
      <c r="BU37">
        <v>18.652100000000001</v>
      </c>
      <c r="BV37">
        <v>21.70495</v>
      </c>
      <c r="BW37">
        <v>15.08534</v>
      </c>
      <c r="BX37">
        <v>5.9985429999999997</v>
      </c>
      <c r="BY37">
        <v>3.7997730000000001</v>
      </c>
      <c r="BZ37">
        <v>-3.9417149999999999</v>
      </c>
      <c r="CA37">
        <v>-4.3137540000000003</v>
      </c>
      <c r="CB37">
        <v>-3.3652869999999999</v>
      </c>
      <c r="CC37">
        <v>-2.7380930000000001</v>
      </c>
      <c r="CD37">
        <v>0.75409329999999997</v>
      </c>
      <c r="CE37">
        <v>6.6177130000000002</v>
      </c>
      <c r="CF37">
        <v>6.6623469999999996</v>
      </c>
      <c r="CG37">
        <v>3.5207199999999998</v>
      </c>
      <c r="CH37">
        <v>1.058189</v>
      </c>
      <c r="CI37">
        <v>-1.3182419999999999</v>
      </c>
      <c r="CJ37">
        <v>3.8071670000000002</v>
      </c>
      <c r="CK37">
        <v>5.7772519999999998</v>
      </c>
      <c r="CL37">
        <v>17.407489999999999</v>
      </c>
      <c r="CM37">
        <v>35.726230000000001</v>
      </c>
      <c r="CN37">
        <v>36.271979999999999</v>
      </c>
      <c r="CO37">
        <v>28.328880000000002</v>
      </c>
      <c r="CP37">
        <v>24.41198</v>
      </c>
      <c r="CQ37">
        <v>23.854749999999999</v>
      </c>
      <c r="CR37">
        <v>18.98235</v>
      </c>
      <c r="CS37">
        <v>19.74811</v>
      </c>
      <c r="CT37">
        <v>23.010840000000002</v>
      </c>
      <c r="CU37">
        <v>16.816109999999998</v>
      </c>
      <c r="CV37">
        <v>8.1602420000000002</v>
      </c>
      <c r="CW37">
        <v>6.1476139999999999</v>
      </c>
      <c r="CX37">
        <v>-3.477522</v>
      </c>
      <c r="CY37">
        <v>-3.9853200000000002</v>
      </c>
      <c r="CZ37">
        <v>-3.063863</v>
      </c>
      <c r="DA37">
        <v>-2.4534600000000002</v>
      </c>
      <c r="DB37">
        <v>1.025828</v>
      </c>
      <c r="DC37">
        <v>6.8892910000000001</v>
      </c>
      <c r="DD37">
        <v>6.9390799999999997</v>
      </c>
      <c r="DE37">
        <v>3.8638400000000002</v>
      </c>
      <c r="DF37">
        <v>1.500942</v>
      </c>
      <c r="DG37">
        <v>-0.65515570000000001</v>
      </c>
      <c r="DH37">
        <v>4.5422070000000003</v>
      </c>
      <c r="DI37">
        <v>6.6065550000000002</v>
      </c>
      <c r="DJ37">
        <v>18.248280000000001</v>
      </c>
      <c r="DK37">
        <v>36.517829999999996</v>
      </c>
      <c r="DL37">
        <v>37.107979999999998</v>
      </c>
      <c r="DM37">
        <v>29.287780000000001</v>
      </c>
      <c r="DN37">
        <v>25.420559999999998</v>
      </c>
      <c r="DO37">
        <v>24.881360000000001</v>
      </c>
      <c r="DP37">
        <v>19.955729999999999</v>
      </c>
      <c r="DQ37">
        <v>20.84413</v>
      </c>
      <c r="DR37">
        <v>24.31672</v>
      </c>
      <c r="DS37">
        <v>18.546869999999998</v>
      </c>
      <c r="DT37">
        <v>10.32194</v>
      </c>
      <c r="DU37">
        <v>8.4954540000000005</v>
      </c>
      <c r="DV37">
        <v>-2.8073009999999998</v>
      </c>
      <c r="DW37">
        <v>-3.5111150000000002</v>
      </c>
      <c r="DX37">
        <v>-2.628654</v>
      </c>
      <c r="DY37">
        <v>-2.0424950000000002</v>
      </c>
      <c r="DZ37">
        <v>1.4181699999999999</v>
      </c>
      <c r="EA37">
        <v>7.2814050000000003</v>
      </c>
      <c r="EB37">
        <v>7.3386370000000003</v>
      </c>
      <c r="EC37">
        <v>4.3592510000000004</v>
      </c>
      <c r="ED37">
        <v>2.1402079999999999</v>
      </c>
      <c r="EE37">
        <v>0.30223519999999998</v>
      </c>
      <c r="EF37">
        <v>5.6034879999999996</v>
      </c>
      <c r="EG37">
        <v>7.8039360000000002</v>
      </c>
      <c r="EH37">
        <v>19.462250000000001</v>
      </c>
      <c r="EI37">
        <v>37.660789999999999</v>
      </c>
      <c r="EJ37">
        <v>38.315040000000003</v>
      </c>
      <c r="EK37">
        <v>30.672270000000001</v>
      </c>
      <c r="EL37">
        <v>26.87679</v>
      </c>
      <c r="EM37">
        <v>26.363610000000001</v>
      </c>
      <c r="EN37">
        <v>21.361149999999999</v>
      </c>
      <c r="EO37">
        <v>22.42661</v>
      </c>
      <c r="EP37">
        <v>26.202220000000001</v>
      </c>
      <c r="EQ37">
        <v>21.045819999999999</v>
      </c>
      <c r="ER37">
        <v>13.44309</v>
      </c>
      <c r="ES37">
        <v>11.88536</v>
      </c>
      <c r="ET37">
        <v>70.005189999999999</v>
      </c>
      <c r="EU37">
        <v>68.739199999999997</v>
      </c>
      <c r="EV37">
        <v>67.98312</v>
      </c>
      <c r="EW37">
        <v>66.964489999999998</v>
      </c>
      <c r="EX37">
        <v>66.242900000000006</v>
      </c>
      <c r="EY37">
        <v>65.430130000000005</v>
      </c>
      <c r="EZ37">
        <v>66.069630000000004</v>
      </c>
      <c r="FA37">
        <v>68.390820000000005</v>
      </c>
      <c r="FB37">
        <v>72.103970000000004</v>
      </c>
      <c r="FC37">
        <v>76.006200000000007</v>
      </c>
      <c r="FD37">
        <v>80.125410000000002</v>
      </c>
      <c r="FE37">
        <v>83.85342</v>
      </c>
      <c r="FF37">
        <v>87.128460000000004</v>
      </c>
      <c r="FG37">
        <v>90.002219999999994</v>
      </c>
      <c r="FH37">
        <v>91.770709999999994</v>
      </c>
      <c r="FI37">
        <v>93.051280000000006</v>
      </c>
      <c r="FJ37">
        <v>93.459350000000001</v>
      </c>
      <c r="FK37">
        <v>93.199039999999997</v>
      </c>
      <c r="FL37">
        <v>91.15992</v>
      </c>
      <c r="FM37">
        <v>87.860479999999995</v>
      </c>
      <c r="FN37">
        <v>83.303839999999994</v>
      </c>
      <c r="FO37">
        <v>80.309669999999997</v>
      </c>
      <c r="FP37">
        <v>78.24297</v>
      </c>
      <c r="FQ37">
        <v>76.832710000000006</v>
      </c>
      <c r="FR37">
        <v>1.8041430000000001</v>
      </c>
      <c r="FS37">
        <v>1</v>
      </c>
    </row>
    <row r="38" spans="1:175" x14ac:dyDescent="0.2">
      <c r="A38" t="s">
        <v>1</v>
      </c>
      <c r="B38" t="s">
        <v>1</v>
      </c>
      <c r="C38">
        <v>42186</v>
      </c>
      <c r="D38">
        <v>61</v>
      </c>
      <c r="E38">
        <v>509</v>
      </c>
      <c r="F38">
        <v>511.07049999999998</v>
      </c>
      <c r="G38">
        <v>507.14479999999998</v>
      </c>
      <c r="H38">
        <v>501.04919999999998</v>
      </c>
      <c r="I38">
        <v>498.11529999999999</v>
      </c>
      <c r="J38">
        <v>506.9864</v>
      </c>
      <c r="K38">
        <v>525.73320000000001</v>
      </c>
      <c r="L38">
        <v>552.99440000000004</v>
      </c>
      <c r="M38">
        <v>570.36969999999997</v>
      </c>
      <c r="N38">
        <v>584.07929999999999</v>
      </c>
      <c r="O38">
        <v>596.13639999999998</v>
      </c>
      <c r="P38">
        <v>608.95280000000002</v>
      </c>
      <c r="Q38">
        <v>618.44330000000002</v>
      </c>
      <c r="R38">
        <v>616.06809999999996</v>
      </c>
      <c r="S38">
        <v>619.35990000000004</v>
      </c>
      <c r="T38">
        <v>606.71910000000003</v>
      </c>
      <c r="U38">
        <v>595.13239999999996</v>
      </c>
      <c r="V38">
        <v>586.96929999999998</v>
      </c>
      <c r="W38">
        <v>573.44010000000003</v>
      </c>
      <c r="X38">
        <v>558.07870000000003</v>
      </c>
      <c r="Y38">
        <v>547.21410000000003</v>
      </c>
      <c r="Z38">
        <v>537.16200000000003</v>
      </c>
      <c r="AA38">
        <v>535.36850000000004</v>
      </c>
      <c r="AB38">
        <v>520.10929999999996</v>
      </c>
      <c r="AC38">
        <v>512.46029999999996</v>
      </c>
      <c r="AD38">
        <v>-1.0774459999999999</v>
      </c>
      <c r="AE38">
        <v>-0.3567999</v>
      </c>
      <c r="AF38">
        <v>0.2158524</v>
      </c>
      <c r="AG38">
        <v>6.4015230000000001</v>
      </c>
      <c r="AH38">
        <v>5.0418539999999998</v>
      </c>
      <c r="AI38">
        <v>-0.68675359999999996</v>
      </c>
      <c r="AJ38">
        <v>-3.7663380000000002</v>
      </c>
      <c r="AK38">
        <v>-9.1159300000000005</v>
      </c>
      <c r="AL38">
        <v>-8.7851160000000004</v>
      </c>
      <c r="AM38">
        <v>-11.51925</v>
      </c>
      <c r="AN38">
        <v>-12.05036</v>
      </c>
      <c r="AO38">
        <v>-7.9674389999999997</v>
      </c>
      <c r="AP38">
        <v>2.2083119999999998</v>
      </c>
      <c r="AQ38">
        <v>14.38293</v>
      </c>
      <c r="AR38">
        <v>15.753209999999999</v>
      </c>
      <c r="AS38">
        <v>14.476699999999999</v>
      </c>
      <c r="AT38">
        <v>14.891080000000001</v>
      </c>
      <c r="AU38">
        <v>18.14556</v>
      </c>
      <c r="AV38">
        <v>18.135870000000001</v>
      </c>
      <c r="AW38">
        <v>15.559659999999999</v>
      </c>
      <c r="AX38">
        <v>15.55401</v>
      </c>
      <c r="AY38">
        <v>3.1141299999999998</v>
      </c>
      <c r="AZ38">
        <v>-2.320865</v>
      </c>
      <c r="BA38">
        <v>-3.2025290000000002</v>
      </c>
      <c r="BB38">
        <v>0.30578149999999998</v>
      </c>
      <c r="BC38">
        <v>0.52867620000000004</v>
      </c>
      <c r="BD38">
        <v>0.91056879999999996</v>
      </c>
      <c r="BE38">
        <v>7.0209219999999997</v>
      </c>
      <c r="BF38">
        <v>5.6702789999999998</v>
      </c>
      <c r="BG38">
        <v>-1.6577399999999999E-2</v>
      </c>
      <c r="BH38">
        <v>-3.1173709999999999</v>
      </c>
      <c r="BI38">
        <v>-8.4011340000000008</v>
      </c>
      <c r="BJ38">
        <v>-7.9631910000000001</v>
      </c>
      <c r="BK38">
        <v>-10.58089</v>
      </c>
      <c r="BL38">
        <v>-10.83272</v>
      </c>
      <c r="BM38">
        <v>-6.6784189999999999</v>
      </c>
      <c r="BN38">
        <v>3.5003169999999999</v>
      </c>
      <c r="BO38">
        <v>15.72359</v>
      </c>
      <c r="BP38">
        <v>17.164619999999999</v>
      </c>
      <c r="BQ38">
        <v>15.879910000000001</v>
      </c>
      <c r="BR38">
        <v>16.292200000000001</v>
      </c>
      <c r="BS38">
        <v>19.79729</v>
      </c>
      <c r="BT38">
        <v>19.74614</v>
      </c>
      <c r="BU38">
        <v>17.07544</v>
      </c>
      <c r="BV38">
        <v>17.115379999999998</v>
      </c>
      <c r="BW38">
        <v>5.0649090000000001</v>
      </c>
      <c r="BX38">
        <v>-7.5008999999999996E-3</v>
      </c>
      <c r="BY38">
        <v>-0.89510590000000001</v>
      </c>
      <c r="BZ38">
        <v>1.263801</v>
      </c>
      <c r="CA38">
        <v>1.1419539999999999</v>
      </c>
      <c r="CB38">
        <v>1.3917269999999999</v>
      </c>
      <c r="CC38">
        <v>7.4499149999999998</v>
      </c>
      <c r="CD38">
        <v>6.105524</v>
      </c>
      <c r="CE38">
        <v>0.4475846</v>
      </c>
      <c r="CF38">
        <v>-2.6678989999999998</v>
      </c>
      <c r="CG38">
        <v>-7.9060689999999996</v>
      </c>
      <c r="CH38">
        <v>-7.3939279999999998</v>
      </c>
      <c r="CI38">
        <v>-9.9309779999999996</v>
      </c>
      <c r="CJ38">
        <v>-9.9893769999999993</v>
      </c>
      <c r="CK38">
        <v>-5.785647</v>
      </c>
      <c r="CL38">
        <v>4.3951560000000001</v>
      </c>
      <c r="CM38">
        <v>16.652139999999999</v>
      </c>
      <c r="CN38">
        <v>18.142150000000001</v>
      </c>
      <c r="CO38">
        <v>16.851780000000002</v>
      </c>
      <c r="CP38">
        <v>17.262609999999999</v>
      </c>
      <c r="CQ38">
        <v>20.941269999999999</v>
      </c>
      <c r="CR38">
        <v>20.861409999999999</v>
      </c>
      <c r="CS38">
        <v>18.12527</v>
      </c>
      <c r="CT38">
        <v>18.19679</v>
      </c>
      <c r="CU38">
        <v>6.4160110000000001</v>
      </c>
      <c r="CV38">
        <v>1.5947279999999999</v>
      </c>
      <c r="CW38">
        <v>0.70300839999999998</v>
      </c>
      <c r="CX38">
        <v>2.2218200000000001</v>
      </c>
      <c r="CY38">
        <v>1.7552319999999999</v>
      </c>
      <c r="CZ38">
        <v>1.8728860000000001</v>
      </c>
      <c r="DA38">
        <v>7.8789090000000002</v>
      </c>
      <c r="DB38">
        <v>6.5407690000000001</v>
      </c>
      <c r="DC38">
        <v>0.91174659999999996</v>
      </c>
      <c r="DD38">
        <v>-2.2184270000000001</v>
      </c>
      <c r="DE38">
        <v>-7.4110040000000001</v>
      </c>
      <c r="DF38">
        <v>-6.8246650000000004</v>
      </c>
      <c r="DG38">
        <v>-9.2810699999999997</v>
      </c>
      <c r="DH38">
        <v>-9.146039</v>
      </c>
      <c r="DI38">
        <v>-4.8928750000000001</v>
      </c>
      <c r="DJ38">
        <v>5.2899950000000002</v>
      </c>
      <c r="DK38">
        <v>17.580680000000001</v>
      </c>
      <c r="DL38">
        <v>19.119689999999999</v>
      </c>
      <c r="DM38">
        <v>17.823640000000001</v>
      </c>
      <c r="DN38">
        <v>18.23302</v>
      </c>
      <c r="DO38">
        <v>22.085260000000002</v>
      </c>
      <c r="DP38">
        <v>21.976690000000001</v>
      </c>
      <c r="DQ38">
        <v>19.1751</v>
      </c>
      <c r="DR38">
        <v>19.278189999999999</v>
      </c>
      <c r="DS38">
        <v>7.7671140000000003</v>
      </c>
      <c r="DT38">
        <v>3.1969560000000001</v>
      </c>
      <c r="DU38">
        <v>2.301123</v>
      </c>
      <c r="DV38">
        <v>3.6050469999999999</v>
      </c>
      <c r="DW38">
        <v>2.6407080000000001</v>
      </c>
      <c r="DX38">
        <v>2.5676019999999999</v>
      </c>
      <c r="DY38">
        <v>8.4983079999999998</v>
      </c>
      <c r="DZ38">
        <v>7.1691929999999999</v>
      </c>
      <c r="EA38">
        <v>1.581923</v>
      </c>
      <c r="EB38">
        <v>-1.569461</v>
      </c>
      <c r="EC38">
        <v>-6.6962080000000004</v>
      </c>
      <c r="ED38">
        <v>-6.002739</v>
      </c>
      <c r="EE38">
        <v>-8.3427059999999997</v>
      </c>
      <c r="EF38">
        <v>-7.9283919999999997</v>
      </c>
      <c r="EG38">
        <v>-3.6038549999999998</v>
      </c>
      <c r="EH38">
        <v>6.5819999999999999</v>
      </c>
      <c r="EI38">
        <v>18.92135</v>
      </c>
      <c r="EJ38">
        <v>20.531099999999999</v>
      </c>
      <c r="EK38">
        <v>19.226849999999999</v>
      </c>
      <c r="EL38">
        <v>19.634139999999999</v>
      </c>
      <c r="EM38">
        <v>23.736989999999999</v>
      </c>
      <c r="EN38">
        <v>23.586960000000001</v>
      </c>
      <c r="EO38">
        <v>20.69089</v>
      </c>
      <c r="EP38">
        <v>20.839569999999998</v>
      </c>
      <c r="EQ38">
        <v>9.7178930000000001</v>
      </c>
      <c r="ER38">
        <v>5.5103200000000001</v>
      </c>
      <c r="ES38">
        <v>4.6085459999999996</v>
      </c>
      <c r="ET38">
        <v>75.249120000000005</v>
      </c>
      <c r="EU38">
        <v>73.865200000000002</v>
      </c>
      <c r="EV38">
        <v>72.018439999999998</v>
      </c>
      <c r="EW38">
        <v>70.624629999999996</v>
      </c>
      <c r="EX38">
        <v>69.91122</v>
      </c>
      <c r="EY38">
        <v>69.167659999999998</v>
      </c>
      <c r="EZ38">
        <v>69.327960000000004</v>
      </c>
      <c r="FA38">
        <v>70.055160000000001</v>
      </c>
      <c r="FB38">
        <v>72.970349999999996</v>
      </c>
      <c r="FC38">
        <v>77.281909999999996</v>
      </c>
      <c r="FD38">
        <v>81.907820000000001</v>
      </c>
      <c r="FE38">
        <v>84.878320000000002</v>
      </c>
      <c r="FF38">
        <v>86.595950000000002</v>
      </c>
      <c r="FG38">
        <v>87.128569999999996</v>
      </c>
      <c r="FH38">
        <v>86.813659999999999</v>
      </c>
      <c r="FI38">
        <v>87.113410000000002</v>
      </c>
      <c r="FJ38">
        <v>86.497619999999998</v>
      </c>
      <c r="FK38">
        <v>85.543260000000004</v>
      </c>
      <c r="FL38">
        <v>83.589190000000002</v>
      </c>
      <c r="FM38">
        <v>81.491060000000004</v>
      </c>
      <c r="FN38">
        <v>79.627719999999997</v>
      </c>
      <c r="FO38">
        <v>78.190529999999995</v>
      </c>
      <c r="FP38">
        <v>75.970050000000001</v>
      </c>
      <c r="FQ38">
        <v>74.901830000000004</v>
      </c>
      <c r="FR38">
        <v>0.90232880000000004</v>
      </c>
      <c r="FS38">
        <v>1</v>
      </c>
    </row>
    <row r="39" spans="1:175" x14ac:dyDescent="0.2">
      <c r="A39" t="s">
        <v>1</v>
      </c>
      <c r="B39" t="s">
        <v>1</v>
      </c>
      <c r="C39">
        <v>42213</v>
      </c>
      <c r="D39">
        <v>53</v>
      </c>
      <c r="E39">
        <v>505</v>
      </c>
      <c r="F39">
        <v>519.68730000000005</v>
      </c>
      <c r="G39">
        <v>511.53050000000002</v>
      </c>
      <c r="H39">
        <v>503.77789999999999</v>
      </c>
      <c r="I39">
        <v>502.40210000000002</v>
      </c>
      <c r="J39">
        <v>514.33640000000003</v>
      </c>
      <c r="K39">
        <v>532.7559</v>
      </c>
      <c r="L39">
        <v>553.81209999999999</v>
      </c>
      <c r="M39">
        <v>570.0172</v>
      </c>
      <c r="N39">
        <v>583.25959999999998</v>
      </c>
      <c r="O39">
        <v>595.25760000000002</v>
      </c>
      <c r="P39">
        <v>608.45060000000001</v>
      </c>
      <c r="Q39">
        <v>617.52719999999999</v>
      </c>
      <c r="R39">
        <v>615.09860000000003</v>
      </c>
      <c r="S39">
        <v>621.74800000000005</v>
      </c>
      <c r="T39">
        <v>618.44849999999997</v>
      </c>
      <c r="U39">
        <v>611.8578</v>
      </c>
      <c r="V39">
        <v>610.64419999999996</v>
      </c>
      <c r="W39">
        <v>597.4479</v>
      </c>
      <c r="X39">
        <v>577.70960000000002</v>
      </c>
      <c r="Y39">
        <v>565.86739999999998</v>
      </c>
      <c r="Z39">
        <v>560.1508</v>
      </c>
      <c r="AA39">
        <v>555.85389999999995</v>
      </c>
      <c r="AB39">
        <v>539.59109999999998</v>
      </c>
      <c r="AC39">
        <v>529.90589999999997</v>
      </c>
      <c r="AD39">
        <v>-1.8793960000000001</v>
      </c>
      <c r="AE39">
        <v>-1.8130250000000001</v>
      </c>
      <c r="AF39">
        <v>-1.5295350000000001</v>
      </c>
      <c r="AG39">
        <v>-1.50085</v>
      </c>
      <c r="AH39">
        <v>1.9970829999999999</v>
      </c>
      <c r="AI39">
        <v>1.1762790000000001</v>
      </c>
      <c r="AJ39">
        <v>2.3069130000000002</v>
      </c>
      <c r="AK39">
        <v>-0.50937659999999996</v>
      </c>
      <c r="AL39">
        <v>-0.26277040000000002</v>
      </c>
      <c r="AM39">
        <v>-2.9286370000000002</v>
      </c>
      <c r="AN39">
        <v>-8.65625</v>
      </c>
      <c r="AO39">
        <v>-4.2198380000000002</v>
      </c>
      <c r="AP39">
        <v>-0.4432798</v>
      </c>
      <c r="AQ39">
        <v>10.125859999999999</v>
      </c>
      <c r="AR39">
        <v>28.27929</v>
      </c>
      <c r="AS39">
        <v>28.172750000000001</v>
      </c>
      <c r="AT39">
        <v>26.104130000000001</v>
      </c>
      <c r="AU39">
        <v>25.131769999999999</v>
      </c>
      <c r="AV39">
        <v>23.577780000000001</v>
      </c>
      <c r="AW39">
        <v>20.641670000000001</v>
      </c>
      <c r="AX39">
        <v>22.114090000000001</v>
      </c>
      <c r="AY39">
        <v>22.91525</v>
      </c>
      <c r="AZ39">
        <v>9.7038770000000003</v>
      </c>
      <c r="BA39">
        <v>-0.80165090000000006</v>
      </c>
      <c r="BB39">
        <v>-1.2260040000000001</v>
      </c>
      <c r="BC39">
        <v>-1.323555</v>
      </c>
      <c r="BD39">
        <v>-1.0754809999999999</v>
      </c>
      <c r="BE39">
        <v>-1.1029359999999999</v>
      </c>
      <c r="BF39">
        <v>2.3755329999999999</v>
      </c>
      <c r="BG39">
        <v>1.5940369999999999</v>
      </c>
      <c r="BH39">
        <v>2.7150379999999998</v>
      </c>
      <c r="BI39">
        <v>-8.6696499999999996E-2</v>
      </c>
      <c r="BJ39">
        <v>0.27535209999999999</v>
      </c>
      <c r="BK39">
        <v>-2.1609189999999998</v>
      </c>
      <c r="BL39">
        <v>-7.6334819999999999</v>
      </c>
      <c r="BM39">
        <v>-3.059015</v>
      </c>
      <c r="BN39">
        <v>0.66355370000000002</v>
      </c>
      <c r="BO39">
        <v>11.23865</v>
      </c>
      <c r="BP39">
        <v>29.511669999999999</v>
      </c>
      <c r="BQ39">
        <v>29.412739999999999</v>
      </c>
      <c r="BR39">
        <v>27.325620000000001</v>
      </c>
      <c r="BS39">
        <v>26.418900000000001</v>
      </c>
      <c r="BT39">
        <v>24.961189999999998</v>
      </c>
      <c r="BU39">
        <v>22.31298</v>
      </c>
      <c r="BV39">
        <v>23.875250000000001</v>
      </c>
      <c r="BW39">
        <v>24.936199999999999</v>
      </c>
      <c r="BX39">
        <v>12.216850000000001</v>
      </c>
      <c r="BY39">
        <v>2.5107200000000001</v>
      </c>
      <c r="BZ39">
        <v>-0.77346669999999995</v>
      </c>
      <c r="CA39">
        <v>-0.98454960000000002</v>
      </c>
      <c r="CB39">
        <v>-0.76100440000000003</v>
      </c>
      <c r="CC39">
        <v>-0.82734229999999997</v>
      </c>
      <c r="CD39">
        <v>2.6376469999999999</v>
      </c>
      <c r="CE39">
        <v>1.883375</v>
      </c>
      <c r="CF39">
        <v>2.9977040000000001</v>
      </c>
      <c r="CG39">
        <v>0.2060505</v>
      </c>
      <c r="CH39">
        <v>0.64805420000000002</v>
      </c>
      <c r="CI39">
        <v>-1.6292</v>
      </c>
      <c r="CJ39">
        <v>-6.9251170000000002</v>
      </c>
      <c r="CK39">
        <v>-2.2550319999999999</v>
      </c>
      <c r="CL39">
        <v>1.4301429999999999</v>
      </c>
      <c r="CM39">
        <v>12.009359999999999</v>
      </c>
      <c r="CN39">
        <v>30.365200000000002</v>
      </c>
      <c r="CO39">
        <v>30.271550000000001</v>
      </c>
      <c r="CP39">
        <v>28.171620000000001</v>
      </c>
      <c r="CQ39">
        <v>27.310369999999999</v>
      </c>
      <c r="CR39">
        <v>25.919339999999998</v>
      </c>
      <c r="CS39">
        <v>23.47054</v>
      </c>
      <c r="CT39">
        <v>25.095030000000001</v>
      </c>
      <c r="CU39">
        <v>26.335909999999998</v>
      </c>
      <c r="CV39">
        <v>13.957330000000001</v>
      </c>
      <c r="CW39">
        <v>4.8048570000000002</v>
      </c>
      <c r="CX39">
        <v>-0.32092959999999998</v>
      </c>
      <c r="CY39">
        <v>-0.64554429999999996</v>
      </c>
      <c r="CZ39">
        <v>-0.44652819999999999</v>
      </c>
      <c r="DA39">
        <v>-0.55174840000000003</v>
      </c>
      <c r="DB39">
        <v>2.8997600000000001</v>
      </c>
      <c r="DC39">
        <v>2.1727129999999999</v>
      </c>
      <c r="DD39">
        <v>3.28037</v>
      </c>
      <c r="DE39">
        <v>0.4987974</v>
      </c>
      <c r="DF39">
        <v>1.020756</v>
      </c>
      <c r="DG39">
        <v>-1.0974809999999999</v>
      </c>
      <c r="DH39">
        <v>-6.2167519999999996</v>
      </c>
      <c r="DI39">
        <v>-1.45105</v>
      </c>
      <c r="DJ39">
        <v>2.196733</v>
      </c>
      <c r="DK39">
        <v>12.78007</v>
      </c>
      <c r="DL39">
        <v>31.21874</v>
      </c>
      <c r="DM39">
        <v>31.130369999999999</v>
      </c>
      <c r="DN39">
        <v>29.017610000000001</v>
      </c>
      <c r="DO39">
        <v>28.201840000000001</v>
      </c>
      <c r="DP39">
        <v>26.877490000000002</v>
      </c>
      <c r="DQ39">
        <v>24.62809</v>
      </c>
      <c r="DR39">
        <v>26.314800000000002</v>
      </c>
      <c r="DS39">
        <v>27.735620000000001</v>
      </c>
      <c r="DT39">
        <v>15.69781</v>
      </c>
      <c r="DU39">
        <v>7.0989950000000004</v>
      </c>
      <c r="DV39">
        <v>0.33246219999999999</v>
      </c>
      <c r="DW39">
        <v>-0.1560745</v>
      </c>
      <c r="DX39">
        <v>7.5256000000000003E-3</v>
      </c>
      <c r="DY39">
        <v>-0.15383450000000001</v>
      </c>
      <c r="DZ39">
        <v>3.2782100000000001</v>
      </c>
      <c r="EA39">
        <v>2.590471</v>
      </c>
      <c r="EB39">
        <v>3.6884950000000001</v>
      </c>
      <c r="EC39">
        <v>0.92147760000000001</v>
      </c>
      <c r="ED39">
        <v>1.5588789999999999</v>
      </c>
      <c r="EE39">
        <v>-0.32976349999999999</v>
      </c>
      <c r="EF39">
        <v>-5.1939849999999996</v>
      </c>
      <c r="EG39">
        <v>-0.29022680000000001</v>
      </c>
      <c r="EH39">
        <v>3.303566</v>
      </c>
      <c r="EI39">
        <v>13.892860000000001</v>
      </c>
      <c r="EJ39">
        <v>32.451120000000003</v>
      </c>
      <c r="EK39">
        <v>32.370359999999998</v>
      </c>
      <c r="EL39">
        <v>30.239100000000001</v>
      </c>
      <c r="EM39">
        <v>29.488969999999998</v>
      </c>
      <c r="EN39">
        <v>28.260899999999999</v>
      </c>
      <c r="EO39">
        <v>26.299399999999999</v>
      </c>
      <c r="EP39">
        <v>28.075959999999998</v>
      </c>
      <c r="EQ39">
        <v>29.75657</v>
      </c>
      <c r="ER39">
        <v>18.21078</v>
      </c>
      <c r="ES39">
        <v>10.41137</v>
      </c>
      <c r="ET39">
        <v>69.754320000000007</v>
      </c>
      <c r="EU39">
        <v>68.531139999999994</v>
      </c>
      <c r="EV39">
        <v>66.822220000000002</v>
      </c>
      <c r="EW39">
        <v>65.886470000000003</v>
      </c>
      <c r="EX39">
        <v>64.624539999999996</v>
      </c>
      <c r="EY39">
        <v>63.920659999999998</v>
      </c>
      <c r="EZ39">
        <v>64.387709999999998</v>
      </c>
      <c r="FA39">
        <v>67.572940000000003</v>
      </c>
      <c r="FB39">
        <v>71.786259999999999</v>
      </c>
      <c r="FC39">
        <v>76.273309999999995</v>
      </c>
      <c r="FD39">
        <v>80.70805</v>
      </c>
      <c r="FE39">
        <v>84.623630000000006</v>
      </c>
      <c r="FF39">
        <v>88.207440000000005</v>
      </c>
      <c r="FG39">
        <v>90.892349999999993</v>
      </c>
      <c r="FH39">
        <v>92.629270000000005</v>
      </c>
      <c r="FI39">
        <v>93.21893</v>
      </c>
      <c r="FJ39">
        <v>93.241630000000001</v>
      </c>
      <c r="FK39">
        <v>92.68871</v>
      </c>
      <c r="FL39">
        <v>91.038640000000001</v>
      </c>
      <c r="FM39">
        <v>87.389560000000003</v>
      </c>
      <c r="FN39">
        <v>83.167000000000002</v>
      </c>
      <c r="FO39">
        <v>79.679029999999997</v>
      </c>
      <c r="FP39">
        <v>77.647720000000007</v>
      </c>
      <c r="FQ39">
        <v>75.879270000000005</v>
      </c>
      <c r="FR39">
        <v>0.9245179</v>
      </c>
      <c r="FS39">
        <v>1</v>
      </c>
    </row>
    <row r="40" spans="1:175" x14ac:dyDescent="0.2">
      <c r="A40" t="s">
        <v>1</v>
      </c>
      <c r="B40" t="s">
        <v>1</v>
      </c>
      <c r="C40">
        <v>42214</v>
      </c>
      <c r="D40">
        <v>56</v>
      </c>
      <c r="E40">
        <v>505</v>
      </c>
      <c r="F40">
        <v>523.85829999999999</v>
      </c>
      <c r="G40">
        <v>516.07349999999997</v>
      </c>
      <c r="H40">
        <v>512.22479999999996</v>
      </c>
      <c r="I40">
        <v>510.38869999999997</v>
      </c>
      <c r="J40">
        <v>521.16809999999998</v>
      </c>
      <c r="K40">
        <v>544.29579999999999</v>
      </c>
      <c r="L40">
        <v>572.101</v>
      </c>
      <c r="M40">
        <v>589.57249999999999</v>
      </c>
      <c r="N40">
        <v>606.82839999999999</v>
      </c>
      <c r="O40">
        <v>616.2328</v>
      </c>
      <c r="P40">
        <v>621.38480000000004</v>
      </c>
      <c r="Q40">
        <v>624.71090000000004</v>
      </c>
      <c r="R40">
        <v>624.1354</v>
      </c>
      <c r="S40">
        <v>632.13</v>
      </c>
      <c r="T40">
        <v>627.98829999999998</v>
      </c>
      <c r="U40">
        <v>615.61490000000003</v>
      </c>
      <c r="V40">
        <v>608.92150000000004</v>
      </c>
      <c r="W40">
        <v>594.14179999999999</v>
      </c>
      <c r="X40">
        <v>579.09230000000002</v>
      </c>
      <c r="Y40">
        <v>569.86950000000002</v>
      </c>
      <c r="Z40">
        <v>563.28229999999996</v>
      </c>
      <c r="AA40">
        <v>552.73530000000005</v>
      </c>
      <c r="AB40">
        <v>537.89380000000006</v>
      </c>
      <c r="AC40">
        <v>529.50120000000004</v>
      </c>
      <c r="AD40">
        <v>1.8381320000000001</v>
      </c>
      <c r="AE40">
        <v>2.1585960000000002</v>
      </c>
      <c r="AF40">
        <v>1.9293370000000001</v>
      </c>
      <c r="AG40">
        <v>1.8296250000000001</v>
      </c>
      <c r="AH40">
        <v>-1.1052869999999999</v>
      </c>
      <c r="AI40">
        <v>-1.9749950000000001</v>
      </c>
      <c r="AJ40">
        <v>-2.9862250000000001</v>
      </c>
      <c r="AK40">
        <v>-5.0257230000000002</v>
      </c>
      <c r="AL40">
        <v>-6.3305360000000004</v>
      </c>
      <c r="AM40">
        <v>-7.5720970000000003</v>
      </c>
      <c r="AN40">
        <v>-6.070729</v>
      </c>
      <c r="AO40">
        <v>-5.4176250000000001</v>
      </c>
      <c r="AP40">
        <v>-6.8106540000000004</v>
      </c>
      <c r="AQ40">
        <v>1.0095179999999999</v>
      </c>
      <c r="AR40">
        <v>21.24606</v>
      </c>
      <c r="AS40">
        <v>20.674720000000001</v>
      </c>
      <c r="AT40">
        <v>19.421749999999999</v>
      </c>
      <c r="AU40">
        <v>20.848990000000001</v>
      </c>
      <c r="AV40">
        <v>19.79795</v>
      </c>
      <c r="AW40">
        <v>18.271229999999999</v>
      </c>
      <c r="AX40">
        <v>19.18308</v>
      </c>
      <c r="AY40">
        <v>17.440000000000001</v>
      </c>
      <c r="AZ40">
        <v>-1.9200729999999999</v>
      </c>
      <c r="BA40">
        <v>-5.2146759999999999</v>
      </c>
      <c r="BB40">
        <v>3.4583349999999999</v>
      </c>
      <c r="BC40">
        <v>3.1346400000000001</v>
      </c>
      <c r="BD40">
        <v>2.5211109999999999</v>
      </c>
      <c r="BE40">
        <v>2.3821850000000002</v>
      </c>
      <c r="BF40">
        <v>-0.4644624</v>
      </c>
      <c r="BG40">
        <v>-1.3066450000000001</v>
      </c>
      <c r="BH40">
        <v>-2.3490259999999998</v>
      </c>
      <c r="BI40">
        <v>-4.2655139999999996</v>
      </c>
      <c r="BJ40">
        <v>-5.5141960000000001</v>
      </c>
      <c r="BK40">
        <v>-6.608085</v>
      </c>
      <c r="BL40">
        <v>-4.8628479999999996</v>
      </c>
      <c r="BM40">
        <v>-4.1240480000000002</v>
      </c>
      <c r="BN40">
        <v>-5.433243</v>
      </c>
      <c r="BO40">
        <v>2.2805780000000002</v>
      </c>
      <c r="BP40">
        <v>22.55321</v>
      </c>
      <c r="BQ40">
        <v>21.934570000000001</v>
      </c>
      <c r="BR40">
        <v>20.785689999999999</v>
      </c>
      <c r="BS40">
        <v>22.255469999999999</v>
      </c>
      <c r="BT40">
        <v>21.211819999999999</v>
      </c>
      <c r="BU40">
        <v>19.76238</v>
      </c>
      <c r="BV40">
        <v>20.796430000000001</v>
      </c>
      <c r="BW40">
        <v>19.212060000000001</v>
      </c>
      <c r="BX40">
        <v>-0.3095001</v>
      </c>
      <c r="BY40">
        <v>-3.6090070000000001</v>
      </c>
      <c r="BZ40">
        <v>4.5804830000000001</v>
      </c>
      <c r="CA40">
        <v>3.8106450000000001</v>
      </c>
      <c r="CB40">
        <v>2.9309729999999998</v>
      </c>
      <c r="CC40">
        <v>2.7648869999999999</v>
      </c>
      <c r="CD40">
        <v>-2.0629499999999999E-2</v>
      </c>
      <c r="CE40">
        <v>-0.8437479</v>
      </c>
      <c r="CF40">
        <v>-1.9077040000000001</v>
      </c>
      <c r="CG40">
        <v>-3.7389969999999999</v>
      </c>
      <c r="CH40">
        <v>-4.9488019999999997</v>
      </c>
      <c r="CI40">
        <v>-5.9404120000000002</v>
      </c>
      <c r="CJ40">
        <v>-4.0262739999999999</v>
      </c>
      <c r="CK40">
        <v>-3.2281200000000001</v>
      </c>
      <c r="CL40">
        <v>-4.4792529999999999</v>
      </c>
      <c r="CM40">
        <v>3.1609099999999999</v>
      </c>
      <c r="CN40">
        <v>23.458539999999999</v>
      </c>
      <c r="CO40">
        <v>22.80714</v>
      </c>
      <c r="CP40">
        <v>21.730340000000002</v>
      </c>
      <c r="CQ40">
        <v>23.229590000000002</v>
      </c>
      <c r="CR40">
        <v>22.19106</v>
      </c>
      <c r="CS40">
        <v>20.795159999999999</v>
      </c>
      <c r="CT40">
        <v>21.91384</v>
      </c>
      <c r="CU40">
        <v>20.43937</v>
      </c>
      <c r="CV40">
        <v>0.80597770000000002</v>
      </c>
      <c r="CW40">
        <v>-2.4969250000000001</v>
      </c>
      <c r="CX40">
        <v>5.7026310000000002</v>
      </c>
      <c r="CY40">
        <v>4.48665</v>
      </c>
      <c r="CZ40">
        <v>3.3408340000000001</v>
      </c>
      <c r="DA40">
        <v>3.147589</v>
      </c>
      <c r="DB40">
        <v>0.42320340000000001</v>
      </c>
      <c r="DC40">
        <v>-0.38085069999999999</v>
      </c>
      <c r="DD40">
        <v>-1.4663820000000001</v>
      </c>
      <c r="DE40">
        <v>-3.2124790000000001</v>
      </c>
      <c r="DF40">
        <v>-4.3834070000000001</v>
      </c>
      <c r="DG40">
        <v>-5.2727389999999996</v>
      </c>
      <c r="DH40">
        <v>-3.1896990000000001</v>
      </c>
      <c r="DI40">
        <v>-2.332192</v>
      </c>
      <c r="DJ40">
        <v>-3.5252620000000001</v>
      </c>
      <c r="DK40">
        <v>4.0412419999999996</v>
      </c>
      <c r="DL40">
        <v>24.363869999999999</v>
      </c>
      <c r="DM40">
        <v>23.67971</v>
      </c>
      <c r="DN40">
        <v>22.675000000000001</v>
      </c>
      <c r="DO40">
        <v>24.203700000000001</v>
      </c>
      <c r="DP40">
        <v>23.170310000000001</v>
      </c>
      <c r="DQ40">
        <v>21.827929999999999</v>
      </c>
      <c r="DR40">
        <v>23.03124</v>
      </c>
      <c r="DS40">
        <v>21.666689999999999</v>
      </c>
      <c r="DT40">
        <v>1.9214560000000001</v>
      </c>
      <c r="DU40">
        <v>-1.384843</v>
      </c>
      <c r="DV40">
        <v>7.3228340000000003</v>
      </c>
      <c r="DW40">
        <v>5.4626939999999999</v>
      </c>
      <c r="DX40">
        <v>3.9326080000000001</v>
      </c>
      <c r="DY40">
        <v>3.7001490000000001</v>
      </c>
      <c r="DZ40">
        <v>1.064028</v>
      </c>
      <c r="EA40">
        <v>0.28749950000000002</v>
      </c>
      <c r="EB40">
        <v>-0.829183</v>
      </c>
      <c r="EC40">
        <v>-2.4522710000000001</v>
      </c>
      <c r="ED40">
        <v>-3.5670670000000002</v>
      </c>
      <c r="EE40">
        <v>-4.3087270000000002</v>
      </c>
      <c r="EF40">
        <v>-1.9818180000000001</v>
      </c>
      <c r="EG40">
        <v>-1.0386139999999999</v>
      </c>
      <c r="EH40">
        <v>-2.1478510000000002</v>
      </c>
      <c r="EI40">
        <v>5.3123019999999999</v>
      </c>
      <c r="EJ40">
        <v>25.671029999999998</v>
      </c>
      <c r="EK40">
        <v>24.93956</v>
      </c>
      <c r="EL40">
        <v>24.03894</v>
      </c>
      <c r="EM40">
        <v>25.61018</v>
      </c>
      <c r="EN40">
        <v>24.58418</v>
      </c>
      <c r="EO40">
        <v>23.319089999999999</v>
      </c>
      <c r="EP40">
        <v>24.644590000000001</v>
      </c>
      <c r="EQ40">
        <v>23.438749999999999</v>
      </c>
      <c r="ER40">
        <v>3.5320279999999999</v>
      </c>
      <c r="ES40">
        <v>0.22082660000000001</v>
      </c>
      <c r="ET40">
        <v>74.078580000000002</v>
      </c>
      <c r="EU40">
        <v>72.512079999999997</v>
      </c>
      <c r="EV40">
        <v>71.427670000000006</v>
      </c>
      <c r="EW40">
        <v>70.407129999999995</v>
      </c>
      <c r="EX40">
        <v>68.565169999999995</v>
      </c>
      <c r="EY40">
        <v>67.197400000000002</v>
      </c>
      <c r="EZ40">
        <v>67.15137</v>
      </c>
      <c r="FA40">
        <v>69.357370000000003</v>
      </c>
      <c r="FB40">
        <v>72.737560000000002</v>
      </c>
      <c r="FC40">
        <v>76.460049999999995</v>
      </c>
      <c r="FD40">
        <v>80.776859999999999</v>
      </c>
      <c r="FE40">
        <v>84.805179999999993</v>
      </c>
      <c r="FF40">
        <v>87.232240000000004</v>
      </c>
      <c r="FG40">
        <v>90.048580000000001</v>
      </c>
      <c r="FH40">
        <v>91.550979999999996</v>
      </c>
      <c r="FI40">
        <v>91.74794</v>
      </c>
      <c r="FJ40">
        <v>91.740639999999999</v>
      </c>
      <c r="FK40">
        <v>90.524259999999998</v>
      </c>
      <c r="FL40">
        <v>88.604619999999997</v>
      </c>
      <c r="FM40">
        <v>85.16498</v>
      </c>
      <c r="FN40">
        <v>80.628519999999995</v>
      </c>
      <c r="FO40">
        <v>77.246600000000001</v>
      </c>
      <c r="FP40">
        <v>74.14143</v>
      </c>
      <c r="FQ40">
        <v>72.60812</v>
      </c>
      <c r="FR40">
        <v>0.80809529999999996</v>
      </c>
      <c r="FS40">
        <v>1</v>
      </c>
    </row>
    <row r="41" spans="1:175" x14ac:dyDescent="0.2">
      <c r="A41" t="s">
        <v>1</v>
      </c>
      <c r="B41" t="s">
        <v>1</v>
      </c>
      <c r="C41">
        <v>42233</v>
      </c>
      <c r="D41">
        <v>61</v>
      </c>
      <c r="E41">
        <v>500</v>
      </c>
      <c r="F41">
        <v>478.96789999999999</v>
      </c>
      <c r="G41">
        <v>479.87520000000001</v>
      </c>
      <c r="H41">
        <v>475.59859999999998</v>
      </c>
      <c r="I41">
        <v>481.202</v>
      </c>
      <c r="J41">
        <v>493.74110000000002</v>
      </c>
      <c r="K41">
        <v>520.46130000000005</v>
      </c>
      <c r="L41">
        <v>552.23929999999996</v>
      </c>
      <c r="M41">
        <v>572.24590000000001</v>
      </c>
      <c r="N41">
        <v>590.81590000000006</v>
      </c>
      <c r="O41">
        <v>605.36869999999999</v>
      </c>
      <c r="P41">
        <v>616.47469999999998</v>
      </c>
      <c r="Q41">
        <v>621.22919999999999</v>
      </c>
      <c r="R41">
        <v>619.77670000000001</v>
      </c>
      <c r="S41">
        <v>627.76080000000002</v>
      </c>
      <c r="T41">
        <v>627.16959999999995</v>
      </c>
      <c r="U41">
        <v>617.25289999999995</v>
      </c>
      <c r="V41">
        <v>608.40329999999994</v>
      </c>
      <c r="W41">
        <v>591.75490000000002</v>
      </c>
      <c r="X41">
        <v>577.55690000000004</v>
      </c>
      <c r="Y41">
        <v>568.91030000000001</v>
      </c>
      <c r="Z41">
        <v>560.68709999999999</v>
      </c>
      <c r="AA41">
        <v>550.18119999999999</v>
      </c>
      <c r="AB41">
        <v>537.88120000000004</v>
      </c>
      <c r="AC41">
        <v>522.87429999999995</v>
      </c>
      <c r="AD41">
        <v>2.6875930000000001</v>
      </c>
      <c r="AE41">
        <v>2.9629569999999998</v>
      </c>
      <c r="AF41">
        <v>1.7547820000000001</v>
      </c>
      <c r="AG41">
        <v>0.73235159999999999</v>
      </c>
      <c r="AH41">
        <v>-2.9149219999999998</v>
      </c>
      <c r="AI41">
        <v>-2.9206460000000001</v>
      </c>
      <c r="AJ41">
        <v>-3.5590410000000001</v>
      </c>
      <c r="AK41">
        <v>-3.1182120000000002</v>
      </c>
      <c r="AL41">
        <v>-3.583008</v>
      </c>
      <c r="AM41">
        <v>-4.119421</v>
      </c>
      <c r="AN41">
        <v>-5.2371030000000003</v>
      </c>
      <c r="AO41">
        <v>-4.5558300000000003</v>
      </c>
      <c r="AP41">
        <v>-3.8193950000000001</v>
      </c>
      <c r="AQ41">
        <v>7.1591279999999999</v>
      </c>
      <c r="AR41">
        <v>26.637730000000001</v>
      </c>
      <c r="AS41">
        <v>25.81541</v>
      </c>
      <c r="AT41">
        <v>25.402699999999999</v>
      </c>
      <c r="AU41">
        <v>25.780460000000001</v>
      </c>
      <c r="AV41">
        <v>24.67043</v>
      </c>
      <c r="AW41">
        <v>26.068000000000001</v>
      </c>
      <c r="AX41">
        <v>23.90916</v>
      </c>
      <c r="AY41">
        <v>17.932659999999998</v>
      </c>
      <c r="AZ41">
        <v>15.324730000000001</v>
      </c>
      <c r="BA41">
        <v>10.948790000000001</v>
      </c>
      <c r="BB41">
        <v>4.9354800000000001</v>
      </c>
      <c r="BC41">
        <v>4.5179739999999997</v>
      </c>
      <c r="BD41">
        <v>2.6203630000000002</v>
      </c>
      <c r="BE41">
        <v>1.8347309999999999</v>
      </c>
      <c r="BF41">
        <v>-1.7917110000000001</v>
      </c>
      <c r="BG41">
        <v>-2.1799050000000002</v>
      </c>
      <c r="BH41">
        <v>-2.8998520000000001</v>
      </c>
      <c r="BI41">
        <v>-2.394266</v>
      </c>
      <c r="BJ41">
        <v>-2.6823229999999998</v>
      </c>
      <c r="BK41">
        <v>-3.0826039999999999</v>
      </c>
      <c r="BL41">
        <v>-3.980594</v>
      </c>
      <c r="BM41">
        <v>-3.1375760000000001</v>
      </c>
      <c r="BN41">
        <v>-2.3280080000000001</v>
      </c>
      <c r="BO41">
        <v>8.5921470000000006</v>
      </c>
      <c r="BP41">
        <v>28.105609999999999</v>
      </c>
      <c r="BQ41">
        <v>27.306819999999998</v>
      </c>
      <c r="BR41">
        <v>26.963159999999998</v>
      </c>
      <c r="BS41">
        <v>27.527920000000002</v>
      </c>
      <c r="BT41">
        <v>26.50074</v>
      </c>
      <c r="BU41">
        <v>27.650939999999999</v>
      </c>
      <c r="BV41">
        <v>25.584980000000002</v>
      </c>
      <c r="BW41">
        <v>19.87527</v>
      </c>
      <c r="BX41">
        <v>16.824120000000001</v>
      </c>
      <c r="BY41">
        <v>12.653829999999999</v>
      </c>
      <c r="BZ41">
        <v>6.4923590000000004</v>
      </c>
      <c r="CA41">
        <v>5.5949739999999997</v>
      </c>
      <c r="CB41">
        <v>3.2198609999999999</v>
      </c>
      <c r="CC41">
        <v>2.598236</v>
      </c>
      <c r="CD41">
        <v>-1.013779</v>
      </c>
      <c r="CE41">
        <v>-1.6668700000000001</v>
      </c>
      <c r="CF41">
        <v>-2.4432999999999998</v>
      </c>
      <c r="CG41">
        <v>-1.892863</v>
      </c>
      <c r="CH41">
        <v>-2.0585110000000002</v>
      </c>
      <c r="CI41">
        <v>-2.3645079999999998</v>
      </c>
      <c r="CJ41">
        <v>-3.1103390000000002</v>
      </c>
      <c r="CK41">
        <v>-2.155297</v>
      </c>
      <c r="CL41">
        <v>-1.295078</v>
      </c>
      <c r="CM41">
        <v>9.5846509999999991</v>
      </c>
      <c r="CN41">
        <v>29.122260000000001</v>
      </c>
      <c r="CO41">
        <v>28.339770000000001</v>
      </c>
      <c r="CP41">
        <v>28.04393</v>
      </c>
      <c r="CQ41">
        <v>28.738199999999999</v>
      </c>
      <c r="CR41">
        <v>27.7684</v>
      </c>
      <c r="CS41">
        <v>28.74729</v>
      </c>
      <c r="CT41">
        <v>26.745640000000002</v>
      </c>
      <c r="CU41">
        <v>21.22072</v>
      </c>
      <c r="CV41">
        <v>17.862580000000001</v>
      </c>
      <c r="CW41">
        <v>13.83473</v>
      </c>
      <c r="CX41">
        <v>8.0492380000000008</v>
      </c>
      <c r="CY41">
        <v>6.6719730000000004</v>
      </c>
      <c r="CZ41">
        <v>3.8193600000000001</v>
      </c>
      <c r="DA41">
        <v>3.3617409999999999</v>
      </c>
      <c r="DB41">
        <v>-0.2358468</v>
      </c>
      <c r="DC41">
        <v>-1.1538349999999999</v>
      </c>
      <c r="DD41">
        <v>-1.986747</v>
      </c>
      <c r="DE41">
        <v>-1.3914599999999999</v>
      </c>
      <c r="DF41">
        <v>-1.4347000000000001</v>
      </c>
      <c r="DG41">
        <v>-1.646412</v>
      </c>
      <c r="DH41">
        <v>-2.2400850000000001</v>
      </c>
      <c r="DI41">
        <v>-1.1730179999999999</v>
      </c>
      <c r="DJ41">
        <v>-0.26214749999999998</v>
      </c>
      <c r="DK41">
        <v>10.577159999999999</v>
      </c>
      <c r="DL41">
        <v>30.138909999999999</v>
      </c>
      <c r="DM41">
        <v>29.372720000000001</v>
      </c>
      <c r="DN41">
        <v>29.12471</v>
      </c>
      <c r="DO41">
        <v>29.94849</v>
      </c>
      <c r="DP41">
        <v>29.036069999999999</v>
      </c>
      <c r="DQ41">
        <v>29.843640000000001</v>
      </c>
      <c r="DR41">
        <v>27.906310000000001</v>
      </c>
      <c r="DS41">
        <v>22.56616</v>
      </c>
      <c r="DT41">
        <v>18.901050000000001</v>
      </c>
      <c r="DU41">
        <v>15.01563</v>
      </c>
      <c r="DV41">
        <v>10.29712</v>
      </c>
      <c r="DW41">
        <v>8.2269900000000007</v>
      </c>
      <c r="DX41">
        <v>4.6849410000000002</v>
      </c>
      <c r="DY41">
        <v>4.4641200000000003</v>
      </c>
      <c r="DZ41">
        <v>0.88736360000000003</v>
      </c>
      <c r="EA41">
        <v>-0.41309459999999998</v>
      </c>
      <c r="EB41">
        <v>-1.3275589999999999</v>
      </c>
      <c r="EC41">
        <v>-0.66751380000000005</v>
      </c>
      <c r="ED41">
        <v>-0.53401489999999996</v>
      </c>
      <c r="EE41">
        <v>-0.60959600000000003</v>
      </c>
      <c r="EF41">
        <v>-0.98357620000000001</v>
      </c>
      <c r="EG41">
        <v>0.2452358</v>
      </c>
      <c r="EH41">
        <v>1.2292400000000001</v>
      </c>
      <c r="EI41">
        <v>12.01017</v>
      </c>
      <c r="EJ41">
        <v>31.60679</v>
      </c>
      <c r="EK41">
        <v>30.864139999999999</v>
      </c>
      <c r="EL41">
        <v>30.685169999999999</v>
      </c>
      <c r="EM41">
        <v>31.69595</v>
      </c>
      <c r="EN41">
        <v>30.866379999999999</v>
      </c>
      <c r="EO41">
        <v>31.426580000000001</v>
      </c>
      <c r="EP41">
        <v>29.582129999999999</v>
      </c>
      <c r="EQ41">
        <v>24.508780000000002</v>
      </c>
      <c r="ER41">
        <v>20.40043</v>
      </c>
      <c r="ES41">
        <v>16.720669999999998</v>
      </c>
      <c r="ET41">
        <v>76.276330000000002</v>
      </c>
      <c r="EU41">
        <v>74.806389999999993</v>
      </c>
      <c r="EV41">
        <v>73.15849</v>
      </c>
      <c r="EW41">
        <v>71.136120000000005</v>
      </c>
      <c r="EX41">
        <v>69.457790000000003</v>
      </c>
      <c r="EY41">
        <v>68.148219999999995</v>
      </c>
      <c r="EZ41">
        <v>67.417879999999997</v>
      </c>
      <c r="FA41">
        <v>69.194500000000005</v>
      </c>
      <c r="FB41">
        <v>73.061000000000007</v>
      </c>
      <c r="FC41">
        <v>76.972740000000002</v>
      </c>
      <c r="FD41">
        <v>81.178349999999995</v>
      </c>
      <c r="FE41">
        <v>84.544669999999996</v>
      </c>
      <c r="FF41">
        <v>87.390150000000006</v>
      </c>
      <c r="FG41">
        <v>89.744100000000003</v>
      </c>
      <c r="FH41">
        <v>91.775049999999993</v>
      </c>
      <c r="FI41">
        <v>92.518180000000001</v>
      </c>
      <c r="FJ41">
        <v>92.20232</v>
      </c>
      <c r="FK41">
        <v>91.087109999999996</v>
      </c>
      <c r="FL41">
        <v>88.222409999999996</v>
      </c>
      <c r="FM41">
        <v>83.542950000000005</v>
      </c>
      <c r="FN41">
        <v>78.64076</v>
      </c>
      <c r="FO41">
        <v>75.379099999999994</v>
      </c>
      <c r="FP41">
        <v>72.650379999999998</v>
      </c>
      <c r="FQ41">
        <v>70.910640000000001</v>
      </c>
      <c r="FR41">
        <v>0.95360449999999997</v>
      </c>
      <c r="FS41">
        <v>1</v>
      </c>
    </row>
    <row r="42" spans="1:175" x14ac:dyDescent="0.2">
      <c r="A42" t="s">
        <v>1</v>
      </c>
      <c r="B42" t="s">
        <v>1</v>
      </c>
      <c r="C42">
        <v>42234</v>
      </c>
      <c r="D42">
        <v>55</v>
      </c>
      <c r="E42">
        <v>501</v>
      </c>
      <c r="F42">
        <v>516.97640000000001</v>
      </c>
      <c r="G42">
        <v>508.7792</v>
      </c>
      <c r="H42">
        <v>502.16320000000002</v>
      </c>
      <c r="I42">
        <v>500.08690000000001</v>
      </c>
      <c r="J42">
        <v>509.98579999999998</v>
      </c>
      <c r="K42">
        <v>529.59370000000001</v>
      </c>
      <c r="L42">
        <v>557.06460000000004</v>
      </c>
      <c r="M42">
        <v>572.65359999999998</v>
      </c>
      <c r="N42">
        <v>581.03459999999995</v>
      </c>
      <c r="O42">
        <v>591.60389999999995</v>
      </c>
      <c r="P42">
        <v>599.58640000000003</v>
      </c>
      <c r="Q42">
        <v>606.27440000000001</v>
      </c>
      <c r="R42">
        <v>603.07209999999998</v>
      </c>
      <c r="S42">
        <v>608.39959999999996</v>
      </c>
      <c r="T42">
        <v>608.5172</v>
      </c>
      <c r="U42">
        <v>600.71119999999996</v>
      </c>
      <c r="V42">
        <v>594.18259999999998</v>
      </c>
      <c r="W42">
        <v>580.24570000000006</v>
      </c>
      <c r="X42">
        <v>567.71559999999999</v>
      </c>
      <c r="Y42">
        <v>558.47</v>
      </c>
      <c r="Z42">
        <v>552.8116</v>
      </c>
      <c r="AA42">
        <v>543.2328</v>
      </c>
      <c r="AB42">
        <v>529.74099999999999</v>
      </c>
      <c r="AC42">
        <v>520.53679999999997</v>
      </c>
      <c r="AD42">
        <v>8.4780110000000004</v>
      </c>
      <c r="AE42">
        <v>9.917109</v>
      </c>
      <c r="AF42">
        <v>9.4821679999999997</v>
      </c>
      <c r="AG42">
        <v>7.8705980000000002</v>
      </c>
      <c r="AH42">
        <v>6.1124429999999998</v>
      </c>
      <c r="AI42">
        <v>3.9489869999999998</v>
      </c>
      <c r="AJ42">
        <v>3.1844809999999999</v>
      </c>
      <c r="AK42">
        <v>2.047634</v>
      </c>
      <c r="AL42">
        <v>0.98874320000000004</v>
      </c>
      <c r="AM42">
        <v>0.90251049999999999</v>
      </c>
      <c r="AN42">
        <v>-0.85396110000000003</v>
      </c>
      <c r="AO42">
        <v>1.279207</v>
      </c>
      <c r="AP42">
        <v>12.025779999999999</v>
      </c>
      <c r="AQ42">
        <v>27.504429999999999</v>
      </c>
      <c r="AR42">
        <v>30.713750000000001</v>
      </c>
      <c r="AS42">
        <v>30.3873</v>
      </c>
      <c r="AT42">
        <v>30.328440000000001</v>
      </c>
      <c r="AU42">
        <v>25.610520000000001</v>
      </c>
      <c r="AV42">
        <v>19.491610000000001</v>
      </c>
      <c r="AW42">
        <v>17.6721</v>
      </c>
      <c r="AX42">
        <v>16.93732</v>
      </c>
      <c r="AY42">
        <v>10.36853</v>
      </c>
      <c r="AZ42">
        <v>1.1536820000000001</v>
      </c>
      <c r="BA42">
        <v>-4.9191989999999999</v>
      </c>
      <c r="BB42">
        <v>9.6815020000000001</v>
      </c>
      <c r="BC42">
        <v>10.74855</v>
      </c>
      <c r="BD42">
        <v>10.14559</v>
      </c>
      <c r="BE42">
        <v>8.3954710000000006</v>
      </c>
      <c r="BF42">
        <v>6.6579879999999996</v>
      </c>
      <c r="BG42">
        <v>4.4883940000000004</v>
      </c>
      <c r="BH42">
        <v>3.7193399999999999</v>
      </c>
      <c r="BI42">
        <v>2.6320130000000002</v>
      </c>
      <c r="BJ42">
        <v>1.8006930000000001</v>
      </c>
      <c r="BK42">
        <v>1.824255</v>
      </c>
      <c r="BL42">
        <v>3.6436999999999997E-2</v>
      </c>
      <c r="BM42">
        <v>2.1590660000000002</v>
      </c>
      <c r="BN42">
        <v>12.86408</v>
      </c>
      <c r="BO42">
        <v>28.335840000000001</v>
      </c>
      <c r="BP42">
        <v>31.61429</v>
      </c>
      <c r="BQ42">
        <v>31.307210000000001</v>
      </c>
      <c r="BR42">
        <v>31.22241</v>
      </c>
      <c r="BS42">
        <v>26.560569999999998</v>
      </c>
      <c r="BT42">
        <v>20.478670000000001</v>
      </c>
      <c r="BU42">
        <v>18.671600000000002</v>
      </c>
      <c r="BV42">
        <v>17.974620000000002</v>
      </c>
      <c r="BW42">
        <v>11.408709999999999</v>
      </c>
      <c r="BX42">
        <v>2.2350210000000001</v>
      </c>
      <c r="BY42">
        <v>-3.7141289999999998</v>
      </c>
      <c r="BZ42">
        <v>10.515040000000001</v>
      </c>
      <c r="CA42">
        <v>11.324400000000001</v>
      </c>
      <c r="CB42">
        <v>10.60507</v>
      </c>
      <c r="CC42">
        <v>8.7589950000000005</v>
      </c>
      <c r="CD42">
        <v>7.0358299999999998</v>
      </c>
      <c r="CE42">
        <v>4.8619870000000001</v>
      </c>
      <c r="CF42">
        <v>4.0897810000000003</v>
      </c>
      <c r="CG42">
        <v>3.0367510000000002</v>
      </c>
      <c r="CH42">
        <v>2.3630469999999999</v>
      </c>
      <c r="CI42">
        <v>2.4626519999999998</v>
      </c>
      <c r="CJ42">
        <v>0.65312400000000004</v>
      </c>
      <c r="CK42">
        <v>2.7684540000000002</v>
      </c>
      <c r="CL42">
        <v>13.44469</v>
      </c>
      <c r="CM42">
        <v>28.911670000000001</v>
      </c>
      <c r="CN42">
        <v>32.238010000000003</v>
      </c>
      <c r="CO42">
        <v>31.944330000000001</v>
      </c>
      <c r="CP42">
        <v>31.841570000000001</v>
      </c>
      <c r="CQ42">
        <v>27.218579999999999</v>
      </c>
      <c r="CR42">
        <v>21.162310000000002</v>
      </c>
      <c r="CS42">
        <v>19.363849999999999</v>
      </c>
      <c r="CT42">
        <v>18.693049999999999</v>
      </c>
      <c r="CU42">
        <v>12.12914</v>
      </c>
      <c r="CV42">
        <v>2.9839530000000001</v>
      </c>
      <c r="CW42">
        <v>-2.8795009999999999</v>
      </c>
      <c r="CX42">
        <v>11.34857</v>
      </c>
      <c r="CY42">
        <v>11.90025</v>
      </c>
      <c r="CZ42">
        <v>11.06456</v>
      </c>
      <c r="DA42">
        <v>9.1225190000000005</v>
      </c>
      <c r="DB42">
        <v>7.4136730000000002</v>
      </c>
      <c r="DC42">
        <v>5.2355790000000004</v>
      </c>
      <c r="DD42">
        <v>4.460223</v>
      </c>
      <c r="DE42">
        <v>3.4414899999999999</v>
      </c>
      <c r="DF42">
        <v>2.9253999999999998</v>
      </c>
      <c r="DG42">
        <v>3.1010490000000002</v>
      </c>
      <c r="DH42">
        <v>1.269811</v>
      </c>
      <c r="DI42">
        <v>3.3778419999999998</v>
      </c>
      <c r="DJ42">
        <v>14.0253</v>
      </c>
      <c r="DK42">
        <v>29.487500000000001</v>
      </c>
      <c r="DL42">
        <v>32.861719999999998</v>
      </c>
      <c r="DM42">
        <v>32.58146</v>
      </c>
      <c r="DN42">
        <v>32.460740000000001</v>
      </c>
      <c r="DO42">
        <v>27.87659</v>
      </c>
      <c r="DP42">
        <v>21.845939999999999</v>
      </c>
      <c r="DQ42">
        <v>20.056100000000001</v>
      </c>
      <c r="DR42">
        <v>19.411480000000001</v>
      </c>
      <c r="DS42">
        <v>12.84956</v>
      </c>
      <c r="DT42">
        <v>3.732885</v>
      </c>
      <c r="DU42">
        <v>-2.0448729999999999</v>
      </c>
      <c r="DV42">
        <v>12.552060000000001</v>
      </c>
      <c r="DW42">
        <v>12.73169</v>
      </c>
      <c r="DX42">
        <v>11.727980000000001</v>
      </c>
      <c r="DY42">
        <v>9.647392</v>
      </c>
      <c r="DZ42">
        <v>7.9592179999999999</v>
      </c>
      <c r="EA42">
        <v>5.7749870000000003</v>
      </c>
      <c r="EB42">
        <v>4.995082</v>
      </c>
      <c r="EC42">
        <v>4.025868</v>
      </c>
      <c r="ED42">
        <v>3.7373500000000002</v>
      </c>
      <c r="EE42">
        <v>4.0227930000000001</v>
      </c>
      <c r="EF42">
        <v>2.160209</v>
      </c>
      <c r="EG42">
        <v>4.2577020000000001</v>
      </c>
      <c r="EH42">
        <v>14.8636</v>
      </c>
      <c r="EI42">
        <v>30.318909999999999</v>
      </c>
      <c r="EJ42">
        <v>33.762259999999998</v>
      </c>
      <c r="EK42">
        <v>33.501359999999998</v>
      </c>
      <c r="EL42">
        <v>33.354709999999997</v>
      </c>
      <c r="EM42">
        <v>28.826640000000001</v>
      </c>
      <c r="EN42">
        <v>22.832999999999998</v>
      </c>
      <c r="EO42">
        <v>21.055589999999999</v>
      </c>
      <c r="EP42">
        <v>20.448779999999999</v>
      </c>
      <c r="EQ42">
        <v>13.88974</v>
      </c>
      <c r="ER42">
        <v>4.8142240000000003</v>
      </c>
      <c r="ES42">
        <v>-0.83980319999999997</v>
      </c>
      <c r="ET42">
        <v>69.484110000000001</v>
      </c>
      <c r="EU42">
        <v>68.157839999999993</v>
      </c>
      <c r="EV42">
        <v>67.563599999999994</v>
      </c>
      <c r="EW42">
        <v>66.565100000000001</v>
      </c>
      <c r="EX42">
        <v>65.423419999999993</v>
      </c>
      <c r="EY42">
        <v>64.593580000000003</v>
      </c>
      <c r="EZ42">
        <v>64.148250000000004</v>
      </c>
      <c r="FA42">
        <v>64.882440000000003</v>
      </c>
      <c r="FB42">
        <v>67.428669999999997</v>
      </c>
      <c r="FC42">
        <v>70.647890000000004</v>
      </c>
      <c r="FD42">
        <v>74.250929999999997</v>
      </c>
      <c r="FE42">
        <v>77.255660000000006</v>
      </c>
      <c r="FF42">
        <v>80.262979999999999</v>
      </c>
      <c r="FG42">
        <v>82.806979999999996</v>
      </c>
      <c r="FH42">
        <v>84.326260000000005</v>
      </c>
      <c r="FI42">
        <v>85.131399999999999</v>
      </c>
      <c r="FJ42">
        <v>84.746030000000005</v>
      </c>
      <c r="FK42">
        <v>84.041120000000006</v>
      </c>
      <c r="FL42">
        <v>81.838489999999993</v>
      </c>
      <c r="FM42">
        <v>78.001530000000002</v>
      </c>
      <c r="FN42">
        <v>74.291079999999994</v>
      </c>
      <c r="FO42">
        <v>71.805589999999995</v>
      </c>
      <c r="FP42">
        <v>69.993799999999993</v>
      </c>
      <c r="FQ42">
        <v>68.599879999999999</v>
      </c>
      <c r="FR42">
        <v>0.97974729999999999</v>
      </c>
      <c r="FS42">
        <v>1</v>
      </c>
    </row>
    <row r="43" spans="1:175" x14ac:dyDescent="0.2">
      <c r="A43" t="s">
        <v>1</v>
      </c>
      <c r="B43" t="s">
        <v>1</v>
      </c>
      <c r="C43">
        <v>42242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0</v>
      </c>
      <c r="FS43">
        <v>0</v>
      </c>
    </row>
    <row r="44" spans="1:175" x14ac:dyDescent="0.2">
      <c r="A44" t="s">
        <v>1</v>
      </c>
      <c r="B44" t="s">
        <v>1</v>
      </c>
      <c r="C44">
        <v>42243</v>
      </c>
      <c r="D44">
        <v>51</v>
      </c>
      <c r="E44">
        <v>495</v>
      </c>
      <c r="F44">
        <v>519.70420000000001</v>
      </c>
      <c r="G44">
        <v>512.82479999999998</v>
      </c>
      <c r="H44">
        <v>506.81799999999998</v>
      </c>
      <c r="I44">
        <v>507.39269999999999</v>
      </c>
      <c r="J44">
        <v>513.05669999999998</v>
      </c>
      <c r="K44">
        <v>533.41570000000002</v>
      </c>
      <c r="L44">
        <v>564.78300000000002</v>
      </c>
      <c r="M44">
        <v>582.04909999999995</v>
      </c>
      <c r="N44">
        <v>593.06010000000003</v>
      </c>
      <c r="O44">
        <v>605.62900000000002</v>
      </c>
      <c r="P44">
        <v>616.61130000000003</v>
      </c>
      <c r="Q44">
        <v>620.27800000000002</v>
      </c>
      <c r="R44">
        <v>620.49180000000001</v>
      </c>
      <c r="S44">
        <v>628.73490000000004</v>
      </c>
      <c r="T44">
        <v>622.88509999999997</v>
      </c>
      <c r="U44">
        <v>609.08630000000005</v>
      </c>
      <c r="V44">
        <v>602.30769999999995</v>
      </c>
      <c r="W44">
        <v>586.24689999999998</v>
      </c>
      <c r="X44">
        <v>567.55110000000002</v>
      </c>
      <c r="Y44">
        <v>558.32730000000004</v>
      </c>
      <c r="Z44">
        <v>551.22649999999999</v>
      </c>
      <c r="AA44">
        <v>547.27</v>
      </c>
      <c r="AB44">
        <v>534.19010000000003</v>
      </c>
      <c r="AC44">
        <v>521.17719999999997</v>
      </c>
      <c r="AD44">
        <v>17.18263</v>
      </c>
      <c r="AE44">
        <v>18.53407</v>
      </c>
      <c r="AF44">
        <v>18.436</v>
      </c>
      <c r="AG44">
        <v>18.371479999999998</v>
      </c>
      <c r="AH44">
        <v>16.600570000000001</v>
      </c>
      <c r="AI44">
        <v>16.338660000000001</v>
      </c>
      <c r="AJ44">
        <v>16.09346</v>
      </c>
      <c r="AK44">
        <v>15.13212</v>
      </c>
      <c r="AL44">
        <v>14.465619999999999</v>
      </c>
      <c r="AM44">
        <v>13.44473</v>
      </c>
      <c r="AN44">
        <v>15.9476</v>
      </c>
      <c r="AO44">
        <v>17.622250000000001</v>
      </c>
      <c r="AP44">
        <v>18.354150000000001</v>
      </c>
      <c r="AQ44">
        <v>26.613119999999999</v>
      </c>
      <c r="AR44">
        <v>41.349469999999997</v>
      </c>
      <c r="AS44">
        <v>39.864080000000001</v>
      </c>
      <c r="AT44">
        <v>38.049129999999998</v>
      </c>
      <c r="AU44">
        <v>35.055289999999999</v>
      </c>
      <c r="AV44">
        <v>33.021259999999998</v>
      </c>
      <c r="AW44">
        <v>33.670699999999997</v>
      </c>
      <c r="AX44">
        <v>34.079230000000003</v>
      </c>
      <c r="AY44">
        <v>24.38</v>
      </c>
      <c r="AZ44">
        <v>14.18028</v>
      </c>
      <c r="BA44">
        <v>12.9856</v>
      </c>
      <c r="BB44">
        <v>18.296759999999999</v>
      </c>
      <c r="BC44">
        <v>19.37304</v>
      </c>
      <c r="BD44">
        <v>18.984380000000002</v>
      </c>
      <c r="BE44">
        <v>18.918230000000001</v>
      </c>
      <c r="BF44">
        <v>17.191230000000001</v>
      </c>
      <c r="BG44">
        <v>16.77505</v>
      </c>
      <c r="BH44">
        <v>16.65353</v>
      </c>
      <c r="BI44">
        <v>15.7818</v>
      </c>
      <c r="BJ44">
        <v>15.309089999999999</v>
      </c>
      <c r="BK44">
        <v>14.495570000000001</v>
      </c>
      <c r="BL44">
        <v>17.152100000000001</v>
      </c>
      <c r="BM44">
        <v>18.875489999999999</v>
      </c>
      <c r="BN44">
        <v>19.530809999999999</v>
      </c>
      <c r="BO44">
        <v>27.9053</v>
      </c>
      <c r="BP44">
        <v>42.886879999999998</v>
      </c>
      <c r="BQ44">
        <v>41.346200000000003</v>
      </c>
      <c r="BR44">
        <v>39.5764</v>
      </c>
      <c r="BS44">
        <v>36.728470000000002</v>
      </c>
      <c r="BT44">
        <v>34.746139999999997</v>
      </c>
      <c r="BU44">
        <v>35.351230000000001</v>
      </c>
      <c r="BV44">
        <v>35.85474</v>
      </c>
      <c r="BW44">
        <v>26.324300000000001</v>
      </c>
      <c r="BX44">
        <v>16.474679999999999</v>
      </c>
      <c r="BY44">
        <v>15.651389999999999</v>
      </c>
      <c r="BZ44">
        <v>19.06841</v>
      </c>
      <c r="CA44">
        <v>19.95411</v>
      </c>
      <c r="CB44">
        <v>19.364180000000001</v>
      </c>
      <c r="CC44">
        <v>19.29691</v>
      </c>
      <c r="CD44">
        <v>17.60032</v>
      </c>
      <c r="CE44">
        <v>17.077290000000001</v>
      </c>
      <c r="CF44">
        <v>17.041440000000001</v>
      </c>
      <c r="CG44">
        <v>16.231770000000001</v>
      </c>
      <c r="CH44">
        <v>15.893269999999999</v>
      </c>
      <c r="CI44">
        <v>15.223369999999999</v>
      </c>
      <c r="CJ44">
        <v>17.986329999999999</v>
      </c>
      <c r="CK44">
        <v>19.743480000000002</v>
      </c>
      <c r="CL44">
        <v>20.345759999999999</v>
      </c>
      <c r="CM44">
        <v>28.800260000000002</v>
      </c>
      <c r="CN44">
        <v>43.951689999999999</v>
      </c>
      <c r="CO44">
        <v>42.372709999999998</v>
      </c>
      <c r="CP44">
        <v>40.634180000000001</v>
      </c>
      <c r="CQ44">
        <v>37.887309999999999</v>
      </c>
      <c r="CR44">
        <v>35.94079</v>
      </c>
      <c r="CS44">
        <v>36.515149999999998</v>
      </c>
      <c r="CT44">
        <v>37.084470000000003</v>
      </c>
      <c r="CU44">
        <v>27.670929999999998</v>
      </c>
      <c r="CV44">
        <v>18.063770000000002</v>
      </c>
      <c r="CW44">
        <v>17.497710000000001</v>
      </c>
      <c r="CX44">
        <v>19.840060000000001</v>
      </c>
      <c r="CY44">
        <v>20.53518</v>
      </c>
      <c r="CZ44">
        <v>19.743980000000001</v>
      </c>
      <c r="DA44">
        <v>19.67559</v>
      </c>
      <c r="DB44">
        <v>18.009409999999999</v>
      </c>
      <c r="DC44">
        <v>17.379529999999999</v>
      </c>
      <c r="DD44">
        <v>17.429349999999999</v>
      </c>
      <c r="DE44">
        <v>16.681740000000001</v>
      </c>
      <c r="DF44">
        <v>16.477460000000001</v>
      </c>
      <c r="DG44">
        <v>15.951169999999999</v>
      </c>
      <c r="DH44">
        <v>18.82057</v>
      </c>
      <c r="DI44">
        <v>20.611470000000001</v>
      </c>
      <c r="DJ44">
        <v>21.160710000000002</v>
      </c>
      <c r="DK44">
        <v>29.695219999999999</v>
      </c>
      <c r="DL44">
        <v>45.016500000000001</v>
      </c>
      <c r="DM44">
        <v>43.39922</v>
      </c>
      <c r="DN44">
        <v>41.691960000000002</v>
      </c>
      <c r="DO44">
        <v>39.046149999999997</v>
      </c>
      <c r="DP44">
        <v>37.135440000000003</v>
      </c>
      <c r="DQ44">
        <v>37.679079999999999</v>
      </c>
      <c r="DR44">
        <v>38.314190000000004</v>
      </c>
      <c r="DS44">
        <v>29.01755</v>
      </c>
      <c r="DT44">
        <v>19.65286</v>
      </c>
      <c r="DU44">
        <v>19.34402</v>
      </c>
      <c r="DV44">
        <v>20.954190000000001</v>
      </c>
      <c r="DW44">
        <v>21.37415</v>
      </c>
      <c r="DX44">
        <v>20.292349999999999</v>
      </c>
      <c r="DY44">
        <v>20.222349999999999</v>
      </c>
      <c r="DZ44">
        <v>18.600069999999999</v>
      </c>
      <c r="EA44">
        <v>17.815919999999998</v>
      </c>
      <c r="EB44">
        <v>17.989419999999999</v>
      </c>
      <c r="EC44">
        <v>17.331420000000001</v>
      </c>
      <c r="ED44">
        <v>17.320920000000001</v>
      </c>
      <c r="EE44">
        <v>17.001999999999999</v>
      </c>
      <c r="EF44">
        <v>20.02506</v>
      </c>
      <c r="EG44">
        <v>21.864709999999999</v>
      </c>
      <c r="EH44">
        <v>22.33737</v>
      </c>
      <c r="EI44">
        <v>30.987390000000001</v>
      </c>
      <c r="EJ44">
        <v>46.553910000000002</v>
      </c>
      <c r="EK44">
        <v>44.881340000000002</v>
      </c>
      <c r="EL44">
        <v>43.219230000000003</v>
      </c>
      <c r="EM44">
        <v>40.719340000000003</v>
      </c>
      <c r="EN44">
        <v>38.860320000000002</v>
      </c>
      <c r="EO44">
        <v>39.3596</v>
      </c>
      <c r="EP44">
        <v>40.089700000000001</v>
      </c>
      <c r="EQ44">
        <v>30.961849999999998</v>
      </c>
      <c r="ER44">
        <v>21.94726</v>
      </c>
      <c r="ES44">
        <v>22.009810000000002</v>
      </c>
      <c r="ET44">
        <v>71.952359999999999</v>
      </c>
      <c r="EU44">
        <v>70.470969999999994</v>
      </c>
      <c r="EV44">
        <v>69.841269999999994</v>
      </c>
      <c r="EW44">
        <v>68.576130000000006</v>
      </c>
      <c r="EX44">
        <v>67.589290000000005</v>
      </c>
      <c r="EY44">
        <v>66.639979999999994</v>
      </c>
      <c r="EZ44">
        <v>66.142610000000005</v>
      </c>
      <c r="FA44">
        <v>68.49606</v>
      </c>
      <c r="FB44">
        <v>72.307500000000005</v>
      </c>
      <c r="FC44">
        <v>76.440219999999997</v>
      </c>
      <c r="FD44">
        <v>80.70805</v>
      </c>
      <c r="FE44">
        <v>84.932810000000003</v>
      </c>
      <c r="FF44">
        <v>88.278639999999996</v>
      </c>
      <c r="FG44">
        <v>90.731650000000002</v>
      </c>
      <c r="FH44">
        <v>92.695769999999996</v>
      </c>
      <c r="FI44">
        <v>92.742279999999994</v>
      </c>
      <c r="FJ44">
        <v>91.623509999999996</v>
      </c>
      <c r="FK44">
        <v>89.600939999999994</v>
      </c>
      <c r="FL44">
        <v>86.884180000000001</v>
      </c>
      <c r="FM44">
        <v>83.6524</v>
      </c>
      <c r="FN44">
        <v>80.756659999999997</v>
      </c>
      <c r="FO44">
        <v>79.168949999999995</v>
      </c>
      <c r="FP44">
        <v>77.363650000000007</v>
      </c>
      <c r="FQ44">
        <v>75.539739999999995</v>
      </c>
      <c r="FR44">
        <v>1.142015</v>
      </c>
      <c r="FS44">
        <v>1</v>
      </c>
    </row>
    <row r="45" spans="1:175" x14ac:dyDescent="0.2">
      <c r="A45" t="s">
        <v>1</v>
      </c>
      <c r="B45" t="s">
        <v>1</v>
      </c>
      <c r="C45">
        <v>42244</v>
      </c>
      <c r="D45">
        <v>54</v>
      </c>
      <c r="E45">
        <v>495</v>
      </c>
      <c r="F45">
        <v>518.5453</v>
      </c>
      <c r="G45">
        <v>508.72859999999997</v>
      </c>
      <c r="H45">
        <v>501.92919999999998</v>
      </c>
      <c r="I45">
        <v>500.87380000000002</v>
      </c>
      <c r="J45">
        <v>507.62090000000001</v>
      </c>
      <c r="K45">
        <v>524.63340000000005</v>
      </c>
      <c r="L45">
        <v>552.84889999999996</v>
      </c>
      <c r="M45">
        <v>571.58969999999999</v>
      </c>
      <c r="N45">
        <v>589.12519999999995</v>
      </c>
      <c r="O45">
        <v>602.71559999999999</v>
      </c>
      <c r="P45">
        <v>614.9742</v>
      </c>
      <c r="Q45">
        <v>620.05319999999995</v>
      </c>
      <c r="R45">
        <v>621.06479999999999</v>
      </c>
      <c r="S45">
        <v>624.15150000000006</v>
      </c>
      <c r="T45">
        <v>620.41039999999998</v>
      </c>
      <c r="U45">
        <v>609.89020000000005</v>
      </c>
      <c r="V45">
        <v>601.27329999999995</v>
      </c>
      <c r="W45">
        <v>582.70929999999998</v>
      </c>
      <c r="X45">
        <v>564.15160000000003</v>
      </c>
      <c r="Y45">
        <v>558.79359999999997</v>
      </c>
      <c r="Z45">
        <v>551.27089999999998</v>
      </c>
      <c r="AA45">
        <v>542.77020000000005</v>
      </c>
      <c r="AB45">
        <v>532.67690000000005</v>
      </c>
      <c r="AC45">
        <v>521.53620000000001</v>
      </c>
      <c r="AD45">
        <v>16.12152</v>
      </c>
      <c r="AE45">
        <v>12.360860000000001</v>
      </c>
      <c r="AF45">
        <v>12.60408</v>
      </c>
      <c r="AG45">
        <v>11.0709</v>
      </c>
      <c r="AH45">
        <v>8.7301450000000003</v>
      </c>
      <c r="AI45">
        <v>8.1198189999999997</v>
      </c>
      <c r="AJ45">
        <v>9.3362169999999995</v>
      </c>
      <c r="AK45">
        <v>5.8925580000000002</v>
      </c>
      <c r="AL45">
        <v>5.454542</v>
      </c>
      <c r="AM45">
        <v>6.6237599999999999</v>
      </c>
      <c r="AN45">
        <v>7.6783419999999998</v>
      </c>
      <c r="AO45">
        <v>9.6692929999999997</v>
      </c>
      <c r="AP45">
        <v>4.405983</v>
      </c>
      <c r="AQ45">
        <v>6.4953450000000004</v>
      </c>
      <c r="AR45">
        <v>10.78912</v>
      </c>
      <c r="AS45">
        <v>21.22906</v>
      </c>
      <c r="AT45">
        <v>20.550329999999999</v>
      </c>
      <c r="AU45">
        <v>18.802910000000001</v>
      </c>
      <c r="AV45">
        <v>16.398700000000002</v>
      </c>
      <c r="AW45">
        <v>14.67098</v>
      </c>
      <c r="AX45">
        <v>12.099349999999999</v>
      </c>
      <c r="AY45">
        <v>7.7743140000000004</v>
      </c>
      <c r="AZ45">
        <v>5.6395850000000003</v>
      </c>
      <c r="BA45">
        <v>4.0769349999999998</v>
      </c>
      <c r="BB45">
        <v>17.656099999999999</v>
      </c>
      <c r="BC45">
        <v>13.71274</v>
      </c>
      <c r="BD45">
        <v>13.325060000000001</v>
      </c>
      <c r="BE45">
        <v>11.644360000000001</v>
      </c>
      <c r="BF45">
        <v>9.2951739999999994</v>
      </c>
      <c r="BG45">
        <v>8.8590529999999994</v>
      </c>
      <c r="BH45">
        <v>9.8821519999999996</v>
      </c>
      <c r="BI45">
        <v>6.964283</v>
      </c>
      <c r="BJ45">
        <v>6.5445789999999997</v>
      </c>
      <c r="BK45">
        <v>7.9675539999999998</v>
      </c>
      <c r="BL45">
        <v>8.9718689999999999</v>
      </c>
      <c r="BM45">
        <v>10.87398</v>
      </c>
      <c r="BN45">
        <v>5.6343009999999998</v>
      </c>
      <c r="BO45">
        <v>7.7151249999999996</v>
      </c>
      <c r="BP45">
        <v>12.05701</v>
      </c>
      <c r="BQ45">
        <v>22.71435</v>
      </c>
      <c r="BR45">
        <v>22.19</v>
      </c>
      <c r="BS45">
        <v>20.525320000000001</v>
      </c>
      <c r="BT45">
        <v>18.288129999999999</v>
      </c>
      <c r="BU45">
        <v>16.538920000000001</v>
      </c>
      <c r="BV45">
        <v>13.93257</v>
      </c>
      <c r="BW45">
        <v>9.5043880000000005</v>
      </c>
      <c r="BX45">
        <v>7.3619089999999998</v>
      </c>
      <c r="BY45">
        <v>5.8673640000000002</v>
      </c>
      <c r="BZ45">
        <v>18.71894</v>
      </c>
      <c r="CA45">
        <v>14.649050000000001</v>
      </c>
      <c r="CB45">
        <v>13.82441</v>
      </c>
      <c r="CC45">
        <v>12.04153</v>
      </c>
      <c r="CD45">
        <v>9.6865109999999994</v>
      </c>
      <c r="CE45">
        <v>9.3710430000000002</v>
      </c>
      <c r="CF45">
        <v>10.260260000000001</v>
      </c>
      <c r="CG45">
        <v>7.7065570000000001</v>
      </c>
      <c r="CH45">
        <v>7.2995349999999997</v>
      </c>
      <c r="CI45">
        <v>8.8982609999999998</v>
      </c>
      <c r="CJ45">
        <v>9.8677630000000001</v>
      </c>
      <c r="CK45">
        <v>11.70834</v>
      </c>
      <c r="CL45">
        <v>6.4850300000000001</v>
      </c>
      <c r="CM45">
        <v>8.5599410000000002</v>
      </c>
      <c r="CN45">
        <v>12.93516</v>
      </c>
      <c r="CO45">
        <v>23.74306</v>
      </c>
      <c r="CP45">
        <v>23.32564</v>
      </c>
      <c r="CQ45">
        <v>21.718250000000001</v>
      </c>
      <c r="CR45">
        <v>19.59674</v>
      </c>
      <c r="CS45">
        <v>17.832650000000001</v>
      </c>
      <c r="CT45">
        <v>15.202260000000001</v>
      </c>
      <c r="CU45">
        <v>10.702629999999999</v>
      </c>
      <c r="CV45">
        <v>8.554786</v>
      </c>
      <c r="CW45">
        <v>7.1074099999999998</v>
      </c>
      <c r="CX45">
        <v>19.781780000000001</v>
      </c>
      <c r="CY45">
        <v>15.585369999999999</v>
      </c>
      <c r="CZ45">
        <v>14.32376</v>
      </c>
      <c r="DA45">
        <v>12.438700000000001</v>
      </c>
      <c r="DB45">
        <v>10.07785</v>
      </c>
      <c r="DC45">
        <v>9.8830340000000003</v>
      </c>
      <c r="DD45">
        <v>10.63838</v>
      </c>
      <c r="DE45">
        <v>8.4488310000000002</v>
      </c>
      <c r="DF45">
        <v>8.0544910000000005</v>
      </c>
      <c r="DG45">
        <v>9.8289690000000007</v>
      </c>
      <c r="DH45">
        <v>10.76366</v>
      </c>
      <c r="DI45">
        <v>12.54271</v>
      </c>
      <c r="DJ45">
        <v>7.3357590000000004</v>
      </c>
      <c r="DK45">
        <v>9.404757</v>
      </c>
      <c r="DL45">
        <v>13.8133</v>
      </c>
      <c r="DM45">
        <v>24.77178</v>
      </c>
      <c r="DN45">
        <v>24.461269999999999</v>
      </c>
      <c r="DO45">
        <v>22.911180000000002</v>
      </c>
      <c r="DP45">
        <v>20.905349999999999</v>
      </c>
      <c r="DQ45">
        <v>19.126380000000001</v>
      </c>
      <c r="DR45">
        <v>16.47194</v>
      </c>
      <c r="DS45">
        <v>11.900869999999999</v>
      </c>
      <c r="DT45">
        <v>9.7476629999999993</v>
      </c>
      <c r="DU45">
        <v>8.3474559999999993</v>
      </c>
      <c r="DV45">
        <v>21.31636</v>
      </c>
      <c r="DW45">
        <v>16.937249999999999</v>
      </c>
      <c r="DX45">
        <v>15.044739999999999</v>
      </c>
      <c r="DY45">
        <v>13.01215</v>
      </c>
      <c r="DZ45">
        <v>10.64288</v>
      </c>
      <c r="EA45">
        <v>10.62227</v>
      </c>
      <c r="EB45">
        <v>11.18431</v>
      </c>
      <c r="EC45">
        <v>9.5205549999999999</v>
      </c>
      <c r="ED45">
        <v>9.1445270000000001</v>
      </c>
      <c r="EE45">
        <v>11.17276</v>
      </c>
      <c r="EF45">
        <v>12.057180000000001</v>
      </c>
      <c r="EG45">
        <v>13.747400000000001</v>
      </c>
      <c r="EH45">
        <v>8.5640750000000008</v>
      </c>
      <c r="EI45">
        <v>10.62454</v>
      </c>
      <c r="EJ45">
        <v>15.081189999999999</v>
      </c>
      <c r="EK45">
        <v>26.257069999999999</v>
      </c>
      <c r="EL45">
        <v>26.100940000000001</v>
      </c>
      <c r="EM45">
        <v>24.633579999999998</v>
      </c>
      <c r="EN45">
        <v>22.794779999999999</v>
      </c>
      <c r="EO45">
        <v>20.994319999999998</v>
      </c>
      <c r="EP45">
        <v>18.305160000000001</v>
      </c>
      <c r="EQ45">
        <v>13.63095</v>
      </c>
      <c r="ER45">
        <v>11.469989999999999</v>
      </c>
      <c r="ES45">
        <v>10.137890000000001</v>
      </c>
      <c r="ET45">
        <v>74.390739999999994</v>
      </c>
      <c r="EU45">
        <v>73.149900000000002</v>
      </c>
      <c r="EV45">
        <v>71.725759999999994</v>
      </c>
      <c r="EW45">
        <v>71.192310000000006</v>
      </c>
      <c r="EX45">
        <v>70.144390000000001</v>
      </c>
      <c r="EY45">
        <v>69.362880000000004</v>
      </c>
      <c r="EZ45">
        <v>69.060460000000006</v>
      </c>
      <c r="FA45">
        <v>71.680350000000004</v>
      </c>
      <c r="FB45">
        <v>76.203320000000005</v>
      </c>
      <c r="FC45">
        <v>80.752809999999997</v>
      </c>
      <c r="FD45">
        <v>84.010350000000003</v>
      </c>
      <c r="FE45">
        <v>87.26782</v>
      </c>
      <c r="FF45">
        <v>90.599549999999994</v>
      </c>
      <c r="FG45">
        <v>92.695760000000007</v>
      </c>
      <c r="FH45">
        <v>94.443070000000006</v>
      </c>
      <c r="FI45">
        <v>94.724680000000006</v>
      </c>
      <c r="FJ45">
        <v>92.490750000000006</v>
      </c>
      <c r="FK45">
        <v>89.470380000000006</v>
      </c>
      <c r="FL45">
        <v>85.371790000000004</v>
      </c>
      <c r="FM45">
        <v>81.410629999999998</v>
      </c>
      <c r="FN45">
        <v>78.088700000000003</v>
      </c>
      <c r="FO45">
        <v>75.746700000000004</v>
      </c>
      <c r="FP45">
        <v>74.171949999999995</v>
      </c>
      <c r="FQ45">
        <v>72.621279999999999</v>
      </c>
      <c r="FR45">
        <v>1.182293</v>
      </c>
      <c r="FS45">
        <v>1</v>
      </c>
    </row>
    <row r="46" spans="1:175" x14ac:dyDescent="0.2">
      <c r="A46" t="s">
        <v>1</v>
      </c>
      <c r="B46" t="s">
        <v>1</v>
      </c>
      <c r="C46">
        <v>42256</v>
      </c>
      <c r="D46">
        <v>53</v>
      </c>
      <c r="E46">
        <v>495</v>
      </c>
      <c r="F46">
        <v>511.89269999999999</v>
      </c>
      <c r="G46">
        <v>506.47820000000002</v>
      </c>
      <c r="H46">
        <v>503.63010000000003</v>
      </c>
      <c r="I46">
        <v>502.00799999999998</v>
      </c>
      <c r="J46">
        <v>512.09739999999999</v>
      </c>
      <c r="K46">
        <v>534.71439999999996</v>
      </c>
      <c r="L46">
        <v>564.1472</v>
      </c>
      <c r="M46">
        <v>584.55269999999996</v>
      </c>
      <c r="N46">
        <v>604.21370000000002</v>
      </c>
      <c r="O46">
        <v>611.28330000000005</v>
      </c>
      <c r="P46">
        <v>620.51020000000005</v>
      </c>
      <c r="Q46">
        <v>628.58119999999997</v>
      </c>
      <c r="R46">
        <v>628.93320000000006</v>
      </c>
      <c r="S46">
        <v>633.97680000000003</v>
      </c>
      <c r="T46">
        <v>626.97090000000003</v>
      </c>
      <c r="U46">
        <v>618.46590000000003</v>
      </c>
      <c r="V46">
        <v>610.69590000000005</v>
      </c>
      <c r="W46">
        <v>593.93560000000002</v>
      </c>
      <c r="X46">
        <v>575.33450000000005</v>
      </c>
      <c r="Y46">
        <v>558.31410000000005</v>
      </c>
      <c r="Z46">
        <v>550.72490000000005</v>
      </c>
      <c r="AA46">
        <v>538.79430000000002</v>
      </c>
      <c r="AB46">
        <v>526.05650000000003</v>
      </c>
      <c r="AC46">
        <v>515.83389999999997</v>
      </c>
      <c r="AD46">
        <v>9.0717400000000004E-2</v>
      </c>
      <c r="AE46">
        <v>0.4078176</v>
      </c>
      <c r="AF46">
        <v>0.32030180000000003</v>
      </c>
      <c r="AG46">
        <v>1.2522800000000001</v>
      </c>
      <c r="AH46">
        <v>-0.33355010000000002</v>
      </c>
      <c r="AI46">
        <v>-0.1019684</v>
      </c>
      <c r="AJ46">
        <v>-1.0825769999999999</v>
      </c>
      <c r="AK46">
        <v>-1.8502799999999999</v>
      </c>
      <c r="AL46">
        <v>-1.0942780000000001</v>
      </c>
      <c r="AM46">
        <v>-1.285534</v>
      </c>
      <c r="AN46">
        <v>0.2460657</v>
      </c>
      <c r="AO46">
        <v>-2.8145880000000001</v>
      </c>
      <c r="AP46">
        <v>0.19078510000000001</v>
      </c>
      <c r="AQ46">
        <v>12.11539</v>
      </c>
      <c r="AR46">
        <v>12.825279999999999</v>
      </c>
      <c r="AS46">
        <v>13.685320000000001</v>
      </c>
      <c r="AT46">
        <v>12.83433</v>
      </c>
      <c r="AU46">
        <v>11.828799999999999</v>
      </c>
      <c r="AV46">
        <v>9.9041449999999998</v>
      </c>
      <c r="AW46">
        <v>11.20969</v>
      </c>
      <c r="AX46">
        <v>12.78138</v>
      </c>
      <c r="AY46">
        <v>8.7124229999999994</v>
      </c>
      <c r="AZ46">
        <v>4.9781639999999996</v>
      </c>
      <c r="BA46">
        <v>2.759058</v>
      </c>
      <c r="BB46">
        <v>0.62937609999999999</v>
      </c>
      <c r="BC46">
        <v>0.80962149999999999</v>
      </c>
      <c r="BD46">
        <v>0.77517210000000003</v>
      </c>
      <c r="BE46">
        <v>1.574813</v>
      </c>
      <c r="BF46">
        <v>-1.48094E-2</v>
      </c>
      <c r="BG46">
        <v>0.19379170000000001</v>
      </c>
      <c r="BH46">
        <v>-0.75798169999999998</v>
      </c>
      <c r="BI46">
        <v>-1.348017</v>
      </c>
      <c r="BJ46">
        <v>-0.6094754</v>
      </c>
      <c r="BK46">
        <v>-0.75451919999999995</v>
      </c>
      <c r="BL46">
        <v>0.82123060000000003</v>
      </c>
      <c r="BM46">
        <v>-2.1989179999999999</v>
      </c>
      <c r="BN46">
        <v>0.84234679999999995</v>
      </c>
      <c r="BO46">
        <v>12.766159999999999</v>
      </c>
      <c r="BP46">
        <v>13.45842</v>
      </c>
      <c r="BQ46">
        <v>14.287979999999999</v>
      </c>
      <c r="BR46">
        <v>13.459250000000001</v>
      </c>
      <c r="BS46">
        <v>12.46387</v>
      </c>
      <c r="BT46">
        <v>10.502890000000001</v>
      </c>
      <c r="BU46">
        <v>11.751950000000001</v>
      </c>
      <c r="BV46">
        <v>13.298719999999999</v>
      </c>
      <c r="BW46">
        <v>9.2600770000000008</v>
      </c>
      <c r="BX46">
        <v>5.5184220000000002</v>
      </c>
      <c r="BY46">
        <v>3.2977979999999998</v>
      </c>
      <c r="BZ46">
        <v>1.0024500000000001</v>
      </c>
      <c r="CA46">
        <v>1.0879099999999999</v>
      </c>
      <c r="CB46">
        <v>1.090214</v>
      </c>
      <c r="CC46">
        <v>1.798198</v>
      </c>
      <c r="CD46">
        <v>0.20594950000000001</v>
      </c>
      <c r="CE46">
        <v>0.3986343</v>
      </c>
      <c r="CF46">
        <v>-0.53316830000000004</v>
      </c>
      <c r="CG46">
        <v>-1.000151</v>
      </c>
      <c r="CH46">
        <v>-0.27370260000000002</v>
      </c>
      <c r="CI46">
        <v>-0.38674029999999998</v>
      </c>
      <c r="CJ46">
        <v>1.2195879999999999</v>
      </c>
      <c r="CK46">
        <v>-1.7725059999999999</v>
      </c>
      <c r="CL46">
        <v>1.2936160000000001</v>
      </c>
      <c r="CM46">
        <v>13.216889999999999</v>
      </c>
      <c r="CN46">
        <v>13.896929999999999</v>
      </c>
      <c r="CO46">
        <v>14.70538</v>
      </c>
      <c r="CP46">
        <v>13.89207</v>
      </c>
      <c r="CQ46">
        <v>12.90372</v>
      </c>
      <c r="CR46">
        <v>10.917590000000001</v>
      </c>
      <c r="CS46">
        <v>12.127520000000001</v>
      </c>
      <c r="CT46">
        <v>13.657019999999999</v>
      </c>
      <c r="CU46">
        <v>9.6393799999999992</v>
      </c>
      <c r="CV46">
        <v>5.8926020000000001</v>
      </c>
      <c r="CW46">
        <v>3.670928</v>
      </c>
      <c r="CX46">
        <v>1.3755230000000001</v>
      </c>
      <c r="CY46">
        <v>1.366198</v>
      </c>
      <c r="CZ46">
        <v>1.4052560000000001</v>
      </c>
      <c r="DA46">
        <v>2.0215830000000001</v>
      </c>
      <c r="DB46">
        <v>0.42670829999999998</v>
      </c>
      <c r="DC46">
        <v>0.60347680000000004</v>
      </c>
      <c r="DD46">
        <v>-0.30835489999999999</v>
      </c>
      <c r="DE46">
        <v>-0.6522848</v>
      </c>
      <c r="DF46">
        <v>6.2070300000000002E-2</v>
      </c>
      <c r="DG46">
        <v>-1.89614E-2</v>
      </c>
      <c r="DH46">
        <v>1.6179460000000001</v>
      </c>
      <c r="DI46">
        <v>-1.346095</v>
      </c>
      <c r="DJ46">
        <v>1.7448859999999999</v>
      </c>
      <c r="DK46">
        <v>13.66761</v>
      </c>
      <c r="DL46">
        <v>14.33544</v>
      </c>
      <c r="DM46">
        <v>15.122780000000001</v>
      </c>
      <c r="DN46">
        <v>14.32489</v>
      </c>
      <c r="DO46">
        <v>13.34356</v>
      </c>
      <c r="DP46">
        <v>11.332280000000001</v>
      </c>
      <c r="DQ46">
        <v>12.50309</v>
      </c>
      <c r="DR46">
        <v>14.015330000000001</v>
      </c>
      <c r="DS46">
        <v>10.01868</v>
      </c>
      <c r="DT46">
        <v>6.2667820000000001</v>
      </c>
      <c r="DU46">
        <v>4.0440569999999996</v>
      </c>
      <c r="DV46">
        <v>1.9141820000000001</v>
      </c>
      <c r="DW46">
        <v>1.7680020000000001</v>
      </c>
      <c r="DX46">
        <v>1.8601259999999999</v>
      </c>
      <c r="DY46">
        <v>2.3441149999999999</v>
      </c>
      <c r="DZ46">
        <v>0.74544900000000003</v>
      </c>
      <c r="EA46">
        <v>0.89923690000000001</v>
      </c>
      <c r="EB46">
        <v>1.6239900000000002E-2</v>
      </c>
      <c r="EC46">
        <v>-0.1500214</v>
      </c>
      <c r="ED46">
        <v>0.5468729</v>
      </c>
      <c r="EE46">
        <v>0.51205290000000003</v>
      </c>
      <c r="EF46">
        <v>2.1931099999999999</v>
      </c>
      <c r="EG46">
        <v>-0.73042399999999996</v>
      </c>
      <c r="EH46">
        <v>2.3964479999999999</v>
      </c>
      <c r="EI46">
        <v>14.318390000000001</v>
      </c>
      <c r="EJ46">
        <v>14.968579999999999</v>
      </c>
      <c r="EK46">
        <v>15.725440000000001</v>
      </c>
      <c r="EL46">
        <v>14.949809999999999</v>
      </c>
      <c r="EM46">
        <v>13.97864</v>
      </c>
      <c r="EN46">
        <v>11.93103</v>
      </c>
      <c r="EO46">
        <v>13.045349999999999</v>
      </c>
      <c r="EP46">
        <v>14.53267</v>
      </c>
      <c r="EQ46">
        <v>10.56634</v>
      </c>
      <c r="ER46">
        <v>6.8070399999999998</v>
      </c>
      <c r="ES46">
        <v>4.5827970000000002</v>
      </c>
      <c r="ET46">
        <v>73.832809999999995</v>
      </c>
      <c r="EU46">
        <v>72.149119999999996</v>
      </c>
      <c r="EV46">
        <v>70.514840000000007</v>
      </c>
      <c r="EW46">
        <v>69.595140000000001</v>
      </c>
      <c r="EX46">
        <v>68.207800000000006</v>
      </c>
      <c r="EY46">
        <v>67.248599999999996</v>
      </c>
      <c r="EZ46">
        <v>66.626630000000006</v>
      </c>
      <c r="FA46">
        <v>68.513679999999994</v>
      </c>
      <c r="FB46">
        <v>73.645579999999995</v>
      </c>
      <c r="FC46">
        <v>78.579560000000001</v>
      </c>
      <c r="FD46">
        <v>83.663160000000005</v>
      </c>
      <c r="FE46">
        <v>87.651219999999995</v>
      </c>
      <c r="FF46">
        <v>90.869950000000003</v>
      </c>
      <c r="FG46">
        <v>94.015569999999997</v>
      </c>
      <c r="FH46">
        <v>95.628619999999998</v>
      </c>
      <c r="FI46">
        <v>96.507589999999993</v>
      </c>
      <c r="FJ46">
        <v>96.210880000000003</v>
      </c>
      <c r="FK46">
        <v>94.451639999999998</v>
      </c>
      <c r="FL46">
        <v>91.767259999999993</v>
      </c>
      <c r="FM46">
        <v>86.642039999999994</v>
      </c>
      <c r="FN46">
        <v>82.565359999999998</v>
      </c>
      <c r="FO46">
        <v>79.978099999999998</v>
      </c>
      <c r="FP46">
        <v>77.888819999999996</v>
      </c>
      <c r="FQ46">
        <v>76.231859999999998</v>
      </c>
      <c r="FR46">
        <v>0.42920849999999999</v>
      </c>
      <c r="FS46">
        <v>1</v>
      </c>
    </row>
    <row r="47" spans="1:175" x14ac:dyDescent="0.2">
      <c r="A47" t="s">
        <v>1</v>
      </c>
      <c r="B47" t="s">
        <v>1</v>
      </c>
      <c r="C47">
        <v>42257</v>
      </c>
      <c r="D47">
        <v>53</v>
      </c>
      <c r="E47">
        <v>495</v>
      </c>
      <c r="F47">
        <v>503.87169999999998</v>
      </c>
      <c r="G47">
        <v>498.44119999999998</v>
      </c>
      <c r="H47">
        <v>494.64710000000002</v>
      </c>
      <c r="I47">
        <v>498.93459999999999</v>
      </c>
      <c r="J47">
        <v>506.30790000000002</v>
      </c>
      <c r="K47">
        <v>532.65909999999997</v>
      </c>
      <c r="L47">
        <v>559.87950000000001</v>
      </c>
      <c r="M47">
        <v>571.48749999999995</v>
      </c>
      <c r="N47">
        <v>588.23710000000005</v>
      </c>
      <c r="O47">
        <v>605.53769999999997</v>
      </c>
      <c r="P47">
        <v>612.94209999999998</v>
      </c>
      <c r="Q47">
        <v>620.28660000000002</v>
      </c>
      <c r="R47">
        <v>615.49419999999998</v>
      </c>
      <c r="S47">
        <v>619.64639999999997</v>
      </c>
      <c r="T47">
        <v>611.81209999999999</v>
      </c>
      <c r="U47">
        <v>599.90650000000005</v>
      </c>
      <c r="V47">
        <v>595.60860000000002</v>
      </c>
      <c r="W47">
        <v>585.51340000000005</v>
      </c>
      <c r="X47">
        <v>573.16899999999998</v>
      </c>
      <c r="Y47">
        <v>563.81989999999996</v>
      </c>
      <c r="Z47">
        <v>553.83590000000004</v>
      </c>
      <c r="AA47">
        <v>546.1087</v>
      </c>
      <c r="AB47">
        <v>536.94489999999996</v>
      </c>
      <c r="AC47">
        <v>526.06859999999995</v>
      </c>
      <c r="AD47">
        <v>-2.8666309999999999</v>
      </c>
      <c r="AE47">
        <v>-1.0044979999999999</v>
      </c>
      <c r="AF47">
        <v>-4.0711700000000003E-2</v>
      </c>
      <c r="AG47">
        <v>-0.46849249999999998</v>
      </c>
      <c r="AH47">
        <v>0.43370900000000001</v>
      </c>
      <c r="AI47">
        <v>0.1638926</v>
      </c>
      <c r="AJ47">
        <v>0.20469589999999999</v>
      </c>
      <c r="AK47">
        <v>-0.2657639</v>
      </c>
      <c r="AL47">
        <v>-0.80477509999999997</v>
      </c>
      <c r="AM47">
        <v>0.84907960000000005</v>
      </c>
      <c r="AN47">
        <v>-0.1012763</v>
      </c>
      <c r="AO47">
        <v>-2.181581</v>
      </c>
      <c r="AP47">
        <v>1.227293</v>
      </c>
      <c r="AQ47">
        <v>13.813470000000001</v>
      </c>
      <c r="AR47">
        <v>14.61074</v>
      </c>
      <c r="AS47">
        <v>17.10708</v>
      </c>
      <c r="AT47">
        <v>12.79386</v>
      </c>
      <c r="AU47">
        <v>12.04612</v>
      </c>
      <c r="AV47">
        <v>9.9312229999999992</v>
      </c>
      <c r="AW47">
        <v>9.8021779999999996</v>
      </c>
      <c r="AX47">
        <v>11.74038</v>
      </c>
      <c r="AY47">
        <v>8.4904039999999998</v>
      </c>
      <c r="AZ47">
        <v>3.9943900000000001</v>
      </c>
      <c r="BA47">
        <v>3.0406580000000001</v>
      </c>
      <c r="BB47">
        <v>-2.2213569999999998</v>
      </c>
      <c r="BC47">
        <v>-0.57853690000000002</v>
      </c>
      <c r="BD47">
        <v>0.33017150000000001</v>
      </c>
      <c r="BE47">
        <v>-0.1636754</v>
      </c>
      <c r="BF47">
        <v>0.74107840000000003</v>
      </c>
      <c r="BG47">
        <v>0.46209470000000002</v>
      </c>
      <c r="BH47">
        <v>0.56953129999999996</v>
      </c>
      <c r="BI47">
        <v>0.1826749</v>
      </c>
      <c r="BJ47">
        <v>-0.31183739999999999</v>
      </c>
      <c r="BK47">
        <v>1.3607070000000001</v>
      </c>
      <c r="BL47">
        <v>0.4640571</v>
      </c>
      <c r="BM47">
        <v>-1.603539</v>
      </c>
      <c r="BN47">
        <v>1.8486899999999999</v>
      </c>
      <c r="BO47">
        <v>14.45411</v>
      </c>
      <c r="BP47">
        <v>15.233449999999999</v>
      </c>
      <c r="BQ47">
        <v>17.711030000000001</v>
      </c>
      <c r="BR47">
        <v>13.41437</v>
      </c>
      <c r="BS47">
        <v>12.683020000000001</v>
      </c>
      <c r="BT47">
        <v>10.5745</v>
      </c>
      <c r="BU47">
        <v>10.42313</v>
      </c>
      <c r="BV47">
        <v>12.27431</v>
      </c>
      <c r="BW47">
        <v>9.0102229999999999</v>
      </c>
      <c r="BX47">
        <v>4.4725380000000001</v>
      </c>
      <c r="BY47">
        <v>3.5282819999999999</v>
      </c>
      <c r="BZ47">
        <v>-1.7744420000000001</v>
      </c>
      <c r="CA47">
        <v>-0.28351759999999998</v>
      </c>
      <c r="CB47">
        <v>0.58704409999999996</v>
      </c>
      <c r="CC47">
        <v>4.7440099999999999E-2</v>
      </c>
      <c r="CD47">
        <v>0.95396150000000002</v>
      </c>
      <c r="CE47">
        <v>0.66862860000000002</v>
      </c>
      <c r="CF47">
        <v>0.82221509999999998</v>
      </c>
      <c r="CG47">
        <v>0.49326209999999998</v>
      </c>
      <c r="CH47">
        <v>2.9569700000000001E-2</v>
      </c>
      <c r="CI47">
        <v>1.715058</v>
      </c>
      <c r="CJ47">
        <v>0.85560539999999996</v>
      </c>
      <c r="CK47">
        <v>-1.2031879999999999</v>
      </c>
      <c r="CL47">
        <v>2.279067</v>
      </c>
      <c r="CM47">
        <v>14.89781</v>
      </c>
      <c r="CN47">
        <v>15.66473</v>
      </c>
      <c r="CO47">
        <v>18.12932</v>
      </c>
      <c r="CP47">
        <v>13.844139999999999</v>
      </c>
      <c r="CQ47">
        <v>13.124129999999999</v>
      </c>
      <c r="CR47">
        <v>11.02004</v>
      </c>
      <c r="CS47">
        <v>10.853199999999999</v>
      </c>
      <c r="CT47">
        <v>12.64411</v>
      </c>
      <c r="CU47">
        <v>9.3702489999999994</v>
      </c>
      <c r="CV47">
        <v>4.8037010000000002</v>
      </c>
      <c r="CW47">
        <v>3.866009</v>
      </c>
      <c r="CX47">
        <v>-1.3275269999999999</v>
      </c>
      <c r="CY47">
        <v>1.15017E-2</v>
      </c>
      <c r="CZ47">
        <v>0.84391669999999996</v>
      </c>
      <c r="DA47">
        <v>0.25855549999999999</v>
      </c>
      <c r="DB47">
        <v>1.1668449999999999</v>
      </c>
      <c r="DC47">
        <v>0.87516249999999995</v>
      </c>
      <c r="DD47">
        <v>1.074899</v>
      </c>
      <c r="DE47">
        <v>0.80384949999999999</v>
      </c>
      <c r="DF47">
        <v>0.3709768</v>
      </c>
      <c r="DG47">
        <v>2.06941</v>
      </c>
      <c r="DH47">
        <v>1.2471540000000001</v>
      </c>
      <c r="DI47">
        <v>-0.80283709999999997</v>
      </c>
      <c r="DJ47">
        <v>2.709444</v>
      </c>
      <c r="DK47">
        <v>15.341519999999999</v>
      </c>
      <c r="DL47">
        <v>16.09601</v>
      </c>
      <c r="DM47">
        <v>18.547619999999998</v>
      </c>
      <c r="DN47">
        <v>14.273910000000001</v>
      </c>
      <c r="DO47">
        <v>13.565239999999999</v>
      </c>
      <c r="DP47">
        <v>11.46557</v>
      </c>
      <c r="DQ47">
        <v>11.28327</v>
      </c>
      <c r="DR47">
        <v>13.013909999999999</v>
      </c>
      <c r="DS47">
        <v>9.7302739999999996</v>
      </c>
      <c r="DT47">
        <v>5.1348649999999996</v>
      </c>
      <c r="DU47">
        <v>4.2037360000000001</v>
      </c>
      <c r="DV47">
        <v>-0.68225239999999998</v>
      </c>
      <c r="DW47">
        <v>0.43746279999999999</v>
      </c>
      <c r="DX47">
        <v>1.2148000000000001</v>
      </c>
      <c r="DY47">
        <v>0.56337269999999995</v>
      </c>
      <c r="DZ47">
        <v>1.4742139999999999</v>
      </c>
      <c r="EA47">
        <v>1.173365</v>
      </c>
      <c r="EB47">
        <v>1.4397340000000001</v>
      </c>
      <c r="EC47">
        <v>1.2522880000000001</v>
      </c>
      <c r="ED47">
        <v>0.86391450000000003</v>
      </c>
      <c r="EE47">
        <v>2.5810369999999998</v>
      </c>
      <c r="EF47">
        <v>1.812487</v>
      </c>
      <c r="EG47">
        <v>-0.2247942</v>
      </c>
      <c r="EH47">
        <v>3.3308409999999999</v>
      </c>
      <c r="EI47">
        <v>15.982150000000001</v>
      </c>
      <c r="EJ47">
        <v>16.718710000000002</v>
      </c>
      <c r="EK47">
        <v>19.15156</v>
      </c>
      <c r="EL47">
        <v>14.89442</v>
      </c>
      <c r="EM47">
        <v>14.20214</v>
      </c>
      <c r="EN47">
        <v>12.10885</v>
      </c>
      <c r="EO47">
        <v>11.90422</v>
      </c>
      <c r="EP47">
        <v>13.547829999999999</v>
      </c>
      <c r="EQ47">
        <v>10.25009</v>
      </c>
      <c r="ER47">
        <v>5.6130120000000003</v>
      </c>
      <c r="ES47">
        <v>4.6913600000000004</v>
      </c>
      <c r="ET47">
        <v>74.563760000000002</v>
      </c>
      <c r="EU47">
        <v>73.199259999999995</v>
      </c>
      <c r="EV47">
        <v>72.068529999999996</v>
      </c>
      <c r="EW47">
        <v>70.582790000000003</v>
      </c>
      <c r="EX47">
        <v>69.650930000000002</v>
      </c>
      <c r="EY47">
        <v>68.839079999999996</v>
      </c>
      <c r="EZ47">
        <v>68.007800000000003</v>
      </c>
      <c r="FA47">
        <v>68.958920000000006</v>
      </c>
      <c r="FB47">
        <v>73.080560000000006</v>
      </c>
      <c r="FC47">
        <v>77.981819999999999</v>
      </c>
      <c r="FD47">
        <v>82.380709999999993</v>
      </c>
      <c r="FE47">
        <v>87.027959999999993</v>
      </c>
      <c r="FF47">
        <v>90.712959999999995</v>
      </c>
      <c r="FG47">
        <v>93.903739999999999</v>
      </c>
      <c r="FH47">
        <v>95.145859999999999</v>
      </c>
      <c r="FI47">
        <v>94.565740000000005</v>
      </c>
      <c r="FJ47">
        <v>94.531940000000006</v>
      </c>
      <c r="FK47">
        <v>93.296509999999998</v>
      </c>
      <c r="FL47">
        <v>90.31241</v>
      </c>
      <c r="FM47">
        <v>86.032200000000003</v>
      </c>
      <c r="FN47">
        <v>82.491519999999994</v>
      </c>
      <c r="FO47">
        <v>79.844189999999998</v>
      </c>
      <c r="FP47">
        <v>77.521420000000006</v>
      </c>
      <c r="FQ47">
        <v>75.822720000000004</v>
      </c>
      <c r="FR47">
        <v>0.48664590000000002</v>
      </c>
      <c r="FS47">
        <v>1</v>
      </c>
    </row>
    <row r="48" spans="1:175" x14ac:dyDescent="0.2">
      <c r="A48" t="s">
        <v>1</v>
      </c>
      <c r="B48" t="s">
        <v>1</v>
      </c>
      <c r="C48">
        <v>42258</v>
      </c>
      <c r="D48">
        <v>57</v>
      </c>
      <c r="E48">
        <v>495</v>
      </c>
      <c r="F48">
        <v>516.74620000000004</v>
      </c>
      <c r="G48">
        <v>504.88839999999999</v>
      </c>
      <c r="H48">
        <v>492.41309999999999</v>
      </c>
      <c r="I48">
        <v>491.19290000000001</v>
      </c>
      <c r="J48">
        <v>497.60649999999998</v>
      </c>
      <c r="K48">
        <v>522.05380000000002</v>
      </c>
      <c r="L48">
        <v>553.62850000000003</v>
      </c>
      <c r="M48">
        <v>563.28840000000002</v>
      </c>
      <c r="N48">
        <v>578.46479999999997</v>
      </c>
      <c r="O48">
        <v>590.92550000000006</v>
      </c>
      <c r="P48">
        <v>599.84990000000005</v>
      </c>
      <c r="Q48">
        <v>604.43179999999995</v>
      </c>
      <c r="R48">
        <v>600.37699999999995</v>
      </c>
      <c r="S48">
        <v>602.42909999999995</v>
      </c>
      <c r="T48">
        <v>595.38499999999999</v>
      </c>
      <c r="U48">
        <v>582.84410000000003</v>
      </c>
      <c r="V48">
        <v>574.66589999999997</v>
      </c>
      <c r="W48">
        <v>558.06539999999995</v>
      </c>
      <c r="X48">
        <v>543.24429999999995</v>
      </c>
      <c r="Y48">
        <v>539.21590000000003</v>
      </c>
      <c r="Z48">
        <v>533.35170000000005</v>
      </c>
      <c r="AA48">
        <v>527.14760000000001</v>
      </c>
      <c r="AB48">
        <v>515.0421</v>
      </c>
      <c r="AC48">
        <v>505.8134</v>
      </c>
      <c r="AD48">
        <v>-1.8394699999999999</v>
      </c>
      <c r="AE48">
        <v>2.0836480000000002</v>
      </c>
      <c r="AF48">
        <v>-0.32858670000000001</v>
      </c>
      <c r="AG48">
        <v>2.5937250000000001</v>
      </c>
      <c r="AH48">
        <v>1.727541</v>
      </c>
      <c r="AI48">
        <v>-1.7799510000000001</v>
      </c>
      <c r="AJ48">
        <v>-1.9932799999999999</v>
      </c>
      <c r="AK48">
        <v>-3.7582699999999997E-2</v>
      </c>
      <c r="AL48">
        <v>-1.8242640000000001</v>
      </c>
      <c r="AM48">
        <v>-0.21418690000000001</v>
      </c>
      <c r="AN48">
        <v>1.573102</v>
      </c>
      <c r="AO48">
        <v>-0.74216709999999997</v>
      </c>
      <c r="AP48">
        <v>-1.244718</v>
      </c>
      <c r="AQ48">
        <v>4.6610719999999999</v>
      </c>
      <c r="AR48">
        <v>12.969849999999999</v>
      </c>
      <c r="AS48">
        <v>10.90532</v>
      </c>
      <c r="AT48">
        <v>12.219609999999999</v>
      </c>
      <c r="AU48">
        <v>11.982469999999999</v>
      </c>
      <c r="AV48">
        <v>10.18782</v>
      </c>
      <c r="AW48">
        <v>7.7399230000000001</v>
      </c>
      <c r="AX48">
        <v>4.5528599999999999</v>
      </c>
      <c r="AY48">
        <v>1.9590050000000001</v>
      </c>
      <c r="AZ48">
        <v>1.498176</v>
      </c>
      <c r="BA48">
        <v>1.0683339999999999</v>
      </c>
      <c r="BB48">
        <v>-1.2630269999999999</v>
      </c>
      <c r="BC48">
        <v>2.5965289999999999</v>
      </c>
      <c r="BD48">
        <v>8.0408800000000002E-2</v>
      </c>
      <c r="BE48">
        <v>2.9595129999999998</v>
      </c>
      <c r="BF48">
        <v>2.1978529999999998</v>
      </c>
      <c r="BG48">
        <v>-1.3551660000000001</v>
      </c>
      <c r="BH48">
        <v>-1.5788549999999999</v>
      </c>
      <c r="BI48">
        <v>0.4623855</v>
      </c>
      <c r="BJ48">
        <v>-1.275382</v>
      </c>
      <c r="BK48">
        <v>0.41041680000000003</v>
      </c>
      <c r="BL48">
        <v>2.2698369999999999</v>
      </c>
      <c r="BM48">
        <v>-7.7344999999999997E-2</v>
      </c>
      <c r="BN48">
        <v>-0.4720087</v>
      </c>
      <c r="BO48">
        <v>5.4708290000000002</v>
      </c>
      <c r="BP48">
        <v>13.703200000000001</v>
      </c>
      <c r="BQ48">
        <v>11.60299</v>
      </c>
      <c r="BR48">
        <v>12.940810000000001</v>
      </c>
      <c r="BS48">
        <v>12.69797</v>
      </c>
      <c r="BT48">
        <v>10.92633</v>
      </c>
      <c r="BU48">
        <v>8.4424279999999996</v>
      </c>
      <c r="BV48">
        <v>5.2856439999999996</v>
      </c>
      <c r="BW48">
        <v>2.7452800000000002</v>
      </c>
      <c r="BX48">
        <v>2.1952319999999999</v>
      </c>
      <c r="BY48">
        <v>1.7699609999999999</v>
      </c>
      <c r="BZ48">
        <v>-0.86378460000000001</v>
      </c>
      <c r="CA48">
        <v>2.9517479999999998</v>
      </c>
      <c r="CB48">
        <v>0.3636778</v>
      </c>
      <c r="CC48">
        <v>3.2128570000000001</v>
      </c>
      <c r="CD48">
        <v>2.52359</v>
      </c>
      <c r="CE48">
        <v>-1.060962</v>
      </c>
      <c r="CF48">
        <v>-1.291825</v>
      </c>
      <c r="CG48">
        <v>0.80866210000000005</v>
      </c>
      <c r="CH48">
        <v>-0.89522889999999999</v>
      </c>
      <c r="CI48">
        <v>0.84301530000000002</v>
      </c>
      <c r="CJ48">
        <v>2.7523939999999998</v>
      </c>
      <c r="CK48">
        <v>0.38310870000000002</v>
      </c>
      <c r="CL48">
        <v>6.3167399999999999E-2</v>
      </c>
      <c r="CM48">
        <v>6.0316640000000001</v>
      </c>
      <c r="CN48">
        <v>14.21111</v>
      </c>
      <c r="CO48">
        <v>12.08619</v>
      </c>
      <c r="CP48">
        <v>13.44031</v>
      </c>
      <c r="CQ48">
        <v>13.193519999999999</v>
      </c>
      <c r="CR48">
        <v>11.43783</v>
      </c>
      <c r="CS48">
        <v>8.9289810000000003</v>
      </c>
      <c r="CT48">
        <v>5.7931670000000004</v>
      </c>
      <c r="CU48">
        <v>3.2898510000000001</v>
      </c>
      <c r="CV48">
        <v>2.6780110000000001</v>
      </c>
      <c r="CW48">
        <v>2.255906</v>
      </c>
      <c r="CX48">
        <v>-0.46454190000000001</v>
      </c>
      <c r="CY48">
        <v>3.3069679999999999</v>
      </c>
      <c r="CZ48">
        <v>0.64694680000000004</v>
      </c>
      <c r="DA48">
        <v>3.4662000000000002</v>
      </c>
      <c r="DB48">
        <v>2.849326</v>
      </c>
      <c r="DC48">
        <v>-0.76675700000000002</v>
      </c>
      <c r="DD48">
        <v>-1.004796</v>
      </c>
      <c r="DE48">
        <v>1.1549389999999999</v>
      </c>
      <c r="DF48">
        <v>-0.51507530000000001</v>
      </c>
      <c r="DG48">
        <v>1.275614</v>
      </c>
      <c r="DH48">
        <v>3.2349510000000001</v>
      </c>
      <c r="DI48">
        <v>0.84356249999999999</v>
      </c>
      <c r="DJ48">
        <v>0.59834359999999998</v>
      </c>
      <c r="DK48">
        <v>6.5924990000000001</v>
      </c>
      <c r="DL48">
        <v>14.71903</v>
      </c>
      <c r="DM48">
        <v>12.56939</v>
      </c>
      <c r="DN48">
        <v>13.93981</v>
      </c>
      <c r="DO48">
        <v>13.689080000000001</v>
      </c>
      <c r="DP48">
        <v>11.94933</v>
      </c>
      <c r="DQ48">
        <v>9.4155339999999992</v>
      </c>
      <c r="DR48">
        <v>6.3006909999999996</v>
      </c>
      <c r="DS48">
        <v>3.8344230000000001</v>
      </c>
      <c r="DT48">
        <v>3.16079</v>
      </c>
      <c r="DU48">
        <v>2.741851</v>
      </c>
      <c r="DV48">
        <v>0.1119011</v>
      </c>
      <c r="DW48">
        <v>3.8198479999999999</v>
      </c>
      <c r="DX48">
        <v>1.0559419999999999</v>
      </c>
      <c r="DY48">
        <v>3.8319879999999999</v>
      </c>
      <c r="DZ48">
        <v>3.3196379999999999</v>
      </c>
      <c r="EA48">
        <v>-0.3419721</v>
      </c>
      <c r="EB48">
        <v>-0.59037099999999998</v>
      </c>
      <c r="EC48">
        <v>1.6549069999999999</v>
      </c>
      <c r="ED48">
        <v>3.3806000000000003E-2</v>
      </c>
      <c r="EE48">
        <v>1.900218</v>
      </c>
      <c r="EF48">
        <v>3.931686</v>
      </c>
      <c r="EG48">
        <v>1.5083850000000001</v>
      </c>
      <c r="EH48">
        <v>1.3710530000000001</v>
      </c>
      <c r="EI48">
        <v>7.4022560000000004</v>
      </c>
      <c r="EJ48">
        <v>15.45238</v>
      </c>
      <c r="EK48">
        <v>13.267060000000001</v>
      </c>
      <c r="EL48">
        <v>14.661009999999999</v>
      </c>
      <c r="EM48">
        <v>14.404579999999999</v>
      </c>
      <c r="EN48">
        <v>12.68784</v>
      </c>
      <c r="EO48">
        <v>10.118040000000001</v>
      </c>
      <c r="EP48">
        <v>7.033474</v>
      </c>
      <c r="EQ48">
        <v>4.6206969999999998</v>
      </c>
      <c r="ER48">
        <v>3.8578459999999999</v>
      </c>
      <c r="ES48">
        <v>3.443479</v>
      </c>
      <c r="ET48">
        <v>74.258070000000004</v>
      </c>
      <c r="EU48">
        <v>73.132189999999994</v>
      </c>
      <c r="EV48">
        <v>71.872929999999997</v>
      </c>
      <c r="EW48">
        <v>70.709320000000005</v>
      </c>
      <c r="EX48">
        <v>69.651859999999999</v>
      </c>
      <c r="EY48">
        <v>69.391859999999994</v>
      </c>
      <c r="EZ48">
        <v>68.815340000000006</v>
      </c>
      <c r="FA48">
        <v>68.900880000000001</v>
      </c>
      <c r="FB48">
        <v>71.436340000000001</v>
      </c>
      <c r="FC48">
        <v>75.548829999999995</v>
      </c>
      <c r="FD48">
        <v>79.475930000000005</v>
      </c>
      <c r="FE48">
        <v>82.745009999999994</v>
      </c>
      <c r="FF48">
        <v>86.541510000000002</v>
      </c>
      <c r="FG48">
        <v>89.241910000000004</v>
      </c>
      <c r="FH48">
        <v>90.3964</v>
      </c>
      <c r="FI48">
        <v>91.82835</v>
      </c>
      <c r="FJ48">
        <v>91.36694</v>
      </c>
      <c r="FK48">
        <v>90.121560000000002</v>
      </c>
      <c r="FL48">
        <v>86.883080000000007</v>
      </c>
      <c r="FM48">
        <v>82.697159999999997</v>
      </c>
      <c r="FN48">
        <v>79.25967</v>
      </c>
      <c r="FO48">
        <v>76.450360000000003</v>
      </c>
      <c r="FP48">
        <v>74.040629999999993</v>
      </c>
      <c r="FQ48">
        <v>72.28828</v>
      </c>
      <c r="FR48">
        <v>0.69588289999999997</v>
      </c>
      <c r="FS48">
        <v>1</v>
      </c>
    </row>
    <row r="49" spans="1:175" x14ac:dyDescent="0.2">
      <c r="A49" t="s">
        <v>1</v>
      </c>
      <c r="B49" t="s">
        <v>1</v>
      </c>
      <c r="C49" t="s">
        <v>2</v>
      </c>
      <c r="D49">
        <v>56.333329999999997</v>
      </c>
      <c r="E49">
        <v>502.83330000000001</v>
      </c>
      <c r="F49">
        <v>508.298</v>
      </c>
      <c r="G49">
        <v>502.79059999999998</v>
      </c>
      <c r="H49">
        <v>496.81439999999998</v>
      </c>
      <c r="I49">
        <v>495.67869999999999</v>
      </c>
      <c r="J49">
        <v>505.69799999999998</v>
      </c>
      <c r="K49">
        <v>527.35019999999997</v>
      </c>
      <c r="L49">
        <v>553.84169999999995</v>
      </c>
      <c r="M49">
        <v>571.34050000000002</v>
      </c>
      <c r="N49">
        <v>586.49929999999995</v>
      </c>
      <c r="O49">
        <v>598.58929999999998</v>
      </c>
      <c r="P49">
        <v>608.66089999999997</v>
      </c>
      <c r="Q49">
        <v>614.80359999999996</v>
      </c>
      <c r="R49">
        <v>610.6422</v>
      </c>
      <c r="S49">
        <v>614.80169999999998</v>
      </c>
      <c r="T49">
        <v>609.49519999999995</v>
      </c>
      <c r="U49">
        <v>599.69539999999995</v>
      </c>
      <c r="V49">
        <v>593.34079999999994</v>
      </c>
      <c r="W49">
        <v>579.50490000000002</v>
      </c>
      <c r="X49">
        <v>564.54010000000005</v>
      </c>
      <c r="Y49">
        <v>555.22879999999998</v>
      </c>
      <c r="Z49">
        <v>547.60069999999996</v>
      </c>
      <c r="AA49">
        <v>540.96400000000006</v>
      </c>
      <c r="AB49">
        <v>527.86670000000004</v>
      </c>
      <c r="AC49">
        <v>517.16189999999995</v>
      </c>
      <c r="AD49">
        <v>-1.1852830000000001</v>
      </c>
      <c r="AE49">
        <v>-0.71037890000000004</v>
      </c>
      <c r="AF49">
        <v>-8.5495500000000002E-2</v>
      </c>
      <c r="AG49">
        <v>0.60710710000000001</v>
      </c>
      <c r="AH49">
        <v>0.2988712</v>
      </c>
      <c r="AI49">
        <v>-0.1883156</v>
      </c>
      <c r="AJ49">
        <v>-1.1122050000000001</v>
      </c>
      <c r="AK49">
        <v>-2.736729</v>
      </c>
      <c r="AL49">
        <v>-3.325269</v>
      </c>
      <c r="AM49">
        <v>-4.1335499999999996</v>
      </c>
      <c r="AN49">
        <v>-3.9785910000000002</v>
      </c>
      <c r="AO49">
        <v>-3.117699</v>
      </c>
      <c r="AP49">
        <v>3.6594869999999999</v>
      </c>
      <c r="AQ49">
        <v>16.333469999999998</v>
      </c>
      <c r="AR49">
        <v>17.302959999999999</v>
      </c>
      <c r="AS49">
        <v>16.74652</v>
      </c>
      <c r="AT49">
        <v>15.56268</v>
      </c>
      <c r="AU49">
        <v>14.65448</v>
      </c>
      <c r="AV49">
        <v>11.408379999999999</v>
      </c>
      <c r="AW49">
        <v>10.698410000000001</v>
      </c>
      <c r="AX49">
        <v>11.69322</v>
      </c>
      <c r="AY49">
        <v>4.8006390000000003</v>
      </c>
      <c r="AZ49">
        <v>-1.2700689999999999</v>
      </c>
      <c r="BA49">
        <v>-2.8052429999999999</v>
      </c>
      <c r="BB49">
        <v>0.35774470000000003</v>
      </c>
      <c r="BC49">
        <v>0.69543569999999999</v>
      </c>
      <c r="BD49">
        <v>1.118816</v>
      </c>
      <c r="BE49">
        <v>1.8719950000000001</v>
      </c>
      <c r="BF49">
        <v>1.4736290000000001</v>
      </c>
      <c r="BG49">
        <v>1.0803689999999999</v>
      </c>
      <c r="BH49">
        <v>0.15766179999999999</v>
      </c>
      <c r="BI49">
        <v>-1.4796609999999999</v>
      </c>
      <c r="BJ49">
        <v>-1.947967</v>
      </c>
      <c r="BK49">
        <v>-2.631901</v>
      </c>
      <c r="BL49">
        <v>-2.0568070000000001</v>
      </c>
      <c r="BM49">
        <v>-1.265938</v>
      </c>
      <c r="BN49">
        <v>5.9294070000000003</v>
      </c>
      <c r="BO49">
        <v>19.25047</v>
      </c>
      <c r="BP49">
        <v>20.36422</v>
      </c>
      <c r="BQ49">
        <v>19.48067</v>
      </c>
      <c r="BR49">
        <v>18.151890000000002</v>
      </c>
      <c r="BS49">
        <v>17.32048</v>
      </c>
      <c r="BT49">
        <v>14.15418</v>
      </c>
      <c r="BU49">
        <v>13.540419999999999</v>
      </c>
      <c r="BV49">
        <v>14.56522</v>
      </c>
      <c r="BW49">
        <v>7.9270449999999997</v>
      </c>
      <c r="BX49">
        <v>2.0805250000000002</v>
      </c>
      <c r="BY49">
        <v>0.41959580000000002</v>
      </c>
      <c r="BZ49">
        <v>1.4264410000000001</v>
      </c>
      <c r="CA49">
        <v>1.6690990000000001</v>
      </c>
      <c r="CB49">
        <v>1.9529179999999999</v>
      </c>
      <c r="CC49">
        <v>2.7480530000000001</v>
      </c>
      <c r="CD49">
        <v>2.2872620000000001</v>
      </c>
      <c r="CE49">
        <v>1.9590559999999999</v>
      </c>
      <c r="CF49">
        <v>1.0371680000000001</v>
      </c>
      <c r="CG49">
        <v>-0.60901870000000002</v>
      </c>
      <c r="CH49">
        <v>-0.99405209999999999</v>
      </c>
      <c r="CI49">
        <v>-1.591863</v>
      </c>
      <c r="CJ49">
        <v>-0.72578480000000001</v>
      </c>
      <c r="CK49">
        <v>1.6586299999999998E-2</v>
      </c>
      <c r="CL49">
        <v>7.5015450000000001</v>
      </c>
      <c r="CM49">
        <v>21.270779999999998</v>
      </c>
      <c r="CN49">
        <v>22.48443</v>
      </c>
      <c r="CO49">
        <v>21.37434</v>
      </c>
      <c r="CP49">
        <v>19.945180000000001</v>
      </c>
      <c r="CQ49">
        <v>19.16695</v>
      </c>
      <c r="CR49">
        <v>16.05592</v>
      </c>
      <c r="CS49">
        <v>15.50878</v>
      </c>
      <c r="CT49">
        <v>16.554349999999999</v>
      </c>
      <c r="CU49">
        <v>10.09238</v>
      </c>
      <c r="CV49">
        <v>4.4011360000000002</v>
      </c>
      <c r="CW49">
        <v>2.6531090000000002</v>
      </c>
      <c r="CX49">
        <v>2.4951370000000002</v>
      </c>
      <c r="CY49">
        <v>2.6427610000000001</v>
      </c>
      <c r="CZ49">
        <v>2.7870200000000001</v>
      </c>
      <c r="DA49">
        <v>3.6241099999999999</v>
      </c>
      <c r="DB49">
        <v>3.100895</v>
      </c>
      <c r="DC49">
        <v>2.8377430000000001</v>
      </c>
      <c r="DD49">
        <v>1.916674</v>
      </c>
      <c r="DE49">
        <v>0.2616232</v>
      </c>
      <c r="DF49">
        <v>-4.0137100000000002E-2</v>
      </c>
      <c r="DG49">
        <v>-0.55182500000000001</v>
      </c>
      <c r="DH49">
        <v>0.60523729999999998</v>
      </c>
      <c r="DI49">
        <v>1.29911</v>
      </c>
      <c r="DJ49">
        <v>9.0736849999999993</v>
      </c>
      <c r="DK49">
        <v>23.291080000000001</v>
      </c>
      <c r="DL49">
        <v>24.604649999999999</v>
      </c>
      <c r="DM49">
        <v>23.268000000000001</v>
      </c>
      <c r="DN49">
        <v>21.73846</v>
      </c>
      <c r="DO49">
        <v>21.01342</v>
      </c>
      <c r="DP49">
        <v>17.957650000000001</v>
      </c>
      <c r="DQ49">
        <v>17.477150000000002</v>
      </c>
      <c r="DR49">
        <v>18.543479999999999</v>
      </c>
      <c r="DS49">
        <v>12.257720000000001</v>
      </c>
      <c r="DT49">
        <v>6.7217469999999997</v>
      </c>
      <c r="DU49">
        <v>4.8866230000000002</v>
      </c>
      <c r="DV49">
        <v>4.0381650000000002</v>
      </c>
      <c r="DW49">
        <v>4.0485759999999997</v>
      </c>
      <c r="DX49">
        <v>3.9913319999999999</v>
      </c>
      <c r="DY49">
        <v>4.8889990000000001</v>
      </c>
      <c r="DZ49">
        <v>4.2756530000000001</v>
      </c>
      <c r="EA49">
        <v>4.1064280000000002</v>
      </c>
      <c r="EB49">
        <v>3.1865420000000002</v>
      </c>
      <c r="EC49">
        <v>1.5186919999999999</v>
      </c>
      <c r="ED49">
        <v>1.3371649999999999</v>
      </c>
      <c r="EE49">
        <v>0.94982449999999996</v>
      </c>
      <c r="EF49">
        <v>2.5270220000000001</v>
      </c>
      <c r="EG49">
        <v>3.1508720000000001</v>
      </c>
      <c r="EH49">
        <v>11.3436</v>
      </c>
      <c r="EI49">
        <v>26.208079999999999</v>
      </c>
      <c r="EJ49">
        <v>27.665900000000001</v>
      </c>
      <c r="EK49">
        <v>26.00216</v>
      </c>
      <c r="EL49">
        <v>24.327680000000001</v>
      </c>
      <c r="EM49">
        <v>23.67943</v>
      </c>
      <c r="EN49">
        <v>20.70345</v>
      </c>
      <c r="EO49">
        <v>20.31916</v>
      </c>
      <c r="EP49">
        <v>21.415469999999999</v>
      </c>
      <c r="EQ49">
        <v>15.384130000000001</v>
      </c>
      <c r="ER49">
        <v>10.072340000000001</v>
      </c>
      <c r="ES49">
        <v>8.1114619999999995</v>
      </c>
      <c r="ET49">
        <v>72.571010000000001</v>
      </c>
      <c r="EU49">
        <v>71.153400000000005</v>
      </c>
      <c r="EV49">
        <v>69.929590000000005</v>
      </c>
      <c r="EW49">
        <v>68.726910000000004</v>
      </c>
      <c r="EX49">
        <v>67.782179999999997</v>
      </c>
      <c r="EY49">
        <v>66.936199999999999</v>
      </c>
      <c r="EZ49">
        <v>66.765810000000002</v>
      </c>
      <c r="FA49">
        <v>68.21942</v>
      </c>
      <c r="FB49">
        <v>71.773989999999998</v>
      </c>
      <c r="FC49">
        <v>75.959639999999993</v>
      </c>
      <c r="FD49">
        <v>80.18074</v>
      </c>
      <c r="FE49">
        <v>83.771100000000004</v>
      </c>
      <c r="FF49">
        <v>86.663629999999998</v>
      </c>
      <c r="FG49">
        <v>89.025199999999998</v>
      </c>
      <c r="FH49">
        <v>90.175740000000005</v>
      </c>
      <c r="FI49">
        <v>90.616029999999995</v>
      </c>
      <c r="FJ49">
        <v>90.416709999999995</v>
      </c>
      <c r="FK49">
        <v>89.361090000000004</v>
      </c>
      <c r="FL49">
        <v>87.055499999999995</v>
      </c>
      <c r="FM49">
        <v>83.398769999999999</v>
      </c>
      <c r="FN49">
        <v>79.760769999999994</v>
      </c>
      <c r="FO49">
        <v>77.2012</v>
      </c>
      <c r="FP49">
        <v>75.097369999999998</v>
      </c>
      <c r="FQ49">
        <v>73.615650000000002</v>
      </c>
      <c r="FR49">
        <v>1.3323229999999999</v>
      </c>
      <c r="FS49">
        <v>1</v>
      </c>
    </row>
    <row r="50" spans="1:175" x14ac:dyDescent="0.2">
      <c r="A50" t="s">
        <v>1</v>
      </c>
      <c r="B50" t="s">
        <v>203</v>
      </c>
      <c r="C50">
        <v>42167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</row>
    <row r="51" spans="1:175" x14ac:dyDescent="0.2">
      <c r="A51" t="s">
        <v>1</v>
      </c>
      <c r="B51" t="s">
        <v>203</v>
      </c>
      <c r="C51">
        <v>42180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</row>
    <row r="52" spans="1:175" x14ac:dyDescent="0.2">
      <c r="A52" t="s">
        <v>1</v>
      </c>
      <c r="B52" t="s">
        <v>203</v>
      </c>
      <c r="C52">
        <v>42181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</row>
    <row r="53" spans="1:175" x14ac:dyDescent="0.2">
      <c r="A53" t="s">
        <v>1</v>
      </c>
      <c r="B53" t="s">
        <v>203</v>
      </c>
      <c r="C53">
        <v>42185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</row>
    <row r="54" spans="1:175" x14ac:dyDescent="0.2">
      <c r="A54" t="s">
        <v>1</v>
      </c>
      <c r="B54" t="s">
        <v>203</v>
      </c>
      <c r="C54">
        <v>42186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</row>
    <row r="55" spans="1:175" x14ac:dyDescent="0.2">
      <c r="A55" t="s">
        <v>1</v>
      </c>
      <c r="B55" t="s">
        <v>203</v>
      </c>
      <c r="C55">
        <v>42213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</row>
    <row r="56" spans="1:175" x14ac:dyDescent="0.2">
      <c r="A56" t="s">
        <v>1</v>
      </c>
      <c r="B56" t="s">
        <v>203</v>
      </c>
      <c r="C56">
        <v>42214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0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</row>
    <row r="57" spans="1:175" x14ac:dyDescent="0.2">
      <c r="A57" t="s">
        <v>1</v>
      </c>
      <c r="B57" t="s">
        <v>203</v>
      </c>
      <c r="C57">
        <v>42233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0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</row>
    <row r="58" spans="1:175" x14ac:dyDescent="0.2">
      <c r="A58" t="s">
        <v>1</v>
      </c>
      <c r="B58" t="s">
        <v>203</v>
      </c>
      <c r="C58">
        <v>42234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</row>
    <row r="59" spans="1:175" x14ac:dyDescent="0.2">
      <c r="A59" t="s">
        <v>1</v>
      </c>
      <c r="B59" t="s">
        <v>203</v>
      </c>
      <c r="C59">
        <v>42242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</row>
    <row r="60" spans="1:175" x14ac:dyDescent="0.2">
      <c r="A60" t="s">
        <v>1</v>
      </c>
      <c r="B60" t="s">
        <v>203</v>
      </c>
      <c r="C60">
        <v>42243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0</v>
      </c>
      <c r="FF60">
        <v>0</v>
      </c>
      <c r="FG60">
        <v>0</v>
      </c>
      <c r="FH60">
        <v>0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</row>
    <row r="61" spans="1:175" x14ac:dyDescent="0.2">
      <c r="A61" t="s">
        <v>1</v>
      </c>
      <c r="B61" t="s">
        <v>203</v>
      </c>
      <c r="C61">
        <v>42244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0</v>
      </c>
      <c r="FK61">
        <v>0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</row>
    <row r="62" spans="1:175" x14ac:dyDescent="0.2">
      <c r="A62" t="s">
        <v>1</v>
      </c>
      <c r="B62" t="s">
        <v>203</v>
      </c>
      <c r="C62">
        <v>42256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0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</row>
    <row r="63" spans="1:175" x14ac:dyDescent="0.2">
      <c r="A63" t="s">
        <v>1</v>
      </c>
      <c r="B63" t="s">
        <v>203</v>
      </c>
      <c r="C63">
        <v>42257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0</v>
      </c>
      <c r="FD63">
        <v>0</v>
      </c>
      <c r="FE63">
        <v>0</v>
      </c>
      <c r="FF63">
        <v>0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0</v>
      </c>
      <c r="FP63">
        <v>0</v>
      </c>
      <c r="FQ63">
        <v>0</v>
      </c>
      <c r="FR63">
        <v>0</v>
      </c>
      <c r="FS63">
        <v>0</v>
      </c>
    </row>
    <row r="64" spans="1:175" x14ac:dyDescent="0.2">
      <c r="A64" t="s">
        <v>1</v>
      </c>
      <c r="B64" t="s">
        <v>203</v>
      </c>
      <c r="C64">
        <v>42258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0</v>
      </c>
      <c r="EQ64">
        <v>0</v>
      </c>
      <c r="ER64">
        <v>0</v>
      </c>
      <c r="ES64">
        <v>0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0</v>
      </c>
      <c r="FD64">
        <v>0</v>
      </c>
      <c r="FE64">
        <v>0</v>
      </c>
      <c r="FF64">
        <v>0</v>
      </c>
      <c r="FG64">
        <v>0</v>
      </c>
      <c r="FH64">
        <v>0</v>
      </c>
      <c r="FI64">
        <v>0</v>
      </c>
      <c r="FJ64">
        <v>0</v>
      </c>
      <c r="FK64">
        <v>0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</row>
    <row r="65" spans="1:175" x14ac:dyDescent="0.2">
      <c r="A65" t="s">
        <v>1</v>
      </c>
      <c r="B65" t="s">
        <v>203</v>
      </c>
      <c r="C65" t="s">
        <v>2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0</v>
      </c>
      <c r="FL65">
        <v>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</row>
    <row r="66" spans="1:175" x14ac:dyDescent="0.2">
      <c r="A66" t="s">
        <v>191</v>
      </c>
      <c r="B66" t="s">
        <v>202</v>
      </c>
      <c r="C66">
        <v>42167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  <c r="FB66">
        <v>0</v>
      </c>
      <c r="FC66">
        <v>0</v>
      </c>
      <c r="FD66">
        <v>0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0</v>
      </c>
      <c r="FK66">
        <v>0</v>
      </c>
      <c r="FL66">
        <v>0</v>
      </c>
      <c r="FM66">
        <v>0</v>
      </c>
      <c r="FN66">
        <v>0</v>
      </c>
      <c r="FO66">
        <v>0</v>
      </c>
      <c r="FP66">
        <v>0</v>
      </c>
      <c r="FQ66">
        <v>0</v>
      </c>
      <c r="FR66">
        <v>0</v>
      </c>
      <c r="FS66">
        <v>0</v>
      </c>
    </row>
    <row r="67" spans="1:175" x14ac:dyDescent="0.2">
      <c r="A67" t="s">
        <v>191</v>
      </c>
      <c r="B67" t="s">
        <v>202</v>
      </c>
      <c r="C67">
        <v>42180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0</v>
      </c>
      <c r="FE67">
        <v>0</v>
      </c>
      <c r="FF67">
        <v>0</v>
      </c>
      <c r="FG67">
        <v>0</v>
      </c>
      <c r="FH67">
        <v>0</v>
      </c>
      <c r="FI67">
        <v>0</v>
      </c>
      <c r="FJ67">
        <v>0</v>
      </c>
      <c r="FK67">
        <v>0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</row>
    <row r="68" spans="1:175" x14ac:dyDescent="0.2">
      <c r="A68" t="s">
        <v>191</v>
      </c>
      <c r="B68" t="s">
        <v>202</v>
      </c>
      <c r="C68">
        <v>42181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</row>
    <row r="69" spans="1:175" x14ac:dyDescent="0.2">
      <c r="A69" t="s">
        <v>191</v>
      </c>
      <c r="B69" t="s">
        <v>202</v>
      </c>
      <c r="C69">
        <v>42185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</row>
    <row r="70" spans="1:175" x14ac:dyDescent="0.2">
      <c r="A70" t="s">
        <v>191</v>
      </c>
      <c r="B70" t="s">
        <v>202</v>
      </c>
      <c r="C70">
        <v>42186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</row>
    <row r="71" spans="1:175" x14ac:dyDescent="0.2">
      <c r="A71" t="s">
        <v>191</v>
      </c>
      <c r="B71" t="s">
        <v>202</v>
      </c>
      <c r="C71">
        <v>42213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</row>
    <row r="72" spans="1:175" x14ac:dyDescent="0.2">
      <c r="A72" t="s">
        <v>191</v>
      </c>
      <c r="B72" t="s">
        <v>202</v>
      </c>
      <c r="C72">
        <v>42214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0</v>
      </c>
      <c r="FC72">
        <v>0</v>
      </c>
      <c r="FD72">
        <v>0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</row>
    <row r="73" spans="1:175" x14ac:dyDescent="0.2">
      <c r="A73" t="s">
        <v>191</v>
      </c>
      <c r="B73" t="s">
        <v>202</v>
      </c>
      <c r="C73">
        <v>42233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</row>
    <row r="74" spans="1:175" x14ac:dyDescent="0.2">
      <c r="A74" t="s">
        <v>191</v>
      </c>
      <c r="B74" t="s">
        <v>202</v>
      </c>
      <c r="C74">
        <v>42234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</row>
    <row r="75" spans="1:175" x14ac:dyDescent="0.2">
      <c r="A75" t="s">
        <v>191</v>
      </c>
      <c r="B75" t="s">
        <v>202</v>
      </c>
      <c r="C75">
        <v>42242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  <c r="FB75">
        <v>0</v>
      </c>
      <c r="FC75">
        <v>0</v>
      </c>
      <c r="FD75">
        <v>0</v>
      </c>
      <c r="FE75">
        <v>0</v>
      </c>
      <c r="FF75">
        <v>0</v>
      </c>
      <c r="FG75">
        <v>0</v>
      </c>
      <c r="FH75">
        <v>0</v>
      </c>
      <c r="FI75">
        <v>0</v>
      </c>
      <c r="FJ75">
        <v>0</v>
      </c>
      <c r="FK75">
        <v>0</v>
      </c>
      <c r="FL75">
        <v>0</v>
      </c>
      <c r="FM75">
        <v>0</v>
      </c>
      <c r="FN75">
        <v>0</v>
      </c>
      <c r="FO75">
        <v>0</v>
      </c>
      <c r="FP75">
        <v>0</v>
      </c>
      <c r="FQ75">
        <v>0</v>
      </c>
      <c r="FR75">
        <v>0</v>
      </c>
      <c r="FS75">
        <v>0</v>
      </c>
    </row>
    <row r="76" spans="1:175" x14ac:dyDescent="0.2">
      <c r="A76" t="s">
        <v>191</v>
      </c>
      <c r="B76" t="s">
        <v>202</v>
      </c>
      <c r="C76">
        <v>42243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0</v>
      </c>
      <c r="EO76">
        <v>0</v>
      </c>
      <c r="EP76">
        <v>0</v>
      </c>
      <c r="EQ76">
        <v>0</v>
      </c>
      <c r="ER76">
        <v>0</v>
      </c>
      <c r="ES76">
        <v>0</v>
      </c>
      <c r="ET76">
        <v>0</v>
      </c>
      <c r="EU76">
        <v>0</v>
      </c>
      <c r="EV76">
        <v>0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0</v>
      </c>
      <c r="FC76">
        <v>0</v>
      </c>
      <c r="FD76">
        <v>0</v>
      </c>
      <c r="FE76">
        <v>0</v>
      </c>
      <c r="FF76">
        <v>0</v>
      </c>
      <c r="FG76">
        <v>0</v>
      </c>
      <c r="FH76">
        <v>0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</row>
    <row r="77" spans="1:175" x14ac:dyDescent="0.2">
      <c r="A77" t="s">
        <v>191</v>
      </c>
      <c r="B77" t="s">
        <v>202</v>
      </c>
      <c r="C77">
        <v>42244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0</v>
      </c>
      <c r="FK77">
        <v>0</v>
      </c>
      <c r="FL77">
        <v>0</v>
      </c>
      <c r="FM77">
        <v>0</v>
      </c>
      <c r="FN77">
        <v>0</v>
      </c>
      <c r="FO77">
        <v>0</v>
      </c>
      <c r="FP77">
        <v>0</v>
      </c>
      <c r="FQ77">
        <v>0</v>
      </c>
      <c r="FR77">
        <v>0</v>
      </c>
      <c r="FS77">
        <v>0</v>
      </c>
    </row>
    <row r="78" spans="1:175" x14ac:dyDescent="0.2">
      <c r="A78" t="s">
        <v>191</v>
      </c>
      <c r="B78" t="s">
        <v>202</v>
      </c>
      <c r="C78">
        <v>42256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0</v>
      </c>
      <c r="EQ78">
        <v>0</v>
      </c>
      <c r="ER78">
        <v>0</v>
      </c>
      <c r="ES78">
        <v>0</v>
      </c>
      <c r="ET78">
        <v>0</v>
      </c>
      <c r="EU78">
        <v>0</v>
      </c>
      <c r="EV78">
        <v>0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0</v>
      </c>
      <c r="FK78">
        <v>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</row>
    <row r="79" spans="1:175" x14ac:dyDescent="0.2">
      <c r="A79" t="s">
        <v>191</v>
      </c>
      <c r="B79" t="s">
        <v>202</v>
      </c>
      <c r="C79">
        <v>42257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0</v>
      </c>
      <c r="EP79">
        <v>0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0</v>
      </c>
      <c r="FC79">
        <v>0</v>
      </c>
      <c r="FD79">
        <v>0</v>
      </c>
      <c r="FE79">
        <v>0</v>
      </c>
      <c r="FF79">
        <v>0</v>
      </c>
      <c r="FG79">
        <v>0</v>
      </c>
      <c r="FH79">
        <v>0</v>
      </c>
      <c r="FI79">
        <v>0</v>
      </c>
      <c r="FJ79">
        <v>0</v>
      </c>
      <c r="FK79">
        <v>0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</row>
    <row r="80" spans="1:175" x14ac:dyDescent="0.2">
      <c r="A80" t="s">
        <v>191</v>
      </c>
      <c r="B80" t="s">
        <v>202</v>
      </c>
      <c r="C80">
        <v>42258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0</v>
      </c>
      <c r="EP80">
        <v>0</v>
      </c>
      <c r="EQ80">
        <v>0</v>
      </c>
      <c r="ER80">
        <v>0</v>
      </c>
      <c r="ES80">
        <v>0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0</v>
      </c>
      <c r="FE80">
        <v>0</v>
      </c>
      <c r="FF80">
        <v>0</v>
      </c>
      <c r="FG80">
        <v>0</v>
      </c>
      <c r="FH80">
        <v>0</v>
      </c>
      <c r="FI80">
        <v>0</v>
      </c>
      <c r="FJ80">
        <v>0</v>
      </c>
      <c r="FK80">
        <v>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</row>
    <row r="81" spans="1:175" x14ac:dyDescent="0.2">
      <c r="A81" t="s">
        <v>191</v>
      </c>
      <c r="B81" t="s">
        <v>202</v>
      </c>
      <c r="C81" t="s">
        <v>2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0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0</v>
      </c>
      <c r="FC81">
        <v>0</v>
      </c>
      <c r="FD81">
        <v>0</v>
      </c>
      <c r="FE81">
        <v>0</v>
      </c>
      <c r="FF81">
        <v>0</v>
      </c>
      <c r="FG81">
        <v>0</v>
      </c>
      <c r="FH81">
        <v>0</v>
      </c>
      <c r="FI81">
        <v>0</v>
      </c>
      <c r="FJ81">
        <v>0</v>
      </c>
      <c r="FK81">
        <v>0</v>
      </c>
      <c r="FL81">
        <v>0</v>
      </c>
      <c r="FM81">
        <v>0</v>
      </c>
      <c r="FN81">
        <v>0</v>
      </c>
      <c r="FO81">
        <v>0</v>
      </c>
      <c r="FP81">
        <v>0</v>
      </c>
      <c r="FQ81">
        <v>0</v>
      </c>
      <c r="FR81">
        <v>0</v>
      </c>
      <c r="FS81">
        <v>0</v>
      </c>
    </row>
    <row r="82" spans="1:175" x14ac:dyDescent="0.2">
      <c r="A82" t="s">
        <v>191</v>
      </c>
      <c r="B82" t="s">
        <v>204</v>
      </c>
      <c r="C82">
        <v>42167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</row>
    <row r="83" spans="1:175" x14ac:dyDescent="0.2">
      <c r="A83" t="s">
        <v>191</v>
      </c>
      <c r="B83" t="s">
        <v>204</v>
      </c>
      <c r="C83">
        <v>42180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0</v>
      </c>
      <c r="FA83">
        <v>0</v>
      </c>
      <c r="FB83">
        <v>0</v>
      </c>
      <c r="FC83">
        <v>0</v>
      </c>
      <c r="FD83">
        <v>0</v>
      </c>
      <c r="FE83">
        <v>0</v>
      </c>
      <c r="FF83">
        <v>0</v>
      </c>
      <c r="FG83">
        <v>0</v>
      </c>
      <c r="FH83">
        <v>0</v>
      </c>
      <c r="FI83">
        <v>0</v>
      </c>
      <c r="FJ83">
        <v>0</v>
      </c>
      <c r="FK83">
        <v>0</v>
      </c>
      <c r="FL83">
        <v>0</v>
      </c>
      <c r="FM83">
        <v>0</v>
      </c>
      <c r="FN83">
        <v>0</v>
      </c>
      <c r="FO83">
        <v>0</v>
      </c>
      <c r="FP83">
        <v>0</v>
      </c>
      <c r="FQ83">
        <v>0</v>
      </c>
      <c r="FR83">
        <v>0</v>
      </c>
      <c r="FS83">
        <v>0</v>
      </c>
    </row>
    <row r="84" spans="1:175" x14ac:dyDescent="0.2">
      <c r="A84" t="s">
        <v>191</v>
      </c>
      <c r="B84" t="s">
        <v>204</v>
      </c>
      <c r="C84">
        <v>42181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  <c r="FB84">
        <v>0</v>
      </c>
      <c r="FC84">
        <v>0</v>
      </c>
      <c r="FD84">
        <v>0</v>
      </c>
      <c r="FE84">
        <v>0</v>
      </c>
      <c r="FF84">
        <v>0</v>
      </c>
      <c r="FG84">
        <v>0</v>
      </c>
      <c r="FH84">
        <v>0</v>
      </c>
      <c r="FI84">
        <v>0</v>
      </c>
      <c r="FJ84">
        <v>0</v>
      </c>
      <c r="FK84">
        <v>0</v>
      </c>
      <c r="FL84">
        <v>0</v>
      </c>
      <c r="FM84">
        <v>0</v>
      </c>
      <c r="FN84">
        <v>0</v>
      </c>
      <c r="FO84">
        <v>0</v>
      </c>
      <c r="FP84">
        <v>0</v>
      </c>
      <c r="FQ84">
        <v>0</v>
      </c>
      <c r="FR84">
        <v>0</v>
      </c>
      <c r="FS84">
        <v>0</v>
      </c>
    </row>
    <row r="85" spans="1:175" x14ac:dyDescent="0.2">
      <c r="A85" t="s">
        <v>191</v>
      </c>
      <c r="B85" t="s">
        <v>204</v>
      </c>
      <c r="C85">
        <v>42185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0</v>
      </c>
      <c r="FA85">
        <v>0</v>
      </c>
      <c r="FB85">
        <v>0</v>
      </c>
      <c r="FC85">
        <v>0</v>
      </c>
      <c r="FD85">
        <v>0</v>
      </c>
      <c r="FE85">
        <v>0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</row>
    <row r="86" spans="1:175" x14ac:dyDescent="0.2">
      <c r="A86" t="s">
        <v>191</v>
      </c>
      <c r="B86" t="s">
        <v>204</v>
      </c>
      <c r="C86">
        <v>42186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0</v>
      </c>
      <c r="EQ86">
        <v>0</v>
      </c>
      <c r="ER86">
        <v>0</v>
      </c>
      <c r="ES86">
        <v>0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  <c r="FB86">
        <v>0</v>
      </c>
      <c r="FC86">
        <v>0</v>
      </c>
      <c r="FD86">
        <v>0</v>
      </c>
      <c r="FE86">
        <v>0</v>
      </c>
      <c r="FF86">
        <v>0</v>
      </c>
      <c r="FG86">
        <v>0</v>
      </c>
      <c r="FH86">
        <v>0</v>
      </c>
      <c r="FI86">
        <v>0</v>
      </c>
      <c r="FJ86">
        <v>0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</row>
    <row r="87" spans="1:175" x14ac:dyDescent="0.2">
      <c r="A87" t="s">
        <v>191</v>
      </c>
      <c r="B87" t="s">
        <v>204</v>
      </c>
      <c r="C87">
        <v>42213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</row>
    <row r="88" spans="1:175" x14ac:dyDescent="0.2">
      <c r="A88" t="s">
        <v>191</v>
      </c>
      <c r="B88" t="s">
        <v>204</v>
      </c>
      <c r="C88">
        <v>42214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0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0</v>
      </c>
      <c r="FL88">
        <v>0</v>
      </c>
      <c r="FM88">
        <v>0</v>
      </c>
      <c r="FN88">
        <v>0</v>
      </c>
      <c r="FO88">
        <v>0</v>
      </c>
      <c r="FP88">
        <v>0</v>
      </c>
      <c r="FQ88">
        <v>0</v>
      </c>
      <c r="FR88">
        <v>0</v>
      </c>
      <c r="FS88">
        <v>0</v>
      </c>
    </row>
    <row r="89" spans="1:175" x14ac:dyDescent="0.2">
      <c r="A89" t="s">
        <v>191</v>
      </c>
      <c r="B89" t="s">
        <v>204</v>
      </c>
      <c r="C89">
        <v>42233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0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0</v>
      </c>
      <c r="FS89">
        <v>0</v>
      </c>
    </row>
    <row r="90" spans="1:175" x14ac:dyDescent="0.2">
      <c r="A90" t="s">
        <v>191</v>
      </c>
      <c r="B90" t="s">
        <v>204</v>
      </c>
      <c r="C90">
        <v>42234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0</v>
      </c>
      <c r="EQ90">
        <v>0</v>
      </c>
      <c r="ER90">
        <v>0</v>
      </c>
      <c r="ES90">
        <v>0</v>
      </c>
      <c r="ET90">
        <v>0</v>
      </c>
      <c r="EU90">
        <v>0</v>
      </c>
      <c r="EV90">
        <v>0</v>
      </c>
      <c r="EW90">
        <v>0</v>
      </c>
      <c r="EX90">
        <v>0</v>
      </c>
      <c r="EY90">
        <v>0</v>
      </c>
      <c r="EZ90">
        <v>0</v>
      </c>
      <c r="FA90">
        <v>0</v>
      </c>
      <c r="FB90">
        <v>0</v>
      </c>
      <c r="FC90">
        <v>0</v>
      </c>
      <c r="FD90">
        <v>0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</row>
    <row r="91" spans="1:175" x14ac:dyDescent="0.2">
      <c r="A91" t="s">
        <v>191</v>
      </c>
      <c r="B91" t="s">
        <v>204</v>
      </c>
      <c r="C91">
        <v>42242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</row>
    <row r="92" spans="1:175" x14ac:dyDescent="0.2">
      <c r="A92" t="s">
        <v>191</v>
      </c>
      <c r="B92" t="s">
        <v>204</v>
      </c>
      <c r="C92">
        <v>42243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</row>
    <row r="93" spans="1:175" x14ac:dyDescent="0.2">
      <c r="A93" t="s">
        <v>191</v>
      </c>
      <c r="B93" t="s">
        <v>204</v>
      </c>
      <c r="C93">
        <v>42244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0</v>
      </c>
      <c r="FA93">
        <v>0</v>
      </c>
      <c r="FB93">
        <v>0</v>
      </c>
      <c r="FC93">
        <v>0</v>
      </c>
      <c r="FD93">
        <v>0</v>
      </c>
      <c r="FE93">
        <v>0</v>
      </c>
      <c r="FF93">
        <v>0</v>
      </c>
      <c r="FG93">
        <v>0</v>
      </c>
      <c r="FH93">
        <v>0</v>
      </c>
      <c r="FI93">
        <v>0</v>
      </c>
      <c r="FJ93">
        <v>0</v>
      </c>
      <c r="FK93">
        <v>0</v>
      </c>
      <c r="FL93">
        <v>0</v>
      </c>
      <c r="FM93">
        <v>0</v>
      </c>
      <c r="FN93">
        <v>0</v>
      </c>
      <c r="FO93">
        <v>0</v>
      </c>
      <c r="FP93">
        <v>0</v>
      </c>
      <c r="FQ93">
        <v>0</v>
      </c>
      <c r="FR93">
        <v>0</v>
      </c>
      <c r="FS93">
        <v>0</v>
      </c>
    </row>
    <row r="94" spans="1:175" x14ac:dyDescent="0.2">
      <c r="A94" t="s">
        <v>191</v>
      </c>
      <c r="B94" t="s">
        <v>204</v>
      </c>
      <c r="C94">
        <v>42256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N94">
        <v>0</v>
      </c>
      <c r="EO94">
        <v>0</v>
      </c>
      <c r="EP94">
        <v>0</v>
      </c>
      <c r="EQ94">
        <v>0</v>
      </c>
      <c r="ER94">
        <v>0</v>
      </c>
      <c r="ES94">
        <v>0</v>
      </c>
      <c r="ET94">
        <v>0</v>
      </c>
      <c r="EU94">
        <v>0</v>
      </c>
      <c r="EV94">
        <v>0</v>
      </c>
      <c r="EW94">
        <v>0</v>
      </c>
      <c r="EX94">
        <v>0</v>
      </c>
      <c r="EY94">
        <v>0</v>
      </c>
      <c r="EZ94">
        <v>0</v>
      </c>
      <c r="FA94">
        <v>0</v>
      </c>
      <c r="FB94">
        <v>0</v>
      </c>
      <c r="FC94">
        <v>0</v>
      </c>
      <c r="FD94">
        <v>0</v>
      </c>
      <c r="FE94">
        <v>0</v>
      </c>
      <c r="FF94">
        <v>0</v>
      </c>
      <c r="FG94">
        <v>0</v>
      </c>
      <c r="FH94">
        <v>0</v>
      </c>
      <c r="FI94">
        <v>0</v>
      </c>
      <c r="FJ94">
        <v>0</v>
      </c>
      <c r="FK94">
        <v>0</v>
      </c>
      <c r="FL94">
        <v>0</v>
      </c>
      <c r="FM94">
        <v>0</v>
      </c>
      <c r="FN94">
        <v>0</v>
      </c>
      <c r="FO94">
        <v>0</v>
      </c>
      <c r="FP94">
        <v>0</v>
      </c>
      <c r="FQ94">
        <v>0</v>
      </c>
      <c r="FR94">
        <v>0</v>
      </c>
      <c r="FS94">
        <v>0</v>
      </c>
    </row>
    <row r="95" spans="1:175" x14ac:dyDescent="0.2">
      <c r="A95" t="s">
        <v>191</v>
      </c>
      <c r="B95" t="s">
        <v>204</v>
      </c>
      <c r="C95">
        <v>42257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N95">
        <v>0</v>
      </c>
      <c r="EO95">
        <v>0</v>
      </c>
      <c r="EP95">
        <v>0</v>
      </c>
      <c r="EQ95">
        <v>0</v>
      </c>
      <c r="ER95">
        <v>0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0</v>
      </c>
      <c r="FE95">
        <v>0</v>
      </c>
      <c r="FF95">
        <v>0</v>
      </c>
      <c r="FG95">
        <v>0</v>
      </c>
      <c r="FH95">
        <v>0</v>
      </c>
      <c r="FI95">
        <v>0</v>
      </c>
      <c r="FJ95">
        <v>0</v>
      </c>
      <c r="FK95">
        <v>0</v>
      </c>
      <c r="FL95">
        <v>0</v>
      </c>
      <c r="FM95">
        <v>0</v>
      </c>
      <c r="FN95">
        <v>0</v>
      </c>
      <c r="FO95">
        <v>0</v>
      </c>
      <c r="FP95">
        <v>0</v>
      </c>
      <c r="FQ95">
        <v>0</v>
      </c>
      <c r="FR95">
        <v>0</v>
      </c>
      <c r="FS95">
        <v>0</v>
      </c>
    </row>
    <row r="96" spans="1:175" x14ac:dyDescent="0.2">
      <c r="A96" t="s">
        <v>191</v>
      </c>
      <c r="B96" t="s">
        <v>204</v>
      </c>
      <c r="C96">
        <v>42258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0</v>
      </c>
      <c r="EN96">
        <v>0</v>
      </c>
      <c r="EO96">
        <v>0</v>
      </c>
      <c r="EP96">
        <v>0</v>
      </c>
      <c r="EQ96">
        <v>0</v>
      </c>
      <c r="ER96">
        <v>0</v>
      </c>
      <c r="ES96">
        <v>0</v>
      </c>
      <c r="ET96">
        <v>0</v>
      </c>
      <c r="EU96">
        <v>0</v>
      </c>
      <c r="EV96">
        <v>0</v>
      </c>
      <c r="EW96">
        <v>0</v>
      </c>
      <c r="EX96">
        <v>0</v>
      </c>
      <c r="EY96">
        <v>0</v>
      </c>
      <c r="EZ96">
        <v>0</v>
      </c>
      <c r="FA96">
        <v>0</v>
      </c>
      <c r="FB96">
        <v>0</v>
      </c>
      <c r="FC96">
        <v>0</v>
      </c>
      <c r="FD96">
        <v>0</v>
      </c>
      <c r="FE96">
        <v>0</v>
      </c>
      <c r="FF96">
        <v>0</v>
      </c>
      <c r="FG96">
        <v>0</v>
      </c>
      <c r="FH96">
        <v>0</v>
      </c>
      <c r="FI96">
        <v>0</v>
      </c>
      <c r="FJ96">
        <v>0</v>
      </c>
      <c r="FK96">
        <v>0</v>
      </c>
      <c r="FL96">
        <v>0</v>
      </c>
      <c r="FM96">
        <v>0</v>
      </c>
      <c r="FN96">
        <v>0</v>
      </c>
      <c r="FO96">
        <v>0</v>
      </c>
      <c r="FP96">
        <v>0</v>
      </c>
      <c r="FQ96">
        <v>0</v>
      </c>
      <c r="FR96">
        <v>0</v>
      </c>
      <c r="FS96">
        <v>0</v>
      </c>
    </row>
    <row r="97" spans="1:175" x14ac:dyDescent="0.2">
      <c r="A97" t="s">
        <v>191</v>
      </c>
      <c r="B97" t="s">
        <v>204</v>
      </c>
      <c r="C97" t="s">
        <v>2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0</v>
      </c>
      <c r="DQ97">
        <v>0</v>
      </c>
      <c r="DR97">
        <v>0</v>
      </c>
      <c r="DS97">
        <v>0</v>
      </c>
      <c r="DT97">
        <v>0</v>
      </c>
      <c r="DU97">
        <v>0</v>
      </c>
      <c r="DV97">
        <v>0</v>
      </c>
      <c r="DW97">
        <v>0</v>
      </c>
      <c r="DX97">
        <v>0</v>
      </c>
      <c r="DY97">
        <v>0</v>
      </c>
      <c r="DZ97">
        <v>0</v>
      </c>
      <c r="EA97">
        <v>0</v>
      </c>
      <c r="EB97">
        <v>0</v>
      </c>
      <c r="EC97">
        <v>0</v>
      </c>
      <c r="ED97">
        <v>0</v>
      </c>
      <c r="EE97">
        <v>0</v>
      </c>
      <c r="EF97">
        <v>0</v>
      </c>
      <c r="EG97">
        <v>0</v>
      </c>
      <c r="EH97">
        <v>0</v>
      </c>
      <c r="EI97">
        <v>0</v>
      </c>
      <c r="EJ97">
        <v>0</v>
      </c>
      <c r="EK97">
        <v>0</v>
      </c>
      <c r="EL97">
        <v>0</v>
      </c>
      <c r="EM97">
        <v>0</v>
      </c>
      <c r="EN97">
        <v>0</v>
      </c>
      <c r="EO97">
        <v>0</v>
      </c>
      <c r="EP97">
        <v>0</v>
      </c>
      <c r="EQ97">
        <v>0</v>
      </c>
      <c r="ER97">
        <v>0</v>
      </c>
      <c r="ES97">
        <v>0</v>
      </c>
      <c r="ET97">
        <v>0</v>
      </c>
      <c r="EU97">
        <v>0</v>
      </c>
      <c r="EV97">
        <v>0</v>
      </c>
      <c r="EW97">
        <v>0</v>
      </c>
      <c r="EX97">
        <v>0</v>
      </c>
      <c r="EY97">
        <v>0</v>
      </c>
      <c r="EZ97">
        <v>0</v>
      </c>
      <c r="FA97">
        <v>0</v>
      </c>
      <c r="FB97">
        <v>0</v>
      </c>
      <c r="FC97">
        <v>0</v>
      </c>
      <c r="FD97">
        <v>0</v>
      </c>
      <c r="FE97">
        <v>0</v>
      </c>
      <c r="FF97">
        <v>0</v>
      </c>
      <c r="FG97">
        <v>0</v>
      </c>
      <c r="FH97">
        <v>0</v>
      </c>
      <c r="FI97">
        <v>0</v>
      </c>
      <c r="FJ97">
        <v>0</v>
      </c>
      <c r="FK97">
        <v>0</v>
      </c>
      <c r="FL97">
        <v>0</v>
      </c>
      <c r="FM97">
        <v>0</v>
      </c>
      <c r="FN97">
        <v>0</v>
      </c>
      <c r="FO97">
        <v>0</v>
      </c>
      <c r="FP97">
        <v>0</v>
      </c>
      <c r="FQ97">
        <v>0</v>
      </c>
      <c r="FR97">
        <v>0</v>
      </c>
      <c r="FS97">
        <v>0</v>
      </c>
    </row>
    <row r="98" spans="1:175" x14ac:dyDescent="0.2">
      <c r="A98" t="s">
        <v>191</v>
      </c>
      <c r="B98" t="s">
        <v>1</v>
      </c>
      <c r="C98">
        <v>42167</v>
      </c>
      <c r="D98">
        <v>26</v>
      </c>
      <c r="E98">
        <v>232</v>
      </c>
      <c r="F98">
        <v>182.34030000000001</v>
      </c>
      <c r="G98">
        <v>179.91210000000001</v>
      </c>
      <c r="H98">
        <v>177.6748</v>
      </c>
      <c r="I98">
        <v>175.6541</v>
      </c>
      <c r="J98">
        <v>176.9436</v>
      </c>
      <c r="K98">
        <v>182.7655</v>
      </c>
      <c r="L98">
        <v>190.2458</v>
      </c>
      <c r="M98">
        <v>202.08420000000001</v>
      </c>
      <c r="N98">
        <v>212.55439999999999</v>
      </c>
      <c r="O98">
        <v>221.44659999999999</v>
      </c>
      <c r="P98">
        <v>230.57210000000001</v>
      </c>
      <c r="Q98">
        <v>234.5583</v>
      </c>
      <c r="R98">
        <v>232.1266</v>
      </c>
      <c r="S98">
        <v>234.58510000000001</v>
      </c>
      <c r="T98">
        <v>234.4057</v>
      </c>
      <c r="U98">
        <v>236.94290000000001</v>
      </c>
      <c r="V98">
        <v>234.19649999999999</v>
      </c>
      <c r="W98">
        <v>224.31720000000001</v>
      </c>
      <c r="X98">
        <v>208.3597</v>
      </c>
      <c r="Y98">
        <v>199.07239999999999</v>
      </c>
      <c r="Z98">
        <v>194.2182</v>
      </c>
      <c r="AA98">
        <v>189.5025</v>
      </c>
      <c r="AB98">
        <v>185.12729999999999</v>
      </c>
      <c r="AC98">
        <v>181.614</v>
      </c>
      <c r="AD98">
        <v>-2.83377E-2</v>
      </c>
      <c r="AE98">
        <v>0.16007160000000001</v>
      </c>
      <c r="AF98">
        <v>-4.6283400000000002E-2</v>
      </c>
      <c r="AG98">
        <v>8.6449399999999996E-2</v>
      </c>
      <c r="AH98">
        <v>-0.23224449999999999</v>
      </c>
      <c r="AI98">
        <v>0.2166508</v>
      </c>
      <c r="AJ98">
        <v>0.33935470000000001</v>
      </c>
      <c r="AK98">
        <v>0.29389159999999998</v>
      </c>
      <c r="AL98">
        <v>-0.767011</v>
      </c>
      <c r="AM98">
        <v>-0.82369769999999998</v>
      </c>
      <c r="AN98">
        <v>-0.2034811</v>
      </c>
      <c r="AO98">
        <v>0.67175629999999997</v>
      </c>
      <c r="AP98">
        <v>0.41828379999999998</v>
      </c>
      <c r="AQ98">
        <v>0.42207139999999999</v>
      </c>
      <c r="AR98">
        <v>0.55769559999999996</v>
      </c>
      <c r="AS98">
        <v>0.71296630000000005</v>
      </c>
      <c r="AT98">
        <v>1.198361</v>
      </c>
      <c r="AU98">
        <v>0.79764999999999997</v>
      </c>
      <c r="AV98">
        <v>0.70939240000000003</v>
      </c>
      <c r="AW98">
        <v>0.190057</v>
      </c>
      <c r="AX98">
        <v>0.40990339999999997</v>
      </c>
      <c r="AY98">
        <v>0.26448880000000002</v>
      </c>
      <c r="AZ98">
        <v>0.19102649999999999</v>
      </c>
      <c r="BA98">
        <v>0.1215292</v>
      </c>
      <c r="BB98">
        <v>7.8673000000000007E-3</v>
      </c>
      <c r="BC98">
        <v>0.22005910000000001</v>
      </c>
      <c r="BD98">
        <v>-5.5630999999999996E-3</v>
      </c>
      <c r="BE98">
        <v>0.1248384</v>
      </c>
      <c r="BF98">
        <v>-0.19234560000000001</v>
      </c>
      <c r="BG98">
        <v>0.25658690000000001</v>
      </c>
      <c r="BH98">
        <v>0.38698949999999999</v>
      </c>
      <c r="BI98">
        <v>0.34624100000000002</v>
      </c>
      <c r="BJ98">
        <v>-0.69278439999999997</v>
      </c>
      <c r="BK98">
        <v>-0.73434900000000003</v>
      </c>
      <c r="BL98">
        <v>-9.2688999999999994E-2</v>
      </c>
      <c r="BM98">
        <v>0.78395280000000001</v>
      </c>
      <c r="BN98">
        <v>0.52825829999999996</v>
      </c>
      <c r="BO98">
        <v>0.52710100000000004</v>
      </c>
      <c r="BP98">
        <v>0.66781690000000005</v>
      </c>
      <c r="BQ98">
        <v>0.82199069999999996</v>
      </c>
      <c r="BR98">
        <v>1.3115110000000001</v>
      </c>
      <c r="BS98">
        <v>0.89719179999999998</v>
      </c>
      <c r="BT98">
        <v>0.79218730000000004</v>
      </c>
      <c r="BU98">
        <v>0.266044</v>
      </c>
      <c r="BV98">
        <v>0.47838789999999998</v>
      </c>
      <c r="BW98">
        <v>0.33388109999999999</v>
      </c>
      <c r="BX98">
        <v>0.256471</v>
      </c>
      <c r="BY98">
        <v>0.1814066</v>
      </c>
      <c r="BZ98">
        <v>3.2942699999999998E-2</v>
      </c>
      <c r="CA98">
        <v>0.26160620000000001</v>
      </c>
      <c r="CB98">
        <v>2.2639599999999999E-2</v>
      </c>
      <c r="CC98">
        <v>0.15142649999999999</v>
      </c>
      <c r="CD98">
        <v>-0.16471169999999999</v>
      </c>
      <c r="CE98">
        <v>0.28424650000000001</v>
      </c>
      <c r="CF98">
        <v>0.4199812</v>
      </c>
      <c r="CG98">
        <v>0.382498</v>
      </c>
      <c r="CH98">
        <v>-0.64137529999999998</v>
      </c>
      <c r="CI98">
        <v>-0.67246629999999996</v>
      </c>
      <c r="CJ98">
        <v>-1.5954800000000002E-2</v>
      </c>
      <c r="CK98">
        <v>0.86165979999999998</v>
      </c>
      <c r="CL98">
        <v>0.60442629999999997</v>
      </c>
      <c r="CM98">
        <v>0.59984420000000005</v>
      </c>
      <c r="CN98">
        <v>0.74408649999999998</v>
      </c>
      <c r="CO98">
        <v>0.89750070000000004</v>
      </c>
      <c r="CP98">
        <v>1.3898790000000001</v>
      </c>
      <c r="CQ98">
        <v>0.96613420000000005</v>
      </c>
      <c r="CR98">
        <v>0.84953080000000003</v>
      </c>
      <c r="CS98">
        <v>0.31867240000000002</v>
      </c>
      <c r="CT98">
        <v>0.52582010000000001</v>
      </c>
      <c r="CU98">
        <v>0.3819419</v>
      </c>
      <c r="CV98">
        <v>0.3017977</v>
      </c>
      <c r="CW98">
        <v>0.2228774</v>
      </c>
      <c r="CX98">
        <v>5.8018199999999999E-2</v>
      </c>
      <c r="CY98">
        <v>0.30315320000000001</v>
      </c>
      <c r="CZ98">
        <v>5.0842400000000003E-2</v>
      </c>
      <c r="DA98">
        <v>0.1780146</v>
      </c>
      <c r="DB98">
        <v>-0.1370778</v>
      </c>
      <c r="DC98">
        <v>0.31190610000000002</v>
      </c>
      <c r="DD98">
        <v>0.45297300000000001</v>
      </c>
      <c r="DE98">
        <v>0.41875499999999999</v>
      </c>
      <c r="DF98">
        <v>-0.5899662</v>
      </c>
      <c r="DG98">
        <v>-0.61058369999999995</v>
      </c>
      <c r="DH98">
        <v>6.07795E-2</v>
      </c>
      <c r="DI98">
        <v>0.9393667</v>
      </c>
      <c r="DJ98">
        <v>0.68059429999999999</v>
      </c>
      <c r="DK98">
        <v>0.6725875</v>
      </c>
      <c r="DL98">
        <v>0.82035610000000003</v>
      </c>
      <c r="DM98">
        <v>0.97301070000000001</v>
      </c>
      <c r="DN98">
        <v>1.4682459999999999</v>
      </c>
      <c r="DO98">
        <v>1.0350760000000001</v>
      </c>
      <c r="DP98">
        <v>0.90687430000000002</v>
      </c>
      <c r="DQ98">
        <v>0.37130079999999999</v>
      </c>
      <c r="DR98">
        <v>0.57325230000000005</v>
      </c>
      <c r="DS98">
        <v>0.43000270000000002</v>
      </c>
      <c r="DT98">
        <v>0.3471243</v>
      </c>
      <c r="DU98">
        <v>0.26434829999999998</v>
      </c>
      <c r="DV98">
        <v>9.4223100000000004E-2</v>
      </c>
      <c r="DW98">
        <v>0.36314069999999998</v>
      </c>
      <c r="DX98">
        <v>9.1562699999999997E-2</v>
      </c>
      <c r="DY98">
        <v>0.2164035</v>
      </c>
      <c r="DZ98">
        <v>-9.7178799999999996E-2</v>
      </c>
      <c r="EA98">
        <v>0.35184209999999999</v>
      </c>
      <c r="EB98">
        <v>0.50060780000000005</v>
      </c>
      <c r="EC98">
        <v>0.47110429999999998</v>
      </c>
      <c r="ED98">
        <v>-0.51573959999999996</v>
      </c>
      <c r="EE98">
        <v>-0.52123489999999995</v>
      </c>
      <c r="EF98">
        <v>0.17157159999999999</v>
      </c>
      <c r="EG98">
        <v>1.051563</v>
      </c>
      <c r="EH98">
        <v>0.79056879999999996</v>
      </c>
      <c r="EI98">
        <v>0.777617</v>
      </c>
      <c r="EJ98">
        <v>0.93047740000000001</v>
      </c>
      <c r="EK98">
        <v>1.0820350000000001</v>
      </c>
      <c r="EL98">
        <v>1.581396</v>
      </c>
      <c r="EM98">
        <v>1.1346179999999999</v>
      </c>
      <c r="EN98">
        <v>0.98966929999999997</v>
      </c>
      <c r="EO98">
        <v>0.44728780000000001</v>
      </c>
      <c r="EP98">
        <v>0.64173670000000005</v>
      </c>
      <c r="EQ98">
        <v>0.49939499999999998</v>
      </c>
      <c r="ER98">
        <v>0.41256880000000001</v>
      </c>
      <c r="ES98">
        <v>0.32422570000000001</v>
      </c>
      <c r="ET98">
        <v>64.427729999999997</v>
      </c>
      <c r="EU98">
        <v>63.585099999999997</v>
      </c>
      <c r="EV98">
        <v>62.625360000000001</v>
      </c>
      <c r="EW98">
        <v>61.628529999999998</v>
      </c>
      <c r="EX98">
        <v>60.838050000000003</v>
      </c>
      <c r="EY98">
        <v>60.279159999999997</v>
      </c>
      <c r="EZ98">
        <v>60.860729999999997</v>
      </c>
      <c r="FA98">
        <v>62.764600000000002</v>
      </c>
      <c r="FB98">
        <v>65.660610000000005</v>
      </c>
      <c r="FC98">
        <v>69.329390000000004</v>
      </c>
      <c r="FD98">
        <v>73.580430000000007</v>
      </c>
      <c r="FE98">
        <v>77.337109999999996</v>
      </c>
      <c r="FF98">
        <v>80.627780000000001</v>
      </c>
      <c r="FG98">
        <v>82.04034</v>
      </c>
      <c r="FH98">
        <v>82.538600000000002</v>
      </c>
      <c r="FI98">
        <v>84.09778</v>
      </c>
      <c r="FJ98">
        <v>84.796480000000003</v>
      </c>
      <c r="FK98">
        <v>84.023349999999994</v>
      </c>
      <c r="FL98">
        <v>81.822010000000006</v>
      </c>
      <c r="FM98">
        <v>78.177030000000002</v>
      </c>
      <c r="FN98">
        <v>73.146640000000005</v>
      </c>
      <c r="FO98">
        <v>70.218350000000001</v>
      </c>
      <c r="FP98">
        <v>68.111050000000006</v>
      </c>
      <c r="FQ98">
        <v>66.521609999999995</v>
      </c>
      <c r="FR98">
        <v>8.7808499999999998E-2</v>
      </c>
      <c r="FS98">
        <v>1</v>
      </c>
    </row>
    <row r="99" spans="1:175" x14ac:dyDescent="0.2">
      <c r="A99" t="s">
        <v>191</v>
      </c>
      <c r="B99" t="s">
        <v>1</v>
      </c>
      <c r="C99">
        <v>42180</v>
      </c>
      <c r="D99">
        <v>35</v>
      </c>
      <c r="E99">
        <v>229</v>
      </c>
      <c r="F99">
        <v>176.21729999999999</v>
      </c>
      <c r="G99">
        <v>174.16050000000001</v>
      </c>
      <c r="H99">
        <v>173.0094</v>
      </c>
      <c r="I99">
        <v>172.4521</v>
      </c>
      <c r="J99">
        <v>174.90479999999999</v>
      </c>
      <c r="K99">
        <v>179.08580000000001</v>
      </c>
      <c r="L99">
        <v>187.3802</v>
      </c>
      <c r="M99">
        <v>196.54939999999999</v>
      </c>
      <c r="N99">
        <v>208.04949999999999</v>
      </c>
      <c r="O99">
        <v>218.4486</v>
      </c>
      <c r="P99">
        <v>227.03739999999999</v>
      </c>
      <c r="Q99">
        <v>231.7269</v>
      </c>
      <c r="R99">
        <v>233.28280000000001</v>
      </c>
      <c r="S99">
        <v>236.25489999999999</v>
      </c>
      <c r="T99">
        <v>237.5461</v>
      </c>
      <c r="U99">
        <v>237.48140000000001</v>
      </c>
      <c r="V99">
        <v>234.64259999999999</v>
      </c>
      <c r="W99">
        <v>223.64519999999999</v>
      </c>
      <c r="X99">
        <v>208.07079999999999</v>
      </c>
      <c r="Y99">
        <v>198.3588</v>
      </c>
      <c r="Z99">
        <v>193.82749999999999</v>
      </c>
      <c r="AA99">
        <v>188.34630000000001</v>
      </c>
      <c r="AB99">
        <v>183.31389999999999</v>
      </c>
      <c r="AC99">
        <v>181.2089</v>
      </c>
      <c r="AD99">
        <v>-0.26451200000000002</v>
      </c>
      <c r="AE99">
        <v>-0.40548600000000001</v>
      </c>
      <c r="AF99">
        <v>-0.32515090000000002</v>
      </c>
      <c r="AG99">
        <v>-2.4175499999999999E-2</v>
      </c>
      <c r="AH99">
        <v>0.25246469999999999</v>
      </c>
      <c r="AI99">
        <v>0.53835449999999996</v>
      </c>
      <c r="AJ99">
        <v>0.84831579999999995</v>
      </c>
      <c r="AK99">
        <v>8.1031900000000004E-2</v>
      </c>
      <c r="AL99">
        <v>-0.30016359999999997</v>
      </c>
      <c r="AM99">
        <v>-0.322131</v>
      </c>
      <c r="AN99">
        <v>0.39361180000000001</v>
      </c>
      <c r="AO99">
        <v>0.9397529</v>
      </c>
      <c r="AP99">
        <v>0.59369939999999999</v>
      </c>
      <c r="AQ99">
        <v>2.1924260000000002</v>
      </c>
      <c r="AR99">
        <v>5.0140880000000001</v>
      </c>
      <c r="AS99">
        <v>5.1338439999999999</v>
      </c>
      <c r="AT99">
        <v>5.0232599999999996</v>
      </c>
      <c r="AU99">
        <v>4.2299930000000003</v>
      </c>
      <c r="AV99">
        <v>2.7652779999999999</v>
      </c>
      <c r="AW99">
        <v>2.7143199999999998</v>
      </c>
      <c r="AX99">
        <v>2.9546730000000001</v>
      </c>
      <c r="AY99">
        <v>2.3938380000000001</v>
      </c>
      <c r="AZ99">
        <v>0.98342430000000003</v>
      </c>
      <c r="BA99">
        <v>-0.46714129999999998</v>
      </c>
      <c r="BB99">
        <v>-0.23107659999999999</v>
      </c>
      <c r="BC99">
        <v>-0.36974899999999999</v>
      </c>
      <c r="BD99">
        <v>-0.29092509999999999</v>
      </c>
      <c r="BE99">
        <v>9.9743000000000002E-3</v>
      </c>
      <c r="BF99">
        <v>0.30092829999999998</v>
      </c>
      <c r="BG99">
        <v>0.58762130000000001</v>
      </c>
      <c r="BH99">
        <v>0.89002570000000003</v>
      </c>
      <c r="BI99">
        <v>0.12277490000000001</v>
      </c>
      <c r="BJ99">
        <v>-0.2400708</v>
      </c>
      <c r="BK99">
        <v>-0.21769369999999999</v>
      </c>
      <c r="BL99">
        <v>0.53433549999999996</v>
      </c>
      <c r="BM99">
        <v>1.062964</v>
      </c>
      <c r="BN99">
        <v>0.71195940000000002</v>
      </c>
      <c r="BO99">
        <v>2.2993540000000001</v>
      </c>
      <c r="BP99">
        <v>5.1254869999999997</v>
      </c>
      <c r="BQ99">
        <v>5.2382629999999999</v>
      </c>
      <c r="BR99">
        <v>5.1271930000000001</v>
      </c>
      <c r="BS99">
        <v>4.3269549999999999</v>
      </c>
      <c r="BT99">
        <v>2.858549</v>
      </c>
      <c r="BU99">
        <v>2.814797</v>
      </c>
      <c r="BV99">
        <v>3.0473680000000001</v>
      </c>
      <c r="BW99">
        <v>2.4855239999999998</v>
      </c>
      <c r="BX99">
        <v>1.0599909999999999</v>
      </c>
      <c r="BY99">
        <v>-0.40759010000000001</v>
      </c>
      <c r="BZ99">
        <v>-0.2079193</v>
      </c>
      <c r="CA99">
        <v>-0.34499760000000002</v>
      </c>
      <c r="CB99">
        <v>-0.26722040000000002</v>
      </c>
      <c r="CC99">
        <v>3.3626299999999998E-2</v>
      </c>
      <c r="CD99">
        <v>0.33449400000000001</v>
      </c>
      <c r="CE99">
        <v>0.62174339999999995</v>
      </c>
      <c r="CF99">
        <v>0.91891400000000001</v>
      </c>
      <c r="CG99">
        <v>0.15168609999999999</v>
      </c>
      <c r="CH99">
        <v>-0.19845070000000001</v>
      </c>
      <c r="CI99">
        <v>-0.14536070000000001</v>
      </c>
      <c r="CJ99">
        <v>0.63180029999999998</v>
      </c>
      <c r="CK99">
        <v>1.1483000000000001</v>
      </c>
      <c r="CL99">
        <v>0.79386590000000001</v>
      </c>
      <c r="CM99">
        <v>2.3734120000000001</v>
      </c>
      <c r="CN99">
        <v>5.202642</v>
      </c>
      <c r="CO99">
        <v>5.3105830000000003</v>
      </c>
      <c r="CP99">
        <v>5.1991759999999996</v>
      </c>
      <c r="CQ99">
        <v>4.3941109999999997</v>
      </c>
      <c r="CR99">
        <v>2.9231479999999999</v>
      </c>
      <c r="CS99">
        <v>2.884388</v>
      </c>
      <c r="CT99">
        <v>3.1115680000000001</v>
      </c>
      <c r="CU99">
        <v>2.549026</v>
      </c>
      <c r="CV99">
        <v>1.113021</v>
      </c>
      <c r="CW99">
        <v>-0.36634519999999998</v>
      </c>
      <c r="CX99">
        <v>-0.18476200000000001</v>
      </c>
      <c r="CY99">
        <v>-0.32024619999999998</v>
      </c>
      <c r="CZ99">
        <v>-0.2435157</v>
      </c>
      <c r="DA99">
        <v>5.7278299999999997E-2</v>
      </c>
      <c r="DB99">
        <v>0.36805969999999999</v>
      </c>
      <c r="DC99">
        <v>0.65586540000000004</v>
      </c>
      <c r="DD99">
        <v>0.94780220000000004</v>
      </c>
      <c r="DE99">
        <v>0.18059720000000001</v>
      </c>
      <c r="DF99">
        <v>-0.15683059999999999</v>
      </c>
      <c r="DG99">
        <v>-7.3027700000000001E-2</v>
      </c>
      <c r="DH99">
        <v>0.7292651</v>
      </c>
      <c r="DI99">
        <v>1.233635</v>
      </c>
      <c r="DJ99">
        <v>0.87577240000000001</v>
      </c>
      <c r="DK99">
        <v>2.44747</v>
      </c>
      <c r="DL99">
        <v>5.2797980000000004</v>
      </c>
      <c r="DM99">
        <v>5.3829029999999998</v>
      </c>
      <c r="DN99">
        <v>5.2711600000000001</v>
      </c>
      <c r="DO99">
        <v>4.4612670000000003</v>
      </c>
      <c r="DP99">
        <v>2.9877470000000002</v>
      </c>
      <c r="DQ99">
        <v>2.9539780000000002</v>
      </c>
      <c r="DR99">
        <v>3.1757689999999998</v>
      </c>
      <c r="DS99">
        <v>2.612527</v>
      </c>
      <c r="DT99">
        <v>1.1660509999999999</v>
      </c>
      <c r="DU99">
        <v>-0.32510020000000001</v>
      </c>
      <c r="DV99">
        <v>-0.15132660000000001</v>
      </c>
      <c r="DW99">
        <v>-0.28450920000000002</v>
      </c>
      <c r="DX99">
        <v>-0.2092899</v>
      </c>
      <c r="DY99">
        <v>9.1427999999999995E-2</v>
      </c>
      <c r="DZ99">
        <v>0.41652319999999998</v>
      </c>
      <c r="EA99">
        <v>0.70513219999999999</v>
      </c>
      <c r="EB99">
        <v>0.98951210000000001</v>
      </c>
      <c r="EC99">
        <v>0.22234029999999999</v>
      </c>
      <c r="ED99">
        <v>-9.6737799999999999E-2</v>
      </c>
      <c r="EE99">
        <v>3.1409600000000003E-2</v>
      </c>
      <c r="EF99">
        <v>0.86998869999999995</v>
      </c>
      <c r="EG99">
        <v>1.356846</v>
      </c>
      <c r="EH99">
        <v>0.99403240000000004</v>
      </c>
      <c r="EI99">
        <v>2.5543979999999999</v>
      </c>
      <c r="EJ99">
        <v>5.391197</v>
      </c>
      <c r="EK99">
        <v>5.4873209999999997</v>
      </c>
      <c r="EL99">
        <v>5.3750929999999997</v>
      </c>
      <c r="EM99">
        <v>4.5582279999999997</v>
      </c>
      <c r="EN99">
        <v>3.0810179999999998</v>
      </c>
      <c r="EO99">
        <v>3.0544560000000001</v>
      </c>
      <c r="EP99">
        <v>3.2684639999999998</v>
      </c>
      <c r="EQ99">
        <v>2.7042130000000002</v>
      </c>
      <c r="ER99">
        <v>1.2426170000000001</v>
      </c>
      <c r="ES99">
        <v>-0.26554899999999998</v>
      </c>
      <c r="ET99">
        <v>63.36356</v>
      </c>
      <c r="EU99">
        <v>62.648650000000004</v>
      </c>
      <c r="EV99">
        <v>62.478009999999998</v>
      </c>
      <c r="EW99">
        <v>61.538879999999999</v>
      </c>
      <c r="EX99">
        <v>60.902659999999997</v>
      </c>
      <c r="EY99">
        <v>61.375419999999998</v>
      </c>
      <c r="EZ99">
        <v>61.976260000000003</v>
      </c>
      <c r="FA99">
        <v>64.422929999999994</v>
      </c>
      <c r="FB99">
        <v>67.763050000000007</v>
      </c>
      <c r="FC99">
        <v>71.294759999999997</v>
      </c>
      <c r="FD99">
        <v>74.128680000000003</v>
      </c>
      <c r="FE99">
        <v>78.010000000000005</v>
      </c>
      <c r="FF99">
        <v>81.565899999999999</v>
      </c>
      <c r="FG99">
        <v>84.026250000000005</v>
      </c>
      <c r="FH99">
        <v>86.109120000000004</v>
      </c>
      <c r="FI99">
        <v>86.823939999999993</v>
      </c>
      <c r="FJ99">
        <v>86.411090000000002</v>
      </c>
      <c r="FK99">
        <v>85.761070000000004</v>
      </c>
      <c r="FL99">
        <v>84.356290000000001</v>
      </c>
      <c r="FM99">
        <v>79.709580000000003</v>
      </c>
      <c r="FN99">
        <v>74.819270000000003</v>
      </c>
      <c r="FO99">
        <v>72.416399999999996</v>
      </c>
      <c r="FP99">
        <v>70.786450000000002</v>
      </c>
      <c r="FQ99">
        <v>69.263819999999996</v>
      </c>
      <c r="FR99">
        <v>0.14127500000000001</v>
      </c>
      <c r="FS99">
        <v>1</v>
      </c>
    </row>
    <row r="100" spans="1:175" x14ac:dyDescent="0.2">
      <c r="A100" t="s">
        <v>191</v>
      </c>
      <c r="B100" t="s">
        <v>1</v>
      </c>
      <c r="C100">
        <v>42181</v>
      </c>
      <c r="D100">
        <v>23</v>
      </c>
      <c r="E100">
        <v>229</v>
      </c>
      <c r="F100">
        <v>179.0412</v>
      </c>
      <c r="G100">
        <v>176.83539999999999</v>
      </c>
      <c r="H100">
        <v>175.69040000000001</v>
      </c>
      <c r="I100">
        <v>175.00139999999999</v>
      </c>
      <c r="J100">
        <v>178.1078</v>
      </c>
      <c r="K100">
        <v>183.3092</v>
      </c>
      <c r="L100">
        <v>192.02869999999999</v>
      </c>
      <c r="M100">
        <v>201.22559999999999</v>
      </c>
      <c r="N100">
        <v>210.5583</v>
      </c>
      <c r="O100">
        <v>220.50909999999999</v>
      </c>
      <c r="P100">
        <v>227.06039999999999</v>
      </c>
      <c r="Q100">
        <v>229.47229999999999</v>
      </c>
      <c r="R100">
        <v>230.28630000000001</v>
      </c>
      <c r="S100">
        <v>232.30889999999999</v>
      </c>
      <c r="T100">
        <v>232.46770000000001</v>
      </c>
      <c r="U100">
        <v>230.95249999999999</v>
      </c>
      <c r="V100">
        <v>228.76560000000001</v>
      </c>
      <c r="W100">
        <v>220.0796</v>
      </c>
      <c r="X100">
        <v>205.22720000000001</v>
      </c>
      <c r="Y100">
        <v>198.34809999999999</v>
      </c>
      <c r="Z100">
        <v>193.51320000000001</v>
      </c>
      <c r="AA100">
        <v>188.9804</v>
      </c>
      <c r="AB100">
        <v>182.5454</v>
      </c>
      <c r="AC100">
        <v>179.07640000000001</v>
      </c>
      <c r="AD100">
        <v>-0.54009090000000004</v>
      </c>
      <c r="AE100">
        <v>-0.48542689999999999</v>
      </c>
      <c r="AF100">
        <v>-0.34540349999999997</v>
      </c>
      <c r="AG100">
        <v>-0.39024039999999999</v>
      </c>
      <c r="AH100">
        <v>-0.31425950000000002</v>
      </c>
      <c r="AI100">
        <v>1.9854999999999999E-3</v>
      </c>
      <c r="AJ100">
        <v>7.6717800000000003E-2</v>
      </c>
      <c r="AK100">
        <v>0.2899157</v>
      </c>
      <c r="AL100">
        <v>0.43092399999999997</v>
      </c>
      <c r="AM100">
        <v>0.60632509999999995</v>
      </c>
      <c r="AN100">
        <v>1.3460840000000001</v>
      </c>
      <c r="AO100">
        <v>1.1363160000000001</v>
      </c>
      <c r="AP100">
        <v>1.3605689999999999</v>
      </c>
      <c r="AQ100">
        <v>2.1628099999999999</v>
      </c>
      <c r="AR100">
        <v>1.693989</v>
      </c>
      <c r="AS100">
        <v>1.871218</v>
      </c>
      <c r="AT100">
        <v>1.4508509999999999</v>
      </c>
      <c r="AU100">
        <v>1.1407419999999999</v>
      </c>
      <c r="AV100">
        <v>0.2932014</v>
      </c>
      <c r="AW100">
        <v>0.29692439999999998</v>
      </c>
      <c r="AX100">
        <v>0.73774379999999995</v>
      </c>
      <c r="AY100">
        <v>0.25330130000000001</v>
      </c>
      <c r="AZ100">
        <v>-3.5597299999999998E-2</v>
      </c>
      <c r="BA100">
        <v>-0.1154211</v>
      </c>
      <c r="BB100">
        <v>-0.42966779999999999</v>
      </c>
      <c r="BC100">
        <v>-0.37298009999999998</v>
      </c>
      <c r="BD100">
        <v>-0.26101289999999999</v>
      </c>
      <c r="BE100">
        <v>-0.31204500000000002</v>
      </c>
      <c r="BF100">
        <v>-0.22778809999999999</v>
      </c>
      <c r="BG100">
        <v>8.5089399999999996E-2</v>
      </c>
      <c r="BH100">
        <v>0.1797086</v>
      </c>
      <c r="BI100">
        <v>0.3865673</v>
      </c>
      <c r="BJ100">
        <v>0.58341259999999995</v>
      </c>
      <c r="BK100">
        <v>0.75477470000000002</v>
      </c>
      <c r="BL100">
        <v>1.5035289999999999</v>
      </c>
      <c r="BM100">
        <v>1.300522</v>
      </c>
      <c r="BN100">
        <v>1.5202199999999999</v>
      </c>
      <c r="BO100">
        <v>2.3269769999999999</v>
      </c>
      <c r="BP100">
        <v>1.8729720000000001</v>
      </c>
      <c r="BQ100">
        <v>2.0546419999999999</v>
      </c>
      <c r="BR100">
        <v>1.626593</v>
      </c>
      <c r="BS100">
        <v>1.3147880000000001</v>
      </c>
      <c r="BT100">
        <v>0.46351160000000002</v>
      </c>
      <c r="BU100">
        <v>0.45260109999999998</v>
      </c>
      <c r="BV100">
        <v>0.90274949999999998</v>
      </c>
      <c r="BW100">
        <v>0.41329680000000002</v>
      </c>
      <c r="BX100">
        <v>0.1142118</v>
      </c>
      <c r="BY100">
        <v>2.4129500000000002E-2</v>
      </c>
      <c r="BZ100">
        <v>-0.35318909999999998</v>
      </c>
      <c r="CA100">
        <v>-0.29509980000000002</v>
      </c>
      <c r="CB100">
        <v>-0.2025642</v>
      </c>
      <c r="CC100">
        <v>-0.25788709999999998</v>
      </c>
      <c r="CD100">
        <v>-0.1678982</v>
      </c>
      <c r="CE100">
        <v>0.14264679999999999</v>
      </c>
      <c r="CF100">
        <v>0.25103969999999998</v>
      </c>
      <c r="CG100">
        <v>0.45350790000000002</v>
      </c>
      <c r="CH100">
        <v>0.68902569999999996</v>
      </c>
      <c r="CI100">
        <v>0.85759059999999998</v>
      </c>
      <c r="CJ100">
        <v>1.6125750000000001</v>
      </c>
      <c r="CK100">
        <v>1.4142520000000001</v>
      </c>
      <c r="CL100">
        <v>1.6307940000000001</v>
      </c>
      <c r="CM100">
        <v>2.4406780000000001</v>
      </c>
      <c r="CN100">
        <v>1.9969349999999999</v>
      </c>
      <c r="CO100">
        <v>2.1816819999999999</v>
      </c>
      <c r="CP100">
        <v>1.7483109999999999</v>
      </c>
      <c r="CQ100">
        <v>1.4353320000000001</v>
      </c>
      <c r="CR100">
        <v>0.58146779999999998</v>
      </c>
      <c r="CS100">
        <v>0.56042239999999999</v>
      </c>
      <c r="CT100">
        <v>1.0170319999999999</v>
      </c>
      <c r="CU100">
        <v>0.52410920000000005</v>
      </c>
      <c r="CV100">
        <v>0.217969</v>
      </c>
      <c r="CW100">
        <v>0.1207819</v>
      </c>
      <c r="CX100">
        <v>-0.27671040000000002</v>
      </c>
      <c r="CY100">
        <v>-0.21721950000000001</v>
      </c>
      <c r="CZ100">
        <v>-0.14411550000000001</v>
      </c>
      <c r="DA100">
        <v>-0.2037292</v>
      </c>
      <c r="DB100">
        <v>-0.1080083</v>
      </c>
      <c r="DC100">
        <v>0.2002043</v>
      </c>
      <c r="DD100">
        <v>0.32237090000000002</v>
      </c>
      <c r="DE100">
        <v>0.52044849999999998</v>
      </c>
      <c r="DF100">
        <v>0.79463879999999998</v>
      </c>
      <c r="DG100">
        <v>0.96040639999999999</v>
      </c>
      <c r="DH100">
        <v>1.7216210000000001</v>
      </c>
      <c r="DI100">
        <v>1.527981</v>
      </c>
      <c r="DJ100">
        <v>1.741368</v>
      </c>
      <c r="DK100">
        <v>2.554379</v>
      </c>
      <c r="DL100">
        <v>2.1208979999999999</v>
      </c>
      <c r="DM100">
        <v>2.3087209999999998</v>
      </c>
      <c r="DN100">
        <v>1.8700300000000001</v>
      </c>
      <c r="DO100">
        <v>1.555876</v>
      </c>
      <c r="DP100">
        <v>0.69942409999999999</v>
      </c>
      <c r="DQ100">
        <v>0.66824360000000005</v>
      </c>
      <c r="DR100">
        <v>1.1313150000000001</v>
      </c>
      <c r="DS100">
        <v>0.63492159999999997</v>
      </c>
      <c r="DT100">
        <v>0.32172630000000002</v>
      </c>
      <c r="DU100">
        <v>0.21743419999999999</v>
      </c>
      <c r="DV100">
        <v>-0.1662873</v>
      </c>
      <c r="DW100">
        <v>-0.1047728</v>
      </c>
      <c r="DX100">
        <v>-5.9724800000000001E-2</v>
      </c>
      <c r="DY100">
        <v>-0.1255338</v>
      </c>
      <c r="DZ100">
        <v>-2.1536900000000001E-2</v>
      </c>
      <c r="EA100">
        <v>0.28330810000000001</v>
      </c>
      <c r="EB100">
        <v>0.42536160000000001</v>
      </c>
      <c r="EC100">
        <v>0.61710010000000004</v>
      </c>
      <c r="ED100">
        <v>0.94712739999999995</v>
      </c>
      <c r="EE100">
        <v>1.1088560000000001</v>
      </c>
      <c r="EF100">
        <v>1.8790659999999999</v>
      </c>
      <c r="EG100">
        <v>1.6921870000000001</v>
      </c>
      <c r="EH100">
        <v>1.901019</v>
      </c>
      <c r="EI100">
        <v>2.7185459999999999</v>
      </c>
      <c r="EJ100">
        <v>2.2998810000000001</v>
      </c>
      <c r="EK100">
        <v>2.492146</v>
      </c>
      <c r="EL100">
        <v>2.0457719999999999</v>
      </c>
      <c r="EM100">
        <v>1.7299230000000001</v>
      </c>
      <c r="EN100">
        <v>0.86973420000000001</v>
      </c>
      <c r="EO100">
        <v>0.8239204</v>
      </c>
      <c r="EP100">
        <v>1.2963199999999999</v>
      </c>
      <c r="EQ100">
        <v>0.79491710000000004</v>
      </c>
      <c r="ER100">
        <v>0.47153529999999999</v>
      </c>
      <c r="ES100">
        <v>0.35698489999999999</v>
      </c>
      <c r="ET100">
        <v>67.689899999999994</v>
      </c>
      <c r="EU100">
        <v>66.938079999999999</v>
      </c>
      <c r="EV100">
        <v>65.856409999999997</v>
      </c>
      <c r="EW100">
        <v>64.970590000000001</v>
      </c>
      <c r="EX100">
        <v>64.421620000000004</v>
      </c>
      <c r="EY100">
        <v>63.294110000000003</v>
      </c>
      <c r="EZ100">
        <v>63.522060000000003</v>
      </c>
      <c r="FA100">
        <v>65.47775</v>
      </c>
      <c r="FB100">
        <v>67.518180000000001</v>
      </c>
      <c r="FC100">
        <v>70.661990000000003</v>
      </c>
      <c r="FD100">
        <v>73.458950000000002</v>
      </c>
      <c r="FE100">
        <v>76.723749999999995</v>
      </c>
      <c r="FF100">
        <v>78.927549999999997</v>
      </c>
      <c r="FG100">
        <v>80.845839999999995</v>
      </c>
      <c r="FH100">
        <v>81.246899999999997</v>
      </c>
      <c r="FI100">
        <v>80.963579999999993</v>
      </c>
      <c r="FJ100">
        <v>80.247810000000001</v>
      </c>
      <c r="FK100">
        <v>77.881709999999998</v>
      </c>
      <c r="FL100">
        <v>75.962350000000001</v>
      </c>
      <c r="FM100">
        <v>72.575680000000006</v>
      </c>
      <c r="FN100">
        <v>68.566789999999997</v>
      </c>
      <c r="FO100">
        <v>66.085160000000002</v>
      </c>
      <c r="FP100">
        <v>64.538349999999994</v>
      </c>
      <c r="FQ100">
        <v>62.630699999999997</v>
      </c>
      <c r="FR100">
        <v>0.1175244</v>
      </c>
      <c r="FS100">
        <v>1</v>
      </c>
    </row>
    <row r="101" spans="1:175" x14ac:dyDescent="0.2">
      <c r="A101" t="s">
        <v>191</v>
      </c>
      <c r="B101" t="s">
        <v>1</v>
      </c>
      <c r="C101">
        <v>42185</v>
      </c>
      <c r="D101">
        <v>34</v>
      </c>
      <c r="E101">
        <v>229</v>
      </c>
      <c r="F101">
        <v>177.6156</v>
      </c>
      <c r="G101">
        <v>176.2697</v>
      </c>
      <c r="H101">
        <v>173.45609999999999</v>
      </c>
      <c r="I101">
        <v>172.69280000000001</v>
      </c>
      <c r="J101">
        <v>175.471</v>
      </c>
      <c r="K101">
        <v>181.46940000000001</v>
      </c>
      <c r="L101">
        <v>189.6087</v>
      </c>
      <c r="M101">
        <v>201.49359999999999</v>
      </c>
      <c r="N101">
        <v>211.7011</v>
      </c>
      <c r="O101">
        <v>220.74430000000001</v>
      </c>
      <c r="P101">
        <v>228.78749999999999</v>
      </c>
      <c r="Q101">
        <v>233.8501</v>
      </c>
      <c r="R101">
        <v>236.66419999999999</v>
      </c>
      <c r="S101">
        <v>239.92850000000001</v>
      </c>
      <c r="T101">
        <v>241.43870000000001</v>
      </c>
      <c r="U101">
        <v>242.59569999999999</v>
      </c>
      <c r="V101">
        <v>241.13329999999999</v>
      </c>
      <c r="W101">
        <v>231.47489999999999</v>
      </c>
      <c r="X101">
        <v>214.50129999999999</v>
      </c>
      <c r="Y101">
        <v>205.58340000000001</v>
      </c>
      <c r="Z101">
        <v>199.8185</v>
      </c>
      <c r="AA101">
        <v>194.77189999999999</v>
      </c>
      <c r="AB101">
        <v>188.07140000000001</v>
      </c>
      <c r="AC101">
        <v>184.16919999999999</v>
      </c>
      <c r="AD101">
        <v>1.43179E-2</v>
      </c>
      <c r="AE101">
        <v>0.52725310000000003</v>
      </c>
      <c r="AF101">
        <v>0.64520789999999995</v>
      </c>
      <c r="AG101">
        <v>0.68561079999999996</v>
      </c>
      <c r="AH101">
        <v>0.36160110000000001</v>
      </c>
      <c r="AI101">
        <v>0.1756229</v>
      </c>
      <c r="AJ101">
        <v>-1.1819100000000001E-2</v>
      </c>
      <c r="AK101">
        <v>-0.36514419999999997</v>
      </c>
      <c r="AL101">
        <v>-1.183141</v>
      </c>
      <c r="AM101">
        <v>-1.0302789999999999</v>
      </c>
      <c r="AN101">
        <v>-0.45257320000000001</v>
      </c>
      <c r="AO101">
        <v>-0.33994200000000002</v>
      </c>
      <c r="AP101">
        <v>2.1655199999999999</v>
      </c>
      <c r="AQ101">
        <v>5.9173270000000002</v>
      </c>
      <c r="AR101">
        <v>5.2869780000000004</v>
      </c>
      <c r="AS101">
        <v>5.8576670000000002</v>
      </c>
      <c r="AT101">
        <v>4.5720070000000002</v>
      </c>
      <c r="AU101">
        <v>3.8505410000000002</v>
      </c>
      <c r="AV101">
        <v>3.40523</v>
      </c>
      <c r="AW101">
        <v>2.34849</v>
      </c>
      <c r="AX101">
        <v>2.2886359999999999</v>
      </c>
      <c r="AY101">
        <v>-0.3669944</v>
      </c>
      <c r="AZ101">
        <v>-0.85267360000000003</v>
      </c>
      <c r="BA101">
        <v>-1.0319039999999999</v>
      </c>
      <c r="BB101">
        <v>7.8884899999999994E-2</v>
      </c>
      <c r="BC101">
        <v>0.58568849999999995</v>
      </c>
      <c r="BD101">
        <v>0.70190070000000004</v>
      </c>
      <c r="BE101">
        <v>0.73940969999999995</v>
      </c>
      <c r="BF101">
        <v>0.42318339999999999</v>
      </c>
      <c r="BG101">
        <v>0.2623395</v>
      </c>
      <c r="BH101">
        <v>4.7798E-2</v>
      </c>
      <c r="BI101">
        <v>-0.29706830000000001</v>
      </c>
      <c r="BJ101">
        <v>-1.093143</v>
      </c>
      <c r="BK101">
        <v>-0.90966990000000003</v>
      </c>
      <c r="BL101">
        <v>-0.29337809999999998</v>
      </c>
      <c r="BM101">
        <v>-0.19112899999999999</v>
      </c>
      <c r="BN101">
        <v>2.3256380000000001</v>
      </c>
      <c r="BO101">
        <v>6.0895380000000001</v>
      </c>
      <c r="BP101">
        <v>5.4705769999999996</v>
      </c>
      <c r="BQ101">
        <v>6.045026</v>
      </c>
      <c r="BR101">
        <v>4.7698359999999997</v>
      </c>
      <c r="BS101">
        <v>4.0170849999999998</v>
      </c>
      <c r="BT101">
        <v>3.5771839999999999</v>
      </c>
      <c r="BU101">
        <v>2.5512609999999998</v>
      </c>
      <c r="BV101">
        <v>2.4484919999999999</v>
      </c>
      <c r="BW101">
        <v>-0.21012420000000001</v>
      </c>
      <c r="BX101">
        <v>-0.70330630000000005</v>
      </c>
      <c r="BY101">
        <v>-0.86354180000000003</v>
      </c>
      <c r="BZ101">
        <v>0.1236038</v>
      </c>
      <c r="CA101">
        <v>0.62616079999999996</v>
      </c>
      <c r="CB101">
        <v>0.74116590000000004</v>
      </c>
      <c r="CC101">
        <v>0.77667059999999999</v>
      </c>
      <c r="CD101">
        <v>0.465835</v>
      </c>
      <c r="CE101">
        <v>0.3223992</v>
      </c>
      <c r="CF101">
        <v>8.9088600000000004E-2</v>
      </c>
      <c r="CG101">
        <v>-0.24991920000000001</v>
      </c>
      <c r="CH101">
        <v>-1.0308109999999999</v>
      </c>
      <c r="CI101">
        <v>-0.82613619999999999</v>
      </c>
      <c r="CJ101">
        <v>-0.18312</v>
      </c>
      <c r="CK101">
        <v>-8.8061600000000004E-2</v>
      </c>
      <c r="CL101">
        <v>2.4365350000000001</v>
      </c>
      <c r="CM101">
        <v>6.2088099999999997</v>
      </c>
      <c r="CN101">
        <v>5.5977370000000004</v>
      </c>
      <c r="CO101">
        <v>6.1747899999999998</v>
      </c>
      <c r="CP101">
        <v>4.9068519999999998</v>
      </c>
      <c r="CQ101">
        <v>4.1324319999999997</v>
      </c>
      <c r="CR101">
        <v>3.6962790000000001</v>
      </c>
      <c r="CS101">
        <v>2.6917</v>
      </c>
      <c r="CT101">
        <v>2.5592069999999998</v>
      </c>
      <c r="CU101">
        <v>-0.10147639999999999</v>
      </c>
      <c r="CV101">
        <v>-0.59985489999999997</v>
      </c>
      <c r="CW101">
        <v>-0.74693500000000002</v>
      </c>
      <c r="CX101">
        <v>0.16832279999999999</v>
      </c>
      <c r="CY101">
        <v>0.66663309999999998</v>
      </c>
      <c r="CZ101">
        <v>0.78043110000000004</v>
      </c>
      <c r="DA101">
        <v>0.81393159999999998</v>
      </c>
      <c r="DB101">
        <v>0.50848669999999996</v>
      </c>
      <c r="DC101">
        <v>0.38245889999999999</v>
      </c>
      <c r="DD101">
        <v>0.1303792</v>
      </c>
      <c r="DE101">
        <v>-0.20277000000000001</v>
      </c>
      <c r="DF101">
        <v>-0.96847899999999998</v>
      </c>
      <c r="DG101">
        <v>-0.7426024</v>
      </c>
      <c r="DH101">
        <v>-7.2861999999999996E-2</v>
      </c>
      <c r="DI101">
        <v>1.50058E-2</v>
      </c>
      <c r="DJ101">
        <v>2.547431</v>
      </c>
      <c r="DK101">
        <v>6.3280820000000002</v>
      </c>
      <c r="DL101">
        <v>5.7248970000000003</v>
      </c>
      <c r="DM101">
        <v>6.3045540000000004</v>
      </c>
      <c r="DN101">
        <v>5.0438679999999998</v>
      </c>
      <c r="DO101">
        <v>4.2477790000000004</v>
      </c>
      <c r="DP101">
        <v>3.8153739999999998</v>
      </c>
      <c r="DQ101">
        <v>2.8321390000000002</v>
      </c>
      <c r="DR101">
        <v>2.6699229999999998</v>
      </c>
      <c r="DS101">
        <v>7.1713999999999996E-3</v>
      </c>
      <c r="DT101">
        <v>-0.4964036</v>
      </c>
      <c r="DU101">
        <v>-0.63032809999999995</v>
      </c>
      <c r="DV101">
        <v>0.23288980000000001</v>
      </c>
      <c r="DW101">
        <v>0.7250685</v>
      </c>
      <c r="DX101">
        <v>0.83712379999999997</v>
      </c>
      <c r="DY101">
        <v>0.86773049999999996</v>
      </c>
      <c r="DZ101">
        <v>0.57006900000000005</v>
      </c>
      <c r="EA101">
        <v>0.46917550000000002</v>
      </c>
      <c r="EB101">
        <v>0.18999630000000001</v>
      </c>
      <c r="EC101">
        <v>-0.13469410000000001</v>
      </c>
      <c r="ED101">
        <v>-0.87848150000000003</v>
      </c>
      <c r="EE101">
        <v>-0.62199289999999996</v>
      </c>
      <c r="EF101">
        <v>8.6333099999999996E-2</v>
      </c>
      <c r="EG101">
        <v>0.16381879999999999</v>
      </c>
      <c r="EH101">
        <v>2.7075490000000002</v>
      </c>
      <c r="EI101">
        <v>6.5002930000000001</v>
      </c>
      <c r="EJ101">
        <v>5.9084969999999997</v>
      </c>
      <c r="EK101">
        <v>6.4919130000000003</v>
      </c>
      <c r="EL101">
        <v>5.2416970000000003</v>
      </c>
      <c r="EM101">
        <v>4.4143230000000004</v>
      </c>
      <c r="EN101">
        <v>3.9873280000000002</v>
      </c>
      <c r="EO101">
        <v>3.0349110000000001</v>
      </c>
      <c r="EP101">
        <v>2.8297789999999998</v>
      </c>
      <c r="EQ101">
        <v>0.16404150000000001</v>
      </c>
      <c r="ER101">
        <v>-0.34703630000000002</v>
      </c>
      <c r="ES101">
        <v>-0.46196619999999999</v>
      </c>
      <c r="ET101">
        <v>64.650540000000007</v>
      </c>
      <c r="EU101">
        <v>63.675429999999999</v>
      </c>
      <c r="EV101">
        <v>63.293909999999997</v>
      </c>
      <c r="EW101">
        <v>62.34413</v>
      </c>
      <c r="EX101">
        <v>61.773989999999998</v>
      </c>
      <c r="EY101">
        <v>61.263150000000003</v>
      </c>
      <c r="EZ101">
        <v>62.228400000000001</v>
      </c>
      <c r="FA101">
        <v>63.862160000000003</v>
      </c>
      <c r="FB101">
        <v>66.595860000000002</v>
      </c>
      <c r="FC101">
        <v>70.249080000000006</v>
      </c>
      <c r="FD101">
        <v>74.122500000000002</v>
      </c>
      <c r="FE101">
        <v>78.169510000000002</v>
      </c>
      <c r="FF101">
        <v>81.863150000000005</v>
      </c>
      <c r="FG101">
        <v>85.859279999999998</v>
      </c>
      <c r="FH101">
        <v>88.097570000000005</v>
      </c>
      <c r="FI101">
        <v>89.403660000000002</v>
      </c>
      <c r="FJ101">
        <v>89.647930000000002</v>
      </c>
      <c r="FK101">
        <v>89.327590000000001</v>
      </c>
      <c r="FL101">
        <v>86.67577</v>
      </c>
      <c r="FM101">
        <v>82.585660000000004</v>
      </c>
      <c r="FN101">
        <v>76.907480000000007</v>
      </c>
      <c r="FO101">
        <v>73.926240000000007</v>
      </c>
      <c r="FP101">
        <v>71.965789999999998</v>
      </c>
      <c r="FQ101">
        <v>70.674999999999997</v>
      </c>
      <c r="FR101">
        <v>0.28041569999999999</v>
      </c>
      <c r="FS101">
        <v>1</v>
      </c>
    </row>
    <row r="102" spans="1:175" x14ac:dyDescent="0.2">
      <c r="A102" t="s">
        <v>191</v>
      </c>
      <c r="B102" t="s">
        <v>1</v>
      </c>
      <c r="C102">
        <v>42186</v>
      </c>
      <c r="D102">
        <v>35</v>
      </c>
      <c r="E102">
        <v>229</v>
      </c>
      <c r="F102">
        <v>181.20400000000001</v>
      </c>
      <c r="G102">
        <v>179.0615</v>
      </c>
      <c r="H102">
        <v>178.25149999999999</v>
      </c>
      <c r="I102">
        <v>176.61779999999999</v>
      </c>
      <c r="J102">
        <v>179.17599999999999</v>
      </c>
      <c r="K102">
        <v>185.11490000000001</v>
      </c>
      <c r="L102">
        <v>194.3312</v>
      </c>
      <c r="M102">
        <v>202.3477</v>
      </c>
      <c r="N102">
        <v>211.66820000000001</v>
      </c>
      <c r="O102">
        <v>222.4787</v>
      </c>
      <c r="P102">
        <v>230.19829999999999</v>
      </c>
      <c r="Q102">
        <v>235.43389999999999</v>
      </c>
      <c r="R102">
        <v>238.8546</v>
      </c>
      <c r="S102">
        <v>240.73759999999999</v>
      </c>
      <c r="T102">
        <v>238.86449999999999</v>
      </c>
      <c r="U102">
        <v>238.66890000000001</v>
      </c>
      <c r="V102">
        <v>235.25139999999999</v>
      </c>
      <c r="W102">
        <v>224.13630000000001</v>
      </c>
      <c r="X102">
        <v>207.06639999999999</v>
      </c>
      <c r="Y102">
        <v>197.59020000000001</v>
      </c>
      <c r="Z102">
        <v>194.28809999999999</v>
      </c>
      <c r="AA102">
        <v>190.10900000000001</v>
      </c>
      <c r="AB102">
        <v>187.93940000000001</v>
      </c>
      <c r="AC102">
        <v>184.7133</v>
      </c>
      <c r="AD102">
        <v>-0.1694678</v>
      </c>
      <c r="AE102">
        <v>-0.13498840000000001</v>
      </c>
      <c r="AF102">
        <v>0.2121043</v>
      </c>
      <c r="AG102">
        <v>0.1361919</v>
      </c>
      <c r="AH102">
        <v>0.21979689999999999</v>
      </c>
      <c r="AI102">
        <v>0.20175309999999999</v>
      </c>
      <c r="AJ102">
        <v>0.21969089999999999</v>
      </c>
      <c r="AK102">
        <v>3.6565899999999998E-2</v>
      </c>
      <c r="AL102">
        <v>-9.3816999999999998E-2</v>
      </c>
      <c r="AM102">
        <v>-0.109529</v>
      </c>
      <c r="AN102">
        <v>1.2397609999999999</v>
      </c>
      <c r="AO102">
        <v>1.58561</v>
      </c>
      <c r="AP102">
        <v>2.1930160000000001</v>
      </c>
      <c r="AQ102">
        <v>1.8556299999999999</v>
      </c>
      <c r="AR102">
        <v>2.085499</v>
      </c>
      <c r="AS102">
        <v>2.1197550000000001</v>
      </c>
      <c r="AT102">
        <v>2.1485020000000001</v>
      </c>
      <c r="AU102">
        <v>1.8872500000000001</v>
      </c>
      <c r="AV102">
        <v>0.54179140000000003</v>
      </c>
      <c r="AW102">
        <v>0.14604429999999999</v>
      </c>
      <c r="AX102">
        <v>0.34653889999999998</v>
      </c>
      <c r="AY102">
        <v>0.32220939999999998</v>
      </c>
      <c r="AZ102">
        <v>0.14292560000000001</v>
      </c>
      <c r="BA102">
        <v>4.5679299999999999E-2</v>
      </c>
      <c r="BB102">
        <v>-0.1108793</v>
      </c>
      <c r="BC102">
        <v>-6.6346699999999995E-2</v>
      </c>
      <c r="BD102">
        <v>0.27597539999999998</v>
      </c>
      <c r="BE102">
        <v>0.20998339999999999</v>
      </c>
      <c r="BF102">
        <v>0.30054769999999997</v>
      </c>
      <c r="BG102">
        <v>0.3482326</v>
      </c>
      <c r="BH102">
        <v>0.33327709999999999</v>
      </c>
      <c r="BI102">
        <v>0.1130265</v>
      </c>
      <c r="BJ102">
        <v>4.2934000000000002E-3</v>
      </c>
      <c r="BK102">
        <v>9.7879999999999998E-3</v>
      </c>
      <c r="BL102">
        <v>1.380093</v>
      </c>
      <c r="BM102">
        <v>1.724661</v>
      </c>
      <c r="BN102">
        <v>2.327807</v>
      </c>
      <c r="BO102">
        <v>2.0125609999999998</v>
      </c>
      <c r="BP102">
        <v>2.2405040000000001</v>
      </c>
      <c r="BQ102">
        <v>2.257088</v>
      </c>
      <c r="BR102">
        <v>2.2844890000000002</v>
      </c>
      <c r="BS102">
        <v>2.008041</v>
      </c>
      <c r="BT102">
        <v>0.64876319999999998</v>
      </c>
      <c r="BU102">
        <v>0.21814330000000001</v>
      </c>
      <c r="BV102">
        <v>0.40938970000000002</v>
      </c>
      <c r="BW102">
        <v>0.38925880000000002</v>
      </c>
      <c r="BX102">
        <v>0.20185210000000001</v>
      </c>
      <c r="BY102">
        <v>0.1040918</v>
      </c>
      <c r="BZ102">
        <v>-7.0301100000000005E-2</v>
      </c>
      <c r="CA102">
        <v>-1.8805599999999999E-2</v>
      </c>
      <c r="CB102">
        <v>0.32021230000000001</v>
      </c>
      <c r="CC102">
        <v>0.26109120000000002</v>
      </c>
      <c r="CD102">
        <v>0.3564755</v>
      </c>
      <c r="CE102">
        <v>0.44968380000000002</v>
      </c>
      <c r="CF102">
        <v>0.41194649999999999</v>
      </c>
      <c r="CG102">
        <v>0.16598280000000001</v>
      </c>
      <c r="CH102">
        <v>7.22444E-2</v>
      </c>
      <c r="CI102">
        <v>9.2426599999999998E-2</v>
      </c>
      <c r="CJ102">
        <v>1.477287</v>
      </c>
      <c r="CK102">
        <v>1.820967</v>
      </c>
      <c r="CL102">
        <v>2.421163</v>
      </c>
      <c r="CM102">
        <v>2.121251</v>
      </c>
      <c r="CN102">
        <v>2.3478590000000001</v>
      </c>
      <c r="CO102">
        <v>2.3522050000000001</v>
      </c>
      <c r="CP102">
        <v>2.378673</v>
      </c>
      <c r="CQ102">
        <v>2.091701</v>
      </c>
      <c r="CR102">
        <v>0.72285149999999998</v>
      </c>
      <c r="CS102">
        <v>0.26807880000000001</v>
      </c>
      <c r="CT102">
        <v>0.45291999999999999</v>
      </c>
      <c r="CU102">
        <v>0.435697</v>
      </c>
      <c r="CV102">
        <v>0.24266450000000001</v>
      </c>
      <c r="CW102">
        <v>0.14454819999999999</v>
      </c>
      <c r="CX102">
        <v>-2.97229E-2</v>
      </c>
      <c r="CY102">
        <v>2.8735400000000001E-2</v>
      </c>
      <c r="CZ102">
        <v>0.36444919999999997</v>
      </c>
      <c r="DA102">
        <v>0.312199</v>
      </c>
      <c r="DB102">
        <v>0.41240329999999997</v>
      </c>
      <c r="DC102">
        <v>0.55113509999999999</v>
      </c>
      <c r="DD102">
        <v>0.490616</v>
      </c>
      <c r="DE102">
        <v>0.2189392</v>
      </c>
      <c r="DF102">
        <v>0.1401954</v>
      </c>
      <c r="DG102">
        <v>0.1750652</v>
      </c>
      <c r="DH102">
        <v>1.574481</v>
      </c>
      <c r="DI102">
        <v>1.917273</v>
      </c>
      <c r="DJ102">
        <v>2.5145179999999998</v>
      </c>
      <c r="DK102">
        <v>2.22994</v>
      </c>
      <c r="DL102">
        <v>2.4552139999999998</v>
      </c>
      <c r="DM102">
        <v>2.4473210000000001</v>
      </c>
      <c r="DN102">
        <v>2.4728569999999999</v>
      </c>
      <c r="DO102">
        <v>2.17536</v>
      </c>
      <c r="DP102">
        <v>0.79693970000000003</v>
      </c>
      <c r="DQ102">
        <v>0.31801439999999997</v>
      </c>
      <c r="DR102">
        <v>0.49645030000000001</v>
      </c>
      <c r="DS102">
        <v>0.48213529999999999</v>
      </c>
      <c r="DT102">
        <v>0.28347679999999997</v>
      </c>
      <c r="DU102">
        <v>0.18500449999999999</v>
      </c>
      <c r="DV102">
        <v>2.8865499999999999E-2</v>
      </c>
      <c r="DW102">
        <v>9.7377099999999994E-2</v>
      </c>
      <c r="DX102">
        <v>0.42832019999999998</v>
      </c>
      <c r="DY102">
        <v>0.38599060000000002</v>
      </c>
      <c r="DZ102">
        <v>0.49315419999999999</v>
      </c>
      <c r="EA102">
        <v>0.69761459999999997</v>
      </c>
      <c r="EB102">
        <v>0.60420220000000002</v>
      </c>
      <c r="EC102">
        <v>0.29539979999999999</v>
      </c>
      <c r="ED102">
        <v>0.23830580000000001</v>
      </c>
      <c r="EE102">
        <v>0.29438229999999999</v>
      </c>
      <c r="EF102">
        <v>1.7148129999999999</v>
      </c>
      <c r="EG102">
        <v>2.0563229999999999</v>
      </c>
      <c r="EH102">
        <v>2.6493090000000001</v>
      </c>
      <c r="EI102">
        <v>2.3868710000000002</v>
      </c>
      <c r="EJ102">
        <v>2.6102189999999998</v>
      </c>
      <c r="EK102">
        <v>2.5846550000000001</v>
      </c>
      <c r="EL102">
        <v>2.6088439999999999</v>
      </c>
      <c r="EM102">
        <v>2.2961510000000001</v>
      </c>
      <c r="EN102">
        <v>0.90391149999999998</v>
      </c>
      <c r="EO102">
        <v>0.3901134</v>
      </c>
      <c r="EP102">
        <v>0.55930120000000005</v>
      </c>
      <c r="EQ102">
        <v>0.54918469999999997</v>
      </c>
      <c r="ER102">
        <v>0.34240340000000002</v>
      </c>
      <c r="ES102">
        <v>0.2434171</v>
      </c>
      <c r="ET102">
        <v>69.113749999999996</v>
      </c>
      <c r="EU102">
        <v>68.01934</v>
      </c>
      <c r="EV102">
        <v>66.454800000000006</v>
      </c>
      <c r="EW102">
        <v>65.685940000000002</v>
      </c>
      <c r="EX102">
        <v>64.861159999999998</v>
      </c>
      <c r="EY102">
        <v>64.291679999999999</v>
      </c>
      <c r="EZ102">
        <v>64.409899999999993</v>
      </c>
      <c r="FA102">
        <v>65.252219999999994</v>
      </c>
      <c r="FB102">
        <v>67.981999999999999</v>
      </c>
      <c r="FC102">
        <v>73.111170000000001</v>
      </c>
      <c r="FD102">
        <v>78.759119999999996</v>
      </c>
      <c r="FE102">
        <v>80.988669999999999</v>
      </c>
      <c r="FF102">
        <v>82.055310000000006</v>
      </c>
      <c r="FG102">
        <v>82.072239999999994</v>
      </c>
      <c r="FH102">
        <v>81.666650000000004</v>
      </c>
      <c r="FI102">
        <v>81.973110000000005</v>
      </c>
      <c r="FJ102">
        <v>80.762450000000001</v>
      </c>
      <c r="FK102">
        <v>79.678979999999996</v>
      </c>
      <c r="FL102">
        <v>76.985690000000005</v>
      </c>
      <c r="FM102">
        <v>74.126379999999997</v>
      </c>
      <c r="FN102">
        <v>72.85181</v>
      </c>
      <c r="FO102">
        <v>71.781450000000007</v>
      </c>
      <c r="FP102">
        <v>70.79813</v>
      </c>
      <c r="FQ102">
        <v>70.521799999999999</v>
      </c>
      <c r="FR102">
        <v>0.12525929999999999</v>
      </c>
      <c r="FS102">
        <v>1</v>
      </c>
    </row>
    <row r="103" spans="1:175" x14ac:dyDescent="0.2">
      <c r="A103" t="s">
        <v>191</v>
      </c>
      <c r="B103" t="s">
        <v>1</v>
      </c>
      <c r="C103">
        <v>42213</v>
      </c>
      <c r="D103">
        <v>29</v>
      </c>
      <c r="E103">
        <v>227</v>
      </c>
      <c r="F103">
        <v>178.16890000000001</v>
      </c>
      <c r="G103">
        <v>175.3519</v>
      </c>
      <c r="H103">
        <v>173.3997</v>
      </c>
      <c r="I103">
        <v>172.7672</v>
      </c>
      <c r="J103">
        <v>175.2723</v>
      </c>
      <c r="K103">
        <v>180.1405</v>
      </c>
      <c r="L103">
        <v>187.9614</v>
      </c>
      <c r="M103">
        <v>201.12110000000001</v>
      </c>
      <c r="N103">
        <v>212.8484</v>
      </c>
      <c r="O103">
        <v>223.64619999999999</v>
      </c>
      <c r="P103">
        <v>231.7475</v>
      </c>
      <c r="Q103">
        <v>235.55500000000001</v>
      </c>
      <c r="R103">
        <v>237.5712</v>
      </c>
      <c r="S103">
        <v>240.45490000000001</v>
      </c>
      <c r="T103">
        <v>242.1019</v>
      </c>
      <c r="U103">
        <v>242.26480000000001</v>
      </c>
      <c r="V103">
        <v>241.63310000000001</v>
      </c>
      <c r="W103">
        <v>231.91470000000001</v>
      </c>
      <c r="X103">
        <v>214.37440000000001</v>
      </c>
      <c r="Y103">
        <v>204.19290000000001</v>
      </c>
      <c r="Z103">
        <v>198.12029999999999</v>
      </c>
      <c r="AA103">
        <v>193.11330000000001</v>
      </c>
      <c r="AB103">
        <v>187.2253</v>
      </c>
      <c r="AC103">
        <v>183.40979999999999</v>
      </c>
      <c r="AD103">
        <v>-0.1042848</v>
      </c>
      <c r="AE103">
        <v>9.9515099999999995E-2</v>
      </c>
      <c r="AF103">
        <v>8.7933999999999998E-3</v>
      </c>
      <c r="AG103">
        <v>9.2554899999999996E-2</v>
      </c>
      <c r="AH103">
        <v>5.3845700000000003E-2</v>
      </c>
      <c r="AI103">
        <v>7.1505399999999997E-2</v>
      </c>
      <c r="AJ103">
        <v>0.56601369999999995</v>
      </c>
      <c r="AK103">
        <v>-0.17760909999999999</v>
      </c>
      <c r="AL103">
        <v>-0.71602359999999998</v>
      </c>
      <c r="AM103">
        <v>-0.85929180000000005</v>
      </c>
      <c r="AN103">
        <v>-0.98902100000000004</v>
      </c>
      <c r="AO103">
        <v>-0.4670706</v>
      </c>
      <c r="AP103">
        <v>-0.26586520000000002</v>
      </c>
      <c r="AQ103">
        <v>-0.25371860000000002</v>
      </c>
      <c r="AR103">
        <v>1.2046829999999999</v>
      </c>
      <c r="AS103">
        <v>1.08646</v>
      </c>
      <c r="AT103">
        <v>1.0302340000000001</v>
      </c>
      <c r="AU103">
        <v>0.6427332</v>
      </c>
      <c r="AV103">
        <v>0.53100069999999999</v>
      </c>
      <c r="AW103">
        <v>0.12352680000000001</v>
      </c>
      <c r="AX103">
        <v>0.37022100000000002</v>
      </c>
      <c r="AY103">
        <v>0.1393961</v>
      </c>
      <c r="AZ103">
        <v>1.21283E-2</v>
      </c>
      <c r="BA103">
        <v>0.35580479999999998</v>
      </c>
      <c r="BB103">
        <v>-7.5704400000000005E-2</v>
      </c>
      <c r="BC103">
        <v>0.13025990000000001</v>
      </c>
      <c r="BD103">
        <v>4.2468400000000003E-2</v>
      </c>
      <c r="BE103">
        <v>0.13076650000000001</v>
      </c>
      <c r="BF103">
        <v>9.16468E-2</v>
      </c>
      <c r="BG103">
        <v>0.11233020000000001</v>
      </c>
      <c r="BH103">
        <v>0.61093160000000002</v>
      </c>
      <c r="BI103">
        <v>-0.1160009</v>
      </c>
      <c r="BJ103">
        <v>-0.62596850000000004</v>
      </c>
      <c r="BK103">
        <v>-0.74969710000000001</v>
      </c>
      <c r="BL103">
        <v>-0.87673179999999995</v>
      </c>
      <c r="BM103">
        <v>-0.35187079999999998</v>
      </c>
      <c r="BN103">
        <v>-0.1417409</v>
      </c>
      <c r="BO103">
        <v>-0.1238076</v>
      </c>
      <c r="BP103">
        <v>1.336352</v>
      </c>
      <c r="BQ103">
        <v>1.211168</v>
      </c>
      <c r="BR103">
        <v>1.1545019999999999</v>
      </c>
      <c r="BS103">
        <v>0.74386759999999996</v>
      </c>
      <c r="BT103">
        <v>0.62326199999999998</v>
      </c>
      <c r="BU103">
        <v>0.2360805</v>
      </c>
      <c r="BV103">
        <v>0.4537446</v>
      </c>
      <c r="BW103">
        <v>0.2328335</v>
      </c>
      <c r="BX103">
        <v>8.9440199999999997E-2</v>
      </c>
      <c r="BY103">
        <v>0.44890639999999998</v>
      </c>
      <c r="BZ103">
        <v>-5.5909599999999997E-2</v>
      </c>
      <c r="CA103">
        <v>0.15155370000000001</v>
      </c>
      <c r="CB103">
        <v>6.5791500000000003E-2</v>
      </c>
      <c r="CC103">
        <v>0.1572318</v>
      </c>
      <c r="CD103">
        <v>0.11782769999999999</v>
      </c>
      <c r="CE103">
        <v>0.14060529999999999</v>
      </c>
      <c r="CF103">
        <v>0.64204159999999999</v>
      </c>
      <c r="CG103">
        <v>-7.3331300000000002E-2</v>
      </c>
      <c r="CH103">
        <v>-0.56359669999999995</v>
      </c>
      <c r="CI103">
        <v>-0.67379219999999995</v>
      </c>
      <c r="CJ103">
        <v>-0.79896069999999997</v>
      </c>
      <c r="CK103">
        <v>-0.27208379999999999</v>
      </c>
      <c r="CL103">
        <v>-5.5772799999999997E-2</v>
      </c>
      <c r="CM103">
        <v>-3.3831600000000003E-2</v>
      </c>
      <c r="CN103">
        <v>1.427546</v>
      </c>
      <c r="CO103">
        <v>1.2975399999999999</v>
      </c>
      <c r="CP103">
        <v>1.240569</v>
      </c>
      <c r="CQ103">
        <v>0.813913</v>
      </c>
      <c r="CR103">
        <v>0.68716189999999999</v>
      </c>
      <c r="CS103">
        <v>0.31403490000000001</v>
      </c>
      <c r="CT103">
        <v>0.51159279999999996</v>
      </c>
      <c r="CU103">
        <v>0.29754799999999998</v>
      </c>
      <c r="CV103">
        <v>0.1429861</v>
      </c>
      <c r="CW103">
        <v>0.51338830000000002</v>
      </c>
      <c r="CX103">
        <v>-3.6114899999999998E-2</v>
      </c>
      <c r="CY103">
        <v>0.17284740000000001</v>
      </c>
      <c r="CZ103">
        <v>8.9114700000000005E-2</v>
      </c>
      <c r="DA103">
        <v>0.183697</v>
      </c>
      <c r="DB103">
        <v>0.14400859999999999</v>
      </c>
      <c r="DC103">
        <v>0.16888040000000001</v>
      </c>
      <c r="DD103">
        <v>0.67315159999999996</v>
      </c>
      <c r="DE103">
        <v>-3.06617E-2</v>
      </c>
      <c r="DF103">
        <v>-0.50122480000000003</v>
      </c>
      <c r="DG103">
        <v>-0.59788730000000001</v>
      </c>
      <c r="DH103">
        <v>-0.72118959999999999</v>
      </c>
      <c r="DI103">
        <v>-0.19229689999999999</v>
      </c>
      <c r="DJ103">
        <v>3.0195300000000001E-2</v>
      </c>
      <c r="DK103">
        <v>5.6144300000000001E-2</v>
      </c>
      <c r="DL103">
        <v>1.5187390000000001</v>
      </c>
      <c r="DM103">
        <v>1.383912</v>
      </c>
      <c r="DN103">
        <v>1.3266370000000001</v>
      </c>
      <c r="DO103">
        <v>0.88395840000000003</v>
      </c>
      <c r="DP103">
        <v>0.75106170000000005</v>
      </c>
      <c r="DQ103">
        <v>0.39198929999999998</v>
      </c>
      <c r="DR103">
        <v>0.56944099999999997</v>
      </c>
      <c r="DS103">
        <v>0.36226249999999999</v>
      </c>
      <c r="DT103">
        <v>0.19653209999999999</v>
      </c>
      <c r="DU103">
        <v>0.5778702</v>
      </c>
      <c r="DV103">
        <v>-7.5344000000000001E-3</v>
      </c>
      <c r="DW103">
        <v>0.2035922</v>
      </c>
      <c r="DX103">
        <v>0.1227896</v>
      </c>
      <c r="DY103">
        <v>0.22190860000000001</v>
      </c>
      <c r="DZ103">
        <v>0.18180959999999999</v>
      </c>
      <c r="EA103">
        <v>0.20970520000000001</v>
      </c>
      <c r="EB103">
        <v>0.71806939999999997</v>
      </c>
      <c r="EC103">
        <v>3.0946399999999999E-2</v>
      </c>
      <c r="ED103">
        <v>-0.41116979999999997</v>
      </c>
      <c r="EE103">
        <v>-0.48829260000000002</v>
      </c>
      <c r="EF103">
        <v>-0.60890040000000001</v>
      </c>
      <c r="EG103">
        <v>-7.7097100000000002E-2</v>
      </c>
      <c r="EH103">
        <v>0.1543197</v>
      </c>
      <c r="EI103">
        <v>0.18605540000000001</v>
      </c>
      <c r="EJ103">
        <v>1.6504080000000001</v>
      </c>
      <c r="EK103">
        <v>1.5086200000000001</v>
      </c>
      <c r="EL103">
        <v>1.450904</v>
      </c>
      <c r="EM103">
        <v>0.98509279999999999</v>
      </c>
      <c r="EN103">
        <v>0.84332300000000004</v>
      </c>
      <c r="EO103">
        <v>0.50454299999999996</v>
      </c>
      <c r="EP103">
        <v>0.65296460000000001</v>
      </c>
      <c r="EQ103">
        <v>0.45569989999999999</v>
      </c>
      <c r="ER103">
        <v>0.27384399999999998</v>
      </c>
      <c r="ES103">
        <v>0.67097189999999995</v>
      </c>
      <c r="ET103">
        <v>66.311520000000002</v>
      </c>
      <c r="EU103">
        <v>65.389989999999997</v>
      </c>
      <c r="EV103">
        <v>64.119540000000001</v>
      </c>
      <c r="EW103">
        <v>63.497489999999999</v>
      </c>
      <c r="EX103">
        <v>62.500599999999999</v>
      </c>
      <c r="EY103">
        <v>61.920180000000002</v>
      </c>
      <c r="EZ103">
        <v>63.02216</v>
      </c>
      <c r="FA103">
        <v>66.066119999999998</v>
      </c>
      <c r="FB103">
        <v>70.272850000000005</v>
      </c>
      <c r="FC103">
        <v>74.183819999999997</v>
      </c>
      <c r="FD103">
        <v>78.19905</v>
      </c>
      <c r="FE103">
        <v>82.054479999999998</v>
      </c>
      <c r="FF103">
        <v>86.422820000000002</v>
      </c>
      <c r="FG103">
        <v>89.827659999999995</v>
      </c>
      <c r="FH103">
        <v>91.657030000000006</v>
      </c>
      <c r="FI103">
        <v>92.215810000000005</v>
      </c>
      <c r="FJ103">
        <v>91.773240000000001</v>
      </c>
      <c r="FK103">
        <v>90.720249999999993</v>
      </c>
      <c r="FL103">
        <v>88.754729999999995</v>
      </c>
      <c r="FM103">
        <v>84.357889999999998</v>
      </c>
      <c r="FN103">
        <v>80.183679999999995</v>
      </c>
      <c r="FO103">
        <v>76.607020000000006</v>
      </c>
      <c r="FP103">
        <v>75.181169999999995</v>
      </c>
      <c r="FQ103">
        <v>73.677350000000004</v>
      </c>
      <c r="FR103">
        <v>9.3993599999999997E-2</v>
      </c>
      <c r="FS103">
        <v>1</v>
      </c>
    </row>
    <row r="104" spans="1:175" x14ac:dyDescent="0.2">
      <c r="A104" t="s">
        <v>191</v>
      </c>
      <c r="B104" t="s">
        <v>1</v>
      </c>
      <c r="C104">
        <v>42214</v>
      </c>
      <c r="D104">
        <v>36</v>
      </c>
      <c r="E104">
        <v>227</v>
      </c>
      <c r="F104">
        <v>180.59389999999999</v>
      </c>
      <c r="G104">
        <v>177.80789999999999</v>
      </c>
      <c r="H104">
        <v>176.91579999999999</v>
      </c>
      <c r="I104">
        <v>175.48670000000001</v>
      </c>
      <c r="J104">
        <v>178.90190000000001</v>
      </c>
      <c r="K104">
        <v>185.8159</v>
      </c>
      <c r="L104">
        <v>196.6369</v>
      </c>
      <c r="M104">
        <v>206.6131</v>
      </c>
      <c r="N104">
        <v>217.95</v>
      </c>
      <c r="O104">
        <v>227.6722</v>
      </c>
      <c r="P104">
        <v>234.5059</v>
      </c>
      <c r="Q104">
        <v>236.79060000000001</v>
      </c>
      <c r="R104">
        <v>239.1276</v>
      </c>
      <c r="S104">
        <v>240.31360000000001</v>
      </c>
      <c r="T104">
        <v>239.88040000000001</v>
      </c>
      <c r="U104">
        <v>240.518</v>
      </c>
      <c r="V104">
        <v>237.8066</v>
      </c>
      <c r="W104">
        <v>225.66749999999999</v>
      </c>
      <c r="X104">
        <v>209.21209999999999</v>
      </c>
      <c r="Y104">
        <v>199.602</v>
      </c>
      <c r="Z104">
        <v>194.1962</v>
      </c>
      <c r="AA104">
        <v>189.0282</v>
      </c>
      <c r="AB104">
        <v>184.32419999999999</v>
      </c>
      <c r="AC104">
        <v>181.64670000000001</v>
      </c>
      <c r="AD104">
        <v>0.12189510000000001</v>
      </c>
      <c r="AE104">
        <v>0.2972591</v>
      </c>
      <c r="AF104">
        <v>0.35328330000000002</v>
      </c>
      <c r="AG104">
        <v>0.22526679999999999</v>
      </c>
      <c r="AH104">
        <v>0.21782889999999999</v>
      </c>
      <c r="AI104">
        <v>0.16797290000000001</v>
      </c>
      <c r="AJ104">
        <v>1.08497E-2</v>
      </c>
      <c r="AK104">
        <v>-0.97317710000000002</v>
      </c>
      <c r="AL104">
        <v>-1.7652939999999999</v>
      </c>
      <c r="AM104">
        <v>-0.47642859999999998</v>
      </c>
      <c r="AN104">
        <v>0.57001369999999996</v>
      </c>
      <c r="AO104">
        <v>0.66831079999999998</v>
      </c>
      <c r="AP104">
        <v>0.4186182</v>
      </c>
      <c r="AQ104">
        <v>0.86085129999999999</v>
      </c>
      <c r="AR104">
        <v>1.5504020000000001</v>
      </c>
      <c r="AS104">
        <v>1.0011330000000001</v>
      </c>
      <c r="AT104">
        <v>1.293461</v>
      </c>
      <c r="AU104">
        <v>0.74096640000000003</v>
      </c>
      <c r="AV104">
        <v>0.44942130000000002</v>
      </c>
      <c r="AW104">
        <v>0.11431180000000001</v>
      </c>
      <c r="AX104">
        <v>0.30855359999999998</v>
      </c>
      <c r="AY104">
        <v>0.76061400000000001</v>
      </c>
      <c r="AZ104">
        <v>0.23596919999999999</v>
      </c>
      <c r="BA104">
        <v>-0.2028402</v>
      </c>
      <c r="BB104">
        <v>0.2559439</v>
      </c>
      <c r="BC104">
        <v>0.42457010000000001</v>
      </c>
      <c r="BD104">
        <v>0.47565289999999999</v>
      </c>
      <c r="BE104">
        <v>0.34046870000000001</v>
      </c>
      <c r="BF104">
        <v>0.33887</v>
      </c>
      <c r="BG104">
        <v>0.29127389999999997</v>
      </c>
      <c r="BH104">
        <v>0.13287389999999999</v>
      </c>
      <c r="BI104">
        <v>-0.84099219999999997</v>
      </c>
      <c r="BJ104">
        <v>-1.5811200000000001</v>
      </c>
      <c r="BK104">
        <v>-0.28068890000000002</v>
      </c>
      <c r="BL104">
        <v>0.78986940000000005</v>
      </c>
      <c r="BM104">
        <v>0.90874060000000001</v>
      </c>
      <c r="BN104">
        <v>0.64447520000000003</v>
      </c>
      <c r="BO104">
        <v>1.104633</v>
      </c>
      <c r="BP104">
        <v>1.7575510000000001</v>
      </c>
      <c r="BQ104">
        <v>1.2022090000000001</v>
      </c>
      <c r="BR104">
        <v>1.507457</v>
      </c>
      <c r="BS104">
        <v>0.93033730000000003</v>
      </c>
      <c r="BT104">
        <v>0.61166350000000003</v>
      </c>
      <c r="BU104">
        <v>0.27713199999999999</v>
      </c>
      <c r="BV104">
        <v>0.45121709999999998</v>
      </c>
      <c r="BW104">
        <v>0.89758289999999996</v>
      </c>
      <c r="BX104">
        <v>0.35429189999999999</v>
      </c>
      <c r="BY104">
        <v>-9.4840400000000005E-2</v>
      </c>
      <c r="BZ104">
        <v>0.34878559999999997</v>
      </c>
      <c r="CA104">
        <v>0.51274529999999996</v>
      </c>
      <c r="CB104">
        <v>0.56040570000000001</v>
      </c>
      <c r="CC104">
        <v>0.4202573</v>
      </c>
      <c r="CD104">
        <v>0.42270259999999998</v>
      </c>
      <c r="CE104">
        <v>0.3766718</v>
      </c>
      <c r="CF104">
        <v>0.21738759999999999</v>
      </c>
      <c r="CG104">
        <v>-0.74944129999999998</v>
      </c>
      <c r="CH104">
        <v>-1.453562</v>
      </c>
      <c r="CI104">
        <v>-0.1451202</v>
      </c>
      <c r="CJ104">
        <v>0.94214070000000005</v>
      </c>
      <c r="CK104">
        <v>1.0752619999999999</v>
      </c>
      <c r="CL104">
        <v>0.80090300000000003</v>
      </c>
      <c r="CM104">
        <v>1.2734760000000001</v>
      </c>
      <c r="CN104">
        <v>1.9010210000000001</v>
      </c>
      <c r="CO104">
        <v>1.3414740000000001</v>
      </c>
      <c r="CP104">
        <v>1.65567</v>
      </c>
      <c r="CQ104">
        <v>1.0614950000000001</v>
      </c>
      <c r="CR104">
        <v>0.72403200000000001</v>
      </c>
      <c r="CS104">
        <v>0.38990079999999999</v>
      </c>
      <c r="CT104">
        <v>0.55002549999999995</v>
      </c>
      <c r="CU104">
        <v>0.99244710000000003</v>
      </c>
      <c r="CV104">
        <v>0.43624190000000002</v>
      </c>
      <c r="CW104">
        <v>-2.0040100000000002E-2</v>
      </c>
      <c r="CX104">
        <v>0.4416274</v>
      </c>
      <c r="CY104">
        <v>0.60092060000000003</v>
      </c>
      <c r="CZ104">
        <v>0.64515849999999997</v>
      </c>
      <c r="DA104">
        <v>0.50004579999999998</v>
      </c>
      <c r="DB104">
        <v>0.50653519999999996</v>
      </c>
      <c r="DC104">
        <v>0.46206970000000003</v>
      </c>
      <c r="DD104">
        <v>0.30190119999999998</v>
      </c>
      <c r="DE104">
        <v>-0.65789039999999999</v>
      </c>
      <c r="DF104">
        <v>-1.326004</v>
      </c>
      <c r="DG104">
        <v>-9.5514999999999992E-3</v>
      </c>
      <c r="DH104">
        <v>1.0944119999999999</v>
      </c>
      <c r="DI104">
        <v>1.2417830000000001</v>
      </c>
      <c r="DJ104">
        <v>0.95733089999999998</v>
      </c>
      <c r="DK104">
        <v>1.4423189999999999</v>
      </c>
      <c r="DL104">
        <v>2.044492</v>
      </c>
      <c r="DM104">
        <v>1.4807380000000001</v>
      </c>
      <c r="DN104">
        <v>1.803882</v>
      </c>
      <c r="DO104">
        <v>1.192653</v>
      </c>
      <c r="DP104">
        <v>0.83640040000000004</v>
      </c>
      <c r="DQ104">
        <v>0.50266960000000005</v>
      </c>
      <c r="DR104">
        <v>0.64883380000000002</v>
      </c>
      <c r="DS104">
        <v>1.0873109999999999</v>
      </c>
      <c r="DT104">
        <v>0.51819190000000004</v>
      </c>
      <c r="DU104">
        <v>5.4760200000000002E-2</v>
      </c>
      <c r="DV104">
        <v>0.57567619999999997</v>
      </c>
      <c r="DW104">
        <v>0.72823150000000003</v>
      </c>
      <c r="DX104">
        <v>0.76752810000000005</v>
      </c>
      <c r="DY104">
        <v>0.61524780000000001</v>
      </c>
      <c r="DZ104">
        <v>0.62757629999999998</v>
      </c>
      <c r="EA104">
        <v>0.58537070000000002</v>
      </c>
      <c r="EB104">
        <v>0.42392540000000001</v>
      </c>
      <c r="EC104">
        <v>-0.5257056</v>
      </c>
      <c r="ED104">
        <v>-1.1418299999999999</v>
      </c>
      <c r="EE104">
        <v>0.1861882</v>
      </c>
      <c r="EF104">
        <v>1.314268</v>
      </c>
      <c r="EG104">
        <v>1.4822120000000001</v>
      </c>
      <c r="EH104">
        <v>1.1831879999999999</v>
      </c>
      <c r="EI104">
        <v>1.6861010000000001</v>
      </c>
      <c r="EJ104">
        <v>2.2516400000000001</v>
      </c>
      <c r="EK104">
        <v>1.6818139999999999</v>
      </c>
      <c r="EL104">
        <v>2.0178780000000001</v>
      </c>
      <c r="EM104">
        <v>1.382023</v>
      </c>
      <c r="EN104">
        <v>0.99864269999999999</v>
      </c>
      <c r="EO104">
        <v>0.66548989999999997</v>
      </c>
      <c r="EP104">
        <v>0.79149729999999996</v>
      </c>
      <c r="EQ104">
        <v>1.22428</v>
      </c>
      <c r="ER104">
        <v>0.63651460000000004</v>
      </c>
      <c r="ES104">
        <v>0.16275999999999999</v>
      </c>
      <c r="ET104">
        <v>72.213210000000004</v>
      </c>
      <c r="EU104">
        <v>70.433009999999996</v>
      </c>
      <c r="EV104">
        <v>69.669920000000005</v>
      </c>
      <c r="EW104">
        <v>68.542739999999995</v>
      </c>
      <c r="EX104">
        <v>66.680019999999999</v>
      </c>
      <c r="EY104">
        <v>65.09554</v>
      </c>
      <c r="EZ104">
        <v>64.941959999999995</v>
      </c>
      <c r="FA104">
        <v>67.229290000000006</v>
      </c>
      <c r="FB104">
        <v>69.672640000000001</v>
      </c>
      <c r="FC104">
        <v>72.697900000000004</v>
      </c>
      <c r="FD104">
        <v>76.892309999999995</v>
      </c>
      <c r="FE104">
        <v>80.451580000000007</v>
      </c>
      <c r="FF104">
        <v>82.537229999999994</v>
      </c>
      <c r="FG104">
        <v>85.646950000000004</v>
      </c>
      <c r="FH104">
        <v>86.907679999999999</v>
      </c>
      <c r="FI104">
        <v>86.682879999999997</v>
      </c>
      <c r="FJ104">
        <v>86.058080000000004</v>
      </c>
      <c r="FK104">
        <v>83.916899999999998</v>
      </c>
      <c r="FL104">
        <v>80.940370000000001</v>
      </c>
      <c r="FM104">
        <v>77.263660000000002</v>
      </c>
      <c r="FN104">
        <v>72.597089999999994</v>
      </c>
      <c r="FO104">
        <v>70.331429999999997</v>
      </c>
      <c r="FP104">
        <v>68.028499999999994</v>
      </c>
      <c r="FQ104">
        <v>67.048299999999998</v>
      </c>
      <c r="FR104">
        <v>0.15040600000000001</v>
      </c>
      <c r="FS104">
        <v>1</v>
      </c>
    </row>
    <row r="105" spans="1:175" x14ac:dyDescent="0.2">
      <c r="A105" t="s">
        <v>191</v>
      </c>
      <c r="B105" t="s">
        <v>1</v>
      </c>
      <c r="C105">
        <v>42233</v>
      </c>
      <c r="D105">
        <v>37</v>
      </c>
      <c r="E105">
        <v>227</v>
      </c>
      <c r="F105">
        <v>177.07320000000001</v>
      </c>
      <c r="G105">
        <v>176.28309999999999</v>
      </c>
      <c r="H105">
        <v>175.84119999999999</v>
      </c>
      <c r="I105">
        <v>177.6979</v>
      </c>
      <c r="J105">
        <v>182.47069999999999</v>
      </c>
      <c r="K105">
        <v>191.5522</v>
      </c>
      <c r="L105">
        <v>202.565</v>
      </c>
      <c r="M105">
        <v>211.21299999999999</v>
      </c>
      <c r="N105">
        <v>220.66489999999999</v>
      </c>
      <c r="O105">
        <v>229.9889</v>
      </c>
      <c r="P105">
        <v>236.82220000000001</v>
      </c>
      <c r="Q105">
        <v>240.53110000000001</v>
      </c>
      <c r="R105">
        <v>243.21700000000001</v>
      </c>
      <c r="S105">
        <v>245.98670000000001</v>
      </c>
      <c r="T105">
        <v>247.5076</v>
      </c>
      <c r="U105">
        <v>247.72819999999999</v>
      </c>
      <c r="V105">
        <v>243.58439999999999</v>
      </c>
      <c r="W105">
        <v>232.09030000000001</v>
      </c>
      <c r="X105">
        <v>214.8476</v>
      </c>
      <c r="Y105">
        <v>204.63200000000001</v>
      </c>
      <c r="Z105">
        <v>199.3287</v>
      </c>
      <c r="AA105">
        <v>192.3083</v>
      </c>
      <c r="AB105">
        <v>186.495</v>
      </c>
      <c r="AC105">
        <v>181.86799999999999</v>
      </c>
      <c r="AD105">
        <v>0.67951059999999996</v>
      </c>
      <c r="AE105">
        <v>0.44312410000000002</v>
      </c>
      <c r="AF105">
        <v>0.45265549999999999</v>
      </c>
      <c r="AG105">
        <v>-0.54405179999999997</v>
      </c>
      <c r="AH105">
        <v>-0.68235210000000002</v>
      </c>
      <c r="AI105">
        <v>-0.71069269999999996</v>
      </c>
      <c r="AJ105">
        <v>-1.2552430000000001</v>
      </c>
      <c r="AK105">
        <v>-0.20318020000000001</v>
      </c>
      <c r="AL105">
        <v>-0.81126520000000002</v>
      </c>
      <c r="AM105">
        <v>0.39417249999999998</v>
      </c>
      <c r="AN105">
        <v>0.38386100000000001</v>
      </c>
      <c r="AO105">
        <v>0.58988680000000004</v>
      </c>
      <c r="AP105">
        <v>1.8817790000000001</v>
      </c>
      <c r="AQ105">
        <v>2.5723509999999998</v>
      </c>
      <c r="AR105">
        <v>6.1579040000000003</v>
      </c>
      <c r="AS105">
        <v>5.5757989999999999</v>
      </c>
      <c r="AT105">
        <v>6.0505500000000003</v>
      </c>
      <c r="AU105">
        <v>5.311909</v>
      </c>
      <c r="AV105">
        <v>4.2932009999999998</v>
      </c>
      <c r="AW105">
        <v>4.7166829999999997</v>
      </c>
      <c r="AX105">
        <v>5.0900249999999998</v>
      </c>
      <c r="AY105">
        <v>1.9452750000000001</v>
      </c>
      <c r="AZ105">
        <v>0.26591870000000001</v>
      </c>
      <c r="BA105">
        <v>0.37823820000000002</v>
      </c>
      <c r="BB105">
        <v>0.86202140000000005</v>
      </c>
      <c r="BC105">
        <v>0.62175849999999999</v>
      </c>
      <c r="BD105">
        <v>0.62628410000000001</v>
      </c>
      <c r="BE105">
        <v>-0.36592150000000001</v>
      </c>
      <c r="BF105">
        <v>-0.4824717</v>
      </c>
      <c r="BG105">
        <v>-0.52243930000000005</v>
      </c>
      <c r="BH105">
        <v>-1.079518</v>
      </c>
      <c r="BI105">
        <v>1.5599699999999999E-2</v>
      </c>
      <c r="BJ105">
        <v>-0.54414689999999999</v>
      </c>
      <c r="BK105">
        <v>0.64260039999999996</v>
      </c>
      <c r="BL105">
        <v>0.64751760000000003</v>
      </c>
      <c r="BM105">
        <v>0.88751979999999997</v>
      </c>
      <c r="BN105">
        <v>2.1560160000000002</v>
      </c>
      <c r="BO105">
        <v>2.8543470000000002</v>
      </c>
      <c r="BP105">
        <v>6.4700259999999998</v>
      </c>
      <c r="BQ105">
        <v>5.8556429999999997</v>
      </c>
      <c r="BR105">
        <v>6.3290470000000001</v>
      </c>
      <c r="BS105">
        <v>5.5606929999999997</v>
      </c>
      <c r="BT105">
        <v>4.5327109999999999</v>
      </c>
      <c r="BU105">
        <v>4.9408139999999996</v>
      </c>
      <c r="BV105">
        <v>5.2886639999999998</v>
      </c>
      <c r="BW105">
        <v>2.1514289999999998</v>
      </c>
      <c r="BX105">
        <v>0.44660349999999999</v>
      </c>
      <c r="BY105">
        <v>0.56012240000000002</v>
      </c>
      <c r="BZ105">
        <v>0.98842790000000003</v>
      </c>
      <c r="CA105">
        <v>0.74548009999999998</v>
      </c>
      <c r="CB105">
        <v>0.74653879999999995</v>
      </c>
      <c r="CC105">
        <v>-0.24254890000000001</v>
      </c>
      <c r="CD105">
        <v>-0.34403509999999998</v>
      </c>
      <c r="CE105">
        <v>-0.3920555</v>
      </c>
      <c r="CF105">
        <v>-0.95781099999999997</v>
      </c>
      <c r="CG105">
        <v>0.167126</v>
      </c>
      <c r="CH105">
        <v>-0.35914160000000001</v>
      </c>
      <c r="CI105">
        <v>0.81466079999999996</v>
      </c>
      <c r="CJ105">
        <v>0.83012529999999995</v>
      </c>
      <c r="CK105">
        <v>1.0936589999999999</v>
      </c>
      <c r="CL105">
        <v>2.3459530000000002</v>
      </c>
      <c r="CM105">
        <v>3.049658</v>
      </c>
      <c r="CN105">
        <v>6.6862019999999998</v>
      </c>
      <c r="CO105">
        <v>6.0494620000000001</v>
      </c>
      <c r="CP105">
        <v>6.5219339999999999</v>
      </c>
      <c r="CQ105">
        <v>5.7329990000000004</v>
      </c>
      <c r="CR105">
        <v>4.6985939999999999</v>
      </c>
      <c r="CS105">
        <v>5.0960460000000003</v>
      </c>
      <c r="CT105">
        <v>5.4262410000000001</v>
      </c>
      <c r="CU105">
        <v>2.2942100000000001</v>
      </c>
      <c r="CV105">
        <v>0.57174530000000001</v>
      </c>
      <c r="CW105">
        <v>0.68609489999999995</v>
      </c>
      <c r="CX105">
        <v>1.1148340000000001</v>
      </c>
      <c r="CY105">
        <v>0.86920180000000002</v>
      </c>
      <c r="CZ105">
        <v>0.86679349999999999</v>
      </c>
      <c r="DA105">
        <v>-0.1191764</v>
      </c>
      <c r="DB105">
        <v>-0.20559849999999999</v>
      </c>
      <c r="DC105">
        <v>-0.26167180000000001</v>
      </c>
      <c r="DD105">
        <v>-0.83610430000000002</v>
      </c>
      <c r="DE105">
        <v>0.3186523</v>
      </c>
      <c r="DF105">
        <v>-0.17413629999999999</v>
      </c>
      <c r="DG105">
        <v>0.98672119999999996</v>
      </c>
      <c r="DH105">
        <v>1.0127330000000001</v>
      </c>
      <c r="DI105">
        <v>1.2997989999999999</v>
      </c>
      <c r="DJ105">
        <v>2.5358890000000001</v>
      </c>
      <c r="DK105">
        <v>3.2449680000000001</v>
      </c>
      <c r="DL105">
        <v>6.9023779999999997</v>
      </c>
      <c r="DM105">
        <v>6.2432809999999996</v>
      </c>
      <c r="DN105">
        <v>6.7148199999999996</v>
      </c>
      <c r="DO105">
        <v>5.9053060000000004</v>
      </c>
      <c r="DP105">
        <v>4.8644769999999999</v>
      </c>
      <c r="DQ105">
        <v>5.2512780000000001</v>
      </c>
      <c r="DR105">
        <v>5.5638180000000004</v>
      </c>
      <c r="DS105">
        <v>2.436992</v>
      </c>
      <c r="DT105">
        <v>0.69688709999999998</v>
      </c>
      <c r="DU105">
        <v>0.81206730000000005</v>
      </c>
      <c r="DV105">
        <v>1.297345</v>
      </c>
      <c r="DW105">
        <v>1.047836</v>
      </c>
      <c r="DX105">
        <v>1.040422</v>
      </c>
      <c r="DY105">
        <v>5.8953999999999999E-2</v>
      </c>
      <c r="DZ105">
        <v>-5.7181000000000003E-3</v>
      </c>
      <c r="EA105">
        <v>-7.3418399999999995E-2</v>
      </c>
      <c r="EB105">
        <v>-0.66037920000000006</v>
      </c>
      <c r="EC105">
        <v>0.53743220000000003</v>
      </c>
      <c r="ED105">
        <v>9.2982099999999998E-2</v>
      </c>
      <c r="EE105">
        <v>1.2351490000000001</v>
      </c>
      <c r="EF105">
        <v>1.2763899999999999</v>
      </c>
      <c r="EG105">
        <v>1.597432</v>
      </c>
      <c r="EH105">
        <v>2.8101259999999999</v>
      </c>
      <c r="EI105">
        <v>3.526964</v>
      </c>
      <c r="EJ105">
        <v>7.2145000000000001</v>
      </c>
      <c r="EK105">
        <v>6.5231250000000003</v>
      </c>
      <c r="EL105">
        <v>6.9933170000000002</v>
      </c>
      <c r="EM105">
        <v>6.1540889999999999</v>
      </c>
      <c r="EN105">
        <v>5.1039859999999999</v>
      </c>
      <c r="EO105">
        <v>5.475409</v>
      </c>
      <c r="EP105">
        <v>5.7624570000000004</v>
      </c>
      <c r="EQ105">
        <v>2.6431450000000001</v>
      </c>
      <c r="ER105">
        <v>0.87757189999999996</v>
      </c>
      <c r="ES105">
        <v>0.99395160000000005</v>
      </c>
      <c r="ET105">
        <v>75.621499999999997</v>
      </c>
      <c r="EU105">
        <v>74.335800000000006</v>
      </c>
      <c r="EV105">
        <v>72.411670000000001</v>
      </c>
      <c r="EW105">
        <v>69.609899999999996</v>
      </c>
      <c r="EX105">
        <v>67.799440000000004</v>
      </c>
      <c r="EY105">
        <v>66.667299999999997</v>
      </c>
      <c r="EZ105">
        <v>66.083269999999999</v>
      </c>
      <c r="FA105">
        <v>67.334400000000002</v>
      </c>
      <c r="FB105">
        <v>70.746350000000007</v>
      </c>
      <c r="FC105">
        <v>73.748490000000004</v>
      </c>
      <c r="FD105">
        <v>77.288579999999996</v>
      </c>
      <c r="FE105">
        <v>80.218699999999998</v>
      </c>
      <c r="FF105">
        <v>83.065420000000003</v>
      </c>
      <c r="FG105">
        <v>85.220119999999994</v>
      </c>
      <c r="FH105">
        <v>87.365579999999994</v>
      </c>
      <c r="FI105">
        <v>88.242360000000005</v>
      </c>
      <c r="FJ105">
        <v>87.449330000000003</v>
      </c>
      <c r="FK105">
        <v>86.127600000000001</v>
      </c>
      <c r="FL105">
        <v>82.548969999999997</v>
      </c>
      <c r="FM105">
        <v>77.06044</v>
      </c>
      <c r="FN105">
        <v>71.347809999999996</v>
      </c>
      <c r="FO105">
        <v>68.146649999999994</v>
      </c>
      <c r="FP105">
        <v>66.103899999999996</v>
      </c>
      <c r="FQ105">
        <v>65.005219999999994</v>
      </c>
      <c r="FR105">
        <v>0.19881879999999999</v>
      </c>
      <c r="FS105">
        <v>1</v>
      </c>
    </row>
    <row r="106" spans="1:175" x14ac:dyDescent="0.2">
      <c r="A106" t="s">
        <v>191</v>
      </c>
      <c r="B106" t="s">
        <v>1</v>
      </c>
      <c r="C106">
        <v>42234</v>
      </c>
      <c r="D106">
        <v>24</v>
      </c>
      <c r="E106">
        <v>227</v>
      </c>
      <c r="F106">
        <v>178.17060000000001</v>
      </c>
      <c r="G106">
        <v>174.1525</v>
      </c>
      <c r="H106">
        <v>172.8143</v>
      </c>
      <c r="I106">
        <v>172.1925</v>
      </c>
      <c r="J106">
        <v>175.00899999999999</v>
      </c>
      <c r="K106">
        <v>180.67189999999999</v>
      </c>
      <c r="L106">
        <v>191.50450000000001</v>
      </c>
      <c r="M106">
        <v>200.62129999999999</v>
      </c>
      <c r="N106">
        <v>209.0016</v>
      </c>
      <c r="O106">
        <v>217.2449</v>
      </c>
      <c r="P106">
        <v>223.32679999999999</v>
      </c>
      <c r="Q106">
        <v>227.7921</v>
      </c>
      <c r="R106">
        <v>228.99420000000001</v>
      </c>
      <c r="S106">
        <v>231.68709999999999</v>
      </c>
      <c r="T106">
        <v>233.3237</v>
      </c>
      <c r="U106">
        <v>234.28200000000001</v>
      </c>
      <c r="V106">
        <v>231.2525</v>
      </c>
      <c r="W106">
        <v>222.41489999999999</v>
      </c>
      <c r="X106">
        <v>208.08539999999999</v>
      </c>
      <c r="Y106">
        <v>198.3254</v>
      </c>
      <c r="Z106">
        <v>193.65459999999999</v>
      </c>
      <c r="AA106">
        <v>187.62799999999999</v>
      </c>
      <c r="AB106">
        <v>181.6328</v>
      </c>
      <c r="AC106">
        <v>177.7012</v>
      </c>
      <c r="AD106">
        <v>-0.18268980000000001</v>
      </c>
      <c r="AE106">
        <v>-0.21859039999999999</v>
      </c>
      <c r="AF106">
        <v>-0.20316429999999999</v>
      </c>
      <c r="AG106">
        <v>-1.8320000000000001E-4</v>
      </c>
      <c r="AH106">
        <v>-7.0428500000000005E-2</v>
      </c>
      <c r="AI106">
        <v>-2.6272999999999999E-3</v>
      </c>
      <c r="AJ106">
        <v>-0.52260969999999995</v>
      </c>
      <c r="AK106">
        <v>-0.60545740000000003</v>
      </c>
      <c r="AL106">
        <v>-0.3232718</v>
      </c>
      <c r="AM106">
        <v>-4.5031500000000002E-2</v>
      </c>
      <c r="AN106">
        <v>9.6085599999999993E-2</v>
      </c>
      <c r="AO106">
        <v>3.0764999999999998E-3</v>
      </c>
      <c r="AP106">
        <v>0.31919999999999998</v>
      </c>
      <c r="AQ106">
        <v>1.631313</v>
      </c>
      <c r="AR106">
        <v>2.1951830000000001</v>
      </c>
      <c r="AS106">
        <v>1.879427</v>
      </c>
      <c r="AT106">
        <v>1.856463</v>
      </c>
      <c r="AU106">
        <v>0.55650710000000003</v>
      </c>
      <c r="AV106">
        <v>0.26953830000000001</v>
      </c>
      <c r="AW106">
        <v>0.30615320000000001</v>
      </c>
      <c r="AX106">
        <v>0.1086599</v>
      </c>
      <c r="AY106">
        <v>-1.259172</v>
      </c>
      <c r="AZ106">
        <v>-1.2277530000000001</v>
      </c>
      <c r="BA106">
        <v>-1.3866769999999999</v>
      </c>
      <c r="BB106">
        <v>-7.5564000000000006E-2</v>
      </c>
      <c r="BC106">
        <v>-0.13095989999999999</v>
      </c>
      <c r="BD106">
        <v>-0.13114390000000001</v>
      </c>
      <c r="BE106">
        <v>6.3584299999999996E-2</v>
      </c>
      <c r="BF106">
        <v>2.0599999999999999E-4</v>
      </c>
      <c r="BG106">
        <v>6.2780799999999998E-2</v>
      </c>
      <c r="BH106">
        <v>-0.45476820000000001</v>
      </c>
      <c r="BI106">
        <v>-0.51846460000000005</v>
      </c>
      <c r="BJ106">
        <v>-0.20150019999999999</v>
      </c>
      <c r="BK106">
        <v>9.7645700000000002E-2</v>
      </c>
      <c r="BL106">
        <v>0.23393050000000001</v>
      </c>
      <c r="BM106">
        <v>0.1376251</v>
      </c>
      <c r="BN106">
        <v>0.44970710000000003</v>
      </c>
      <c r="BO106">
        <v>1.768934</v>
      </c>
      <c r="BP106">
        <v>2.313965</v>
      </c>
      <c r="BQ106">
        <v>1.996472</v>
      </c>
      <c r="BR106">
        <v>1.9757910000000001</v>
      </c>
      <c r="BS106">
        <v>0.67830760000000001</v>
      </c>
      <c r="BT106">
        <v>0.3836136</v>
      </c>
      <c r="BU106">
        <v>0.41869089999999998</v>
      </c>
      <c r="BV106">
        <v>0.23037859999999999</v>
      </c>
      <c r="BW106">
        <v>-1.130358</v>
      </c>
      <c r="BX106">
        <v>-1.1013189999999999</v>
      </c>
      <c r="BY106">
        <v>-1.2677229999999999</v>
      </c>
      <c r="BZ106">
        <v>-1.3688999999999999E-3</v>
      </c>
      <c r="CA106">
        <v>-7.0267200000000002E-2</v>
      </c>
      <c r="CB106">
        <v>-8.1262699999999993E-2</v>
      </c>
      <c r="CC106">
        <v>0.1077495</v>
      </c>
      <c r="CD106">
        <v>4.9127299999999999E-2</v>
      </c>
      <c r="CE106">
        <v>0.10808230000000001</v>
      </c>
      <c r="CF106">
        <v>-0.40778150000000002</v>
      </c>
      <c r="CG106">
        <v>-0.4582135</v>
      </c>
      <c r="CH106">
        <v>-0.1171616</v>
      </c>
      <c r="CI106">
        <v>0.19646359999999999</v>
      </c>
      <c r="CJ106">
        <v>0.32940150000000001</v>
      </c>
      <c r="CK106">
        <v>0.23081309999999999</v>
      </c>
      <c r="CL106">
        <v>0.54009589999999996</v>
      </c>
      <c r="CM106">
        <v>1.86425</v>
      </c>
      <c r="CN106">
        <v>2.3962330000000001</v>
      </c>
      <c r="CO106">
        <v>2.0775359999999998</v>
      </c>
      <c r="CP106">
        <v>2.0584380000000002</v>
      </c>
      <c r="CQ106">
        <v>0.76266619999999996</v>
      </c>
      <c r="CR106">
        <v>0.46262170000000002</v>
      </c>
      <c r="CS106">
        <v>0.49663420000000003</v>
      </c>
      <c r="CT106">
        <v>0.31468059999999998</v>
      </c>
      <c r="CU106">
        <v>-1.0411410000000001</v>
      </c>
      <c r="CV106">
        <v>-1.0137510000000001</v>
      </c>
      <c r="CW106">
        <v>-1.1853359999999999</v>
      </c>
      <c r="CX106">
        <v>7.2826199999999994E-2</v>
      </c>
      <c r="CY106">
        <v>-9.5744999999999997E-3</v>
      </c>
      <c r="CZ106">
        <v>-3.1381600000000003E-2</v>
      </c>
      <c r="DA106">
        <v>0.15191460000000001</v>
      </c>
      <c r="DB106">
        <v>9.8048499999999997E-2</v>
      </c>
      <c r="DC106">
        <v>0.15338379999999999</v>
      </c>
      <c r="DD106">
        <v>-0.36079470000000002</v>
      </c>
      <c r="DE106">
        <v>-0.3979625</v>
      </c>
      <c r="DF106">
        <v>-3.2822999999999998E-2</v>
      </c>
      <c r="DG106">
        <v>0.29528140000000003</v>
      </c>
      <c r="DH106">
        <v>0.42487249999999999</v>
      </c>
      <c r="DI106">
        <v>0.32400099999999998</v>
      </c>
      <c r="DJ106">
        <v>0.63048470000000001</v>
      </c>
      <c r="DK106">
        <v>1.9595659999999999</v>
      </c>
      <c r="DL106">
        <v>2.4785010000000001</v>
      </c>
      <c r="DM106">
        <v>2.158601</v>
      </c>
      <c r="DN106">
        <v>2.1410840000000002</v>
      </c>
      <c r="DO106">
        <v>0.84702489999999997</v>
      </c>
      <c r="DP106">
        <v>0.5416299</v>
      </c>
      <c r="DQ106">
        <v>0.57457749999999996</v>
      </c>
      <c r="DR106">
        <v>0.39898260000000002</v>
      </c>
      <c r="DS106">
        <v>-0.95192489999999996</v>
      </c>
      <c r="DT106">
        <v>-0.92618239999999996</v>
      </c>
      <c r="DU106">
        <v>-1.102948</v>
      </c>
      <c r="DV106">
        <v>0.1799521</v>
      </c>
      <c r="DW106">
        <v>7.8056E-2</v>
      </c>
      <c r="DX106">
        <v>4.0638800000000003E-2</v>
      </c>
      <c r="DY106">
        <v>0.21568209999999999</v>
      </c>
      <c r="DZ106">
        <v>0.1686831</v>
      </c>
      <c r="EA106">
        <v>0.21879199999999999</v>
      </c>
      <c r="EB106">
        <v>-0.29295330000000003</v>
      </c>
      <c r="EC106">
        <v>-0.31096970000000002</v>
      </c>
      <c r="ED106">
        <v>8.89485E-2</v>
      </c>
      <c r="EE106">
        <v>0.43795869999999998</v>
      </c>
      <c r="EF106">
        <v>0.56271729999999998</v>
      </c>
      <c r="EG106">
        <v>0.4585496</v>
      </c>
      <c r="EH106">
        <v>0.7609918</v>
      </c>
      <c r="EI106">
        <v>2.0971869999999999</v>
      </c>
      <c r="EJ106">
        <v>2.597283</v>
      </c>
      <c r="EK106">
        <v>2.2756449999999999</v>
      </c>
      <c r="EL106">
        <v>2.2604120000000001</v>
      </c>
      <c r="EM106">
        <v>0.9688253</v>
      </c>
      <c r="EN106">
        <v>0.65570510000000004</v>
      </c>
      <c r="EO106">
        <v>0.68711529999999998</v>
      </c>
      <c r="EP106">
        <v>0.52070130000000003</v>
      </c>
      <c r="EQ106">
        <v>-0.82311049999999997</v>
      </c>
      <c r="ER106">
        <v>-0.79974789999999996</v>
      </c>
      <c r="ES106">
        <v>-0.98399420000000004</v>
      </c>
      <c r="ET106">
        <v>64.177750000000003</v>
      </c>
      <c r="EU106">
        <v>63.352699999999999</v>
      </c>
      <c r="EV106">
        <v>63.886409999999998</v>
      </c>
      <c r="EW106">
        <v>63.161189999999998</v>
      </c>
      <c r="EX106">
        <v>62.419400000000003</v>
      </c>
      <c r="EY106">
        <v>61.79139</v>
      </c>
      <c r="EZ106">
        <v>61.490250000000003</v>
      </c>
      <c r="FA106">
        <v>62.233849999999997</v>
      </c>
      <c r="FB106">
        <v>63.797029999999999</v>
      </c>
      <c r="FC106">
        <v>66.516720000000007</v>
      </c>
      <c r="FD106">
        <v>69.697239999999994</v>
      </c>
      <c r="FE106">
        <v>72.0261</v>
      </c>
      <c r="FF106">
        <v>74.686840000000004</v>
      </c>
      <c r="FG106">
        <v>77.231229999999996</v>
      </c>
      <c r="FH106">
        <v>78.46123</v>
      </c>
      <c r="FI106">
        <v>78.978769999999997</v>
      </c>
      <c r="FJ106">
        <v>78.277630000000002</v>
      </c>
      <c r="FK106">
        <v>77.425610000000006</v>
      </c>
      <c r="FL106">
        <v>75.253500000000003</v>
      </c>
      <c r="FM106">
        <v>71.299260000000004</v>
      </c>
      <c r="FN106">
        <v>67.600070000000002</v>
      </c>
      <c r="FO106">
        <v>65.65043</v>
      </c>
      <c r="FP106">
        <v>64.649799999999999</v>
      </c>
      <c r="FQ106">
        <v>63.972929999999998</v>
      </c>
      <c r="FR106">
        <v>0.23169409999999999</v>
      </c>
      <c r="FS106">
        <v>1</v>
      </c>
    </row>
    <row r="107" spans="1:175" x14ac:dyDescent="0.2">
      <c r="A107" t="s">
        <v>191</v>
      </c>
      <c r="B107" t="s">
        <v>1</v>
      </c>
      <c r="C107">
        <v>42242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0</v>
      </c>
      <c r="DS107">
        <v>0</v>
      </c>
      <c r="DT107">
        <v>0</v>
      </c>
      <c r="DU107">
        <v>0</v>
      </c>
      <c r="DV107">
        <v>0</v>
      </c>
      <c r="DW107">
        <v>0</v>
      </c>
      <c r="DX107">
        <v>0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0</v>
      </c>
      <c r="EF107">
        <v>0</v>
      </c>
      <c r="EG107">
        <v>0</v>
      </c>
      <c r="EH107">
        <v>0</v>
      </c>
      <c r="EI107">
        <v>0</v>
      </c>
      <c r="EJ107">
        <v>0</v>
      </c>
      <c r="EK107">
        <v>0</v>
      </c>
      <c r="EL107">
        <v>0</v>
      </c>
      <c r="EM107">
        <v>0</v>
      </c>
      <c r="EN107">
        <v>0</v>
      </c>
      <c r="EO107">
        <v>0</v>
      </c>
      <c r="EP107">
        <v>0</v>
      </c>
      <c r="EQ107">
        <v>0</v>
      </c>
      <c r="ER107">
        <v>0</v>
      </c>
      <c r="ES107">
        <v>0</v>
      </c>
      <c r="ET107">
        <v>0</v>
      </c>
      <c r="EU107">
        <v>0</v>
      </c>
      <c r="EV107">
        <v>0</v>
      </c>
      <c r="EW107">
        <v>0</v>
      </c>
      <c r="EX107">
        <v>0</v>
      </c>
      <c r="EY107">
        <v>0</v>
      </c>
      <c r="EZ107">
        <v>0</v>
      </c>
      <c r="FA107">
        <v>0</v>
      </c>
      <c r="FB107">
        <v>0</v>
      </c>
      <c r="FC107">
        <v>0</v>
      </c>
      <c r="FD107">
        <v>0</v>
      </c>
      <c r="FE107">
        <v>0</v>
      </c>
      <c r="FF107">
        <v>0</v>
      </c>
      <c r="FG107">
        <v>0</v>
      </c>
      <c r="FH107">
        <v>0</v>
      </c>
      <c r="FI107">
        <v>0</v>
      </c>
      <c r="FJ107">
        <v>0</v>
      </c>
      <c r="FK107">
        <v>0</v>
      </c>
      <c r="FL107">
        <v>0</v>
      </c>
      <c r="FM107">
        <v>0</v>
      </c>
      <c r="FN107">
        <v>0</v>
      </c>
      <c r="FO107">
        <v>0</v>
      </c>
      <c r="FP107">
        <v>0</v>
      </c>
      <c r="FQ107">
        <v>0</v>
      </c>
      <c r="FR107">
        <v>0</v>
      </c>
      <c r="FS107">
        <v>0</v>
      </c>
    </row>
    <row r="108" spans="1:175" x14ac:dyDescent="0.2">
      <c r="A108" t="s">
        <v>191</v>
      </c>
      <c r="B108" t="s">
        <v>1</v>
      </c>
      <c r="C108">
        <v>42243</v>
      </c>
      <c r="D108">
        <v>28</v>
      </c>
      <c r="E108">
        <v>222</v>
      </c>
      <c r="F108">
        <v>173.30520000000001</v>
      </c>
      <c r="G108">
        <v>171.3683</v>
      </c>
      <c r="H108">
        <v>170.17439999999999</v>
      </c>
      <c r="I108">
        <v>169.9093</v>
      </c>
      <c r="J108">
        <v>172.5917</v>
      </c>
      <c r="K108">
        <v>178.96629999999999</v>
      </c>
      <c r="L108">
        <v>189.24109999999999</v>
      </c>
      <c r="M108">
        <v>199.20179999999999</v>
      </c>
      <c r="N108">
        <v>209.73140000000001</v>
      </c>
      <c r="O108">
        <v>218.6276</v>
      </c>
      <c r="P108">
        <v>225.62899999999999</v>
      </c>
      <c r="Q108">
        <v>228.19200000000001</v>
      </c>
      <c r="R108">
        <v>230.14689999999999</v>
      </c>
      <c r="S108">
        <v>234.5651</v>
      </c>
      <c r="T108">
        <v>235.85499999999999</v>
      </c>
      <c r="U108">
        <v>235.36529999999999</v>
      </c>
      <c r="V108">
        <v>231.3877</v>
      </c>
      <c r="W108">
        <v>219.13249999999999</v>
      </c>
      <c r="X108">
        <v>200.1831</v>
      </c>
      <c r="Y108">
        <v>191.7577</v>
      </c>
      <c r="Z108">
        <v>187.42670000000001</v>
      </c>
      <c r="AA108">
        <v>183.61369999999999</v>
      </c>
      <c r="AB108">
        <v>179.49260000000001</v>
      </c>
      <c r="AC108">
        <v>176.54150000000001</v>
      </c>
      <c r="AD108">
        <v>-0.1114112</v>
      </c>
      <c r="AE108">
        <v>-0.30551729999999999</v>
      </c>
      <c r="AF108">
        <v>-6.1865499999999997E-2</v>
      </c>
      <c r="AG108">
        <v>-1.03689E-2</v>
      </c>
      <c r="AH108">
        <v>5.7531899999999997E-2</v>
      </c>
      <c r="AI108">
        <v>0.25698680000000002</v>
      </c>
      <c r="AJ108">
        <v>3.62315E-2</v>
      </c>
      <c r="AK108">
        <v>-0.1223704</v>
      </c>
      <c r="AL108">
        <v>-0.1210948</v>
      </c>
      <c r="AM108">
        <v>-0.27411039999999998</v>
      </c>
      <c r="AN108">
        <v>0.86708609999999997</v>
      </c>
      <c r="AO108">
        <v>0.3613442</v>
      </c>
      <c r="AP108">
        <v>0.28253919999999999</v>
      </c>
      <c r="AQ108">
        <v>0.76897870000000002</v>
      </c>
      <c r="AR108">
        <v>2.541347</v>
      </c>
      <c r="AS108">
        <v>2.0223049999999998</v>
      </c>
      <c r="AT108">
        <v>1.8224830000000001</v>
      </c>
      <c r="AU108">
        <v>1.6956279999999999</v>
      </c>
      <c r="AV108">
        <v>0.67012450000000001</v>
      </c>
      <c r="AW108">
        <v>0.25071339999999998</v>
      </c>
      <c r="AX108">
        <v>-0.20293600000000001</v>
      </c>
      <c r="AY108">
        <v>-1.02185E-2</v>
      </c>
      <c r="AZ108">
        <v>0.26543020000000001</v>
      </c>
      <c r="BA108">
        <v>0.3776756</v>
      </c>
      <c r="BB108">
        <v>-2.0153999999999998E-2</v>
      </c>
      <c r="BC108">
        <v>-0.2212451</v>
      </c>
      <c r="BD108">
        <v>1.4694E-2</v>
      </c>
      <c r="BE108">
        <v>6.1687899999999997E-2</v>
      </c>
      <c r="BF108">
        <v>0.13241430000000001</v>
      </c>
      <c r="BG108">
        <v>0.32548589999999999</v>
      </c>
      <c r="BH108">
        <v>0.1132763</v>
      </c>
      <c r="BI108">
        <v>-4.1425799999999999E-2</v>
      </c>
      <c r="BJ108">
        <v>-1.2536E-2</v>
      </c>
      <c r="BK108">
        <v>-0.13164490000000001</v>
      </c>
      <c r="BL108">
        <v>1.027012</v>
      </c>
      <c r="BM108">
        <v>0.53387289999999998</v>
      </c>
      <c r="BN108">
        <v>0.46203529999999998</v>
      </c>
      <c r="BO108">
        <v>0.96371070000000003</v>
      </c>
      <c r="BP108">
        <v>2.7137120000000001</v>
      </c>
      <c r="BQ108">
        <v>2.1773829999999998</v>
      </c>
      <c r="BR108">
        <v>1.982043</v>
      </c>
      <c r="BS108">
        <v>1.8491029999999999</v>
      </c>
      <c r="BT108">
        <v>0.82303110000000002</v>
      </c>
      <c r="BU108">
        <v>0.41498360000000001</v>
      </c>
      <c r="BV108">
        <v>-1.7787000000000001E-2</v>
      </c>
      <c r="BW108">
        <v>0.16681019999999999</v>
      </c>
      <c r="BX108">
        <v>0.41675960000000001</v>
      </c>
      <c r="BY108">
        <v>0.58482060000000002</v>
      </c>
      <c r="BZ108">
        <v>4.3050400000000003E-2</v>
      </c>
      <c r="CA108">
        <v>-0.16287840000000001</v>
      </c>
      <c r="CB108">
        <v>6.7718799999999996E-2</v>
      </c>
      <c r="CC108">
        <v>0.1115942</v>
      </c>
      <c r="CD108">
        <v>0.18427760000000001</v>
      </c>
      <c r="CE108">
        <v>0.37292819999999999</v>
      </c>
      <c r="CF108">
        <v>0.16663729999999999</v>
      </c>
      <c r="CG108">
        <v>1.46363E-2</v>
      </c>
      <c r="CH108">
        <v>6.2651499999999999E-2</v>
      </c>
      <c r="CI108">
        <v>-3.2973700000000002E-2</v>
      </c>
      <c r="CJ108">
        <v>1.1377759999999999</v>
      </c>
      <c r="CK108">
        <v>0.65336570000000005</v>
      </c>
      <c r="CL108">
        <v>0.58635369999999998</v>
      </c>
      <c r="CM108">
        <v>1.0985819999999999</v>
      </c>
      <c r="CN108">
        <v>2.833091</v>
      </c>
      <c r="CO108">
        <v>2.2847900000000001</v>
      </c>
      <c r="CP108">
        <v>2.0925539999999998</v>
      </c>
      <c r="CQ108">
        <v>1.9553990000000001</v>
      </c>
      <c r="CR108">
        <v>0.92893369999999997</v>
      </c>
      <c r="CS108">
        <v>0.52875660000000002</v>
      </c>
      <c r="CT108">
        <v>0.11044660000000001</v>
      </c>
      <c r="CU108">
        <v>0.2894197</v>
      </c>
      <c r="CV108">
        <v>0.52156979999999997</v>
      </c>
      <c r="CW108">
        <v>0.72828850000000001</v>
      </c>
      <c r="CX108">
        <v>0.1062548</v>
      </c>
      <c r="CY108">
        <v>-0.1045117</v>
      </c>
      <c r="CZ108">
        <v>0.12074360000000001</v>
      </c>
      <c r="DA108">
        <v>0.16150059999999999</v>
      </c>
      <c r="DB108">
        <v>0.23614089999999999</v>
      </c>
      <c r="DC108">
        <v>0.42037049999999998</v>
      </c>
      <c r="DD108">
        <v>0.21999830000000001</v>
      </c>
      <c r="DE108">
        <v>7.0698300000000006E-2</v>
      </c>
      <c r="DF108">
        <v>0.13783899999999999</v>
      </c>
      <c r="DG108">
        <v>6.5697599999999995E-2</v>
      </c>
      <c r="DH108">
        <v>1.24854</v>
      </c>
      <c r="DI108">
        <v>0.77285859999999995</v>
      </c>
      <c r="DJ108">
        <v>0.71067210000000003</v>
      </c>
      <c r="DK108">
        <v>1.233452</v>
      </c>
      <c r="DL108">
        <v>2.9524699999999999</v>
      </c>
      <c r="DM108">
        <v>2.3921969999999999</v>
      </c>
      <c r="DN108">
        <v>2.2030650000000001</v>
      </c>
      <c r="DO108">
        <v>2.061696</v>
      </c>
      <c r="DP108">
        <v>1.0348360000000001</v>
      </c>
      <c r="DQ108">
        <v>0.64252949999999998</v>
      </c>
      <c r="DR108">
        <v>0.23868020000000001</v>
      </c>
      <c r="DS108">
        <v>0.41202919999999998</v>
      </c>
      <c r="DT108">
        <v>0.62638000000000005</v>
      </c>
      <c r="DU108">
        <v>0.87175650000000005</v>
      </c>
      <c r="DV108">
        <v>0.19751199999999999</v>
      </c>
      <c r="DW108">
        <v>-2.0239500000000001E-2</v>
      </c>
      <c r="DX108">
        <v>0.19730310000000001</v>
      </c>
      <c r="DY108">
        <v>0.2335573</v>
      </c>
      <c r="DZ108">
        <v>0.3110233</v>
      </c>
      <c r="EA108">
        <v>0.48886950000000001</v>
      </c>
      <c r="EB108">
        <v>0.29704320000000001</v>
      </c>
      <c r="EC108">
        <v>0.1516429</v>
      </c>
      <c r="ED108">
        <v>0.2463978</v>
      </c>
      <c r="EE108">
        <v>0.20816309999999999</v>
      </c>
      <c r="EF108">
        <v>1.408466</v>
      </c>
      <c r="EG108">
        <v>0.94538719999999998</v>
      </c>
      <c r="EH108">
        <v>0.89016819999999997</v>
      </c>
      <c r="EI108">
        <v>1.4281839999999999</v>
      </c>
      <c r="EJ108">
        <v>3.124835</v>
      </c>
      <c r="EK108">
        <v>2.5472760000000001</v>
      </c>
      <c r="EL108">
        <v>2.362625</v>
      </c>
      <c r="EM108">
        <v>2.2151709999999998</v>
      </c>
      <c r="EN108">
        <v>1.187743</v>
      </c>
      <c r="EO108">
        <v>0.80679970000000001</v>
      </c>
      <c r="EP108">
        <v>0.42382920000000002</v>
      </c>
      <c r="EQ108">
        <v>0.58905790000000002</v>
      </c>
      <c r="ER108">
        <v>0.7777094</v>
      </c>
      <c r="ES108">
        <v>1.0789010000000001</v>
      </c>
      <c r="ET108">
        <v>68.634219999999999</v>
      </c>
      <c r="EU108">
        <v>67.369129999999998</v>
      </c>
      <c r="EV108">
        <v>67.080410000000001</v>
      </c>
      <c r="EW108">
        <v>65.930139999999994</v>
      </c>
      <c r="EX108">
        <v>65.746660000000006</v>
      </c>
      <c r="EY108">
        <v>64.908879999999996</v>
      </c>
      <c r="EZ108">
        <v>64.38382</v>
      </c>
      <c r="FA108">
        <v>66.478129999999993</v>
      </c>
      <c r="FB108">
        <v>69.525229999999993</v>
      </c>
      <c r="FC108">
        <v>72.682419999999993</v>
      </c>
      <c r="FD108">
        <v>76.54992</v>
      </c>
      <c r="FE108">
        <v>80.489199999999997</v>
      </c>
      <c r="FF108">
        <v>83.897580000000005</v>
      </c>
      <c r="FG108">
        <v>87.621870000000001</v>
      </c>
      <c r="FH108">
        <v>90.382050000000007</v>
      </c>
      <c r="FI108">
        <v>89.982640000000004</v>
      </c>
      <c r="FJ108">
        <v>87.734570000000005</v>
      </c>
      <c r="FK108">
        <v>84.490099999999998</v>
      </c>
      <c r="FL108">
        <v>81.122169999999997</v>
      </c>
      <c r="FM108">
        <v>77.822789999999998</v>
      </c>
      <c r="FN108">
        <v>75.122470000000007</v>
      </c>
      <c r="FO108">
        <v>74.341160000000002</v>
      </c>
      <c r="FP108">
        <v>73.868120000000005</v>
      </c>
      <c r="FQ108">
        <v>73.153530000000003</v>
      </c>
      <c r="FR108">
        <v>0.16748179999999999</v>
      </c>
      <c r="FS108">
        <v>1</v>
      </c>
    </row>
    <row r="109" spans="1:175" x14ac:dyDescent="0.2">
      <c r="A109" t="s">
        <v>191</v>
      </c>
      <c r="B109" t="s">
        <v>1</v>
      </c>
      <c r="C109">
        <v>42244</v>
      </c>
      <c r="D109">
        <v>22</v>
      </c>
      <c r="E109">
        <v>222</v>
      </c>
      <c r="F109">
        <v>173.28469999999999</v>
      </c>
      <c r="G109">
        <v>170.37610000000001</v>
      </c>
      <c r="H109">
        <v>169.5538</v>
      </c>
      <c r="I109">
        <v>169.5513</v>
      </c>
      <c r="J109">
        <v>172.1576</v>
      </c>
      <c r="K109">
        <v>179.29169999999999</v>
      </c>
      <c r="L109">
        <v>190.73150000000001</v>
      </c>
      <c r="M109">
        <v>200.3947</v>
      </c>
      <c r="N109">
        <v>210.43899999999999</v>
      </c>
      <c r="O109">
        <v>220.45699999999999</v>
      </c>
      <c r="P109">
        <v>228.1208</v>
      </c>
      <c r="Q109">
        <v>232.90020000000001</v>
      </c>
      <c r="R109">
        <v>235.28809999999999</v>
      </c>
      <c r="S109">
        <v>235.8784</v>
      </c>
      <c r="T109">
        <v>237.38079999999999</v>
      </c>
      <c r="U109">
        <v>236.96789999999999</v>
      </c>
      <c r="V109">
        <v>232.78210000000001</v>
      </c>
      <c r="W109">
        <v>219.8828</v>
      </c>
      <c r="X109">
        <v>203.2081</v>
      </c>
      <c r="Y109">
        <v>195.648</v>
      </c>
      <c r="Z109">
        <v>192.3579</v>
      </c>
      <c r="AA109">
        <v>186.22900000000001</v>
      </c>
      <c r="AB109">
        <v>182.99860000000001</v>
      </c>
      <c r="AC109">
        <v>179.57230000000001</v>
      </c>
      <c r="AD109">
        <v>-0.1947054</v>
      </c>
      <c r="AE109">
        <v>-0.25322299999999998</v>
      </c>
      <c r="AF109">
        <v>-6.8721099999999993E-2</v>
      </c>
      <c r="AG109">
        <v>0.22764699999999999</v>
      </c>
      <c r="AH109">
        <v>-0.45208140000000002</v>
      </c>
      <c r="AI109">
        <v>0.26794649999999998</v>
      </c>
      <c r="AJ109">
        <v>-7.6391399999999998E-2</v>
      </c>
      <c r="AK109">
        <v>-1.147492</v>
      </c>
      <c r="AL109">
        <v>-0.65449049999999998</v>
      </c>
      <c r="AM109">
        <v>0.2309899</v>
      </c>
      <c r="AN109">
        <v>1.260202</v>
      </c>
      <c r="AO109">
        <v>1.440491</v>
      </c>
      <c r="AP109">
        <v>1.252578</v>
      </c>
      <c r="AQ109">
        <v>1.337283</v>
      </c>
      <c r="AR109">
        <v>0.47242859999999998</v>
      </c>
      <c r="AS109">
        <v>2.5188670000000002</v>
      </c>
      <c r="AT109">
        <v>2.0949409999999999</v>
      </c>
      <c r="AU109">
        <v>0.84118809999999999</v>
      </c>
      <c r="AV109">
        <v>0.93357769999999995</v>
      </c>
      <c r="AW109">
        <v>1.273058</v>
      </c>
      <c r="AX109">
        <v>1.344632</v>
      </c>
      <c r="AY109">
        <v>0.59174780000000005</v>
      </c>
      <c r="AZ109">
        <v>0.39479910000000001</v>
      </c>
      <c r="BA109">
        <v>-0.61924299999999999</v>
      </c>
      <c r="BB109">
        <v>-1.11211E-2</v>
      </c>
      <c r="BC109">
        <v>-8.48999E-2</v>
      </c>
      <c r="BD109">
        <v>0.16058330000000001</v>
      </c>
      <c r="BE109">
        <v>0.36483749999999998</v>
      </c>
      <c r="BF109">
        <v>-0.32300220000000002</v>
      </c>
      <c r="BG109">
        <v>0.43812069999999997</v>
      </c>
      <c r="BH109">
        <v>5.4920200000000002E-2</v>
      </c>
      <c r="BI109">
        <v>-0.85111550000000002</v>
      </c>
      <c r="BJ109">
        <v>-0.43106650000000002</v>
      </c>
      <c r="BK109">
        <v>0.4668564</v>
      </c>
      <c r="BL109">
        <v>1.515487</v>
      </c>
      <c r="BM109">
        <v>1.727241</v>
      </c>
      <c r="BN109">
        <v>1.530764</v>
      </c>
      <c r="BO109">
        <v>1.612906</v>
      </c>
      <c r="BP109">
        <v>0.73950769999999999</v>
      </c>
      <c r="BQ109">
        <v>2.7758219999999998</v>
      </c>
      <c r="BR109">
        <v>2.3538649999999999</v>
      </c>
      <c r="BS109">
        <v>1.1078520000000001</v>
      </c>
      <c r="BT109">
        <v>1.2099850000000001</v>
      </c>
      <c r="BU109">
        <v>1.520397</v>
      </c>
      <c r="BV109">
        <v>1.5809519999999999</v>
      </c>
      <c r="BW109">
        <v>0.8289086</v>
      </c>
      <c r="BX109">
        <v>0.59227200000000002</v>
      </c>
      <c r="BY109">
        <v>-0.4276046</v>
      </c>
      <c r="BZ109">
        <v>0.1160289</v>
      </c>
      <c r="CA109">
        <v>3.1680199999999999E-2</v>
      </c>
      <c r="CB109">
        <v>0.31939879999999998</v>
      </c>
      <c r="CC109">
        <v>0.45985520000000002</v>
      </c>
      <c r="CD109">
        <v>-0.23360239999999999</v>
      </c>
      <c r="CE109">
        <v>0.5559828</v>
      </c>
      <c r="CF109">
        <v>0.1458662</v>
      </c>
      <c r="CG109">
        <v>-0.64584580000000003</v>
      </c>
      <c r="CH109">
        <v>-0.27632370000000001</v>
      </c>
      <c r="CI109">
        <v>0.63021680000000002</v>
      </c>
      <c r="CJ109">
        <v>1.6922980000000001</v>
      </c>
      <c r="CK109">
        <v>1.9258439999999999</v>
      </c>
      <c r="CL109">
        <v>1.7234339999999999</v>
      </c>
      <c r="CM109">
        <v>1.803801</v>
      </c>
      <c r="CN109">
        <v>0.92448589999999997</v>
      </c>
      <c r="CO109">
        <v>2.9537879999999999</v>
      </c>
      <c r="CP109">
        <v>2.5331950000000001</v>
      </c>
      <c r="CQ109">
        <v>1.2925420000000001</v>
      </c>
      <c r="CR109">
        <v>1.4014230000000001</v>
      </c>
      <c r="CS109">
        <v>1.6917040000000001</v>
      </c>
      <c r="CT109">
        <v>1.744626</v>
      </c>
      <c r="CU109">
        <v>0.99316539999999998</v>
      </c>
      <c r="CV109">
        <v>0.7290411</v>
      </c>
      <c r="CW109">
        <v>-0.29487649999999999</v>
      </c>
      <c r="CX109">
        <v>0.2431788</v>
      </c>
      <c r="CY109">
        <v>0.14826030000000001</v>
      </c>
      <c r="CZ109">
        <v>0.47821429999999998</v>
      </c>
      <c r="DA109">
        <v>0.5548729</v>
      </c>
      <c r="DB109">
        <v>-0.14420250000000001</v>
      </c>
      <c r="DC109">
        <v>0.67384489999999997</v>
      </c>
      <c r="DD109">
        <v>0.2368122</v>
      </c>
      <c r="DE109">
        <v>-0.44057600000000002</v>
      </c>
      <c r="DF109">
        <v>-0.12158099999999999</v>
      </c>
      <c r="DG109">
        <v>0.79357730000000004</v>
      </c>
      <c r="DH109">
        <v>1.869108</v>
      </c>
      <c r="DI109">
        <v>2.1244459999999998</v>
      </c>
      <c r="DJ109">
        <v>1.9161049999999999</v>
      </c>
      <c r="DK109">
        <v>1.9946969999999999</v>
      </c>
      <c r="DL109">
        <v>1.109464</v>
      </c>
      <c r="DM109">
        <v>3.1317539999999999</v>
      </c>
      <c r="DN109">
        <v>2.7125249999999999</v>
      </c>
      <c r="DO109">
        <v>1.477233</v>
      </c>
      <c r="DP109">
        <v>1.592862</v>
      </c>
      <c r="DQ109">
        <v>1.863011</v>
      </c>
      <c r="DR109">
        <v>1.9083000000000001</v>
      </c>
      <c r="DS109">
        <v>1.157422</v>
      </c>
      <c r="DT109">
        <v>0.86581019999999997</v>
      </c>
      <c r="DU109">
        <v>-0.1621483</v>
      </c>
      <c r="DV109">
        <v>0.42676310000000001</v>
      </c>
      <c r="DW109">
        <v>0.31658340000000001</v>
      </c>
      <c r="DX109">
        <v>0.7075186</v>
      </c>
      <c r="DY109">
        <v>0.6920634</v>
      </c>
      <c r="DZ109">
        <v>-1.5123299999999999E-2</v>
      </c>
      <c r="EA109">
        <v>0.84401910000000002</v>
      </c>
      <c r="EB109">
        <v>0.3681238</v>
      </c>
      <c r="EC109">
        <v>-0.1441992</v>
      </c>
      <c r="ED109">
        <v>0.101843</v>
      </c>
      <c r="EE109">
        <v>1.029444</v>
      </c>
      <c r="EF109">
        <v>2.124393</v>
      </c>
      <c r="EG109">
        <v>2.4111959999999999</v>
      </c>
      <c r="EH109">
        <v>2.1942900000000001</v>
      </c>
      <c r="EI109">
        <v>2.2703190000000002</v>
      </c>
      <c r="EJ109">
        <v>1.3765430000000001</v>
      </c>
      <c r="EK109">
        <v>3.388709</v>
      </c>
      <c r="EL109">
        <v>2.9714489999999998</v>
      </c>
      <c r="EM109">
        <v>1.7438959999999999</v>
      </c>
      <c r="EN109">
        <v>1.8692690000000001</v>
      </c>
      <c r="EO109">
        <v>2.1103499999999999</v>
      </c>
      <c r="EP109">
        <v>2.1446200000000002</v>
      </c>
      <c r="EQ109">
        <v>1.3945829999999999</v>
      </c>
      <c r="ER109">
        <v>1.063283</v>
      </c>
      <c r="ES109">
        <v>2.9490100000000002E-2</v>
      </c>
      <c r="ET109">
        <v>72.514269999999996</v>
      </c>
      <c r="EU109">
        <v>70.822299999999998</v>
      </c>
      <c r="EV109">
        <v>69.770660000000007</v>
      </c>
      <c r="EW109">
        <v>69.302099999999996</v>
      </c>
      <c r="EX109">
        <v>68.676190000000005</v>
      </c>
      <c r="EY109">
        <v>68.330520000000007</v>
      </c>
      <c r="EZ109">
        <v>68.932140000000004</v>
      </c>
      <c r="FA109">
        <v>71.319659999999999</v>
      </c>
      <c r="FB109">
        <v>75.320369999999997</v>
      </c>
      <c r="FC109">
        <v>79.192170000000004</v>
      </c>
      <c r="FD109">
        <v>81.025909999999996</v>
      </c>
      <c r="FE109">
        <v>84.770120000000006</v>
      </c>
      <c r="FF109">
        <v>88.443820000000002</v>
      </c>
      <c r="FG109">
        <v>90.645650000000003</v>
      </c>
      <c r="FH109">
        <v>92.901179999999997</v>
      </c>
      <c r="FI109">
        <v>92.684619999999995</v>
      </c>
      <c r="FJ109">
        <v>89.382199999999997</v>
      </c>
      <c r="FK109">
        <v>85.206419999999994</v>
      </c>
      <c r="FL109">
        <v>80.089129999999997</v>
      </c>
      <c r="FM109">
        <v>75.99606</v>
      </c>
      <c r="FN109">
        <v>72.645579999999995</v>
      </c>
      <c r="FO109">
        <v>70.769739999999999</v>
      </c>
      <c r="FP109">
        <v>69.276589999999999</v>
      </c>
      <c r="FQ109">
        <v>68.174679999999995</v>
      </c>
      <c r="FR109">
        <v>0.20566380000000001</v>
      </c>
      <c r="FS109">
        <v>1</v>
      </c>
    </row>
    <row r="110" spans="1:175" x14ac:dyDescent="0.2">
      <c r="A110" t="s">
        <v>191</v>
      </c>
      <c r="B110" t="s">
        <v>1</v>
      </c>
      <c r="C110">
        <v>42256</v>
      </c>
      <c r="D110">
        <v>28</v>
      </c>
      <c r="E110">
        <v>222</v>
      </c>
      <c r="F110">
        <v>178.01679999999999</v>
      </c>
      <c r="G110">
        <v>175.61670000000001</v>
      </c>
      <c r="H110">
        <v>175.93819999999999</v>
      </c>
      <c r="I110">
        <v>175.56829999999999</v>
      </c>
      <c r="J110">
        <v>179.03729999999999</v>
      </c>
      <c r="K110">
        <v>185.51490000000001</v>
      </c>
      <c r="L110">
        <v>196.2079</v>
      </c>
      <c r="M110">
        <v>207.15639999999999</v>
      </c>
      <c r="N110">
        <v>218.67259999999999</v>
      </c>
      <c r="O110">
        <v>227.32839999999999</v>
      </c>
      <c r="P110">
        <v>234.79730000000001</v>
      </c>
      <c r="Q110">
        <v>238.41149999999999</v>
      </c>
      <c r="R110">
        <v>240.19970000000001</v>
      </c>
      <c r="S110">
        <v>242.93989999999999</v>
      </c>
      <c r="T110">
        <v>243.2269</v>
      </c>
      <c r="U110">
        <v>243.0162</v>
      </c>
      <c r="V110">
        <v>240.74</v>
      </c>
      <c r="W110">
        <v>229.57810000000001</v>
      </c>
      <c r="X110">
        <v>213.42070000000001</v>
      </c>
      <c r="Y110">
        <v>202.5479</v>
      </c>
      <c r="Z110">
        <v>196.60980000000001</v>
      </c>
      <c r="AA110">
        <v>189.18289999999999</v>
      </c>
      <c r="AB110">
        <v>184.52619999999999</v>
      </c>
      <c r="AC110">
        <v>180.44730000000001</v>
      </c>
      <c r="AD110">
        <v>-0.19156680000000001</v>
      </c>
      <c r="AE110">
        <v>-0.2022774</v>
      </c>
      <c r="AF110">
        <v>-1.2015000000000001E-3</v>
      </c>
      <c r="AG110">
        <v>0.48034359999999998</v>
      </c>
      <c r="AH110">
        <v>-0.21864069999999999</v>
      </c>
      <c r="AI110">
        <v>-4.0969800000000001E-2</v>
      </c>
      <c r="AJ110">
        <v>-0.38437179999999999</v>
      </c>
      <c r="AK110">
        <v>-1.0678350000000001</v>
      </c>
      <c r="AL110">
        <v>-1.27647</v>
      </c>
      <c r="AM110">
        <v>-0.51273480000000005</v>
      </c>
      <c r="AN110">
        <v>1.4669669999999999</v>
      </c>
      <c r="AO110">
        <v>-0.1168435</v>
      </c>
      <c r="AP110">
        <v>0.43573119999999999</v>
      </c>
      <c r="AQ110">
        <v>2.91079</v>
      </c>
      <c r="AR110">
        <v>3.0214729999999999</v>
      </c>
      <c r="AS110">
        <v>2.7392629999999998</v>
      </c>
      <c r="AT110">
        <v>2.2966690000000001</v>
      </c>
      <c r="AU110">
        <v>2.2291150000000002</v>
      </c>
      <c r="AV110">
        <v>1.0443659999999999</v>
      </c>
      <c r="AW110">
        <v>0.8418525</v>
      </c>
      <c r="AX110">
        <v>1.086001</v>
      </c>
      <c r="AY110">
        <v>-6.9501800000000002E-2</v>
      </c>
      <c r="AZ110">
        <v>-0.35933349999999997</v>
      </c>
      <c r="BA110">
        <v>4.5965899999999997E-2</v>
      </c>
      <c r="BB110">
        <v>4.7786799999999997E-2</v>
      </c>
      <c r="BC110">
        <v>7.5359999999999999E-4</v>
      </c>
      <c r="BD110">
        <v>0.36790200000000001</v>
      </c>
      <c r="BE110">
        <v>0.70530159999999997</v>
      </c>
      <c r="BF110">
        <v>-2.45867E-2</v>
      </c>
      <c r="BG110">
        <v>0.1157106</v>
      </c>
      <c r="BH110">
        <v>-0.20175170000000001</v>
      </c>
      <c r="BI110">
        <v>-0.67951159999999999</v>
      </c>
      <c r="BJ110">
        <v>-1.0141800000000001</v>
      </c>
      <c r="BK110">
        <v>-0.25355519999999998</v>
      </c>
      <c r="BL110">
        <v>1.743458</v>
      </c>
      <c r="BM110">
        <v>0.23175009999999999</v>
      </c>
      <c r="BN110">
        <v>0.77567759999999997</v>
      </c>
      <c r="BO110">
        <v>3.292195</v>
      </c>
      <c r="BP110">
        <v>3.3924669999999999</v>
      </c>
      <c r="BQ110">
        <v>3.0420509999999998</v>
      </c>
      <c r="BR110">
        <v>2.5993949999999999</v>
      </c>
      <c r="BS110">
        <v>2.507403</v>
      </c>
      <c r="BT110">
        <v>1.297677</v>
      </c>
      <c r="BU110">
        <v>1.072881</v>
      </c>
      <c r="BV110">
        <v>1.313407</v>
      </c>
      <c r="BW110">
        <v>0.16287550000000001</v>
      </c>
      <c r="BX110">
        <v>-0.16788719999999999</v>
      </c>
      <c r="BY110">
        <v>0.24446780000000001</v>
      </c>
      <c r="BZ110">
        <v>0.21356240000000001</v>
      </c>
      <c r="CA110">
        <v>0.1413722</v>
      </c>
      <c r="CB110">
        <v>0.62354200000000004</v>
      </c>
      <c r="CC110">
        <v>0.86110679999999995</v>
      </c>
      <c r="CD110">
        <v>0.10981440000000001</v>
      </c>
      <c r="CE110">
        <v>0.22422690000000001</v>
      </c>
      <c r="CF110">
        <v>-7.5269600000000006E-2</v>
      </c>
      <c r="CG110">
        <v>-0.41055999999999998</v>
      </c>
      <c r="CH110">
        <v>-0.8325186</v>
      </c>
      <c r="CI110">
        <v>-7.4048100000000006E-2</v>
      </c>
      <c r="CJ110">
        <v>1.934955</v>
      </c>
      <c r="CK110">
        <v>0.47318490000000002</v>
      </c>
      <c r="CL110">
        <v>1.011123</v>
      </c>
      <c r="CM110">
        <v>3.5563539999999998</v>
      </c>
      <c r="CN110">
        <v>3.649416</v>
      </c>
      <c r="CO110">
        <v>3.2517619999999998</v>
      </c>
      <c r="CP110">
        <v>2.8090619999999999</v>
      </c>
      <c r="CQ110">
        <v>2.700145</v>
      </c>
      <c r="CR110">
        <v>1.4731190000000001</v>
      </c>
      <c r="CS110">
        <v>1.232891</v>
      </c>
      <c r="CT110">
        <v>1.470907</v>
      </c>
      <c r="CU110">
        <v>0.32381939999999998</v>
      </c>
      <c r="CV110">
        <v>-3.5291999999999997E-2</v>
      </c>
      <c r="CW110">
        <v>0.3819497</v>
      </c>
      <c r="CX110">
        <v>0.37933790000000001</v>
      </c>
      <c r="CY110">
        <v>0.28199079999999999</v>
      </c>
      <c r="CZ110">
        <v>0.87918189999999996</v>
      </c>
      <c r="DA110">
        <v>1.016912</v>
      </c>
      <c r="DB110">
        <v>0.2442156</v>
      </c>
      <c r="DC110">
        <v>0.33274330000000002</v>
      </c>
      <c r="DD110">
        <v>5.1212500000000001E-2</v>
      </c>
      <c r="DE110">
        <v>-0.1416084</v>
      </c>
      <c r="DF110">
        <v>-0.65085740000000003</v>
      </c>
      <c r="DG110">
        <v>0.10545889999999999</v>
      </c>
      <c r="DH110">
        <v>2.126452</v>
      </c>
      <c r="DI110">
        <v>0.71461969999999997</v>
      </c>
      <c r="DJ110">
        <v>1.246569</v>
      </c>
      <c r="DK110">
        <v>3.8205140000000002</v>
      </c>
      <c r="DL110">
        <v>3.9063650000000001</v>
      </c>
      <c r="DM110">
        <v>3.4614720000000001</v>
      </c>
      <c r="DN110">
        <v>3.0187279999999999</v>
      </c>
      <c r="DO110">
        <v>2.8928859999999998</v>
      </c>
      <c r="DP110">
        <v>1.6485620000000001</v>
      </c>
      <c r="DQ110">
        <v>1.3929009999999999</v>
      </c>
      <c r="DR110">
        <v>1.6284069999999999</v>
      </c>
      <c r="DS110">
        <v>0.48476320000000001</v>
      </c>
      <c r="DT110">
        <v>9.7303100000000003E-2</v>
      </c>
      <c r="DU110">
        <v>0.51943150000000005</v>
      </c>
      <c r="DV110">
        <v>0.61869149999999995</v>
      </c>
      <c r="DW110">
        <v>0.4850218</v>
      </c>
      <c r="DX110">
        <v>1.2482850000000001</v>
      </c>
      <c r="DY110">
        <v>1.24187</v>
      </c>
      <c r="DZ110">
        <v>0.43826949999999998</v>
      </c>
      <c r="EA110">
        <v>0.48942370000000002</v>
      </c>
      <c r="EB110">
        <v>0.2338325</v>
      </c>
      <c r="EC110">
        <v>0.24671499999999999</v>
      </c>
      <c r="ED110">
        <v>-0.38856750000000001</v>
      </c>
      <c r="EE110">
        <v>0.36463849999999998</v>
      </c>
      <c r="EF110">
        <v>2.4029440000000002</v>
      </c>
      <c r="EG110">
        <v>1.063213</v>
      </c>
      <c r="EH110">
        <v>1.5865149999999999</v>
      </c>
      <c r="EI110">
        <v>4.2019190000000002</v>
      </c>
      <c r="EJ110">
        <v>4.2773589999999997</v>
      </c>
      <c r="EK110">
        <v>3.7642609999999999</v>
      </c>
      <c r="EL110">
        <v>3.3214540000000001</v>
      </c>
      <c r="EM110">
        <v>3.1711749999999999</v>
      </c>
      <c r="EN110">
        <v>1.9018729999999999</v>
      </c>
      <c r="EO110">
        <v>1.623929</v>
      </c>
      <c r="EP110">
        <v>1.8558129999999999</v>
      </c>
      <c r="EQ110">
        <v>0.71714060000000002</v>
      </c>
      <c r="ER110">
        <v>0.28874949999999999</v>
      </c>
      <c r="ES110">
        <v>0.7179335</v>
      </c>
      <c r="ET110">
        <v>74.139279999999999</v>
      </c>
      <c r="EU110">
        <v>72.645840000000007</v>
      </c>
      <c r="EV110">
        <v>71.06635</v>
      </c>
      <c r="EW110">
        <v>70.197239999999994</v>
      </c>
      <c r="EX110">
        <v>68.697559999999996</v>
      </c>
      <c r="EY110">
        <v>67.65316</v>
      </c>
      <c r="EZ110">
        <v>66.525670000000005</v>
      </c>
      <c r="FA110">
        <v>69.095269999999999</v>
      </c>
      <c r="FB110">
        <v>73.799840000000003</v>
      </c>
      <c r="FC110">
        <v>77.383709999999994</v>
      </c>
      <c r="FD110">
        <v>81.833370000000002</v>
      </c>
      <c r="FE110">
        <v>84.881320000000002</v>
      </c>
      <c r="FF110">
        <v>88.555170000000004</v>
      </c>
      <c r="FG110">
        <v>92.50712</v>
      </c>
      <c r="FH110">
        <v>94.548360000000002</v>
      </c>
      <c r="FI110">
        <v>95.53125</v>
      </c>
      <c r="FJ110">
        <v>94.992419999999996</v>
      </c>
      <c r="FK110">
        <v>92.567660000000004</v>
      </c>
      <c r="FL110">
        <v>89.487440000000007</v>
      </c>
      <c r="FM110">
        <v>83.523820000000001</v>
      </c>
      <c r="FN110">
        <v>79.786739999999995</v>
      </c>
      <c r="FO110">
        <v>77.118430000000004</v>
      </c>
      <c r="FP110">
        <v>74.795869999999994</v>
      </c>
      <c r="FQ110">
        <v>73.682599999999994</v>
      </c>
      <c r="FR110">
        <v>0.19795670000000001</v>
      </c>
      <c r="FS110">
        <v>1</v>
      </c>
    </row>
    <row r="111" spans="1:175" x14ac:dyDescent="0.2">
      <c r="A111" t="s">
        <v>191</v>
      </c>
      <c r="B111" t="s">
        <v>1</v>
      </c>
      <c r="C111">
        <v>42257</v>
      </c>
      <c r="D111">
        <v>24</v>
      </c>
      <c r="E111">
        <v>222</v>
      </c>
      <c r="F111">
        <v>177.1242</v>
      </c>
      <c r="G111">
        <v>175.60769999999999</v>
      </c>
      <c r="H111">
        <v>174.2765</v>
      </c>
      <c r="I111">
        <v>173.40809999999999</v>
      </c>
      <c r="J111">
        <v>177.50980000000001</v>
      </c>
      <c r="K111">
        <v>185.47929999999999</v>
      </c>
      <c r="L111">
        <v>195.8433</v>
      </c>
      <c r="M111">
        <v>204.5992</v>
      </c>
      <c r="N111">
        <v>213.9436</v>
      </c>
      <c r="O111">
        <v>224.5181</v>
      </c>
      <c r="P111">
        <v>232.28729999999999</v>
      </c>
      <c r="Q111">
        <v>236.48949999999999</v>
      </c>
      <c r="R111">
        <v>237.30410000000001</v>
      </c>
      <c r="S111">
        <v>239.72409999999999</v>
      </c>
      <c r="T111">
        <v>240.3811</v>
      </c>
      <c r="U111">
        <v>239.49299999999999</v>
      </c>
      <c r="V111">
        <v>235.1284</v>
      </c>
      <c r="W111">
        <v>224.8237</v>
      </c>
      <c r="X111">
        <v>208.0573</v>
      </c>
      <c r="Y111">
        <v>198.6138</v>
      </c>
      <c r="Z111">
        <v>193.10570000000001</v>
      </c>
      <c r="AA111">
        <v>187.01070000000001</v>
      </c>
      <c r="AB111">
        <v>182.4684</v>
      </c>
      <c r="AC111">
        <v>179.11699999999999</v>
      </c>
      <c r="AD111">
        <v>-0.82349309999999998</v>
      </c>
      <c r="AE111">
        <v>-9.4964099999999996E-2</v>
      </c>
      <c r="AF111">
        <v>0.1224387</v>
      </c>
      <c r="AG111">
        <v>-1.7692900000000001E-2</v>
      </c>
      <c r="AH111">
        <v>0.4420366</v>
      </c>
      <c r="AI111">
        <v>0.35938179999999997</v>
      </c>
      <c r="AJ111">
        <v>-6.7173499999999997E-2</v>
      </c>
      <c r="AK111">
        <v>-0.1403383</v>
      </c>
      <c r="AL111">
        <v>-0.69162599999999996</v>
      </c>
      <c r="AM111">
        <v>0.29655039999999999</v>
      </c>
      <c r="AN111">
        <v>-0.73174260000000002</v>
      </c>
      <c r="AO111">
        <v>-1.779717</v>
      </c>
      <c r="AP111">
        <v>-0.78343560000000001</v>
      </c>
      <c r="AQ111">
        <v>2.0212620000000001</v>
      </c>
      <c r="AR111">
        <v>2.8563130000000001</v>
      </c>
      <c r="AS111">
        <v>4.0182799999999999</v>
      </c>
      <c r="AT111">
        <v>1.983519</v>
      </c>
      <c r="AU111">
        <v>1.6975439999999999</v>
      </c>
      <c r="AV111">
        <v>0.61886940000000001</v>
      </c>
      <c r="AW111">
        <v>0.49722129999999998</v>
      </c>
      <c r="AX111">
        <v>0.58517810000000003</v>
      </c>
      <c r="AY111">
        <v>0.6086743</v>
      </c>
      <c r="AZ111">
        <v>0.41385919999999998</v>
      </c>
      <c r="BA111">
        <v>0.43530799999999997</v>
      </c>
      <c r="BB111">
        <v>-0.65970499999999999</v>
      </c>
      <c r="BC111">
        <v>6.9870199999999993E-2</v>
      </c>
      <c r="BD111">
        <v>0.2679783</v>
      </c>
      <c r="BE111">
        <v>0.12491969999999999</v>
      </c>
      <c r="BF111">
        <v>0.58205870000000004</v>
      </c>
      <c r="BG111">
        <v>0.48987969999999997</v>
      </c>
      <c r="BH111">
        <v>7.0399000000000003E-2</v>
      </c>
      <c r="BI111">
        <v>3.0312599999999999E-2</v>
      </c>
      <c r="BJ111">
        <v>-0.49228650000000002</v>
      </c>
      <c r="BK111">
        <v>0.50712100000000004</v>
      </c>
      <c r="BL111">
        <v>-0.49598540000000002</v>
      </c>
      <c r="BM111">
        <v>-1.479193</v>
      </c>
      <c r="BN111">
        <v>-0.51687050000000001</v>
      </c>
      <c r="BO111">
        <v>2.3149829999999998</v>
      </c>
      <c r="BP111">
        <v>3.1117170000000001</v>
      </c>
      <c r="BQ111">
        <v>4.2534359999999998</v>
      </c>
      <c r="BR111">
        <v>2.2177829999999998</v>
      </c>
      <c r="BS111">
        <v>1.900952</v>
      </c>
      <c r="BT111">
        <v>0.79281140000000005</v>
      </c>
      <c r="BU111">
        <v>0.66085039999999995</v>
      </c>
      <c r="BV111">
        <v>0.74780769999999996</v>
      </c>
      <c r="BW111">
        <v>0.78030469999999996</v>
      </c>
      <c r="BX111">
        <v>0.56281840000000005</v>
      </c>
      <c r="BY111">
        <v>0.59384510000000001</v>
      </c>
      <c r="BZ111">
        <v>-0.54626600000000003</v>
      </c>
      <c r="CA111">
        <v>0.1840339</v>
      </c>
      <c r="CB111">
        <v>0.36877860000000001</v>
      </c>
      <c r="CC111">
        <v>0.2236928</v>
      </c>
      <c r="CD111">
        <v>0.67903760000000002</v>
      </c>
      <c r="CE111">
        <v>0.5802621</v>
      </c>
      <c r="CF111">
        <v>0.1656813</v>
      </c>
      <c r="CG111">
        <v>0.14850479999999999</v>
      </c>
      <c r="CH111">
        <v>-0.3542247</v>
      </c>
      <c r="CI111">
        <v>0.65296160000000003</v>
      </c>
      <c r="CJ111">
        <v>-0.33270070000000002</v>
      </c>
      <c r="CK111">
        <v>-1.2710509999999999</v>
      </c>
      <c r="CL111">
        <v>-0.3322483</v>
      </c>
      <c r="CM111">
        <v>2.5184129999999998</v>
      </c>
      <c r="CN111">
        <v>3.2886090000000001</v>
      </c>
      <c r="CO111">
        <v>4.4163050000000004</v>
      </c>
      <c r="CP111">
        <v>2.3800340000000002</v>
      </c>
      <c r="CQ111">
        <v>2.0418310000000002</v>
      </c>
      <c r="CR111">
        <v>0.91328310000000001</v>
      </c>
      <c r="CS111">
        <v>0.77417950000000002</v>
      </c>
      <c r="CT111">
        <v>0.86044449999999995</v>
      </c>
      <c r="CU111">
        <v>0.89917530000000001</v>
      </c>
      <c r="CV111">
        <v>0.665987</v>
      </c>
      <c r="CW111">
        <v>0.70364749999999998</v>
      </c>
      <c r="CX111">
        <v>-0.43282680000000001</v>
      </c>
      <c r="CY111">
        <v>0.29819760000000001</v>
      </c>
      <c r="CZ111">
        <v>0.46957890000000002</v>
      </c>
      <c r="DA111">
        <v>0.32246590000000003</v>
      </c>
      <c r="DB111">
        <v>0.77601640000000005</v>
      </c>
      <c r="DC111">
        <v>0.67064460000000004</v>
      </c>
      <c r="DD111">
        <v>0.26096360000000002</v>
      </c>
      <c r="DE111">
        <v>0.26669710000000002</v>
      </c>
      <c r="DF111">
        <v>-0.21616279999999999</v>
      </c>
      <c r="DG111">
        <v>0.79880220000000002</v>
      </c>
      <c r="DH111">
        <v>-0.16941600000000001</v>
      </c>
      <c r="DI111">
        <v>-1.0629090000000001</v>
      </c>
      <c r="DJ111">
        <v>-0.14762610000000001</v>
      </c>
      <c r="DK111">
        <v>2.7218429999999998</v>
      </c>
      <c r="DL111">
        <v>3.4655019999999999</v>
      </c>
      <c r="DM111">
        <v>4.5791740000000001</v>
      </c>
      <c r="DN111">
        <v>2.5422850000000001</v>
      </c>
      <c r="DO111">
        <v>2.1827100000000002</v>
      </c>
      <c r="DP111">
        <v>1.033755</v>
      </c>
      <c r="DQ111">
        <v>0.88750850000000003</v>
      </c>
      <c r="DR111">
        <v>0.97308139999999999</v>
      </c>
      <c r="DS111">
        <v>1.018046</v>
      </c>
      <c r="DT111">
        <v>0.76915560000000005</v>
      </c>
      <c r="DU111">
        <v>0.81344989999999995</v>
      </c>
      <c r="DV111">
        <v>-0.26903880000000002</v>
      </c>
      <c r="DW111">
        <v>0.46303179999999999</v>
      </c>
      <c r="DX111">
        <v>0.61511839999999995</v>
      </c>
      <c r="DY111">
        <v>0.46507860000000001</v>
      </c>
      <c r="DZ111">
        <v>0.91603849999999998</v>
      </c>
      <c r="EA111">
        <v>0.80114249999999998</v>
      </c>
      <c r="EB111">
        <v>0.3985361</v>
      </c>
      <c r="EC111">
        <v>0.43734790000000001</v>
      </c>
      <c r="ED111">
        <v>-1.6823399999999999E-2</v>
      </c>
      <c r="EE111">
        <v>1.0093730000000001</v>
      </c>
      <c r="EF111">
        <v>6.6341200000000003E-2</v>
      </c>
      <c r="EG111">
        <v>-0.76238479999999997</v>
      </c>
      <c r="EH111">
        <v>0.118939</v>
      </c>
      <c r="EI111">
        <v>3.0155639999999999</v>
      </c>
      <c r="EJ111">
        <v>3.7209059999999998</v>
      </c>
      <c r="EK111">
        <v>4.8143310000000001</v>
      </c>
      <c r="EL111">
        <v>2.7765499999999999</v>
      </c>
      <c r="EM111">
        <v>2.3861180000000002</v>
      </c>
      <c r="EN111">
        <v>1.207697</v>
      </c>
      <c r="EO111">
        <v>1.0511379999999999</v>
      </c>
      <c r="EP111">
        <v>1.1357109999999999</v>
      </c>
      <c r="EQ111">
        <v>1.189676</v>
      </c>
      <c r="ER111">
        <v>0.91811480000000001</v>
      </c>
      <c r="ES111">
        <v>0.97198700000000005</v>
      </c>
      <c r="ET111">
        <v>72.137450000000001</v>
      </c>
      <c r="EU111">
        <v>71.062349999999995</v>
      </c>
      <c r="EV111">
        <v>70.370829999999998</v>
      </c>
      <c r="EW111">
        <v>68.629720000000006</v>
      </c>
      <c r="EX111">
        <v>67.972700000000003</v>
      </c>
      <c r="EY111">
        <v>66.996399999999994</v>
      </c>
      <c r="EZ111">
        <v>66.247889999999998</v>
      </c>
      <c r="FA111">
        <v>67.049949999999995</v>
      </c>
      <c r="FB111">
        <v>70.561800000000005</v>
      </c>
      <c r="FC111">
        <v>75.02055</v>
      </c>
      <c r="FD111">
        <v>78.431899999999999</v>
      </c>
      <c r="FE111">
        <v>83.08372</v>
      </c>
      <c r="FF111">
        <v>87.868520000000004</v>
      </c>
      <c r="FG111">
        <v>92.00949</v>
      </c>
      <c r="FH111">
        <v>92.676090000000002</v>
      </c>
      <c r="FI111">
        <v>91.186160000000001</v>
      </c>
      <c r="FJ111">
        <v>91.260310000000004</v>
      </c>
      <c r="FK111">
        <v>90.416049999999998</v>
      </c>
      <c r="FL111">
        <v>87.005080000000007</v>
      </c>
      <c r="FM111">
        <v>82.462509999999995</v>
      </c>
      <c r="FN111">
        <v>77.898319999999998</v>
      </c>
      <c r="FO111">
        <v>74.836280000000002</v>
      </c>
      <c r="FP111">
        <v>72.479839999999996</v>
      </c>
      <c r="FQ111">
        <v>70.975160000000002</v>
      </c>
      <c r="FR111">
        <v>0.25845360000000001</v>
      </c>
      <c r="FS111">
        <v>1</v>
      </c>
    </row>
    <row r="112" spans="1:175" x14ac:dyDescent="0.2">
      <c r="A112" t="s">
        <v>191</v>
      </c>
      <c r="B112" t="s">
        <v>1</v>
      </c>
      <c r="C112">
        <v>42258</v>
      </c>
      <c r="D112">
        <v>25</v>
      </c>
      <c r="E112">
        <v>222</v>
      </c>
      <c r="F112">
        <v>176.03</v>
      </c>
      <c r="G112">
        <v>173.93190000000001</v>
      </c>
      <c r="H112">
        <v>172.98050000000001</v>
      </c>
      <c r="I112">
        <v>172.88740000000001</v>
      </c>
      <c r="J112">
        <v>176.3158</v>
      </c>
      <c r="K112">
        <v>184.09889999999999</v>
      </c>
      <c r="L112">
        <v>194.42269999999999</v>
      </c>
      <c r="M112">
        <v>201.83320000000001</v>
      </c>
      <c r="N112">
        <v>209.83850000000001</v>
      </c>
      <c r="O112">
        <v>218.2149</v>
      </c>
      <c r="P112">
        <v>224.5916</v>
      </c>
      <c r="Q112">
        <v>226.83850000000001</v>
      </c>
      <c r="R112">
        <v>227.84229999999999</v>
      </c>
      <c r="S112">
        <v>229.27619999999999</v>
      </c>
      <c r="T112">
        <v>229.2388</v>
      </c>
      <c r="U112">
        <v>230.70500000000001</v>
      </c>
      <c r="V112">
        <v>228.2758</v>
      </c>
      <c r="W112">
        <v>217.63630000000001</v>
      </c>
      <c r="X112">
        <v>201.23949999999999</v>
      </c>
      <c r="Y112">
        <v>193.2484</v>
      </c>
      <c r="Z112">
        <v>187.63489999999999</v>
      </c>
      <c r="AA112">
        <v>182.09540000000001</v>
      </c>
      <c r="AB112">
        <v>176.9325</v>
      </c>
      <c r="AC112">
        <v>173.45269999999999</v>
      </c>
      <c r="AD112">
        <v>0.30016350000000003</v>
      </c>
      <c r="AE112">
        <v>0.65007479999999995</v>
      </c>
      <c r="AF112">
        <v>0.17530660000000001</v>
      </c>
      <c r="AG112">
        <v>0.34527229999999998</v>
      </c>
      <c r="AH112">
        <v>0.3476436</v>
      </c>
      <c r="AI112">
        <v>0.12410839999999999</v>
      </c>
      <c r="AJ112">
        <v>-1.0470079999999999</v>
      </c>
      <c r="AK112">
        <v>-0.23671710000000001</v>
      </c>
      <c r="AL112">
        <v>-0.63642010000000004</v>
      </c>
      <c r="AM112">
        <v>5.9454100000000003E-2</v>
      </c>
      <c r="AN112">
        <v>0.64430240000000005</v>
      </c>
      <c r="AO112">
        <v>-5.3017000000000003E-3</v>
      </c>
      <c r="AP112">
        <v>-0.25432539999999998</v>
      </c>
      <c r="AQ112">
        <v>7.5995800000000002E-2</v>
      </c>
      <c r="AR112">
        <v>0.19422780000000001</v>
      </c>
      <c r="AS112">
        <v>0.6564932</v>
      </c>
      <c r="AT112">
        <v>0.57565599999999995</v>
      </c>
      <c r="AU112">
        <v>0.37989529999999999</v>
      </c>
      <c r="AV112">
        <v>-0.45681040000000001</v>
      </c>
      <c r="AW112">
        <v>-0.64833050000000003</v>
      </c>
      <c r="AX112">
        <v>0.1157468</v>
      </c>
      <c r="AY112">
        <v>-0.46850589999999998</v>
      </c>
      <c r="AZ112">
        <v>-0.55011759999999998</v>
      </c>
      <c r="BA112">
        <v>-0.70473779999999997</v>
      </c>
      <c r="BB112">
        <v>0.4416234</v>
      </c>
      <c r="BC112">
        <v>0.81054300000000001</v>
      </c>
      <c r="BD112">
        <v>0.29659999999999997</v>
      </c>
      <c r="BE112">
        <v>0.46196419999999999</v>
      </c>
      <c r="BF112">
        <v>0.47069929999999999</v>
      </c>
      <c r="BG112">
        <v>0.25210690000000002</v>
      </c>
      <c r="BH112">
        <v>-0.92496979999999995</v>
      </c>
      <c r="BI112">
        <v>-0.104738</v>
      </c>
      <c r="BJ112">
        <v>-0.43460739999999998</v>
      </c>
      <c r="BK112">
        <v>0.25652520000000001</v>
      </c>
      <c r="BL112">
        <v>0.85444909999999996</v>
      </c>
      <c r="BM112">
        <v>0.21787999999999999</v>
      </c>
      <c r="BN112">
        <v>-3.5782099999999997E-2</v>
      </c>
      <c r="BO112">
        <v>0.29493649999999999</v>
      </c>
      <c r="BP112">
        <v>0.40267350000000002</v>
      </c>
      <c r="BQ112">
        <v>0.8634539</v>
      </c>
      <c r="BR112">
        <v>0.78294490000000005</v>
      </c>
      <c r="BS112">
        <v>0.57027720000000004</v>
      </c>
      <c r="BT112">
        <v>-0.28324440000000001</v>
      </c>
      <c r="BU112">
        <v>-0.4894676</v>
      </c>
      <c r="BV112">
        <v>0.29136479999999998</v>
      </c>
      <c r="BW112">
        <v>-0.29004069999999998</v>
      </c>
      <c r="BX112">
        <v>-0.39248139999999998</v>
      </c>
      <c r="BY112">
        <v>-0.55865560000000003</v>
      </c>
      <c r="BZ112">
        <v>0.53959800000000002</v>
      </c>
      <c r="CA112">
        <v>0.92168269999999997</v>
      </c>
      <c r="CB112">
        <v>0.38060739999999998</v>
      </c>
      <c r="CC112">
        <v>0.54278459999999995</v>
      </c>
      <c r="CD112">
        <v>0.55592730000000001</v>
      </c>
      <c r="CE112">
        <v>0.34075830000000001</v>
      </c>
      <c r="CF112">
        <v>-0.84044669999999999</v>
      </c>
      <c r="CG112">
        <v>-1.33297E-2</v>
      </c>
      <c r="CH112">
        <v>-0.2948326</v>
      </c>
      <c r="CI112">
        <v>0.39301619999999998</v>
      </c>
      <c r="CJ112">
        <v>0.99999610000000005</v>
      </c>
      <c r="CK112">
        <v>0.37245489999999998</v>
      </c>
      <c r="CL112">
        <v>0.1155804</v>
      </c>
      <c r="CM112">
        <v>0.44657429999999998</v>
      </c>
      <c r="CN112">
        <v>0.54704240000000004</v>
      </c>
      <c r="CO112">
        <v>1.006794</v>
      </c>
      <c r="CP112">
        <v>0.92651249999999996</v>
      </c>
      <c r="CQ112">
        <v>0.70213510000000001</v>
      </c>
      <c r="CR112">
        <v>-0.16303309999999999</v>
      </c>
      <c r="CS112">
        <v>-0.37943959999999999</v>
      </c>
      <c r="CT112">
        <v>0.41299730000000001</v>
      </c>
      <c r="CU112">
        <v>-0.16643620000000001</v>
      </c>
      <c r="CV112">
        <v>-0.28330300000000003</v>
      </c>
      <c r="CW112">
        <v>-0.45747949999999998</v>
      </c>
      <c r="CX112">
        <v>0.63757269999999999</v>
      </c>
      <c r="CY112">
        <v>1.0328219999999999</v>
      </c>
      <c r="CZ112">
        <v>0.4646149</v>
      </c>
      <c r="DA112">
        <v>0.62360499999999996</v>
      </c>
      <c r="DB112">
        <v>0.64115540000000004</v>
      </c>
      <c r="DC112">
        <v>0.42940970000000001</v>
      </c>
      <c r="DD112">
        <v>-0.75592349999999997</v>
      </c>
      <c r="DE112">
        <v>7.8078599999999998E-2</v>
      </c>
      <c r="DF112">
        <v>-0.15505769999999999</v>
      </c>
      <c r="DG112">
        <v>0.52950699999999995</v>
      </c>
      <c r="DH112">
        <v>1.145543</v>
      </c>
      <c r="DI112">
        <v>0.52702979999999999</v>
      </c>
      <c r="DJ112">
        <v>0.26694279999999998</v>
      </c>
      <c r="DK112">
        <v>0.59821199999999997</v>
      </c>
      <c r="DL112">
        <v>0.6914112</v>
      </c>
      <c r="DM112">
        <v>1.1501349999999999</v>
      </c>
      <c r="DN112">
        <v>1.0700799999999999</v>
      </c>
      <c r="DO112">
        <v>0.83399310000000004</v>
      </c>
      <c r="DP112">
        <v>-4.28218E-2</v>
      </c>
      <c r="DQ112">
        <v>-0.26941169999999998</v>
      </c>
      <c r="DR112">
        <v>0.53462989999999999</v>
      </c>
      <c r="DS112">
        <v>-4.28317E-2</v>
      </c>
      <c r="DT112">
        <v>-0.17412459999999999</v>
      </c>
      <c r="DU112">
        <v>-0.35630339999999999</v>
      </c>
      <c r="DV112">
        <v>0.77903259999999996</v>
      </c>
      <c r="DW112">
        <v>1.1932910000000001</v>
      </c>
      <c r="DX112">
        <v>0.58590830000000005</v>
      </c>
      <c r="DY112">
        <v>0.74029679999999998</v>
      </c>
      <c r="DZ112">
        <v>0.76421110000000003</v>
      </c>
      <c r="EA112">
        <v>0.55740820000000002</v>
      </c>
      <c r="EB112">
        <v>-0.63388560000000005</v>
      </c>
      <c r="EC112">
        <v>0.21005760000000001</v>
      </c>
      <c r="ED112">
        <v>4.6754999999999998E-2</v>
      </c>
      <c r="EE112">
        <v>0.72657819999999995</v>
      </c>
      <c r="EF112">
        <v>1.3556900000000001</v>
      </c>
      <c r="EG112">
        <v>0.75021139999999997</v>
      </c>
      <c r="EH112">
        <v>0.48548609999999998</v>
      </c>
      <c r="EI112">
        <v>0.81715280000000001</v>
      </c>
      <c r="EJ112">
        <v>0.89985689999999996</v>
      </c>
      <c r="EK112">
        <v>1.3570949999999999</v>
      </c>
      <c r="EL112">
        <v>1.277369</v>
      </c>
      <c r="EM112">
        <v>1.024375</v>
      </c>
      <c r="EN112">
        <v>0.1307442</v>
      </c>
      <c r="EO112">
        <v>-0.1105488</v>
      </c>
      <c r="EP112">
        <v>0.71024790000000004</v>
      </c>
      <c r="EQ112">
        <v>0.13563349999999999</v>
      </c>
      <c r="ER112">
        <v>-1.64884E-2</v>
      </c>
      <c r="ES112">
        <v>-0.2102212</v>
      </c>
      <c r="ET112">
        <v>69.926469999999995</v>
      </c>
      <c r="EU112">
        <v>68.994609999999994</v>
      </c>
      <c r="EV112">
        <v>68.10445</v>
      </c>
      <c r="EW112">
        <v>67.235389999999995</v>
      </c>
      <c r="EX112">
        <v>66.527500000000003</v>
      </c>
      <c r="EY112">
        <v>66.405469999999994</v>
      </c>
      <c r="EZ112">
        <v>66.107770000000002</v>
      </c>
      <c r="FA112">
        <v>66.291060000000002</v>
      </c>
      <c r="FB112">
        <v>68.239490000000004</v>
      </c>
      <c r="FC112">
        <v>72.109920000000002</v>
      </c>
      <c r="FD112">
        <v>75.354349999999997</v>
      </c>
      <c r="FE112">
        <v>77.617019999999997</v>
      </c>
      <c r="FF112">
        <v>81.969819999999999</v>
      </c>
      <c r="FG112">
        <v>84.632769999999994</v>
      </c>
      <c r="FH112">
        <v>85.905159999999995</v>
      </c>
      <c r="FI112">
        <v>88.326350000000005</v>
      </c>
      <c r="FJ112">
        <v>87.808819999999997</v>
      </c>
      <c r="FK112">
        <v>86.826499999999996</v>
      </c>
      <c r="FL112">
        <v>83.241299999999995</v>
      </c>
      <c r="FM112">
        <v>78.293909999999997</v>
      </c>
      <c r="FN112">
        <v>75.066310000000001</v>
      </c>
      <c r="FO112">
        <v>71.422690000000003</v>
      </c>
      <c r="FP112">
        <v>68.818629999999999</v>
      </c>
      <c r="FQ112">
        <v>66.899690000000007</v>
      </c>
      <c r="FR112">
        <v>0.15552079999999999</v>
      </c>
      <c r="FS112">
        <v>1</v>
      </c>
    </row>
    <row r="113" spans="1:175" x14ac:dyDescent="0.2">
      <c r="A113" t="s">
        <v>191</v>
      </c>
      <c r="B113" t="s">
        <v>1</v>
      </c>
      <c r="C113" t="s">
        <v>2</v>
      </c>
      <c r="D113">
        <v>28</v>
      </c>
      <c r="E113">
        <v>226.33330000000001</v>
      </c>
      <c r="F113">
        <v>178.52869999999999</v>
      </c>
      <c r="G113">
        <v>176.25720000000001</v>
      </c>
      <c r="H113">
        <v>175.0712</v>
      </c>
      <c r="I113">
        <v>174.24680000000001</v>
      </c>
      <c r="J113">
        <v>177.38509999999999</v>
      </c>
      <c r="K113">
        <v>183.5932</v>
      </c>
      <c r="L113">
        <v>193.25409999999999</v>
      </c>
      <c r="M113">
        <v>202.90729999999999</v>
      </c>
      <c r="N113">
        <v>212.5909</v>
      </c>
      <c r="O113">
        <v>222.13730000000001</v>
      </c>
      <c r="P113">
        <v>229.40960000000001</v>
      </c>
      <c r="Q113">
        <v>233.57490000000001</v>
      </c>
      <c r="R113">
        <v>235.38380000000001</v>
      </c>
      <c r="S113">
        <v>237.8877</v>
      </c>
      <c r="T113">
        <v>238.28380000000001</v>
      </c>
      <c r="U113">
        <v>238.16810000000001</v>
      </c>
      <c r="V113">
        <v>235.37860000000001</v>
      </c>
      <c r="W113">
        <v>225.4179</v>
      </c>
      <c r="X113">
        <v>209.3931</v>
      </c>
      <c r="Y113">
        <v>200.16820000000001</v>
      </c>
      <c r="Z113">
        <v>195.16499999999999</v>
      </c>
      <c r="AA113">
        <v>189.6138</v>
      </c>
      <c r="AB113">
        <v>184.53059999999999</v>
      </c>
      <c r="AC113">
        <v>180.8707</v>
      </c>
      <c r="AD113">
        <v>-0.59265279999999998</v>
      </c>
      <c r="AE113">
        <v>-0.40366380000000002</v>
      </c>
      <c r="AF113">
        <v>-0.1503708</v>
      </c>
      <c r="AG113">
        <v>-9.00426E-2</v>
      </c>
      <c r="AH113">
        <v>-0.18757879999999999</v>
      </c>
      <c r="AI113">
        <v>-0.1151823</v>
      </c>
      <c r="AJ113">
        <v>-0.4058079</v>
      </c>
      <c r="AK113">
        <v>-0.56605589999999995</v>
      </c>
      <c r="AL113">
        <v>-0.8394334</v>
      </c>
      <c r="AM113">
        <v>-0.52383979999999997</v>
      </c>
      <c r="AN113">
        <v>-0.1062567</v>
      </c>
      <c r="AO113">
        <v>-0.56711750000000005</v>
      </c>
      <c r="AP113">
        <v>0.2543687</v>
      </c>
      <c r="AQ113">
        <v>1.86792</v>
      </c>
      <c r="AR113">
        <v>1.82677</v>
      </c>
      <c r="AS113">
        <v>1.945675</v>
      </c>
      <c r="AT113">
        <v>1.0885609999999999</v>
      </c>
      <c r="AU113">
        <v>0.4951547</v>
      </c>
      <c r="AV113">
        <v>-0.32090489999999999</v>
      </c>
      <c r="AW113">
        <v>-0.56139170000000005</v>
      </c>
      <c r="AX113">
        <v>-0.42640509999999998</v>
      </c>
      <c r="AY113">
        <v>-1.288206</v>
      </c>
      <c r="AZ113">
        <v>-1.46173</v>
      </c>
      <c r="BA113">
        <v>-1.3849419999999999</v>
      </c>
      <c r="BB113">
        <v>-0.30493340000000002</v>
      </c>
      <c r="BC113">
        <v>-0.10930579999999999</v>
      </c>
      <c r="BD113">
        <v>0.11274530000000001</v>
      </c>
      <c r="BE113">
        <v>0.15737599999999999</v>
      </c>
      <c r="BF113">
        <v>7.0197099999999998E-2</v>
      </c>
      <c r="BG113">
        <v>0.1327991</v>
      </c>
      <c r="BH113">
        <v>-0.1232487</v>
      </c>
      <c r="BI113">
        <v>-0.26615800000000001</v>
      </c>
      <c r="BJ113">
        <v>-0.49842340000000002</v>
      </c>
      <c r="BK113">
        <v>-0.12580279999999999</v>
      </c>
      <c r="BL113">
        <v>0.4329481</v>
      </c>
      <c r="BM113">
        <v>2.1997800000000001E-2</v>
      </c>
      <c r="BN113">
        <v>0.86302409999999996</v>
      </c>
      <c r="BO113">
        <v>2.6066500000000001</v>
      </c>
      <c r="BP113">
        <v>2.6456469999999999</v>
      </c>
      <c r="BQ113">
        <v>2.8102469999999999</v>
      </c>
      <c r="BR113">
        <v>2.0486249999999999</v>
      </c>
      <c r="BS113">
        <v>1.4988570000000001</v>
      </c>
      <c r="BT113">
        <v>0.64162509999999995</v>
      </c>
      <c r="BU113">
        <v>0.36344520000000002</v>
      </c>
      <c r="BV113">
        <v>0.4828114</v>
      </c>
      <c r="BW113">
        <v>-0.42469859999999998</v>
      </c>
      <c r="BX113">
        <v>-0.64955580000000002</v>
      </c>
      <c r="BY113">
        <v>-0.62395080000000003</v>
      </c>
      <c r="BZ113">
        <v>-0.1056598</v>
      </c>
      <c r="CA113">
        <v>9.4565700000000003E-2</v>
      </c>
      <c r="CB113">
        <v>0.29497859999999998</v>
      </c>
      <c r="CC113">
        <v>0.32873730000000001</v>
      </c>
      <c r="CD113">
        <v>0.24873190000000001</v>
      </c>
      <c r="CE113">
        <v>0.30455019999999999</v>
      </c>
      <c r="CF113">
        <v>7.2450799999999996E-2</v>
      </c>
      <c r="CG113">
        <v>-5.8449500000000001E-2</v>
      </c>
      <c r="CH113">
        <v>-0.262241</v>
      </c>
      <c r="CI113">
        <v>0.14987639999999999</v>
      </c>
      <c r="CJ113">
        <v>0.80639970000000005</v>
      </c>
      <c r="CK113">
        <v>0.43001729999999999</v>
      </c>
      <c r="CL113">
        <v>1.2845770000000001</v>
      </c>
      <c r="CM113">
        <v>3.118293</v>
      </c>
      <c r="CN113">
        <v>3.2127979999999998</v>
      </c>
      <c r="CO113">
        <v>3.409046</v>
      </c>
      <c r="CP113">
        <v>2.713562</v>
      </c>
      <c r="CQ113">
        <v>2.1940179999999998</v>
      </c>
      <c r="CR113">
        <v>1.30827</v>
      </c>
      <c r="CS113">
        <v>1.003984</v>
      </c>
      <c r="CT113">
        <v>1.1125320000000001</v>
      </c>
      <c r="CU113">
        <v>0.17336380000000001</v>
      </c>
      <c r="CV113">
        <v>-8.7046200000000004E-2</v>
      </c>
      <c r="CW113">
        <v>-9.6890500000000004E-2</v>
      </c>
      <c r="CX113">
        <v>9.3613699999999994E-2</v>
      </c>
      <c r="CY113">
        <v>0.29843710000000001</v>
      </c>
      <c r="CZ113">
        <v>0.47721200000000003</v>
      </c>
      <c r="DA113">
        <v>0.50009870000000001</v>
      </c>
      <c r="DB113">
        <v>0.4272668</v>
      </c>
      <c r="DC113">
        <v>0.47630129999999998</v>
      </c>
      <c r="DD113">
        <v>0.26815040000000001</v>
      </c>
      <c r="DE113">
        <v>0.1492589</v>
      </c>
      <c r="DF113">
        <v>-2.6058499999999998E-2</v>
      </c>
      <c r="DG113">
        <v>0.42555549999999998</v>
      </c>
      <c r="DH113">
        <v>1.179851</v>
      </c>
      <c r="DI113">
        <v>0.83803669999999997</v>
      </c>
      <c r="DJ113">
        <v>1.7061299999999999</v>
      </c>
      <c r="DK113">
        <v>3.6299350000000001</v>
      </c>
      <c r="DL113">
        <v>3.7799489999999998</v>
      </c>
      <c r="DM113">
        <v>4.0078459999999998</v>
      </c>
      <c r="DN113">
        <v>3.3784990000000001</v>
      </c>
      <c r="DO113">
        <v>2.8891789999999999</v>
      </c>
      <c r="DP113">
        <v>1.9749159999999999</v>
      </c>
      <c r="DQ113">
        <v>1.6445240000000001</v>
      </c>
      <c r="DR113">
        <v>1.7422519999999999</v>
      </c>
      <c r="DS113">
        <v>0.77142630000000001</v>
      </c>
      <c r="DT113">
        <v>0.47546339999999998</v>
      </c>
      <c r="DU113">
        <v>0.43016979999999999</v>
      </c>
      <c r="DV113">
        <v>0.38133309999999998</v>
      </c>
      <c r="DW113">
        <v>0.59279510000000002</v>
      </c>
      <c r="DX113">
        <v>0.74032799999999999</v>
      </c>
      <c r="DY113">
        <v>0.74751730000000005</v>
      </c>
      <c r="DZ113">
        <v>0.6850427</v>
      </c>
      <c r="EA113">
        <v>0.72428269999999995</v>
      </c>
      <c r="EB113">
        <v>0.55070960000000002</v>
      </c>
      <c r="EC113">
        <v>0.44915680000000002</v>
      </c>
      <c r="ED113">
        <v>0.31495139999999999</v>
      </c>
      <c r="EE113">
        <v>0.82359249999999995</v>
      </c>
      <c r="EF113">
        <v>1.7190559999999999</v>
      </c>
      <c r="EG113">
        <v>1.427152</v>
      </c>
      <c r="EH113">
        <v>2.3147850000000001</v>
      </c>
      <c r="EI113">
        <v>4.368665</v>
      </c>
      <c r="EJ113">
        <v>4.5988259999999999</v>
      </c>
      <c r="EK113">
        <v>4.8724170000000004</v>
      </c>
      <c r="EL113">
        <v>4.3385619999999996</v>
      </c>
      <c r="EM113">
        <v>3.892881</v>
      </c>
      <c r="EN113">
        <v>2.937446</v>
      </c>
      <c r="EO113">
        <v>2.5693600000000001</v>
      </c>
      <c r="EP113">
        <v>2.6514690000000001</v>
      </c>
      <c r="EQ113">
        <v>1.634933</v>
      </c>
      <c r="ER113">
        <v>1.2876380000000001</v>
      </c>
      <c r="ES113">
        <v>1.1911609999999999</v>
      </c>
      <c r="ET113">
        <v>68.650700000000001</v>
      </c>
      <c r="EU113">
        <v>67.620199999999997</v>
      </c>
      <c r="EV113">
        <v>66.830759999999998</v>
      </c>
      <c r="EW113">
        <v>65.842740000000006</v>
      </c>
      <c r="EX113">
        <v>65.040700000000001</v>
      </c>
      <c r="EY113">
        <v>64.237269999999995</v>
      </c>
      <c r="EZ113">
        <v>64.091480000000004</v>
      </c>
      <c r="FA113">
        <v>65.517579999999995</v>
      </c>
      <c r="FB113">
        <v>68.422460000000001</v>
      </c>
      <c r="FC113">
        <v>72.206909999999993</v>
      </c>
      <c r="FD113">
        <v>76.107089999999999</v>
      </c>
      <c r="FE113">
        <v>79.38212</v>
      </c>
      <c r="FF113">
        <v>82.406000000000006</v>
      </c>
      <c r="FG113">
        <v>85.157340000000005</v>
      </c>
      <c r="FH113">
        <v>86.187370000000001</v>
      </c>
      <c r="FI113">
        <v>86.408159999999995</v>
      </c>
      <c r="FJ113">
        <v>85.95</v>
      </c>
      <c r="FK113">
        <v>84.619680000000002</v>
      </c>
      <c r="FL113">
        <v>81.950680000000006</v>
      </c>
      <c r="FM113">
        <v>77.801220000000001</v>
      </c>
      <c r="FN113">
        <v>73.953950000000006</v>
      </c>
      <c r="FO113">
        <v>71.573999999999998</v>
      </c>
      <c r="FP113">
        <v>69.894970000000001</v>
      </c>
      <c r="FQ113">
        <v>68.767070000000004</v>
      </c>
      <c r="FR113">
        <v>0.42760910000000002</v>
      </c>
      <c r="FS113">
        <v>1</v>
      </c>
    </row>
    <row r="114" spans="1:175" x14ac:dyDescent="0.2">
      <c r="A114" t="s">
        <v>191</v>
      </c>
      <c r="B114" t="s">
        <v>203</v>
      </c>
      <c r="C114">
        <v>42167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0</v>
      </c>
      <c r="DJ114">
        <v>0</v>
      </c>
      <c r="DK114">
        <v>0</v>
      </c>
      <c r="DL114">
        <v>0</v>
      </c>
      <c r="DM114">
        <v>0</v>
      </c>
      <c r="DN114">
        <v>0</v>
      </c>
      <c r="DO114">
        <v>0</v>
      </c>
      <c r="DP114">
        <v>0</v>
      </c>
      <c r="DQ114">
        <v>0</v>
      </c>
      <c r="DR114">
        <v>0</v>
      </c>
      <c r="DS114">
        <v>0</v>
      </c>
      <c r="DT114">
        <v>0</v>
      </c>
      <c r="DU114">
        <v>0</v>
      </c>
      <c r="DV114">
        <v>0</v>
      </c>
      <c r="DW114">
        <v>0</v>
      </c>
      <c r="DX114">
        <v>0</v>
      </c>
      <c r="DY114">
        <v>0</v>
      </c>
      <c r="DZ114">
        <v>0</v>
      </c>
      <c r="EA114">
        <v>0</v>
      </c>
      <c r="EB114">
        <v>0</v>
      </c>
      <c r="EC114">
        <v>0</v>
      </c>
      <c r="ED114">
        <v>0</v>
      </c>
      <c r="EE114">
        <v>0</v>
      </c>
      <c r="EF114">
        <v>0</v>
      </c>
      <c r="EG114">
        <v>0</v>
      </c>
      <c r="EH114">
        <v>0</v>
      </c>
      <c r="EI114">
        <v>0</v>
      </c>
      <c r="EJ114">
        <v>0</v>
      </c>
      <c r="EK114">
        <v>0</v>
      </c>
      <c r="EL114">
        <v>0</v>
      </c>
      <c r="EM114">
        <v>0</v>
      </c>
      <c r="EN114">
        <v>0</v>
      </c>
      <c r="EO114">
        <v>0</v>
      </c>
      <c r="EP114">
        <v>0</v>
      </c>
      <c r="EQ114">
        <v>0</v>
      </c>
      <c r="ER114">
        <v>0</v>
      </c>
      <c r="ES114">
        <v>0</v>
      </c>
      <c r="ET114">
        <v>0</v>
      </c>
      <c r="EU114">
        <v>0</v>
      </c>
      <c r="EV114">
        <v>0</v>
      </c>
      <c r="EW114">
        <v>0</v>
      </c>
      <c r="EX114">
        <v>0</v>
      </c>
      <c r="EY114">
        <v>0</v>
      </c>
      <c r="EZ114">
        <v>0</v>
      </c>
      <c r="FA114">
        <v>0</v>
      </c>
      <c r="FB114">
        <v>0</v>
      </c>
      <c r="FC114">
        <v>0</v>
      </c>
      <c r="FD114">
        <v>0</v>
      </c>
      <c r="FE114">
        <v>0</v>
      </c>
      <c r="FF114">
        <v>0</v>
      </c>
      <c r="FG114">
        <v>0</v>
      </c>
      <c r="FH114">
        <v>0</v>
      </c>
      <c r="FI114">
        <v>0</v>
      </c>
      <c r="FJ114">
        <v>0</v>
      </c>
      <c r="FK114">
        <v>0</v>
      </c>
      <c r="FL114">
        <v>0</v>
      </c>
      <c r="FM114">
        <v>0</v>
      </c>
      <c r="FN114">
        <v>0</v>
      </c>
      <c r="FO114">
        <v>0</v>
      </c>
      <c r="FP114">
        <v>0</v>
      </c>
      <c r="FQ114">
        <v>0</v>
      </c>
      <c r="FR114">
        <v>0</v>
      </c>
      <c r="FS114">
        <v>0</v>
      </c>
    </row>
    <row r="115" spans="1:175" x14ac:dyDescent="0.2">
      <c r="A115" t="s">
        <v>191</v>
      </c>
      <c r="B115" t="s">
        <v>203</v>
      </c>
      <c r="C115">
        <v>42180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0</v>
      </c>
      <c r="DN115">
        <v>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0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0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0</v>
      </c>
      <c r="EL115">
        <v>0</v>
      </c>
      <c r="EM115">
        <v>0</v>
      </c>
      <c r="EN115">
        <v>0</v>
      </c>
      <c r="EO115">
        <v>0</v>
      </c>
      <c r="EP115">
        <v>0</v>
      </c>
      <c r="EQ115">
        <v>0</v>
      </c>
      <c r="ER115">
        <v>0</v>
      </c>
      <c r="ES115">
        <v>0</v>
      </c>
      <c r="ET115">
        <v>0</v>
      </c>
      <c r="EU115">
        <v>0</v>
      </c>
      <c r="EV115">
        <v>0</v>
      </c>
      <c r="EW115">
        <v>0</v>
      </c>
      <c r="EX115">
        <v>0</v>
      </c>
      <c r="EY115">
        <v>0</v>
      </c>
      <c r="EZ115">
        <v>0</v>
      </c>
      <c r="FA115">
        <v>0</v>
      </c>
      <c r="FB115">
        <v>0</v>
      </c>
      <c r="FC115">
        <v>0</v>
      </c>
      <c r="FD115">
        <v>0</v>
      </c>
      <c r="FE115">
        <v>0</v>
      </c>
      <c r="FF115">
        <v>0</v>
      </c>
      <c r="FG115">
        <v>0</v>
      </c>
      <c r="FH115">
        <v>0</v>
      </c>
      <c r="FI115">
        <v>0</v>
      </c>
      <c r="FJ115">
        <v>0</v>
      </c>
      <c r="FK115">
        <v>0</v>
      </c>
      <c r="FL115">
        <v>0</v>
      </c>
      <c r="FM115">
        <v>0</v>
      </c>
      <c r="FN115">
        <v>0</v>
      </c>
      <c r="FO115">
        <v>0</v>
      </c>
      <c r="FP115">
        <v>0</v>
      </c>
      <c r="FQ115">
        <v>0</v>
      </c>
      <c r="FR115">
        <v>0</v>
      </c>
      <c r="FS115">
        <v>0</v>
      </c>
    </row>
    <row r="116" spans="1:175" x14ac:dyDescent="0.2">
      <c r="A116" t="s">
        <v>191</v>
      </c>
      <c r="B116" t="s">
        <v>203</v>
      </c>
      <c r="C116">
        <v>42181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0</v>
      </c>
      <c r="DQ116">
        <v>0</v>
      </c>
      <c r="DR116">
        <v>0</v>
      </c>
      <c r="DS116">
        <v>0</v>
      </c>
      <c r="DT116">
        <v>0</v>
      </c>
      <c r="DU116">
        <v>0</v>
      </c>
      <c r="DV116">
        <v>0</v>
      </c>
      <c r="DW116">
        <v>0</v>
      </c>
      <c r="DX116">
        <v>0</v>
      </c>
      <c r="DY116">
        <v>0</v>
      </c>
      <c r="DZ116">
        <v>0</v>
      </c>
      <c r="EA116">
        <v>0</v>
      </c>
      <c r="EB116">
        <v>0</v>
      </c>
      <c r="EC116">
        <v>0</v>
      </c>
      <c r="ED116">
        <v>0</v>
      </c>
      <c r="EE116">
        <v>0</v>
      </c>
      <c r="EF116">
        <v>0</v>
      </c>
      <c r="EG116">
        <v>0</v>
      </c>
      <c r="EH116">
        <v>0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0</v>
      </c>
      <c r="EO116">
        <v>0</v>
      </c>
      <c r="EP116">
        <v>0</v>
      </c>
      <c r="EQ116">
        <v>0</v>
      </c>
      <c r="ER116">
        <v>0</v>
      </c>
      <c r="ES116">
        <v>0</v>
      </c>
      <c r="ET116">
        <v>0</v>
      </c>
      <c r="EU116">
        <v>0</v>
      </c>
      <c r="EV116">
        <v>0</v>
      </c>
      <c r="EW116">
        <v>0</v>
      </c>
      <c r="EX116">
        <v>0</v>
      </c>
      <c r="EY116">
        <v>0</v>
      </c>
      <c r="EZ116">
        <v>0</v>
      </c>
      <c r="FA116">
        <v>0</v>
      </c>
      <c r="FB116">
        <v>0</v>
      </c>
      <c r="FC116">
        <v>0</v>
      </c>
      <c r="FD116">
        <v>0</v>
      </c>
      <c r="FE116">
        <v>0</v>
      </c>
      <c r="FF116">
        <v>0</v>
      </c>
      <c r="FG116">
        <v>0</v>
      </c>
      <c r="FH116">
        <v>0</v>
      </c>
      <c r="FI116">
        <v>0</v>
      </c>
      <c r="FJ116">
        <v>0</v>
      </c>
      <c r="FK116">
        <v>0</v>
      </c>
      <c r="FL116">
        <v>0</v>
      </c>
      <c r="FM116">
        <v>0</v>
      </c>
      <c r="FN116">
        <v>0</v>
      </c>
      <c r="FO116">
        <v>0</v>
      </c>
      <c r="FP116">
        <v>0</v>
      </c>
      <c r="FQ116">
        <v>0</v>
      </c>
      <c r="FR116">
        <v>0</v>
      </c>
      <c r="FS116">
        <v>0</v>
      </c>
    </row>
    <row r="117" spans="1:175" x14ac:dyDescent="0.2">
      <c r="A117" t="s">
        <v>191</v>
      </c>
      <c r="B117" t="s">
        <v>203</v>
      </c>
      <c r="C117">
        <v>42185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0</v>
      </c>
      <c r="DQ117">
        <v>0</v>
      </c>
      <c r="DR117">
        <v>0</v>
      </c>
      <c r="DS117">
        <v>0</v>
      </c>
      <c r="DT117">
        <v>0</v>
      </c>
      <c r="DU117">
        <v>0</v>
      </c>
      <c r="DV117">
        <v>0</v>
      </c>
      <c r="DW117">
        <v>0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0</v>
      </c>
      <c r="ED117">
        <v>0</v>
      </c>
      <c r="EE117">
        <v>0</v>
      </c>
      <c r="EF117">
        <v>0</v>
      </c>
      <c r="EG117">
        <v>0</v>
      </c>
      <c r="EH117">
        <v>0</v>
      </c>
      <c r="EI117">
        <v>0</v>
      </c>
      <c r="EJ117">
        <v>0</v>
      </c>
      <c r="EK117">
        <v>0</v>
      </c>
      <c r="EL117">
        <v>0</v>
      </c>
      <c r="EM117">
        <v>0</v>
      </c>
      <c r="EN117">
        <v>0</v>
      </c>
      <c r="EO117">
        <v>0</v>
      </c>
      <c r="EP117">
        <v>0</v>
      </c>
      <c r="EQ117">
        <v>0</v>
      </c>
      <c r="ER117">
        <v>0</v>
      </c>
      <c r="ES117">
        <v>0</v>
      </c>
      <c r="ET117">
        <v>0</v>
      </c>
      <c r="EU117">
        <v>0</v>
      </c>
      <c r="EV117">
        <v>0</v>
      </c>
      <c r="EW117">
        <v>0</v>
      </c>
      <c r="EX117">
        <v>0</v>
      </c>
      <c r="EY117">
        <v>0</v>
      </c>
      <c r="EZ117">
        <v>0</v>
      </c>
      <c r="FA117">
        <v>0</v>
      </c>
      <c r="FB117">
        <v>0</v>
      </c>
      <c r="FC117">
        <v>0</v>
      </c>
      <c r="FD117">
        <v>0</v>
      </c>
      <c r="FE117">
        <v>0</v>
      </c>
      <c r="FF117">
        <v>0</v>
      </c>
      <c r="FG117">
        <v>0</v>
      </c>
      <c r="FH117">
        <v>0</v>
      </c>
      <c r="FI117">
        <v>0</v>
      </c>
      <c r="FJ117">
        <v>0</v>
      </c>
      <c r="FK117">
        <v>0</v>
      </c>
      <c r="FL117">
        <v>0</v>
      </c>
      <c r="FM117">
        <v>0</v>
      </c>
      <c r="FN117">
        <v>0</v>
      </c>
      <c r="FO117">
        <v>0</v>
      </c>
      <c r="FP117">
        <v>0</v>
      </c>
      <c r="FQ117">
        <v>0</v>
      </c>
      <c r="FR117">
        <v>0</v>
      </c>
      <c r="FS117">
        <v>0</v>
      </c>
    </row>
    <row r="118" spans="1:175" x14ac:dyDescent="0.2">
      <c r="A118" t="s">
        <v>191</v>
      </c>
      <c r="B118" t="s">
        <v>203</v>
      </c>
      <c r="C118">
        <v>42186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0</v>
      </c>
      <c r="DS118">
        <v>0</v>
      </c>
      <c r="DT118">
        <v>0</v>
      </c>
      <c r="DU118">
        <v>0</v>
      </c>
      <c r="DV118">
        <v>0</v>
      </c>
      <c r="DW118">
        <v>0</v>
      </c>
      <c r="DX118">
        <v>0</v>
      </c>
      <c r="DY118">
        <v>0</v>
      </c>
      <c r="DZ118">
        <v>0</v>
      </c>
      <c r="EA118">
        <v>0</v>
      </c>
      <c r="EB118">
        <v>0</v>
      </c>
      <c r="EC118">
        <v>0</v>
      </c>
      <c r="ED118">
        <v>0</v>
      </c>
      <c r="EE118">
        <v>0</v>
      </c>
      <c r="EF118">
        <v>0</v>
      </c>
      <c r="EG118">
        <v>0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0</v>
      </c>
      <c r="EN118">
        <v>0</v>
      </c>
      <c r="EO118">
        <v>0</v>
      </c>
      <c r="EP118">
        <v>0</v>
      </c>
      <c r="EQ118">
        <v>0</v>
      </c>
      <c r="ER118">
        <v>0</v>
      </c>
      <c r="ES118">
        <v>0</v>
      </c>
      <c r="ET118">
        <v>0</v>
      </c>
      <c r="EU118">
        <v>0</v>
      </c>
      <c r="EV118">
        <v>0</v>
      </c>
      <c r="EW118">
        <v>0</v>
      </c>
      <c r="EX118">
        <v>0</v>
      </c>
      <c r="EY118">
        <v>0</v>
      </c>
      <c r="EZ118">
        <v>0</v>
      </c>
      <c r="FA118">
        <v>0</v>
      </c>
      <c r="FB118">
        <v>0</v>
      </c>
      <c r="FC118">
        <v>0</v>
      </c>
      <c r="FD118">
        <v>0</v>
      </c>
      <c r="FE118">
        <v>0</v>
      </c>
      <c r="FF118">
        <v>0</v>
      </c>
      <c r="FG118">
        <v>0</v>
      </c>
      <c r="FH118">
        <v>0</v>
      </c>
      <c r="FI118">
        <v>0</v>
      </c>
      <c r="FJ118">
        <v>0</v>
      </c>
      <c r="FK118">
        <v>0</v>
      </c>
      <c r="FL118">
        <v>0</v>
      </c>
      <c r="FM118">
        <v>0</v>
      </c>
      <c r="FN118">
        <v>0</v>
      </c>
      <c r="FO118">
        <v>0</v>
      </c>
      <c r="FP118">
        <v>0</v>
      </c>
      <c r="FQ118">
        <v>0</v>
      </c>
      <c r="FR118">
        <v>0</v>
      </c>
      <c r="FS118">
        <v>0</v>
      </c>
    </row>
    <row r="119" spans="1:175" x14ac:dyDescent="0.2">
      <c r="A119" t="s">
        <v>191</v>
      </c>
      <c r="B119" t="s">
        <v>203</v>
      </c>
      <c r="C119">
        <v>42213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0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0</v>
      </c>
      <c r="EC119">
        <v>0</v>
      </c>
      <c r="ED119">
        <v>0</v>
      </c>
      <c r="EE119">
        <v>0</v>
      </c>
      <c r="EF119">
        <v>0</v>
      </c>
      <c r="EG119">
        <v>0</v>
      </c>
      <c r="EH119">
        <v>0</v>
      </c>
      <c r="EI119">
        <v>0</v>
      </c>
      <c r="EJ119">
        <v>0</v>
      </c>
      <c r="EK119">
        <v>0</v>
      </c>
      <c r="EL119">
        <v>0</v>
      </c>
      <c r="EM119">
        <v>0</v>
      </c>
      <c r="EN119">
        <v>0</v>
      </c>
      <c r="EO119">
        <v>0</v>
      </c>
      <c r="EP119">
        <v>0</v>
      </c>
      <c r="EQ119">
        <v>0</v>
      </c>
      <c r="ER119">
        <v>0</v>
      </c>
      <c r="ES119">
        <v>0</v>
      </c>
      <c r="ET119">
        <v>0</v>
      </c>
      <c r="EU119">
        <v>0</v>
      </c>
      <c r="EV119">
        <v>0</v>
      </c>
      <c r="EW119">
        <v>0</v>
      </c>
      <c r="EX119">
        <v>0</v>
      </c>
      <c r="EY119">
        <v>0</v>
      </c>
      <c r="EZ119">
        <v>0</v>
      </c>
      <c r="FA119">
        <v>0</v>
      </c>
      <c r="FB119">
        <v>0</v>
      </c>
      <c r="FC119">
        <v>0</v>
      </c>
      <c r="FD119">
        <v>0</v>
      </c>
      <c r="FE119">
        <v>0</v>
      </c>
      <c r="FF119">
        <v>0</v>
      </c>
      <c r="FG119">
        <v>0</v>
      </c>
      <c r="FH119">
        <v>0</v>
      </c>
      <c r="FI119">
        <v>0</v>
      </c>
      <c r="FJ119">
        <v>0</v>
      </c>
      <c r="FK119">
        <v>0</v>
      </c>
      <c r="FL119">
        <v>0</v>
      </c>
      <c r="FM119">
        <v>0</v>
      </c>
      <c r="FN119">
        <v>0</v>
      </c>
      <c r="FO119">
        <v>0</v>
      </c>
      <c r="FP119">
        <v>0</v>
      </c>
      <c r="FQ119">
        <v>0</v>
      </c>
      <c r="FR119">
        <v>0</v>
      </c>
      <c r="FS119">
        <v>0</v>
      </c>
    </row>
    <row r="120" spans="1:175" x14ac:dyDescent="0.2">
      <c r="A120" t="s">
        <v>191</v>
      </c>
      <c r="B120" t="s">
        <v>203</v>
      </c>
      <c r="C120">
        <v>42214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N120">
        <v>0</v>
      </c>
      <c r="EO120">
        <v>0</v>
      </c>
      <c r="EP120">
        <v>0</v>
      </c>
      <c r="EQ120">
        <v>0</v>
      </c>
      <c r="ER120">
        <v>0</v>
      </c>
      <c r="ES120">
        <v>0</v>
      </c>
      <c r="ET120">
        <v>0</v>
      </c>
      <c r="EU120">
        <v>0</v>
      </c>
      <c r="EV120">
        <v>0</v>
      </c>
      <c r="EW120">
        <v>0</v>
      </c>
      <c r="EX120">
        <v>0</v>
      </c>
      <c r="EY120">
        <v>0</v>
      </c>
      <c r="EZ120">
        <v>0</v>
      </c>
      <c r="FA120">
        <v>0</v>
      </c>
      <c r="FB120">
        <v>0</v>
      </c>
      <c r="FC120">
        <v>0</v>
      </c>
      <c r="FD120">
        <v>0</v>
      </c>
      <c r="FE120">
        <v>0</v>
      </c>
      <c r="FF120">
        <v>0</v>
      </c>
      <c r="FG120">
        <v>0</v>
      </c>
      <c r="FH120">
        <v>0</v>
      </c>
      <c r="FI120">
        <v>0</v>
      </c>
      <c r="FJ120">
        <v>0</v>
      </c>
      <c r="FK120">
        <v>0</v>
      </c>
      <c r="FL120">
        <v>0</v>
      </c>
      <c r="FM120">
        <v>0</v>
      </c>
      <c r="FN120">
        <v>0</v>
      </c>
      <c r="FO120">
        <v>0</v>
      </c>
      <c r="FP120">
        <v>0</v>
      </c>
      <c r="FQ120">
        <v>0</v>
      </c>
      <c r="FR120">
        <v>0</v>
      </c>
      <c r="FS120">
        <v>0</v>
      </c>
    </row>
    <row r="121" spans="1:175" x14ac:dyDescent="0.2">
      <c r="A121" t="s">
        <v>191</v>
      </c>
      <c r="B121" t="s">
        <v>203</v>
      </c>
      <c r="C121">
        <v>42233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0</v>
      </c>
      <c r="DT121">
        <v>0</v>
      </c>
      <c r="DU121">
        <v>0</v>
      </c>
      <c r="DV121">
        <v>0</v>
      </c>
      <c r="DW121">
        <v>0</v>
      </c>
      <c r="DX121">
        <v>0</v>
      </c>
      <c r="DY121">
        <v>0</v>
      </c>
      <c r="DZ121">
        <v>0</v>
      </c>
      <c r="EA121">
        <v>0</v>
      </c>
      <c r="EB121">
        <v>0</v>
      </c>
      <c r="EC121">
        <v>0</v>
      </c>
      <c r="ED121">
        <v>0</v>
      </c>
      <c r="EE121">
        <v>0</v>
      </c>
      <c r="EF121">
        <v>0</v>
      </c>
      <c r="EG121">
        <v>0</v>
      </c>
      <c r="EH121">
        <v>0</v>
      </c>
      <c r="EI121">
        <v>0</v>
      </c>
      <c r="EJ121">
        <v>0</v>
      </c>
      <c r="EK121">
        <v>0</v>
      </c>
      <c r="EL121">
        <v>0</v>
      </c>
      <c r="EM121">
        <v>0</v>
      </c>
      <c r="EN121">
        <v>0</v>
      </c>
      <c r="EO121">
        <v>0</v>
      </c>
      <c r="EP121">
        <v>0</v>
      </c>
      <c r="EQ121">
        <v>0</v>
      </c>
      <c r="ER121">
        <v>0</v>
      </c>
      <c r="ES121">
        <v>0</v>
      </c>
      <c r="ET121">
        <v>0</v>
      </c>
      <c r="EU121">
        <v>0</v>
      </c>
      <c r="EV121">
        <v>0</v>
      </c>
      <c r="EW121">
        <v>0</v>
      </c>
      <c r="EX121">
        <v>0</v>
      </c>
      <c r="EY121">
        <v>0</v>
      </c>
      <c r="EZ121">
        <v>0</v>
      </c>
      <c r="FA121">
        <v>0</v>
      </c>
      <c r="FB121">
        <v>0</v>
      </c>
      <c r="FC121">
        <v>0</v>
      </c>
      <c r="FD121">
        <v>0</v>
      </c>
      <c r="FE121">
        <v>0</v>
      </c>
      <c r="FF121">
        <v>0</v>
      </c>
      <c r="FG121">
        <v>0</v>
      </c>
      <c r="FH121">
        <v>0</v>
      </c>
      <c r="FI121">
        <v>0</v>
      </c>
      <c r="FJ121">
        <v>0</v>
      </c>
      <c r="FK121">
        <v>0</v>
      </c>
      <c r="FL121">
        <v>0</v>
      </c>
      <c r="FM121">
        <v>0</v>
      </c>
      <c r="FN121">
        <v>0</v>
      </c>
      <c r="FO121">
        <v>0</v>
      </c>
      <c r="FP121">
        <v>0</v>
      </c>
      <c r="FQ121">
        <v>0</v>
      </c>
      <c r="FR121">
        <v>0</v>
      </c>
      <c r="FS121">
        <v>0</v>
      </c>
    </row>
    <row r="122" spans="1:175" x14ac:dyDescent="0.2">
      <c r="A122" t="s">
        <v>191</v>
      </c>
      <c r="B122" t="s">
        <v>203</v>
      </c>
      <c r="C122">
        <v>42234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N122">
        <v>0</v>
      </c>
      <c r="EO122">
        <v>0</v>
      </c>
      <c r="EP122">
        <v>0</v>
      </c>
      <c r="EQ122">
        <v>0</v>
      </c>
      <c r="ER122">
        <v>0</v>
      </c>
      <c r="ES122">
        <v>0</v>
      </c>
      <c r="ET122">
        <v>0</v>
      </c>
      <c r="EU122">
        <v>0</v>
      </c>
      <c r="EV122">
        <v>0</v>
      </c>
      <c r="EW122">
        <v>0</v>
      </c>
      <c r="EX122">
        <v>0</v>
      </c>
      <c r="EY122">
        <v>0</v>
      </c>
      <c r="EZ122">
        <v>0</v>
      </c>
      <c r="FA122">
        <v>0</v>
      </c>
      <c r="FB122">
        <v>0</v>
      </c>
      <c r="FC122">
        <v>0</v>
      </c>
      <c r="FD122">
        <v>0</v>
      </c>
      <c r="FE122">
        <v>0</v>
      </c>
      <c r="FF122">
        <v>0</v>
      </c>
      <c r="FG122">
        <v>0</v>
      </c>
      <c r="FH122">
        <v>0</v>
      </c>
      <c r="FI122">
        <v>0</v>
      </c>
      <c r="FJ122">
        <v>0</v>
      </c>
      <c r="FK122">
        <v>0</v>
      </c>
      <c r="FL122">
        <v>0</v>
      </c>
      <c r="FM122">
        <v>0</v>
      </c>
      <c r="FN122">
        <v>0</v>
      </c>
      <c r="FO122">
        <v>0</v>
      </c>
      <c r="FP122">
        <v>0</v>
      </c>
      <c r="FQ122">
        <v>0</v>
      </c>
      <c r="FR122">
        <v>0</v>
      </c>
      <c r="FS122">
        <v>0</v>
      </c>
    </row>
    <row r="123" spans="1:175" x14ac:dyDescent="0.2">
      <c r="A123" t="s">
        <v>191</v>
      </c>
      <c r="B123" t="s">
        <v>203</v>
      </c>
      <c r="C123">
        <v>42242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0</v>
      </c>
      <c r="DU123">
        <v>0</v>
      </c>
      <c r="DV123">
        <v>0</v>
      </c>
      <c r="DW123">
        <v>0</v>
      </c>
      <c r="DX123">
        <v>0</v>
      </c>
      <c r="DY123">
        <v>0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0</v>
      </c>
      <c r="EM123">
        <v>0</v>
      </c>
      <c r="EN123">
        <v>0</v>
      </c>
      <c r="EO123">
        <v>0</v>
      </c>
      <c r="EP123">
        <v>0</v>
      </c>
      <c r="EQ123">
        <v>0</v>
      </c>
      <c r="ER123">
        <v>0</v>
      </c>
      <c r="ES123">
        <v>0</v>
      </c>
      <c r="ET123">
        <v>0</v>
      </c>
      <c r="EU123">
        <v>0</v>
      </c>
      <c r="EV123">
        <v>0</v>
      </c>
      <c r="EW123">
        <v>0</v>
      </c>
      <c r="EX123">
        <v>0</v>
      </c>
      <c r="EY123">
        <v>0</v>
      </c>
      <c r="EZ123">
        <v>0</v>
      </c>
      <c r="FA123">
        <v>0</v>
      </c>
      <c r="FB123">
        <v>0</v>
      </c>
      <c r="FC123">
        <v>0</v>
      </c>
      <c r="FD123">
        <v>0</v>
      </c>
      <c r="FE123">
        <v>0</v>
      </c>
      <c r="FF123">
        <v>0</v>
      </c>
      <c r="FG123">
        <v>0</v>
      </c>
      <c r="FH123">
        <v>0</v>
      </c>
      <c r="FI123">
        <v>0</v>
      </c>
      <c r="FJ123">
        <v>0</v>
      </c>
      <c r="FK123">
        <v>0</v>
      </c>
      <c r="FL123">
        <v>0</v>
      </c>
      <c r="FM123">
        <v>0</v>
      </c>
      <c r="FN123">
        <v>0</v>
      </c>
      <c r="FO123">
        <v>0</v>
      </c>
      <c r="FP123">
        <v>0</v>
      </c>
      <c r="FQ123">
        <v>0</v>
      </c>
      <c r="FR123">
        <v>0</v>
      </c>
      <c r="FS123">
        <v>0</v>
      </c>
    </row>
    <row r="124" spans="1:175" x14ac:dyDescent="0.2">
      <c r="A124" t="s">
        <v>191</v>
      </c>
      <c r="B124" t="s">
        <v>203</v>
      </c>
      <c r="C124">
        <v>42243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N124">
        <v>0</v>
      </c>
      <c r="EO124">
        <v>0</v>
      </c>
      <c r="EP124">
        <v>0</v>
      </c>
      <c r="EQ124">
        <v>0</v>
      </c>
      <c r="ER124">
        <v>0</v>
      </c>
      <c r="ES124">
        <v>0</v>
      </c>
      <c r="ET124">
        <v>0</v>
      </c>
      <c r="EU124">
        <v>0</v>
      </c>
      <c r="EV124">
        <v>0</v>
      </c>
      <c r="EW124">
        <v>0</v>
      </c>
      <c r="EX124">
        <v>0</v>
      </c>
      <c r="EY124">
        <v>0</v>
      </c>
      <c r="EZ124">
        <v>0</v>
      </c>
      <c r="FA124">
        <v>0</v>
      </c>
      <c r="FB124">
        <v>0</v>
      </c>
      <c r="FC124">
        <v>0</v>
      </c>
      <c r="FD124">
        <v>0</v>
      </c>
      <c r="FE124">
        <v>0</v>
      </c>
      <c r="FF124">
        <v>0</v>
      </c>
      <c r="FG124">
        <v>0</v>
      </c>
      <c r="FH124">
        <v>0</v>
      </c>
      <c r="FI124">
        <v>0</v>
      </c>
      <c r="FJ124">
        <v>0</v>
      </c>
      <c r="FK124">
        <v>0</v>
      </c>
      <c r="FL124">
        <v>0</v>
      </c>
      <c r="FM124">
        <v>0</v>
      </c>
      <c r="FN124">
        <v>0</v>
      </c>
      <c r="FO124">
        <v>0</v>
      </c>
      <c r="FP124">
        <v>0</v>
      </c>
      <c r="FQ124">
        <v>0</v>
      </c>
      <c r="FR124">
        <v>0</v>
      </c>
      <c r="FS124">
        <v>0</v>
      </c>
    </row>
    <row r="125" spans="1:175" x14ac:dyDescent="0.2">
      <c r="A125" t="s">
        <v>191</v>
      </c>
      <c r="B125" t="s">
        <v>203</v>
      </c>
      <c r="C125">
        <v>42244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  <c r="EN125">
        <v>0</v>
      </c>
      <c r="EO125">
        <v>0</v>
      </c>
      <c r="EP125">
        <v>0</v>
      </c>
      <c r="EQ125">
        <v>0</v>
      </c>
      <c r="ER125">
        <v>0</v>
      </c>
      <c r="ES125">
        <v>0</v>
      </c>
      <c r="ET125">
        <v>0</v>
      </c>
      <c r="EU125">
        <v>0</v>
      </c>
      <c r="EV125">
        <v>0</v>
      </c>
      <c r="EW125">
        <v>0</v>
      </c>
      <c r="EX125">
        <v>0</v>
      </c>
      <c r="EY125">
        <v>0</v>
      </c>
      <c r="EZ125">
        <v>0</v>
      </c>
      <c r="FA125">
        <v>0</v>
      </c>
      <c r="FB125">
        <v>0</v>
      </c>
      <c r="FC125">
        <v>0</v>
      </c>
      <c r="FD125">
        <v>0</v>
      </c>
      <c r="FE125">
        <v>0</v>
      </c>
      <c r="FF125">
        <v>0</v>
      </c>
      <c r="FG125">
        <v>0</v>
      </c>
      <c r="FH125">
        <v>0</v>
      </c>
      <c r="FI125">
        <v>0</v>
      </c>
      <c r="FJ125">
        <v>0</v>
      </c>
      <c r="FK125">
        <v>0</v>
      </c>
      <c r="FL125">
        <v>0</v>
      </c>
      <c r="FM125">
        <v>0</v>
      </c>
      <c r="FN125">
        <v>0</v>
      </c>
      <c r="FO125">
        <v>0</v>
      </c>
      <c r="FP125">
        <v>0</v>
      </c>
      <c r="FQ125">
        <v>0</v>
      </c>
      <c r="FR125">
        <v>0</v>
      </c>
      <c r="FS125">
        <v>0</v>
      </c>
    </row>
    <row r="126" spans="1:175" x14ac:dyDescent="0.2">
      <c r="A126" t="s">
        <v>191</v>
      </c>
      <c r="B126" t="s">
        <v>203</v>
      </c>
      <c r="C126">
        <v>42256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0</v>
      </c>
      <c r="EO126">
        <v>0</v>
      </c>
      <c r="EP126">
        <v>0</v>
      </c>
      <c r="EQ126">
        <v>0</v>
      </c>
      <c r="ER126">
        <v>0</v>
      </c>
      <c r="ES126">
        <v>0</v>
      </c>
      <c r="ET126">
        <v>0</v>
      </c>
      <c r="EU126">
        <v>0</v>
      </c>
      <c r="EV126">
        <v>0</v>
      </c>
      <c r="EW126">
        <v>0</v>
      </c>
      <c r="EX126">
        <v>0</v>
      </c>
      <c r="EY126">
        <v>0</v>
      </c>
      <c r="EZ126">
        <v>0</v>
      </c>
      <c r="FA126">
        <v>0</v>
      </c>
      <c r="FB126">
        <v>0</v>
      </c>
      <c r="FC126">
        <v>0</v>
      </c>
      <c r="FD126">
        <v>0</v>
      </c>
      <c r="FE126">
        <v>0</v>
      </c>
      <c r="FF126">
        <v>0</v>
      </c>
      <c r="FG126">
        <v>0</v>
      </c>
      <c r="FH126">
        <v>0</v>
      </c>
      <c r="FI126">
        <v>0</v>
      </c>
      <c r="FJ126">
        <v>0</v>
      </c>
      <c r="FK126">
        <v>0</v>
      </c>
      <c r="FL126">
        <v>0</v>
      </c>
      <c r="FM126">
        <v>0</v>
      </c>
      <c r="FN126">
        <v>0</v>
      </c>
      <c r="FO126">
        <v>0</v>
      </c>
      <c r="FP126">
        <v>0</v>
      </c>
      <c r="FQ126">
        <v>0</v>
      </c>
      <c r="FR126">
        <v>0</v>
      </c>
      <c r="FS126">
        <v>0</v>
      </c>
    </row>
    <row r="127" spans="1:175" x14ac:dyDescent="0.2">
      <c r="A127" t="s">
        <v>191</v>
      </c>
      <c r="B127" t="s">
        <v>203</v>
      </c>
      <c r="C127">
        <v>42257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N127">
        <v>0</v>
      </c>
      <c r="EO127">
        <v>0</v>
      </c>
      <c r="EP127">
        <v>0</v>
      </c>
      <c r="EQ127">
        <v>0</v>
      </c>
      <c r="ER127">
        <v>0</v>
      </c>
      <c r="ES127">
        <v>0</v>
      </c>
      <c r="ET127">
        <v>0</v>
      </c>
      <c r="EU127">
        <v>0</v>
      </c>
      <c r="EV127">
        <v>0</v>
      </c>
      <c r="EW127">
        <v>0</v>
      </c>
      <c r="EX127">
        <v>0</v>
      </c>
      <c r="EY127">
        <v>0</v>
      </c>
      <c r="EZ127">
        <v>0</v>
      </c>
      <c r="FA127">
        <v>0</v>
      </c>
      <c r="FB127">
        <v>0</v>
      </c>
      <c r="FC127">
        <v>0</v>
      </c>
      <c r="FD127">
        <v>0</v>
      </c>
      <c r="FE127">
        <v>0</v>
      </c>
      <c r="FF127">
        <v>0</v>
      </c>
      <c r="FG127">
        <v>0</v>
      </c>
      <c r="FH127">
        <v>0</v>
      </c>
      <c r="FI127">
        <v>0</v>
      </c>
      <c r="FJ127">
        <v>0</v>
      </c>
      <c r="FK127">
        <v>0</v>
      </c>
      <c r="FL127">
        <v>0</v>
      </c>
      <c r="FM127">
        <v>0</v>
      </c>
      <c r="FN127">
        <v>0</v>
      </c>
      <c r="FO127">
        <v>0</v>
      </c>
      <c r="FP127">
        <v>0</v>
      </c>
      <c r="FQ127">
        <v>0</v>
      </c>
      <c r="FR127">
        <v>0</v>
      </c>
      <c r="FS127">
        <v>0</v>
      </c>
    </row>
    <row r="128" spans="1:175" x14ac:dyDescent="0.2">
      <c r="A128" t="s">
        <v>191</v>
      </c>
      <c r="B128" t="s">
        <v>203</v>
      </c>
      <c r="C128">
        <v>42258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0</v>
      </c>
      <c r="DM128">
        <v>0</v>
      </c>
      <c r="DN128">
        <v>0</v>
      </c>
      <c r="DO128">
        <v>0</v>
      </c>
      <c r="DP128">
        <v>0</v>
      </c>
      <c r="DQ128">
        <v>0</v>
      </c>
      <c r="DR128">
        <v>0</v>
      </c>
      <c r="DS128">
        <v>0</v>
      </c>
      <c r="DT128">
        <v>0</v>
      </c>
      <c r="DU128">
        <v>0</v>
      </c>
      <c r="DV128">
        <v>0</v>
      </c>
      <c r="DW128">
        <v>0</v>
      </c>
      <c r="DX128">
        <v>0</v>
      </c>
      <c r="DY128">
        <v>0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0</v>
      </c>
      <c r="EF128">
        <v>0</v>
      </c>
      <c r="EG128">
        <v>0</v>
      </c>
      <c r="EH128">
        <v>0</v>
      </c>
      <c r="EI128">
        <v>0</v>
      </c>
      <c r="EJ128">
        <v>0</v>
      </c>
      <c r="EK128">
        <v>0</v>
      </c>
      <c r="EL128">
        <v>0</v>
      </c>
      <c r="EM128">
        <v>0</v>
      </c>
      <c r="EN128">
        <v>0</v>
      </c>
      <c r="EO128">
        <v>0</v>
      </c>
      <c r="EP128">
        <v>0</v>
      </c>
      <c r="EQ128">
        <v>0</v>
      </c>
      <c r="ER128">
        <v>0</v>
      </c>
      <c r="ES128">
        <v>0</v>
      </c>
      <c r="ET128">
        <v>0</v>
      </c>
      <c r="EU128">
        <v>0</v>
      </c>
      <c r="EV128">
        <v>0</v>
      </c>
      <c r="EW128">
        <v>0</v>
      </c>
      <c r="EX128">
        <v>0</v>
      </c>
      <c r="EY128">
        <v>0</v>
      </c>
      <c r="EZ128">
        <v>0</v>
      </c>
      <c r="FA128">
        <v>0</v>
      </c>
      <c r="FB128">
        <v>0</v>
      </c>
      <c r="FC128">
        <v>0</v>
      </c>
      <c r="FD128">
        <v>0</v>
      </c>
      <c r="FE128">
        <v>0</v>
      </c>
      <c r="FF128">
        <v>0</v>
      </c>
      <c r="FG128">
        <v>0</v>
      </c>
      <c r="FH128">
        <v>0</v>
      </c>
      <c r="FI128">
        <v>0</v>
      </c>
      <c r="FJ128">
        <v>0</v>
      </c>
      <c r="FK128">
        <v>0</v>
      </c>
      <c r="FL128">
        <v>0</v>
      </c>
      <c r="FM128">
        <v>0</v>
      </c>
      <c r="FN128">
        <v>0</v>
      </c>
      <c r="FO128">
        <v>0</v>
      </c>
      <c r="FP128">
        <v>0</v>
      </c>
      <c r="FQ128">
        <v>0</v>
      </c>
      <c r="FR128">
        <v>0</v>
      </c>
      <c r="FS128">
        <v>0</v>
      </c>
    </row>
    <row r="129" spans="1:175" x14ac:dyDescent="0.2">
      <c r="A129" t="s">
        <v>191</v>
      </c>
      <c r="B129" t="s">
        <v>203</v>
      </c>
      <c r="C129" t="s">
        <v>2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0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0</v>
      </c>
      <c r="DQ129">
        <v>0</v>
      </c>
      <c r="DR129">
        <v>0</v>
      </c>
      <c r="DS129">
        <v>0</v>
      </c>
      <c r="DT129">
        <v>0</v>
      </c>
      <c r="DU129">
        <v>0</v>
      </c>
      <c r="DV129">
        <v>0</v>
      </c>
      <c r="DW129">
        <v>0</v>
      </c>
      <c r="DX129">
        <v>0</v>
      </c>
      <c r="DY129">
        <v>0</v>
      </c>
      <c r="DZ129">
        <v>0</v>
      </c>
      <c r="EA129">
        <v>0</v>
      </c>
      <c r="EB129">
        <v>0</v>
      </c>
      <c r="EC129">
        <v>0</v>
      </c>
      <c r="ED129">
        <v>0</v>
      </c>
      <c r="EE129">
        <v>0</v>
      </c>
      <c r="EF129">
        <v>0</v>
      </c>
      <c r="EG129">
        <v>0</v>
      </c>
      <c r="EH129">
        <v>0</v>
      </c>
      <c r="EI129">
        <v>0</v>
      </c>
      <c r="EJ129">
        <v>0</v>
      </c>
      <c r="EK129">
        <v>0</v>
      </c>
      <c r="EL129">
        <v>0</v>
      </c>
      <c r="EM129">
        <v>0</v>
      </c>
      <c r="EN129">
        <v>0</v>
      </c>
      <c r="EO129">
        <v>0</v>
      </c>
      <c r="EP129">
        <v>0</v>
      </c>
      <c r="EQ129">
        <v>0</v>
      </c>
      <c r="ER129">
        <v>0</v>
      </c>
      <c r="ES129">
        <v>0</v>
      </c>
      <c r="ET129">
        <v>0</v>
      </c>
      <c r="EU129">
        <v>0</v>
      </c>
      <c r="EV129">
        <v>0</v>
      </c>
      <c r="EW129">
        <v>0</v>
      </c>
      <c r="EX129">
        <v>0</v>
      </c>
      <c r="EY129">
        <v>0</v>
      </c>
      <c r="EZ129">
        <v>0</v>
      </c>
      <c r="FA129">
        <v>0</v>
      </c>
      <c r="FB129">
        <v>0</v>
      </c>
      <c r="FC129">
        <v>0</v>
      </c>
      <c r="FD129">
        <v>0</v>
      </c>
      <c r="FE129">
        <v>0</v>
      </c>
      <c r="FF129">
        <v>0</v>
      </c>
      <c r="FG129">
        <v>0</v>
      </c>
      <c r="FH129">
        <v>0</v>
      </c>
      <c r="FI129">
        <v>0</v>
      </c>
      <c r="FJ129">
        <v>0</v>
      </c>
      <c r="FK129">
        <v>0</v>
      </c>
      <c r="FL129">
        <v>0</v>
      </c>
      <c r="FM129">
        <v>0</v>
      </c>
      <c r="FN129">
        <v>0</v>
      </c>
      <c r="FO129">
        <v>0</v>
      </c>
      <c r="FP129">
        <v>0</v>
      </c>
      <c r="FQ129">
        <v>0</v>
      </c>
      <c r="FR129">
        <v>0</v>
      </c>
      <c r="FS129">
        <v>0</v>
      </c>
    </row>
    <row r="130" spans="1:175" x14ac:dyDescent="0.2">
      <c r="A130" t="s">
        <v>192</v>
      </c>
      <c r="B130" t="s">
        <v>202</v>
      </c>
      <c r="C130">
        <v>42167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0</v>
      </c>
      <c r="DR130">
        <v>0</v>
      </c>
      <c r="DS130">
        <v>0</v>
      </c>
      <c r="DT130">
        <v>0</v>
      </c>
      <c r="DU130">
        <v>0</v>
      </c>
      <c r="DV130">
        <v>0</v>
      </c>
      <c r="DW130">
        <v>0</v>
      </c>
      <c r="DX130">
        <v>0</v>
      </c>
      <c r="DY130">
        <v>0</v>
      </c>
      <c r="DZ130">
        <v>0</v>
      </c>
      <c r="EA130">
        <v>0</v>
      </c>
      <c r="EB130">
        <v>0</v>
      </c>
      <c r="EC130">
        <v>0</v>
      </c>
      <c r="ED130">
        <v>0</v>
      </c>
      <c r="EE130">
        <v>0</v>
      </c>
      <c r="EF130">
        <v>0</v>
      </c>
      <c r="EG130">
        <v>0</v>
      </c>
      <c r="EH130">
        <v>0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0</v>
      </c>
      <c r="EO130">
        <v>0</v>
      </c>
      <c r="EP130">
        <v>0</v>
      </c>
      <c r="EQ130">
        <v>0</v>
      </c>
      <c r="ER130">
        <v>0</v>
      </c>
      <c r="ES130">
        <v>0</v>
      </c>
      <c r="ET130">
        <v>0</v>
      </c>
      <c r="EU130">
        <v>0</v>
      </c>
      <c r="EV130">
        <v>0</v>
      </c>
      <c r="EW130">
        <v>0</v>
      </c>
      <c r="EX130">
        <v>0</v>
      </c>
      <c r="EY130">
        <v>0</v>
      </c>
      <c r="EZ130">
        <v>0</v>
      </c>
      <c r="FA130">
        <v>0</v>
      </c>
      <c r="FB130">
        <v>0</v>
      </c>
      <c r="FC130">
        <v>0</v>
      </c>
      <c r="FD130">
        <v>0</v>
      </c>
      <c r="FE130">
        <v>0</v>
      </c>
      <c r="FF130">
        <v>0</v>
      </c>
      <c r="FG130">
        <v>0</v>
      </c>
      <c r="FH130">
        <v>0</v>
      </c>
      <c r="FI130">
        <v>0</v>
      </c>
      <c r="FJ130">
        <v>0</v>
      </c>
      <c r="FK130">
        <v>0</v>
      </c>
      <c r="FL130">
        <v>0</v>
      </c>
      <c r="FM130">
        <v>0</v>
      </c>
      <c r="FN130">
        <v>0</v>
      </c>
      <c r="FO130">
        <v>0</v>
      </c>
      <c r="FP130">
        <v>0</v>
      </c>
      <c r="FQ130">
        <v>0</v>
      </c>
      <c r="FR130">
        <v>0</v>
      </c>
      <c r="FS130">
        <v>0</v>
      </c>
    </row>
    <row r="131" spans="1:175" x14ac:dyDescent="0.2">
      <c r="A131" t="s">
        <v>192</v>
      </c>
      <c r="B131" t="s">
        <v>202</v>
      </c>
      <c r="C131">
        <v>42180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0</v>
      </c>
      <c r="DN131">
        <v>0</v>
      </c>
      <c r="DO131">
        <v>0</v>
      </c>
      <c r="DP131">
        <v>0</v>
      </c>
      <c r="DQ131">
        <v>0</v>
      </c>
      <c r="DR131">
        <v>0</v>
      </c>
      <c r="DS131">
        <v>0</v>
      </c>
      <c r="DT131">
        <v>0</v>
      </c>
      <c r="DU131">
        <v>0</v>
      </c>
      <c r="DV131">
        <v>0</v>
      </c>
      <c r="DW131">
        <v>0</v>
      </c>
      <c r="DX131">
        <v>0</v>
      </c>
      <c r="DY131">
        <v>0</v>
      </c>
      <c r="DZ131">
        <v>0</v>
      </c>
      <c r="EA131">
        <v>0</v>
      </c>
      <c r="EB131">
        <v>0</v>
      </c>
      <c r="EC131">
        <v>0</v>
      </c>
      <c r="ED131">
        <v>0</v>
      </c>
      <c r="EE131">
        <v>0</v>
      </c>
      <c r="EF131">
        <v>0</v>
      </c>
      <c r="EG131">
        <v>0</v>
      </c>
      <c r="EH131">
        <v>0</v>
      </c>
      <c r="EI131">
        <v>0</v>
      </c>
      <c r="EJ131">
        <v>0</v>
      </c>
      <c r="EK131">
        <v>0</v>
      </c>
      <c r="EL131">
        <v>0</v>
      </c>
      <c r="EM131">
        <v>0</v>
      </c>
      <c r="EN131">
        <v>0</v>
      </c>
      <c r="EO131">
        <v>0</v>
      </c>
      <c r="EP131">
        <v>0</v>
      </c>
      <c r="EQ131">
        <v>0</v>
      </c>
      <c r="ER131">
        <v>0</v>
      </c>
      <c r="ES131">
        <v>0</v>
      </c>
      <c r="ET131">
        <v>0</v>
      </c>
      <c r="EU131">
        <v>0</v>
      </c>
      <c r="EV131">
        <v>0</v>
      </c>
      <c r="EW131">
        <v>0</v>
      </c>
      <c r="EX131">
        <v>0</v>
      </c>
      <c r="EY131">
        <v>0</v>
      </c>
      <c r="EZ131">
        <v>0</v>
      </c>
      <c r="FA131">
        <v>0</v>
      </c>
      <c r="FB131">
        <v>0</v>
      </c>
      <c r="FC131">
        <v>0</v>
      </c>
      <c r="FD131">
        <v>0</v>
      </c>
      <c r="FE131">
        <v>0</v>
      </c>
      <c r="FF131">
        <v>0</v>
      </c>
      <c r="FG131">
        <v>0</v>
      </c>
      <c r="FH131">
        <v>0</v>
      </c>
      <c r="FI131">
        <v>0</v>
      </c>
      <c r="FJ131">
        <v>0</v>
      </c>
      <c r="FK131">
        <v>0</v>
      </c>
      <c r="FL131">
        <v>0</v>
      </c>
      <c r="FM131">
        <v>0</v>
      </c>
      <c r="FN131">
        <v>0</v>
      </c>
      <c r="FO131">
        <v>0</v>
      </c>
      <c r="FP131">
        <v>0</v>
      </c>
      <c r="FQ131">
        <v>0</v>
      </c>
      <c r="FR131">
        <v>0</v>
      </c>
      <c r="FS131">
        <v>0</v>
      </c>
    </row>
    <row r="132" spans="1:175" x14ac:dyDescent="0.2">
      <c r="A132" t="s">
        <v>192</v>
      </c>
      <c r="B132" t="s">
        <v>202</v>
      </c>
      <c r="C132">
        <v>42181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N132">
        <v>0</v>
      </c>
      <c r="EO132">
        <v>0</v>
      </c>
      <c r="EP132">
        <v>0</v>
      </c>
      <c r="EQ132">
        <v>0</v>
      </c>
      <c r="ER132">
        <v>0</v>
      </c>
      <c r="ES132">
        <v>0</v>
      </c>
      <c r="ET132">
        <v>0</v>
      </c>
      <c r="EU132">
        <v>0</v>
      </c>
      <c r="EV132">
        <v>0</v>
      </c>
      <c r="EW132">
        <v>0</v>
      </c>
      <c r="EX132">
        <v>0</v>
      </c>
      <c r="EY132">
        <v>0</v>
      </c>
      <c r="EZ132">
        <v>0</v>
      </c>
      <c r="FA132">
        <v>0</v>
      </c>
      <c r="FB132">
        <v>0</v>
      </c>
      <c r="FC132">
        <v>0</v>
      </c>
      <c r="FD132">
        <v>0</v>
      </c>
      <c r="FE132">
        <v>0</v>
      </c>
      <c r="FF132">
        <v>0</v>
      </c>
      <c r="FG132">
        <v>0</v>
      </c>
      <c r="FH132">
        <v>0</v>
      </c>
      <c r="FI132">
        <v>0</v>
      </c>
      <c r="FJ132">
        <v>0</v>
      </c>
      <c r="FK132">
        <v>0</v>
      </c>
      <c r="FL132">
        <v>0</v>
      </c>
      <c r="FM132">
        <v>0</v>
      </c>
      <c r="FN132">
        <v>0</v>
      </c>
      <c r="FO132">
        <v>0</v>
      </c>
      <c r="FP132">
        <v>0</v>
      </c>
      <c r="FQ132">
        <v>0</v>
      </c>
      <c r="FR132">
        <v>0</v>
      </c>
      <c r="FS132">
        <v>0</v>
      </c>
    </row>
    <row r="133" spans="1:175" x14ac:dyDescent="0.2">
      <c r="A133" t="s">
        <v>192</v>
      </c>
      <c r="B133" t="s">
        <v>202</v>
      </c>
      <c r="C133">
        <v>42185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N133">
        <v>0</v>
      </c>
      <c r="EO133">
        <v>0</v>
      </c>
      <c r="EP133">
        <v>0</v>
      </c>
      <c r="EQ133">
        <v>0</v>
      </c>
      <c r="ER133">
        <v>0</v>
      </c>
      <c r="ES133">
        <v>0</v>
      </c>
      <c r="ET133">
        <v>0</v>
      </c>
      <c r="EU133">
        <v>0</v>
      </c>
      <c r="EV133">
        <v>0</v>
      </c>
      <c r="EW133">
        <v>0</v>
      </c>
      <c r="EX133">
        <v>0</v>
      </c>
      <c r="EY133">
        <v>0</v>
      </c>
      <c r="EZ133">
        <v>0</v>
      </c>
      <c r="FA133">
        <v>0</v>
      </c>
      <c r="FB133">
        <v>0</v>
      </c>
      <c r="FC133">
        <v>0</v>
      </c>
      <c r="FD133">
        <v>0</v>
      </c>
      <c r="FE133">
        <v>0</v>
      </c>
      <c r="FF133">
        <v>0</v>
      </c>
      <c r="FG133">
        <v>0</v>
      </c>
      <c r="FH133">
        <v>0</v>
      </c>
      <c r="FI133">
        <v>0</v>
      </c>
      <c r="FJ133">
        <v>0</v>
      </c>
      <c r="FK133">
        <v>0</v>
      </c>
      <c r="FL133">
        <v>0</v>
      </c>
      <c r="FM133">
        <v>0</v>
      </c>
      <c r="FN133">
        <v>0</v>
      </c>
      <c r="FO133">
        <v>0</v>
      </c>
      <c r="FP133">
        <v>0</v>
      </c>
      <c r="FQ133">
        <v>0</v>
      </c>
      <c r="FR133">
        <v>0</v>
      </c>
      <c r="FS133">
        <v>0</v>
      </c>
    </row>
    <row r="134" spans="1:175" x14ac:dyDescent="0.2">
      <c r="A134" t="s">
        <v>192</v>
      </c>
      <c r="B134" t="s">
        <v>202</v>
      </c>
      <c r="C134">
        <v>42186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0</v>
      </c>
      <c r="DW134">
        <v>0</v>
      </c>
      <c r="DX134">
        <v>0</v>
      </c>
      <c r="DY134">
        <v>0</v>
      </c>
      <c r="DZ134">
        <v>0</v>
      </c>
      <c r="EA134">
        <v>0</v>
      </c>
      <c r="EB134">
        <v>0</v>
      </c>
      <c r="EC134">
        <v>0</v>
      </c>
      <c r="ED134">
        <v>0</v>
      </c>
      <c r="EE134">
        <v>0</v>
      </c>
      <c r="EF134">
        <v>0</v>
      </c>
      <c r="EG134">
        <v>0</v>
      </c>
      <c r="EH134">
        <v>0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0</v>
      </c>
      <c r="EO134">
        <v>0</v>
      </c>
      <c r="EP134">
        <v>0</v>
      </c>
      <c r="EQ134">
        <v>0</v>
      </c>
      <c r="ER134">
        <v>0</v>
      </c>
      <c r="ES134">
        <v>0</v>
      </c>
      <c r="ET134">
        <v>0</v>
      </c>
      <c r="EU134">
        <v>0</v>
      </c>
      <c r="EV134">
        <v>0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0</v>
      </c>
      <c r="FD134">
        <v>0</v>
      </c>
      <c r="FE134">
        <v>0</v>
      </c>
      <c r="FF134">
        <v>0</v>
      </c>
      <c r="FG134">
        <v>0</v>
      </c>
      <c r="FH134">
        <v>0</v>
      </c>
      <c r="FI134">
        <v>0</v>
      </c>
      <c r="FJ134">
        <v>0</v>
      </c>
      <c r="FK134">
        <v>0</v>
      </c>
      <c r="FL134">
        <v>0</v>
      </c>
      <c r="FM134">
        <v>0</v>
      </c>
      <c r="FN134">
        <v>0</v>
      </c>
      <c r="FO134">
        <v>0</v>
      </c>
      <c r="FP134">
        <v>0</v>
      </c>
      <c r="FQ134">
        <v>0</v>
      </c>
      <c r="FR134">
        <v>0</v>
      </c>
      <c r="FS134">
        <v>0</v>
      </c>
    </row>
    <row r="135" spans="1:175" x14ac:dyDescent="0.2">
      <c r="A135" t="s">
        <v>192</v>
      </c>
      <c r="B135" t="s">
        <v>202</v>
      </c>
      <c r="C135">
        <v>42213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0</v>
      </c>
      <c r="DL135">
        <v>0</v>
      </c>
      <c r="DM135">
        <v>0</v>
      </c>
      <c r="DN135">
        <v>0</v>
      </c>
      <c r="DO135">
        <v>0</v>
      </c>
      <c r="DP135">
        <v>0</v>
      </c>
      <c r="DQ135">
        <v>0</v>
      </c>
      <c r="DR135">
        <v>0</v>
      </c>
      <c r="DS135">
        <v>0</v>
      </c>
      <c r="DT135">
        <v>0</v>
      </c>
      <c r="DU135">
        <v>0</v>
      </c>
      <c r="DV135">
        <v>0</v>
      </c>
      <c r="DW135">
        <v>0</v>
      </c>
      <c r="DX135">
        <v>0</v>
      </c>
      <c r="DY135">
        <v>0</v>
      </c>
      <c r="DZ135">
        <v>0</v>
      </c>
      <c r="EA135">
        <v>0</v>
      </c>
      <c r="EB135">
        <v>0</v>
      </c>
      <c r="EC135">
        <v>0</v>
      </c>
      <c r="ED135">
        <v>0</v>
      </c>
      <c r="EE135">
        <v>0</v>
      </c>
      <c r="EF135">
        <v>0</v>
      </c>
      <c r="EG135">
        <v>0</v>
      </c>
      <c r="EH135">
        <v>0</v>
      </c>
      <c r="EI135">
        <v>0</v>
      </c>
      <c r="EJ135">
        <v>0</v>
      </c>
      <c r="EK135">
        <v>0</v>
      </c>
      <c r="EL135">
        <v>0</v>
      </c>
      <c r="EM135">
        <v>0</v>
      </c>
      <c r="EN135">
        <v>0</v>
      </c>
      <c r="EO135">
        <v>0</v>
      </c>
      <c r="EP135">
        <v>0</v>
      </c>
      <c r="EQ135">
        <v>0</v>
      </c>
      <c r="ER135">
        <v>0</v>
      </c>
      <c r="ES135">
        <v>0</v>
      </c>
      <c r="ET135">
        <v>0</v>
      </c>
      <c r="EU135">
        <v>0</v>
      </c>
      <c r="EV135">
        <v>0</v>
      </c>
      <c r="EW135">
        <v>0</v>
      </c>
      <c r="EX135">
        <v>0</v>
      </c>
      <c r="EY135">
        <v>0</v>
      </c>
      <c r="EZ135">
        <v>0</v>
      </c>
      <c r="FA135">
        <v>0</v>
      </c>
      <c r="FB135">
        <v>0</v>
      </c>
      <c r="FC135">
        <v>0</v>
      </c>
      <c r="FD135">
        <v>0</v>
      </c>
      <c r="FE135">
        <v>0</v>
      </c>
      <c r="FF135">
        <v>0</v>
      </c>
      <c r="FG135">
        <v>0</v>
      </c>
      <c r="FH135">
        <v>0</v>
      </c>
      <c r="FI135">
        <v>0</v>
      </c>
      <c r="FJ135">
        <v>0</v>
      </c>
      <c r="FK135">
        <v>0</v>
      </c>
      <c r="FL135">
        <v>0</v>
      </c>
      <c r="FM135">
        <v>0</v>
      </c>
      <c r="FN135">
        <v>0</v>
      </c>
      <c r="FO135">
        <v>0</v>
      </c>
      <c r="FP135">
        <v>0</v>
      </c>
      <c r="FQ135">
        <v>0</v>
      </c>
      <c r="FR135">
        <v>0</v>
      </c>
      <c r="FS135">
        <v>0</v>
      </c>
    </row>
    <row r="136" spans="1:175" x14ac:dyDescent="0.2">
      <c r="A136" t="s">
        <v>192</v>
      </c>
      <c r="B136" t="s">
        <v>202</v>
      </c>
      <c r="C136">
        <v>42214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0</v>
      </c>
      <c r="DN136">
        <v>0</v>
      </c>
      <c r="DO136">
        <v>0</v>
      </c>
      <c r="DP136">
        <v>0</v>
      </c>
      <c r="DQ136">
        <v>0</v>
      </c>
      <c r="DR136">
        <v>0</v>
      </c>
      <c r="DS136">
        <v>0</v>
      </c>
      <c r="DT136">
        <v>0</v>
      </c>
      <c r="DU136">
        <v>0</v>
      </c>
      <c r="DV136">
        <v>0</v>
      </c>
      <c r="DW136">
        <v>0</v>
      </c>
      <c r="DX136">
        <v>0</v>
      </c>
      <c r="DY136">
        <v>0</v>
      </c>
      <c r="DZ136">
        <v>0</v>
      </c>
      <c r="EA136">
        <v>0</v>
      </c>
      <c r="EB136">
        <v>0</v>
      </c>
      <c r="EC136">
        <v>0</v>
      </c>
      <c r="ED136">
        <v>0</v>
      </c>
      <c r="EE136">
        <v>0</v>
      </c>
      <c r="EF136">
        <v>0</v>
      </c>
      <c r="EG136">
        <v>0</v>
      </c>
      <c r="EH136">
        <v>0</v>
      </c>
      <c r="EI136">
        <v>0</v>
      </c>
      <c r="EJ136">
        <v>0</v>
      </c>
      <c r="EK136">
        <v>0</v>
      </c>
      <c r="EL136">
        <v>0</v>
      </c>
      <c r="EM136">
        <v>0</v>
      </c>
      <c r="EN136">
        <v>0</v>
      </c>
      <c r="EO136">
        <v>0</v>
      </c>
      <c r="EP136">
        <v>0</v>
      </c>
      <c r="EQ136">
        <v>0</v>
      </c>
      <c r="ER136">
        <v>0</v>
      </c>
      <c r="ES136">
        <v>0</v>
      </c>
      <c r="ET136">
        <v>0</v>
      </c>
      <c r="EU136">
        <v>0</v>
      </c>
      <c r="EV136">
        <v>0</v>
      </c>
      <c r="EW136">
        <v>0</v>
      </c>
      <c r="EX136">
        <v>0</v>
      </c>
      <c r="EY136">
        <v>0</v>
      </c>
      <c r="EZ136">
        <v>0</v>
      </c>
      <c r="FA136">
        <v>0</v>
      </c>
      <c r="FB136">
        <v>0</v>
      </c>
      <c r="FC136">
        <v>0</v>
      </c>
      <c r="FD136">
        <v>0</v>
      </c>
      <c r="FE136">
        <v>0</v>
      </c>
      <c r="FF136">
        <v>0</v>
      </c>
      <c r="FG136">
        <v>0</v>
      </c>
      <c r="FH136">
        <v>0</v>
      </c>
      <c r="FI136">
        <v>0</v>
      </c>
      <c r="FJ136">
        <v>0</v>
      </c>
      <c r="FK136">
        <v>0</v>
      </c>
      <c r="FL136">
        <v>0</v>
      </c>
      <c r="FM136">
        <v>0</v>
      </c>
      <c r="FN136">
        <v>0</v>
      </c>
      <c r="FO136">
        <v>0</v>
      </c>
      <c r="FP136">
        <v>0</v>
      </c>
      <c r="FQ136">
        <v>0</v>
      </c>
      <c r="FR136">
        <v>0</v>
      </c>
      <c r="FS136">
        <v>0</v>
      </c>
    </row>
    <row r="137" spans="1:175" x14ac:dyDescent="0.2">
      <c r="A137" t="s">
        <v>192</v>
      </c>
      <c r="B137" t="s">
        <v>202</v>
      </c>
      <c r="C137">
        <v>42233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0</v>
      </c>
      <c r="CN137">
        <v>0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0</v>
      </c>
      <c r="DO137">
        <v>0</v>
      </c>
      <c r="DP137">
        <v>0</v>
      </c>
      <c r="DQ137">
        <v>0</v>
      </c>
      <c r="DR137">
        <v>0</v>
      </c>
      <c r="DS137">
        <v>0</v>
      </c>
      <c r="DT137">
        <v>0</v>
      </c>
      <c r="DU137">
        <v>0</v>
      </c>
      <c r="DV137">
        <v>0</v>
      </c>
      <c r="DW137">
        <v>0</v>
      </c>
      <c r="DX137">
        <v>0</v>
      </c>
      <c r="DY137">
        <v>0</v>
      </c>
      <c r="DZ137">
        <v>0</v>
      </c>
      <c r="EA137">
        <v>0</v>
      </c>
      <c r="EB137">
        <v>0</v>
      </c>
      <c r="EC137">
        <v>0</v>
      </c>
      <c r="ED137">
        <v>0</v>
      </c>
      <c r="EE137">
        <v>0</v>
      </c>
      <c r="EF137">
        <v>0</v>
      </c>
      <c r="EG137">
        <v>0</v>
      </c>
      <c r="EH137">
        <v>0</v>
      </c>
      <c r="EI137">
        <v>0</v>
      </c>
      <c r="EJ137">
        <v>0</v>
      </c>
      <c r="EK137">
        <v>0</v>
      </c>
      <c r="EL137">
        <v>0</v>
      </c>
      <c r="EM137">
        <v>0</v>
      </c>
      <c r="EN137">
        <v>0</v>
      </c>
      <c r="EO137">
        <v>0</v>
      </c>
      <c r="EP137">
        <v>0</v>
      </c>
      <c r="EQ137">
        <v>0</v>
      </c>
      <c r="ER137">
        <v>0</v>
      </c>
      <c r="ES137">
        <v>0</v>
      </c>
      <c r="ET137">
        <v>0</v>
      </c>
      <c r="EU137">
        <v>0</v>
      </c>
      <c r="EV137">
        <v>0</v>
      </c>
      <c r="EW137">
        <v>0</v>
      </c>
      <c r="EX137">
        <v>0</v>
      </c>
      <c r="EY137">
        <v>0</v>
      </c>
      <c r="EZ137">
        <v>0</v>
      </c>
      <c r="FA137">
        <v>0</v>
      </c>
      <c r="FB137">
        <v>0</v>
      </c>
      <c r="FC137">
        <v>0</v>
      </c>
      <c r="FD137">
        <v>0</v>
      </c>
      <c r="FE137">
        <v>0</v>
      </c>
      <c r="FF137">
        <v>0</v>
      </c>
      <c r="FG137">
        <v>0</v>
      </c>
      <c r="FH137">
        <v>0</v>
      </c>
      <c r="FI137">
        <v>0</v>
      </c>
      <c r="FJ137">
        <v>0</v>
      </c>
      <c r="FK137">
        <v>0</v>
      </c>
      <c r="FL137">
        <v>0</v>
      </c>
      <c r="FM137">
        <v>0</v>
      </c>
      <c r="FN137">
        <v>0</v>
      </c>
      <c r="FO137">
        <v>0</v>
      </c>
      <c r="FP137">
        <v>0</v>
      </c>
      <c r="FQ137">
        <v>0</v>
      </c>
      <c r="FR137">
        <v>0</v>
      </c>
      <c r="FS137">
        <v>0</v>
      </c>
    </row>
    <row r="138" spans="1:175" x14ac:dyDescent="0.2">
      <c r="A138" t="s">
        <v>192</v>
      </c>
      <c r="B138" t="s">
        <v>202</v>
      </c>
      <c r="C138">
        <v>42234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N138">
        <v>0</v>
      </c>
      <c r="EO138">
        <v>0</v>
      </c>
      <c r="EP138">
        <v>0</v>
      </c>
      <c r="EQ138">
        <v>0</v>
      </c>
      <c r="ER138">
        <v>0</v>
      </c>
      <c r="ES138">
        <v>0</v>
      </c>
      <c r="ET138">
        <v>0</v>
      </c>
      <c r="EU138">
        <v>0</v>
      </c>
      <c r="EV138">
        <v>0</v>
      </c>
      <c r="EW138">
        <v>0</v>
      </c>
      <c r="EX138">
        <v>0</v>
      </c>
      <c r="EY138">
        <v>0</v>
      </c>
      <c r="EZ138">
        <v>0</v>
      </c>
      <c r="FA138">
        <v>0</v>
      </c>
      <c r="FB138">
        <v>0</v>
      </c>
      <c r="FC138">
        <v>0</v>
      </c>
      <c r="FD138">
        <v>0</v>
      </c>
      <c r="FE138">
        <v>0</v>
      </c>
      <c r="FF138">
        <v>0</v>
      </c>
      <c r="FG138">
        <v>0</v>
      </c>
      <c r="FH138">
        <v>0</v>
      </c>
      <c r="FI138">
        <v>0</v>
      </c>
      <c r="FJ138">
        <v>0</v>
      </c>
      <c r="FK138">
        <v>0</v>
      </c>
      <c r="FL138">
        <v>0</v>
      </c>
      <c r="FM138">
        <v>0</v>
      </c>
      <c r="FN138">
        <v>0</v>
      </c>
      <c r="FO138">
        <v>0</v>
      </c>
      <c r="FP138">
        <v>0</v>
      </c>
      <c r="FQ138">
        <v>0</v>
      </c>
      <c r="FR138">
        <v>0</v>
      </c>
      <c r="FS138">
        <v>0</v>
      </c>
    </row>
    <row r="139" spans="1:175" x14ac:dyDescent="0.2">
      <c r="A139" t="s">
        <v>192</v>
      </c>
      <c r="B139" t="s">
        <v>202</v>
      </c>
      <c r="C139">
        <v>42242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0</v>
      </c>
      <c r="CN139">
        <v>0</v>
      </c>
      <c r="CO139">
        <v>0</v>
      </c>
      <c r="CP139">
        <v>0</v>
      </c>
      <c r="CQ139">
        <v>0</v>
      </c>
      <c r="CR139">
        <v>0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0</v>
      </c>
      <c r="DN139">
        <v>0</v>
      </c>
      <c r="DO139">
        <v>0</v>
      </c>
      <c r="DP139">
        <v>0</v>
      </c>
      <c r="DQ139">
        <v>0</v>
      </c>
      <c r="DR139">
        <v>0</v>
      </c>
      <c r="DS139">
        <v>0</v>
      </c>
      <c r="DT139">
        <v>0</v>
      </c>
      <c r="DU139">
        <v>0</v>
      </c>
      <c r="DV139">
        <v>0</v>
      </c>
      <c r="DW139">
        <v>0</v>
      </c>
      <c r="DX139">
        <v>0</v>
      </c>
      <c r="DY139">
        <v>0</v>
      </c>
      <c r="DZ139">
        <v>0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0</v>
      </c>
      <c r="EG139">
        <v>0</v>
      </c>
      <c r="EH139">
        <v>0</v>
      </c>
      <c r="EI139">
        <v>0</v>
      </c>
      <c r="EJ139">
        <v>0</v>
      </c>
      <c r="EK139">
        <v>0</v>
      </c>
      <c r="EL139">
        <v>0</v>
      </c>
      <c r="EM139">
        <v>0</v>
      </c>
      <c r="EN139">
        <v>0</v>
      </c>
      <c r="EO139">
        <v>0</v>
      </c>
      <c r="EP139">
        <v>0</v>
      </c>
      <c r="EQ139">
        <v>0</v>
      </c>
      <c r="ER139">
        <v>0</v>
      </c>
      <c r="ES139">
        <v>0</v>
      </c>
      <c r="ET139">
        <v>0</v>
      </c>
      <c r="EU139">
        <v>0</v>
      </c>
      <c r="EV139">
        <v>0</v>
      </c>
      <c r="EW139">
        <v>0</v>
      </c>
      <c r="EX139">
        <v>0</v>
      </c>
      <c r="EY139">
        <v>0</v>
      </c>
      <c r="EZ139">
        <v>0</v>
      </c>
      <c r="FA139">
        <v>0</v>
      </c>
      <c r="FB139">
        <v>0</v>
      </c>
      <c r="FC139">
        <v>0</v>
      </c>
      <c r="FD139">
        <v>0</v>
      </c>
      <c r="FE139">
        <v>0</v>
      </c>
      <c r="FF139">
        <v>0</v>
      </c>
      <c r="FG139">
        <v>0</v>
      </c>
      <c r="FH139">
        <v>0</v>
      </c>
      <c r="FI139">
        <v>0</v>
      </c>
      <c r="FJ139">
        <v>0</v>
      </c>
      <c r="FK139">
        <v>0</v>
      </c>
      <c r="FL139">
        <v>0</v>
      </c>
      <c r="FM139">
        <v>0</v>
      </c>
      <c r="FN139">
        <v>0</v>
      </c>
      <c r="FO139">
        <v>0</v>
      </c>
      <c r="FP139">
        <v>0</v>
      </c>
      <c r="FQ139">
        <v>0</v>
      </c>
      <c r="FR139">
        <v>0</v>
      </c>
      <c r="FS139">
        <v>0</v>
      </c>
    </row>
    <row r="140" spans="1:175" x14ac:dyDescent="0.2">
      <c r="A140" t="s">
        <v>192</v>
      </c>
      <c r="B140" t="s">
        <v>202</v>
      </c>
      <c r="C140">
        <v>42243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N140">
        <v>0</v>
      </c>
      <c r="EO140">
        <v>0</v>
      </c>
      <c r="EP140">
        <v>0</v>
      </c>
      <c r="EQ140">
        <v>0</v>
      </c>
      <c r="ER140">
        <v>0</v>
      </c>
      <c r="ES140">
        <v>0</v>
      </c>
      <c r="ET140">
        <v>0</v>
      </c>
      <c r="EU140">
        <v>0</v>
      </c>
      <c r="EV140">
        <v>0</v>
      </c>
      <c r="EW140">
        <v>0</v>
      </c>
      <c r="EX140">
        <v>0</v>
      </c>
      <c r="EY140">
        <v>0</v>
      </c>
      <c r="EZ140">
        <v>0</v>
      </c>
      <c r="FA140">
        <v>0</v>
      </c>
      <c r="FB140">
        <v>0</v>
      </c>
      <c r="FC140">
        <v>0</v>
      </c>
      <c r="FD140">
        <v>0</v>
      </c>
      <c r="FE140">
        <v>0</v>
      </c>
      <c r="FF140">
        <v>0</v>
      </c>
      <c r="FG140">
        <v>0</v>
      </c>
      <c r="FH140">
        <v>0</v>
      </c>
      <c r="FI140">
        <v>0</v>
      </c>
      <c r="FJ140">
        <v>0</v>
      </c>
      <c r="FK140">
        <v>0</v>
      </c>
      <c r="FL140">
        <v>0</v>
      </c>
      <c r="FM140">
        <v>0</v>
      </c>
      <c r="FN140">
        <v>0</v>
      </c>
      <c r="FO140">
        <v>0</v>
      </c>
      <c r="FP140">
        <v>0</v>
      </c>
      <c r="FQ140">
        <v>0</v>
      </c>
      <c r="FR140">
        <v>0</v>
      </c>
      <c r="FS140">
        <v>0</v>
      </c>
    </row>
    <row r="141" spans="1:175" x14ac:dyDescent="0.2">
      <c r="A141" t="s">
        <v>192</v>
      </c>
      <c r="B141" t="s">
        <v>202</v>
      </c>
      <c r="C141">
        <v>42244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N141">
        <v>0</v>
      </c>
      <c r="EO141">
        <v>0</v>
      </c>
      <c r="EP141">
        <v>0</v>
      </c>
      <c r="EQ141">
        <v>0</v>
      </c>
      <c r="ER141">
        <v>0</v>
      </c>
      <c r="ES141">
        <v>0</v>
      </c>
      <c r="ET141">
        <v>0</v>
      </c>
      <c r="EU141">
        <v>0</v>
      </c>
      <c r="EV141">
        <v>0</v>
      </c>
      <c r="EW141">
        <v>0</v>
      </c>
      <c r="EX141">
        <v>0</v>
      </c>
      <c r="EY141">
        <v>0</v>
      </c>
      <c r="EZ141">
        <v>0</v>
      </c>
      <c r="FA141">
        <v>0</v>
      </c>
      <c r="FB141">
        <v>0</v>
      </c>
      <c r="FC141">
        <v>0</v>
      </c>
      <c r="FD141">
        <v>0</v>
      </c>
      <c r="FE141">
        <v>0</v>
      </c>
      <c r="FF141">
        <v>0</v>
      </c>
      <c r="FG141">
        <v>0</v>
      </c>
      <c r="FH141">
        <v>0</v>
      </c>
      <c r="FI141">
        <v>0</v>
      </c>
      <c r="FJ141">
        <v>0</v>
      </c>
      <c r="FK141">
        <v>0</v>
      </c>
      <c r="FL141">
        <v>0</v>
      </c>
      <c r="FM141">
        <v>0</v>
      </c>
      <c r="FN141">
        <v>0</v>
      </c>
      <c r="FO141">
        <v>0</v>
      </c>
      <c r="FP141">
        <v>0</v>
      </c>
      <c r="FQ141">
        <v>0</v>
      </c>
      <c r="FR141">
        <v>0</v>
      </c>
      <c r="FS141">
        <v>0</v>
      </c>
    </row>
    <row r="142" spans="1:175" x14ac:dyDescent="0.2">
      <c r="A142" t="s">
        <v>192</v>
      </c>
      <c r="B142" t="s">
        <v>202</v>
      </c>
      <c r="C142">
        <v>42256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0</v>
      </c>
      <c r="CM142">
        <v>0</v>
      </c>
      <c r="CN142">
        <v>0</v>
      </c>
      <c r="CO142">
        <v>0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0</v>
      </c>
      <c r="DJ142">
        <v>0</v>
      </c>
      <c r="DK142">
        <v>0</v>
      </c>
      <c r="DL142">
        <v>0</v>
      </c>
      <c r="DM142">
        <v>0</v>
      </c>
      <c r="DN142">
        <v>0</v>
      </c>
      <c r="DO142">
        <v>0</v>
      </c>
      <c r="DP142">
        <v>0</v>
      </c>
      <c r="DQ142">
        <v>0</v>
      </c>
      <c r="DR142">
        <v>0</v>
      </c>
      <c r="DS142">
        <v>0</v>
      </c>
      <c r="DT142">
        <v>0</v>
      </c>
      <c r="DU142">
        <v>0</v>
      </c>
      <c r="DV142">
        <v>0</v>
      </c>
      <c r="DW142">
        <v>0</v>
      </c>
      <c r="DX142">
        <v>0</v>
      </c>
      <c r="DY142">
        <v>0</v>
      </c>
      <c r="DZ142">
        <v>0</v>
      </c>
      <c r="EA142">
        <v>0</v>
      </c>
      <c r="EB142">
        <v>0</v>
      </c>
      <c r="EC142">
        <v>0</v>
      </c>
      <c r="ED142">
        <v>0</v>
      </c>
      <c r="EE142">
        <v>0</v>
      </c>
      <c r="EF142">
        <v>0</v>
      </c>
      <c r="EG142">
        <v>0</v>
      </c>
      <c r="EH142">
        <v>0</v>
      </c>
      <c r="EI142">
        <v>0</v>
      </c>
      <c r="EJ142">
        <v>0</v>
      </c>
      <c r="EK142">
        <v>0</v>
      </c>
      <c r="EL142">
        <v>0</v>
      </c>
      <c r="EM142">
        <v>0</v>
      </c>
      <c r="EN142">
        <v>0</v>
      </c>
      <c r="EO142">
        <v>0</v>
      </c>
      <c r="EP142">
        <v>0</v>
      </c>
      <c r="EQ142">
        <v>0</v>
      </c>
      <c r="ER142">
        <v>0</v>
      </c>
      <c r="ES142">
        <v>0</v>
      </c>
      <c r="ET142">
        <v>0</v>
      </c>
      <c r="EU142">
        <v>0</v>
      </c>
      <c r="EV142">
        <v>0</v>
      </c>
      <c r="EW142">
        <v>0</v>
      </c>
      <c r="EX142">
        <v>0</v>
      </c>
      <c r="EY142">
        <v>0</v>
      </c>
      <c r="EZ142">
        <v>0</v>
      </c>
      <c r="FA142">
        <v>0</v>
      </c>
      <c r="FB142">
        <v>0</v>
      </c>
      <c r="FC142">
        <v>0</v>
      </c>
      <c r="FD142">
        <v>0</v>
      </c>
      <c r="FE142">
        <v>0</v>
      </c>
      <c r="FF142">
        <v>0</v>
      </c>
      <c r="FG142">
        <v>0</v>
      </c>
      <c r="FH142">
        <v>0</v>
      </c>
      <c r="FI142">
        <v>0</v>
      </c>
      <c r="FJ142">
        <v>0</v>
      </c>
      <c r="FK142">
        <v>0</v>
      </c>
      <c r="FL142">
        <v>0</v>
      </c>
      <c r="FM142">
        <v>0</v>
      </c>
      <c r="FN142">
        <v>0</v>
      </c>
      <c r="FO142">
        <v>0</v>
      </c>
      <c r="FP142">
        <v>0</v>
      </c>
      <c r="FQ142">
        <v>0</v>
      </c>
      <c r="FR142">
        <v>0</v>
      </c>
      <c r="FS142">
        <v>0</v>
      </c>
    </row>
    <row r="143" spans="1:175" x14ac:dyDescent="0.2">
      <c r="A143" t="s">
        <v>192</v>
      </c>
      <c r="B143" t="s">
        <v>202</v>
      </c>
      <c r="C143">
        <v>42257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>
        <v>0</v>
      </c>
      <c r="DA143">
        <v>0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0</v>
      </c>
      <c r="DH143">
        <v>0</v>
      </c>
      <c r="DI143">
        <v>0</v>
      </c>
      <c r="DJ143">
        <v>0</v>
      </c>
      <c r="DK143">
        <v>0</v>
      </c>
      <c r="DL143">
        <v>0</v>
      </c>
      <c r="DM143">
        <v>0</v>
      </c>
      <c r="DN143">
        <v>0</v>
      </c>
      <c r="DO143">
        <v>0</v>
      </c>
      <c r="DP143">
        <v>0</v>
      </c>
      <c r="DQ143">
        <v>0</v>
      </c>
      <c r="DR143">
        <v>0</v>
      </c>
      <c r="DS143">
        <v>0</v>
      </c>
      <c r="DT143">
        <v>0</v>
      </c>
      <c r="DU143">
        <v>0</v>
      </c>
      <c r="DV143">
        <v>0</v>
      </c>
      <c r="DW143">
        <v>0</v>
      </c>
      <c r="DX143">
        <v>0</v>
      </c>
      <c r="DY143">
        <v>0</v>
      </c>
      <c r="DZ143">
        <v>0</v>
      </c>
      <c r="EA143">
        <v>0</v>
      </c>
      <c r="EB143">
        <v>0</v>
      </c>
      <c r="EC143">
        <v>0</v>
      </c>
      <c r="ED143">
        <v>0</v>
      </c>
      <c r="EE143">
        <v>0</v>
      </c>
      <c r="EF143">
        <v>0</v>
      </c>
      <c r="EG143">
        <v>0</v>
      </c>
      <c r="EH143">
        <v>0</v>
      </c>
      <c r="EI143">
        <v>0</v>
      </c>
      <c r="EJ143">
        <v>0</v>
      </c>
      <c r="EK143">
        <v>0</v>
      </c>
      <c r="EL143">
        <v>0</v>
      </c>
      <c r="EM143">
        <v>0</v>
      </c>
      <c r="EN143">
        <v>0</v>
      </c>
      <c r="EO143">
        <v>0</v>
      </c>
      <c r="EP143">
        <v>0</v>
      </c>
      <c r="EQ143">
        <v>0</v>
      </c>
      <c r="ER143">
        <v>0</v>
      </c>
      <c r="ES143">
        <v>0</v>
      </c>
      <c r="ET143">
        <v>0</v>
      </c>
      <c r="EU143">
        <v>0</v>
      </c>
      <c r="EV143">
        <v>0</v>
      </c>
      <c r="EW143">
        <v>0</v>
      </c>
      <c r="EX143">
        <v>0</v>
      </c>
      <c r="EY143">
        <v>0</v>
      </c>
      <c r="EZ143">
        <v>0</v>
      </c>
      <c r="FA143">
        <v>0</v>
      </c>
      <c r="FB143">
        <v>0</v>
      </c>
      <c r="FC143">
        <v>0</v>
      </c>
      <c r="FD143">
        <v>0</v>
      </c>
      <c r="FE143">
        <v>0</v>
      </c>
      <c r="FF143">
        <v>0</v>
      </c>
      <c r="FG143">
        <v>0</v>
      </c>
      <c r="FH143">
        <v>0</v>
      </c>
      <c r="FI143">
        <v>0</v>
      </c>
      <c r="FJ143">
        <v>0</v>
      </c>
      <c r="FK143">
        <v>0</v>
      </c>
      <c r="FL143">
        <v>0</v>
      </c>
      <c r="FM143">
        <v>0</v>
      </c>
      <c r="FN143">
        <v>0</v>
      </c>
      <c r="FO143">
        <v>0</v>
      </c>
      <c r="FP143">
        <v>0</v>
      </c>
      <c r="FQ143">
        <v>0</v>
      </c>
      <c r="FR143">
        <v>0</v>
      </c>
      <c r="FS143">
        <v>0</v>
      </c>
    </row>
    <row r="144" spans="1:175" x14ac:dyDescent="0.2">
      <c r="A144" t="s">
        <v>192</v>
      </c>
      <c r="B144" t="s">
        <v>202</v>
      </c>
      <c r="C144">
        <v>42258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>
        <v>0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0</v>
      </c>
      <c r="DH144">
        <v>0</v>
      </c>
      <c r="DI144">
        <v>0</v>
      </c>
      <c r="DJ144">
        <v>0</v>
      </c>
      <c r="DK144">
        <v>0</v>
      </c>
      <c r="DL144">
        <v>0</v>
      </c>
      <c r="DM144">
        <v>0</v>
      </c>
      <c r="DN144">
        <v>0</v>
      </c>
      <c r="DO144">
        <v>0</v>
      </c>
      <c r="DP144">
        <v>0</v>
      </c>
      <c r="DQ144">
        <v>0</v>
      </c>
      <c r="DR144">
        <v>0</v>
      </c>
      <c r="DS144">
        <v>0</v>
      </c>
      <c r="DT144">
        <v>0</v>
      </c>
      <c r="DU144">
        <v>0</v>
      </c>
      <c r="DV144">
        <v>0</v>
      </c>
      <c r="DW144">
        <v>0</v>
      </c>
      <c r="DX144">
        <v>0</v>
      </c>
      <c r="DY144">
        <v>0</v>
      </c>
      <c r="DZ144">
        <v>0</v>
      </c>
      <c r="EA144">
        <v>0</v>
      </c>
      <c r="EB144">
        <v>0</v>
      </c>
      <c r="EC144">
        <v>0</v>
      </c>
      <c r="ED144">
        <v>0</v>
      </c>
      <c r="EE144">
        <v>0</v>
      </c>
      <c r="EF144">
        <v>0</v>
      </c>
      <c r="EG144">
        <v>0</v>
      </c>
      <c r="EH144">
        <v>0</v>
      </c>
      <c r="EI144">
        <v>0</v>
      </c>
      <c r="EJ144">
        <v>0</v>
      </c>
      <c r="EK144">
        <v>0</v>
      </c>
      <c r="EL144">
        <v>0</v>
      </c>
      <c r="EM144">
        <v>0</v>
      </c>
      <c r="EN144">
        <v>0</v>
      </c>
      <c r="EO144">
        <v>0</v>
      </c>
      <c r="EP144">
        <v>0</v>
      </c>
      <c r="EQ144">
        <v>0</v>
      </c>
      <c r="ER144">
        <v>0</v>
      </c>
      <c r="ES144">
        <v>0</v>
      </c>
      <c r="ET144">
        <v>0</v>
      </c>
      <c r="EU144">
        <v>0</v>
      </c>
      <c r="EV144">
        <v>0</v>
      </c>
      <c r="EW144">
        <v>0</v>
      </c>
      <c r="EX144">
        <v>0</v>
      </c>
      <c r="EY144">
        <v>0</v>
      </c>
      <c r="EZ144">
        <v>0</v>
      </c>
      <c r="FA144">
        <v>0</v>
      </c>
      <c r="FB144">
        <v>0</v>
      </c>
      <c r="FC144">
        <v>0</v>
      </c>
      <c r="FD144">
        <v>0</v>
      </c>
      <c r="FE144">
        <v>0</v>
      </c>
      <c r="FF144">
        <v>0</v>
      </c>
      <c r="FG144">
        <v>0</v>
      </c>
      <c r="FH144">
        <v>0</v>
      </c>
      <c r="FI144">
        <v>0</v>
      </c>
      <c r="FJ144">
        <v>0</v>
      </c>
      <c r="FK144">
        <v>0</v>
      </c>
      <c r="FL144">
        <v>0</v>
      </c>
      <c r="FM144">
        <v>0</v>
      </c>
      <c r="FN144">
        <v>0</v>
      </c>
      <c r="FO144">
        <v>0</v>
      </c>
      <c r="FP144">
        <v>0</v>
      </c>
      <c r="FQ144">
        <v>0</v>
      </c>
      <c r="FR144">
        <v>0</v>
      </c>
      <c r="FS144">
        <v>0</v>
      </c>
    </row>
    <row r="145" spans="1:175" x14ac:dyDescent="0.2">
      <c r="A145" t="s">
        <v>192</v>
      </c>
      <c r="B145" t="s">
        <v>202</v>
      </c>
      <c r="C145" t="s">
        <v>2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0</v>
      </c>
      <c r="DO145">
        <v>0</v>
      </c>
      <c r="DP145">
        <v>0</v>
      </c>
      <c r="DQ145">
        <v>0</v>
      </c>
      <c r="DR145">
        <v>0</v>
      </c>
      <c r="DS145">
        <v>0</v>
      </c>
      <c r="DT145">
        <v>0</v>
      </c>
      <c r="DU145">
        <v>0</v>
      </c>
      <c r="DV145">
        <v>0</v>
      </c>
      <c r="DW145">
        <v>0</v>
      </c>
      <c r="DX145">
        <v>0</v>
      </c>
      <c r="DY145">
        <v>0</v>
      </c>
      <c r="DZ145">
        <v>0</v>
      </c>
      <c r="EA145">
        <v>0</v>
      </c>
      <c r="EB145">
        <v>0</v>
      </c>
      <c r="EC145">
        <v>0</v>
      </c>
      <c r="ED145">
        <v>0</v>
      </c>
      <c r="EE145">
        <v>0</v>
      </c>
      <c r="EF145">
        <v>0</v>
      </c>
      <c r="EG145">
        <v>0</v>
      </c>
      <c r="EH145">
        <v>0</v>
      </c>
      <c r="EI145">
        <v>0</v>
      </c>
      <c r="EJ145">
        <v>0</v>
      </c>
      <c r="EK145">
        <v>0</v>
      </c>
      <c r="EL145">
        <v>0</v>
      </c>
      <c r="EM145">
        <v>0</v>
      </c>
      <c r="EN145">
        <v>0</v>
      </c>
      <c r="EO145">
        <v>0</v>
      </c>
      <c r="EP145">
        <v>0</v>
      </c>
      <c r="EQ145">
        <v>0</v>
      </c>
      <c r="ER145">
        <v>0</v>
      </c>
      <c r="ES145">
        <v>0</v>
      </c>
      <c r="ET145">
        <v>0</v>
      </c>
      <c r="EU145">
        <v>0</v>
      </c>
      <c r="EV145">
        <v>0</v>
      </c>
      <c r="EW145">
        <v>0</v>
      </c>
      <c r="EX145">
        <v>0</v>
      </c>
      <c r="EY145">
        <v>0</v>
      </c>
      <c r="EZ145">
        <v>0</v>
      </c>
      <c r="FA145">
        <v>0</v>
      </c>
      <c r="FB145">
        <v>0</v>
      </c>
      <c r="FC145">
        <v>0</v>
      </c>
      <c r="FD145">
        <v>0</v>
      </c>
      <c r="FE145">
        <v>0</v>
      </c>
      <c r="FF145">
        <v>0</v>
      </c>
      <c r="FG145">
        <v>0</v>
      </c>
      <c r="FH145">
        <v>0</v>
      </c>
      <c r="FI145">
        <v>0</v>
      </c>
      <c r="FJ145">
        <v>0</v>
      </c>
      <c r="FK145">
        <v>0</v>
      </c>
      <c r="FL145">
        <v>0</v>
      </c>
      <c r="FM145">
        <v>0</v>
      </c>
      <c r="FN145">
        <v>0</v>
      </c>
      <c r="FO145">
        <v>0</v>
      </c>
      <c r="FP145">
        <v>0</v>
      </c>
      <c r="FQ145">
        <v>0</v>
      </c>
      <c r="FR145">
        <v>0</v>
      </c>
      <c r="FS145">
        <v>0</v>
      </c>
    </row>
    <row r="146" spans="1:175" x14ac:dyDescent="0.2">
      <c r="A146" t="s">
        <v>192</v>
      </c>
      <c r="B146" t="s">
        <v>204</v>
      </c>
      <c r="C146">
        <v>42167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N146">
        <v>0</v>
      </c>
      <c r="EO146">
        <v>0</v>
      </c>
      <c r="EP146">
        <v>0</v>
      </c>
      <c r="EQ146">
        <v>0</v>
      </c>
      <c r="ER146">
        <v>0</v>
      </c>
      <c r="ES146">
        <v>0</v>
      </c>
      <c r="ET146">
        <v>0</v>
      </c>
      <c r="EU146">
        <v>0</v>
      </c>
      <c r="EV146">
        <v>0</v>
      </c>
      <c r="EW146">
        <v>0</v>
      </c>
      <c r="EX146">
        <v>0</v>
      </c>
      <c r="EY146">
        <v>0</v>
      </c>
      <c r="EZ146">
        <v>0</v>
      </c>
      <c r="FA146">
        <v>0</v>
      </c>
      <c r="FB146">
        <v>0</v>
      </c>
      <c r="FC146">
        <v>0</v>
      </c>
      <c r="FD146">
        <v>0</v>
      </c>
      <c r="FE146">
        <v>0</v>
      </c>
      <c r="FF146">
        <v>0</v>
      </c>
      <c r="FG146">
        <v>0</v>
      </c>
      <c r="FH146">
        <v>0</v>
      </c>
      <c r="FI146">
        <v>0</v>
      </c>
      <c r="FJ146">
        <v>0</v>
      </c>
      <c r="FK146">
        <v>0</v>
      </c>
      <c r="FL146">
        <v>0</v>
      </c>
      <c r="FM146">
        <v>0</v>
      </c>
      <c r="FN146">
        <v>0</v>
      </c>
      <c r="FO146">
        <v>0</v>
      </c>
      <c r="FP146">
        <v>0</v>
      </c>
      <c r="FQ146">
        <v>0</v>
      </c>
      <c r="FR146">
        <v>0</v>
      </c>
      <c r="FS146">
        <v>0</v>
      </c>
    </row>
    <row r="147" spans="1:175" x14ac:dyDescent="0.2">
      <c r="A147" t="s">
        <v>192</v>
      </c>
      <c r="B147" t="s">
        <v>204</v>
      </c>
      <c r="C147">
        <v>42180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N147">
        <v>0</v>
      </c>
      <c r="EO147">
        <v>0</v>
      </c>
      <c r="EP147">
        <v>0</v>
      </c>
      <c r="EQ147">
        <v>0</v>
      </c>
      <c r="ER147">
        <v>0</v>
      </c>
      <c r="ES147">
        <v>0</v>
      </c>
      <c r="ET147">
        <v>0</v>
      </c>
      <c r="EU147">
        <v>0</v>
      </c>
      <c r="EV147">
        <v>0</v>
      </c>
      <c r="EW147">
        <v>0</v>
      </c>
      <c r="EX147">
        <v>0</v>
      </c>
      <c r="EY147">
        <v>0</v>
      </c>
      <c r="EZ147">
        <v>0</v>
      </c>
      <c r="FA147">
        <v>0</v>
      </c>
      <c r="FB147">
        <v>0</v>
      </c>
      <c r="FC147">
        <v>0</v>
      </c>
      <c r="FD147">
        <v>0</v>
      </c>
      <c r="FE147">
        <v>0</v>
      </c>
      <c r="FF147">
        <v>0</v>
      </c>
      <c r="FG147">
        <v>0</v>
      </c>
      <c r="FH147">
        <v>0</v>
      </c>
      <c r="FI147">
        <v>0</v>
      </c>
      <c r="FJ147">
        <v>0</v>
      </c>
      <c r="FK147">
        <v>0</v>
      </c>
      <c r="FL147">
        <v>0</v>
      </c>
      <c r="FM147">
        <v>0</v>
      </c>
      <c r="FN147">
        <v>0</v>
      </c>
      <c r="FO147">
        <v>0</v>
      </c>
      <c r="FP147">
        <v>0</v>
      </c>
      <c r="FQ147">
        <v>0</v>
      </c>
      <c r="FR147">
        <v>0</v>
      </c>
      <c r="FS147">
        <v>0</v>
      </c>
    </row>
    <row r="148" spans="1:175" x14ac:dyDescent="0.2">
      <c r="A148" t="s">
        <v>192</v>
      </c>
      <c r="B148" t="s">
        <v>204</v>
      </c>
      <c r="C148">
        <v>42181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N148">
        <v>0</v>
      </c>
      <c r="EO148">
        <v>0</v>
      </c>
      <c r="EP148">
        <v>0</v>
      </c>
      <c r="EQ148">
        <v>0</v>
      </c>
      <c r="ER148">
        <v>0</v>
      </c>
      <c r="ES148">
        <v>0</v>
      </c>
      <c r="ET148">
        <v>0</v>
      </c>
      <c r="EU148">
        <v>0</v>
      </c>
      <c r="EV148">
        <v>0</v>
      </c>
      <c r="EW148">
        <v>0</v>
      </c>
      <c r="EX148">
        <v>0</v>
      </c>
      <c r="EY148">
        <v>0</v>
      </c>
      <c r="EZ148">
        <v>0</v>
      </c>
      <c r="FA148">
        <v>0</v>
      </c>
      <c r="FB148">
        <v>0</v>
      </c>
      <c r="FC148">
        <v>0</v>
      </c>
      <c r="FD148">
        <v>0</v>
      </c>
      <c r="FE148">
        <v>0</v>
      </c>
      <c r="FF148">
        <v>0</v>
      </c>
      <c r="FG148">
        <v>0</v>
      </c>
      <c r="FH148">
        <v>0</v>
      </c>
      <c r="FI148">
        <v>0</v>
      </c>
      <c r="FJ148">
        <v>0</v>
      </c>
      <c r="FK148">
        <v>0</v>
      </c>
      <c r="FL148">
        <v>0</v>
      </c>
      <c r="FM148">
        <v>0</v>
      </c>
      <c r="FN148">
        <v>0</v>
      </c>
      <c r="FO148">
        <v>0</v>
      </c>
      <c r="FP148">
        <v>0</v>
      </c>
      <c r="FQ148">
        <v>0</v>
      </c>
      <c r="FR148">
        <v>0</v>
      </c>
      <c r="FS148">
        <v>0</v>
      </c>
    </row>
    <row r="149" spans="1:175" x14ac:dyDescent="0.2">
      <c r="A149" t="s">
        <v>192</v>
      </c>
      <c r="B149" t="s">
        <v>204</v>
      </c>
      <c r="C149">
        <v>42185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N149">
        <v>0</v>
      </c>
      <c r="EO149">
        <v>0</v>
      </c>
      <c r="EP149">
        <v>0</v>
      </c>
      <c r="EQ149">
        <v>0</v>
      </c>
      <c r="ER149">
        <v>0</v>
      </c>
      <c r="ES149">
        <v>0</v>
      </c>
      <c r="ET149">
        <v>0</v>
      </c>
      <c r="EU149">
        <v>0</v>
      </c>
      <c r="EV149">
        <v>0</v>
      </c>
      <c r="EW149">
        <v>0</v>
      </c>
      <c r="EX149">
        <v>0</v>
      </c>
      <c r="EY149">
        <v>0</v>
      </c>
      <c r="EZ149">
        <v>0</v>
      </c>
      <c r="FA149">
        <v>0</v>
      </c>
      <c r="FB149">
        <v>0</v>
      </c>
      <c r="FC149">
        <v>0</v>
      </c>
      <c r="FD149">
        <v>0</v>
      </c>
      <c r="FE149">
        <v>0</v>
      </c>
      <c r="FF149">
        <v>0</v>
      </c>
      <c r="FG149">
        <v>0</v>
      </c>
      <c r="FH149">
        <v>0</v>
      </c>
      <c r="FI149">
        <v>0</v>
      </c>
      <c r="FJ149">
        <v>0</v>
      </c>
      <c r="FK149">
        <v>0</v>
      </c>
      <c r="FL149">
        <v>0</v>
      </c>
      <c r="FM149">
        <v>0</v>
      </c>
      <c r="FN149">
        <v>0</v>
      </c>
      <c r="FO149">
        <v>0</v>
      </c>
      <c r="FP149">
        <v>0</v>
      </c>
      <c r="FQ149">
        <v>0</v>
      </c>
      <c r="FR149">
        <v>0</v>
      </c>
      <c r="FS149">
        <v>0</v>
      </c>
    </row>
    <row r="150" spans="1:175" x14ac:dyDescent="0.2">
      <c r="A150" t="s">
        <v>192</v>
      </c>
      <c r="B150" t="s">
        <v>204</v>
      </c>
      <c r="C150">
        <v>42186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0</v>
      </c>
      <c r="EK150">
        <v>0</v>
      </c>
      <c r="EL150">
        <v>0</v>
      </c>
      <c r="EM150">
        <v>0</v>
      </c>
      <c r="EN150">
        <v>0</v>
      </c>
      <c r="EO150">
        <v>0</v>
      </c>
      <c r="EP150">
        <v>0</v>
      </c>
      <c r="EQ150">
        <v>0</v>
      </c>
      <c r="ER150">
        <v>0</v>
      </c>
      <c r="ES150">
        <v>0</v>
      </c>
      <c r="ET150">
        <v>0</v>
      </c>
      <c r="EU150">
        <v>0</v>
      </c>
      <c r="EV150">
        <v>0</v>
      </c>
      <c r="EW150">
        <v>0</v>
      </c>
      <c r="EX150">
        <v>0</v>
      </c>
      <c r="EY150">
        <v>0</v>
      </c>
      <c r="EZ150">
        <v>0</v>
      </c>
      <c r="FA150">
        <v>0</v>
      </c>
      <c r="FB150">
        <v>0</v>
      </c>
      <c r="FC150">
        <v>0</v>
      </c>
      <c r="FD150">
        <v>0</v>
      </c>
      <c r="FE150">
        <v>0</v>
      </c>
      <c r="FF150">
        <v>0</v>
      </c>
      <c r="FG150">
        <v>0</v>
      </c>
      <c r="FH150">
        <v>0</v>
      </c>
      <c r="FI150">
        <v>0</v>
      </c>
      <c r="FJ150">
        <v>0</v>
      </c>
      <c r="FK150">
        <v>0</v>
      </c>
      <c r="FL150">
        <v>0</v>
      </c>
      <c r="FM150">
        <v>0</v>
      </c>
      <c r="FN150">
        <v>0</v>
      </c>
      <c r="FO150">
        <v>0</v>
      </c>
      <c r="FP150">
        <v>0</v>
      </c>
      <c r="FQ150">
        <v>0</v>
      </c>
      <c r="FR150">
        <v>0</v>
      </c>
      <c r="FS150">
        <v>0</v>
      </c>
    </row>
    <row r="151" spans="1:175" x14ac:dyDescent="0.2">
      <c r="A151" t="s">
        <v>192</v>
      </c>
      <c r="B151" t="s">
        <v>204</v>
      </c>
      <c r="C151">
        <v>42213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0</v>
      </c>
      <c r="CO151">
        <v>0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>
        <v>0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0</v>
      </c>
      <c r="DK151">
        <v>0</v>
      </c>
      <c r="DL151">
        <v>0</v>
      </c>
      <c r="DM151">
        <v>0</v>
      </c>
      <c r="DN151">
        <v>0</v>
      </c>
      <c r="DO151">
        <v>0</v>
      </c>
      <c r="DP151">
        <v>0</v>
      </c>
      <c r="DQ151">
        <v>0</v>
      </c>
      <c r="DR151">
        <v>0</v>
      </c>
      <c r="DS151">
        <v>0</v>
      </c>
      <c r="DT151">
        <v>0</v>
      </c>
      <c r="DU151">
        <v>0</v>
      </c>
      <c r="DV151">
        <v>0</v>
      </c>
      <c r="DW151">
        <v>0</v>
      </c>
      <c r="DX151">
        <v>0</v>
      </c>
      <c r="DY151">
        <v>0</v>
      </c>
      <c r="DZ151">
        <v>0</v>
      </c>
      <c r="EA151">
        <v>0</v>
      </c>
      <c r="EB151">
        <v>0</v>
      </c>
      <c r="EC151">
        <v>0</v>
      </c>
      <c r="ED151">
        <v>0</v>
      </c>
      <c r="EE151">
        <v>0</v>
      </c>
      <c r="EF151">
        <v>0</v>
      </c>
      <c r="EG151">
        <v>0</v>
      </c>
      <c r="EH151">
        <v>0</v>
      </c>
      <c r="EI151">
        <v>0</v>
      </c>
      <c r="EJ151">
        <v>0</v>
      </c>
      <c r="EK151">
        <v>0</v>
      </c>
      <c r="EL151">
        <v>0</v>
      </c>
      <c r="EM151">
        <v>0</v>
      </c>
      <c r="EN151">
        <v>0</v>
      </c>
      <c r="EO151">
        <v>0</v>
      </c>
      <c r="EP151">
        <v>0</v>
      </c>
      <c r="EQ151">
        <v>0</v>
      </c>
      <c r="ER151">
        <v>0</v>
      </c>
      <c r="ES151">
        <v>0</v>
      </c>
      <c r="ET151">
        <v>0</v>
      </c>
      <c r="EU151">
        <v>0</v>
      </c>
      <c r="EV151">
        <v>0</v>
      </c>
      <c r="EW151">
        <v>0</v>
      </c>
      <c r="EX151">
        <v>0</v>
      </c>
      <c r="EY151">
        <v>0</v>
      </c>
      <c r="EZ151">
        <v>0</v>
      </c>
      <c r="FA151">
        <v>0</v>
      </c>
      <c r="FB151">
        <v>0</v>
      </c>
      <c r="FC151">
        <v>0</v>
      </c>
      <c r="FD151">
        <v>0</v>
      </c>
      <c r="FE151">
        <v>0</v>
      </c>
      <c r="FF151">
        <v>0</v>
      </c>
      <c r="FG151">
        <v>0</v>
      </c>
      <c r="FH151">
        <v>0</v>
      </c>
      <c r="FI151">
        <v>0</v>
      </c>
      <c r="FJ151">
        <v>0</v>
      </c>
      <c r="FK151">
        <v>0</v>
      </c>
      <c r="FL151">
        <v>0</v>
      </c>
      <c r="FM151">
        <v>0</v>
      </c>
      <c r="FN151">
        <v>0</v>
      </c>
      <c r="FO151">
        <v>0</v>
      </c>
      <c r="FP151">
        <v>0</v>
      </c>
      <c r="FQ151">
        <v>0</v>
      </c>
      <c r="FR151">
        <v>0</v>
      </c>
      <c r="FS151">
        <v>0</v>
      </c>
    </row>
    <row r="152" spans="1:175" x14ac:dyDescent="0.2">
      <c r="A152" t="s">
        <v>192</v>
      </c>
      <c r="B152" t="s">
        <v>204</v>
      </c>
      <c r="C152">
        <v>42214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0</v>
      </c>
      <c r="DJ152">
        <v>0</v>
      </c>
      <c r="DK152">
        <v>0</v>
      </c>
      <c r="DL152">
        <v>0</v>
      </c>
      <c r="DM152">
        <v>0</v>
      </c>
      <c r="DN152">
        <v>0</v>
      </c>
      <c r="DO152">
        <v>0</v>
      </c>
      <c r="DP152">
        <v>0</v>
      </c>
      <c r="DQ152">
        <v>0</v>
      </c>
      <c r="DR152">
        <v>0</v>
      </c>
      <c r="DS152">
        <v>0</v>
      </c>
      <c r="DT152">
        <v>0</v>
      </c>
      <c r="DU152">
        <v>0</v>
      </c>
      <c r="DV152">
        <v>0</v>
      </c>
      <c r="DW152">
        <v>0</v>
      </c>
      <c r="DX152">
        <v>0</v>
      </c>
      <c r="DY152">
        <v>0</v>
      </c>
      <c r="DZ152">
        <v>0</v>
      </c>
      <c r="EA152">
        <v>0</v>
      </c>
      <c r="EB152">
        <v>0</v>
      </c>
      <c r="EC152">
        <v>0</v>
      </c>
      <c r="ED152">
        <v>0</v>
      </c>
      <c r="EE152">
        <v>0</v>
      </c>
      <c r="EF152">
        <v>0</v>
      </c>
      <c r="EG152">
        <v>0</v>
      </c>
      <c r="EH152">
        <v>0</v>
      </c>
      <c r="EI152">
        <v>0</v>
      </c>
      <c r="EJ152">
        <v>0</v>
      </c>
      <c r="EK152">
        <v>0</v>
      </c>
      <c r="EL152">
        <v>0</v>
      </c>
      <c r="EM152">
        <v>0</v>
      </c>
      <c r="EN152">
        <v>0</v>
      </c>
      <c r="EO152">
        <v>0</v>
      </c>
      <c r="EP152">
        <v>0</v>
      </c>
      <c r="EQ152">
        <v>0</v>
      </c>
      <c r="ER152">
        <v>0</v>
      </c>
      <c r="ES152">
        <v>0</v>
      </c>
      <c r="ET152">
        <v>0</v>
      </c>
      <c r="EU152">
        <v>0</v>
      </c>
      <c r="EV152">
        <v>0</v>
      </c>
      <c r="EW152">
        <v>0</v>
      </c>
      <c r="EX152">
        <v>0</v>
      </c>
      <c r="EY152">
        <v>0</v>
      </c>
      <c r="EZ152">
        <v>0</v>
      </c>
      <c r="FA152">
        <v>0</v>
      </c>
      <c r="FB152">
        <v>0</v>
      </c>
      <c r="FC152">
        <v>0</v>
      </c>
      <c r="FD152">
        <v>0</v>
      </c>
      <c r="FE152">
        <v>0</v>
      </c>
      <c r="FF152">
        <v>0</v>
      </c>
      <c r="FG152">
        <v>0</v>
      </c>
      <c r="FH152">
        <v>0</v>
      </c>
      <c r="FI152">
        <v>0</v>
      </c>
      <c r="FJ152">
        <v>0</v>
      </c>
      <c r="FK152">
        <v>0</v>
      </c>
      <c r="FL152">
        <v>0</v>
      </c>
      <c r="FM152">
        <v>0</v>
      </c>
      <c r="FN152">
        <v>0</v>
      </c>
      <c r="FO152">
        <v>0</v>
      </c>
      <c r="FP152">
        <v>0</v>
      </c>
      <c r="FQ152">
        <v>0</v>
      </c>
      <c r="FR152">
        <v>0</v>
      </c>
      <c r="FS152">
        <v>0</v>
      </c>
    </row>
    <row r="153" spans="1:175" x14ac:dyDescent="0.2">
      <c r="A153" t="s">
        <v>192</v>
      </c>
      <c r="B153" t="s">
        <v>204</v>
      </c>
      <c r="C153">
        <v>42233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0</v>
      </c>
      <c r="DL153">
        <v>0</v>
      </c>
      <c r="DM153">
        <v>0</v>
      </c>
      <c r="DN153">
        <v>0</v>
      </c>
      <c r="DO153">
        <v>0</v>
      </c>
      <c r="DP153">
        <v>0</v>
      </c>
      <c r="DQ153">
        <v>0</v>
      </c>
      <c r="DR153">
        <v>0</v>
      </c>
      <c r="DS153">
        <v>0</v>
      </c>
      <c r="DT153">
        <v>0</v>
      </c>
      <c r="DU153">
        <v>0</v>
      </c>
      <c r="DV153">
        <v>0</v>
      </c>
      <c r="DW153">
        <v>0</v>
      </c>
      <c r="DX153">
        <v>0</v>
      </c>
      <c r="DY153">
        <v>0</v>
      </c>
      <c r="DZ153">
        <v>0</v>
      </c>
      <c r="EA153">
        <v>0</v>
      </c>
      <c r="EB153">
        <v>0</v>
      </c>
      <c r="EC153">
        <v>0</v>
      </c>
      <c r="ED153">
        <v>0</v>
      </c>
      <c r="EE153">
        <v>0</v>
      </c>
      <c r="EF153">
        <v>0</v>
      </c>
      <c r="EG153">
        <v>0</v>
      </c>
      <c r="EH153">
        <v>0</v>
      </c>
      <c r="EI153">
        <v>0</v>
      </c>
      <c r="EJ153">
        <v>0</v>
      </c>
      <c r="EK153">
        <v>0</v>
      </c>
      <c r="EL153">
        <v>0</v>
      </c>
      <c r="EM153">
        <v>0</v>
      </c>
      <c r="EN153">
        <v>0</v>
      </c>
      <c r="EO153">
        <v>0</v>
      </c>
      <c r="EP153">
        <v>0</v>
      </c>
      <c r="EQ153">
        <v>0</v>
      </c>
      <c r="ER153">
        <v>0</v>
      </c>
      <c r="ES153">
        <v>0</v>
      </c>
      <c r="ET153">
        <v>0</v>
      </c>
      <c r="EU153">
        <v>0</v>
      </c>
      <c r="EV153">
        <v>0</v>
      </c>
      <c r="EW153">
        <v>0</v>
      </c>
      <c r="EX153">
        <v>0</v>
      </c>
      <c r="EY153">
        <v>0</v>
      </c>
      <c r="EZ153">
        <v>0</v>
      </c>
      <c r="FA153">
        <v>0</v>
      </c>
      <c r="FB153">
        <v>0</v>
      </c>
      <c r="FC153">
        <v>0</v>
      </c>
      <c r="FD153">
        <v>0</v>
      </c>
      <c r="FE153">
        <v>0</v>
      </c>
      <c r="FF153">
        <v>0</v>
      </c>
      <c r="FG153">
        <v>0</v>
      </c>
      <c r="FH153">
        <v>0</v>
      </c>
      <c r="FI153">
        <v>0</v>
      </c>
      <c r="FJ153">
        <v>0</v>
      </c>
      <c r="FK153">
        <v>0</v>
      </c>
      <c r="FL153">
        <v>0</v>
      </c>
      <c r="FM153">
        <v>0</v>
      </c>
      <c r="FN153">
        <v>0</v>
      </c>
      <c r="FO153">
        <v>0</v>
      </c>
      <c r="FP153">
        <v>0</v>
      </c>
      <c r="FQ153">
        <v>0</v>
      </c>
      <c r="FR153">
        <v>0</v>
      </c>
      <c r="FS153">
        <v>0</v>
      </c>
    </row>
    <row r="154" spans="1:175" x14ac:dyDescent="0.2">
      <c r="A154" t="s">
        <v>192</v>
      </c>
      <c r="B154" t="s">
        <v>204</v>
      </c>
      <c r="C154">
        <v>42234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>
        <v>0</v>
      </c>
      <c r="DA154">
        <v>0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0</v>
      </c>
      <c r="DI154">
        <v>0</v>
      </c>
      <c r="DJ154">
        <v>0</v>
      </c>
      <c r="DK154">
        <v>0</v>
      </c>
      <c r="DL154">
        <v>0</v>
      </c>
      <c r="DM154">
        <v>0</v>
      </c>
      <c r="DN154">
        <v>0</v>
      </c>
      <c r="DO154">
        <v>0</v>
      </c>
      <c r="DP154">
        <v>0</v>
      </c>
      <c r="DQ154">
        <v>0</v>
      </c>
      <c r="DR154">
        <v>0</v>
      </c>
      <c r="DS154">
        <v>0</v>
      </c>
      <c r="DT154">
        <v>0</v>
      </c>
      <c r="DU154">
        <v>0</v>
      </c>
      <c r="DV154">
        <v>0</v>
      </c>
      <c r="DW154">
        <v>0</v>
      </c>
      <c r="DX154">
        <v>0</v>
      </c>
      <c r="DY154">
        <v>0</v>
      </c>
      <c r="DZ154">
        <v>0</v>
      </c>
      <c r="EA154">
        <v>0</v>
      </c>
      <c r="EB154">
        <v>0</v>
      </c>
      <c r="EC154">
        <v>0</v>
      </c>
      <c r="ED154">
        <v>0</v>
      </c>
      <c r="EE154">
        <v>0</v>
      </c>
      <c r="EF154">
        <v>0</v>
      </c>
      <c r="EG154">
        <v>0</v>
      </c>
      <c r="EH154">
        <v>0</v>
      </c>
      <c r="EI154">
        <v>0</v>
      </c>
      <c r="EJ154">
        <v>0</v>
      </c>
      <c r="EK154">
        <v>0</v>
      </c>
      <c r="EL154">
        <v>0</v>
      </c>
      <c r="EM154">
        <v>0</v>
      </c>
      <c r="EN154">
        <v>0</v>
      </c>
      <c r="EO154">
        <v>0</v>
      </c>
      <c r="EP154">
        <v>0</v>
      </c>
      <c r="EQ154">
        <v>0</v>
      </c>
      <c r="ER154">
        <v>0</v>
      </c>
      <c r="ES154">
        <v>0</v>
      </c>
      <c r="ET154">
        <v>0</v>
      </c>
      <c r="EU154">
        <v>0</v>
      </c>
      <c r="EV154">
        <v>0</v>
      </c>
      <c r="EW154">
        <v>0</v>
      </c>
      <c r="EX154">
        <v>0</v>
      </c>
      <c r="EY154">
        <v>0</v>
      </c>
      <c r="EZ154">
        <v>0</v>
      </c>
      <c r="FA154">
        <v>0</v>
      </c>
      <c r="FB154">
        <v>0</v>
      </c>
      <c r="FC154">
        <v>0</v>
      </c>
      <c r="FD154">
        <v>0</v>
      </c>
      <c r="FE154">
        <v>0</v>
      </c>
      <c r="FF154">
        <v>0</v>
      </c>
      <c r="FG154">
        <v>0</v>
      </c>
      <c r="FH154">
        <v>0</v>
      </c>
      <c r="FI154">
        <v>0</v>
      </c>
      <c r="FJ154">
        <v>0</v>
      </c>
      <c r="FK154">
        <v>0</v>
      </c>
      <c r="FL154">
        <v>0</v>
      </c>
      <c r="FM154">
        <v>0</v>
      </c>
      <c r="FN154">
        <v>0</v>
      </c>
      <c r="FO154">
        <v>0</v>
      </c>
      <c r="FP154">
        <v>0</v>
      </c>
      <c r="FQ154">
        <v>0</v>
      </c>
      <c r="FR154">
        <v>0</v>
      </c>
      <c r="FS154">
        <v>0</v>
      </c>
    </row>
    <row r="155" spans="1:175" x14ac:dyDescent="0.2">
      <c r="A155" t="s">
        <v>192</v>
      </c>
      <c r="B155" t="s">
        <v>204</v>
      </c>
      <c r="C155">
        <v>42242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0</v>
      </c>
      <c r="DL155">
        <v>0</v>
      </c>
      <c r="DM155">
        <v>0</v>
      </c>
      <c r="DN155">
        <v>0</v>
      </c>
      <c r="DO155">
        <v>0</v>
      </c>
      <c r="DP155">
        <v>0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0</v>
      </c>
      <c r="DW155">
        <v>0</v>
      </c>
      <c r="DX155">
        <v>0</v>
      </c>
      <c r="DY155">
        <v>0</v>
      </c>
      <c r="DZ155">
        <v>0</v>
      </c>
      <c r="EA155">
        <v>0</v>
      </c>
      <c r="EB155">
        <v>0</v>
      </c>
      <c r="EC155">
        <v>0</v>
      </c>
      <c r="ED155">
        <v>0</v>
      </c>
      <c r="EE155">
        <v>0</v>
      </c>
      <c r="EF155">
        <v>0</v>
      </c>
      <c r="EG155">
        <v>0</v>
      </c>
      <c r="EH155">
        <v>0</v>
      </c>
      <c r="EI155">
        <v>0</v>
      </c>
      <c r="EJ155">
        <v>0</v>
      </c>
      <c r="EK155">
        <v>0</v>
      </c>
      <c r="EL155">
        <v>0</v>
      </c>
      <c r="EM155">
        <v>0</v>
      </c>
      <c r="EN155">
        <v>0</v>
      </c>
      <c r="EO155">
        <v>0</v>
      </c>
      <c r="EP155">
        <v>0</v>
      </c>
      <c r="EQ155">
        <v>0</v>
      </c>
      <c r="ER155">
        <v>0</v>
      </c>
      <c r="ES155">
        <v>0</v>
      </c>
      <c r="ET155">
        <v>0</v>
      </c>
      <c r="EU155">
        <v>0</v>
      </c>
      <c r="EV155">
        <v>0</v>
      </c>
      <c r="EW155">
        <v>0</v>
      </c>
      <c r="EX155">
        <v>0</v>
      </c>
      <c r="EY155">
        <v>0</v>
      </c>
      <c r="EZ155">
        <v>0</v>
      </c>
      <c r="FA155">
        <v>0</v>
      </c>
      <c r="FB155">
        <v>0</v>
      </c>
      <c r="FC155">
        <v>0</v>
      </c>
      <c r="FD155">
        <v>0</v>
      </c>
      <c r="FE155">
        <v>0</v>
      </c>
      <c r="FF155">
        <v>0</v>
      </c>
      <c r="FG155">
        <v>0</v>
      </c>
      <c r="FH155">
        <v>0</v>
      </c>
      <c r="FI155">
        <v>0</v>
      </c>
      <c r="FJ155">
        <v>0</v>
      </c>
      <c r="FK155">
        <v>0</v>
      </c>
      <c r="FL155">
        <v>0</v>
      </c>
      <c r="FM155">
        <v>0</v>
      </c>
      <c r="FN155">
        <v>0</v>
      </c>
      <c r="FO155">
        <v>0</v>
      </c>
      <c r="FP155">
        <v>0</v>
      </c>
      <c r="FQ155">
        <v>0</v>
      </c>
      <c r="FR155">
        <v>0</v>
      </c>
      <c r="FS155">
        <v>0</v>
      </c>
    </row>
    <row r="156" spans="1:175" x14ac:dyDescent="0.2">
      <c r="A156" t="s">
        <v>192</v>
      </c>
      <c r="B156" t="s">
        <v>204</v>
      </c>
      <c r="C156">
        <v>42243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0</v>
      </c>
      <c r="CP156">
        <v>0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0</v>
      </c>
      <c r="DQ156">
        <v>0</v>
      </c>
      <c r="DR156">
        <v>0</v>
      </c>
      <c r="DS156">
        <v>0</v>
      </c>
      <c r="DT156">
        <v>0</v>
      </c>
      <c r="DU156">
        <v>0</v>
      </c>
      <c r="DV156">
        <v>0</v>
      </c>
      <c r="DW156">
        <v>0</v>
      </c>
      <c r="DX156">
        <v>0</v>
      </c>
      <c r="DY156">
        <v>0</v>
      </c>
      <c r="DZ156">
        <v>0</v>
      </c>
      <c r="EA156">
        <v>0</v>
      </c>
      <c r="EB156">
        <v>0</v>
      </c>
      <c r="EC156">
        <v>0</v>
      </c>
      <c r="ED156">
        <v>0</v>
      </c>
      <c r="EE156">
        <v>0</v>
      </c>
      <c r="EF156">
        <v>0</v>
      </c>
      <c r="EG156">
        <v>0</v>
      </c>
      <c r="EH156">
        <v>0</v>
      </c>
      <c r="EI156">
        <v>0</v>
      </c>
      <c r="EJ156">
        <v>0</v>
      </c>
      <c r="EK156">
        <v>0</v>
      </c>
      <c r="EL156">
        <v>0</v>
      </c>
      <c r="EM156">
        <v>0</v>
      </c>
      <c r="EN156">
        <v>0</v>
      </c>
      <c r="EO156">
        <v>0</v>
      </c>
      <c r="EP156">
        <v>0</v>
      </c>
      <c r="EQ156">
        <v>0</v>
      </c>
      <c r="ER156">
        <v>0</v>
      </c>
      <c r="ES156">
        <v>0</v>
      </c>
      <c r="ET156">
        <v>0</v>
      </c>
      <c r="EU156">
        <v>0</v>
      </c>
      <c r="EV156">
        <v>0</v>
      </c>
      <c r="EW156">
        <v>0</v>
      </c>
      <c r="EX156">
        <v>0</v>
      </c>
      <c r="EY156">
        <v>0</v>
      </c>
      <c r="EZ156">
        <v>0</v>
      </c>
      <c r="FA156">
        <v>0</v>
      </c>
      <c r="FB156">
        <v>0</v>
      </c>
      <c r="FC156">
        <v>0</v>
      </c>
      <c r="FD156">
        <v>0</v>
      </c>
      <c r="FE156">
        <v>0</v>
      </c>
      <c r="FF156">
        <v>0</v>
      </c>
      <c r="FG156">
        <v>0</v>
      </c>
      <c r="FH156">
        <v>0</v>
      </c>
      <c r="FI156">
        <v>0</v>
      </c>
      <c r="FJ156">
        <v>0</v>
      </c>
      <c r="FK156">
        <v>0</v>
      </c>
      <c r="FL156">
        <v>0</v>
      </c>
      <c r="FM156">
        <v>0</v>
      </c>
      <c r="FN156">
        <v>0</v>
      </c>
      <c r="FO156">
        <v>0</v>
      </c>
      <c r="FP156">
        <v>0</v>
      </c>
      <c r="FQ156">
        <v>0</v>
      </c>
      <c r="FR156">
        <v>0</v>
      </c>
      <c r="FS156">
        <v>0</v>
      </c>
    </row>
    <row r="157" spans="1:175" x14ac:dyDescent="0.2">
      <c r="A157" t="s">
        <v>192</v>
      </c>
      <c r="B157" t="s">
        <v>204</v>
      </c>
      <c r="C157">
        <v>42244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0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>
        <v>0</v>
      </c>
      <c r="DA157">
        <v>0</v>
      </c>
      <c r="DB157">
        <v>0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0</v>
      </c>
      <c r="DM157">
        <v>0</v>
      </c>
      <c r="DN157">
        <v>0</v>
      </c>
      <c r="DO157">
        <v>0</v>
      </c>
      <c r="DP157">
        <v>0</v>
      </c>
      <c r="DQ157">
        <v>0</v>
      </c>
      <c r="DR157">
        <v>0</v>
      </c>
      <c r="DS157">
        <v>0</v>
      </c>
      <c r="DT157">
        <v>0</v>
      </c>
      <c r="DU157">
        <v>0</v>
      </c>
      <c r="DV157">
        <v>0</v>
      </c>
      <c r="DW157">
        <v>0</v>
      </c>
      <c r="DX157">
        <v>0</v>
      </c>
      <c r="DY157">
        <v>0</v>
      </c>
      <c r="DZ157">
        <v>0</v>
      </c>
      <c r="EA157">
        <v>0</v>
      </c>
      <c r="EB157">
        <v>0</v>
      </c>
      <c r="EC157">
        <v>0</v>
      </c>
      <c r="ED157">
        <v>0</v>
      </c>
      <c r="EE157">
        <v>0</v>
      </c>
      <c r="EF157">
        <v>0</v>
      </c>
      <c r="EG157">
        <v>0</v>
      </c>
      <c r="EH157">
        <v>0</v>
      </c>
      <c r="EI157">
        <v>0</v>
      </c>
      <c r="EJ157">
        <v>0</v>
      </c>
      <c r="EK157">
        <v>0</v>
      </c>
      <c r="EL157">
        <v>0</v>
      </c>
      <c r="EM157">
        <v>0</v>
      </c>
      <c r="EN157">
        <v>0</v>
      </c>
      <c r="EO157">
        <v>0</v>
      </c>
      <c r="EP157">
        <v>0</v>
      </c>
      <c r="EQ157">
        <v>0</v>
      </c>
      <c r="ER157">
        <v>0</v>
      </c>
      <c r="ES157">
        <v>0</v>
      </c>
      <c r="ET157">
        <v>0</v>
      </c>
      <c r="EU157">
        <v>0</v>
      </c>
      <c r="EV157">
        <v>0</v>
      </c>
      <c r="EW157">
        <v>0</v>
      </c>
      <c r="EX157">
        <v>0</v>
      </c>
      <c r="EY157">
        <v>0</v>
      </c>
      <c r="EZ157">
        <v>0</v>
      </c>
      <c r="FA157">
        <v>0</v>
      </c>
      <c r="FB157">
        <v>0</v>
      </c>
      <c r="FC157">
        <v>0</v>
      </c>
      <c r="FD157">
        <v>0</v>
      </c>
      <c r="FE157">
        <v>0</v>
      </c>
      <c r="FF157">
        <v>0</v>
      </c>
      <c r="FG157">
        <v>0</v>
      </c>
      <c r="FH157">
        <v>0</v>
      </c>
      <c r="FI157">
        <v>0</v>
      </c>
      <c r="FJ157">
        <v>0</v>
      </c>
      <c r="FK157">
        <v>0</v>
      </c>
      <c r="FL157">
        <v>0</v>
      </c>
      <c r="FM157">
        <v>0</v>
      </c>
      <c r="FN157">
        <v>0</v>
      </c>
      <c r="FO157">
        <v>0</v>
      </c>
      <c r="FP157">
        <v>0</v>
      </c>
      <c r="FQ157">
        <v>0</v>
      </c>
      <c r="FR157">
        <v>0</v>
      </c>
      <c r="FS157">
        <v>0</v>
      </c>
    </row>
    <row r="158" spans="1:175" x14ac:dyDescent="0.2">
      <c r="A158" t="s">
        <v>192</v>
      </c>
      <c r="B158" t="s">
        <v>204</v>
      </c>
      <c r="C158">
        <v>42256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0</v>
      </c>
      <c r="DO158">
        <v>0</v>
      </c>
      <c r="DP158">
        <v>0</v>
      </c>
      <c r="DQ158">
        <v>0</v>
      </c>
      <c r="DR158">
        <v>0</v>
      </c>
      <c r="DS158">
        <v>0</v>
      </c>
      <c r="DT158">
        <v>0</v>
      </c>
      <c r="DU158">
        <v>0</v>
      </c>
      <c r="DV158">
        <v>0</v>
      </c>
      <c r="DW158">
        <v>0</v>
      </c>
      <c r="DX158">
        <v>0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0</v>
      </c>
      <c r="EE158">
        <v>0</v>
      </c>
      <c r="EF158">
        <v>0</v>
      </c>
      <c r="EG158">
        <v>0</v>
      </c>
      <c r="EH158">
        <v>0</v>
      </c>
      <c r="EI158">
        <v>0</v>
      </c>
      <c r="EJ158">
        <v>0</v>
      </c>
      <c r="EK158">
        <v>0</v>
      </c>
      <c r="EL158">
        <v>0</v>
      </c>
      <c r="EM158">
        <v>0</v>
      </c>
      <c r="EN158">
        <v>0</v>
      </c>
      <c r="EO158">
        <v>0</v>
      </c>
      <c r="EP158">
        <v>0</v>
      </c>
      <c r="EQ158">
        <v>0</v>
      </c>
      <c r="ER158">
        <v>0</v>
      </c>
      <c r="ES158">
        <v>0</v>
      </c>
      <c r="ET158">
        <v>0</v>
      </c>
      <c r="EU158">
        <v>0</v>
      </c>
      <c r="EV158">
        <v>0</v>
      </c>
      <c r="EW158">
        <v>0</v>
      </c>
      <c r="EX158">
        <v>0</v>
      </c>
      <c r="EY158">
        <v>0</v>
      </c>
      <c r="EZ158">
        <v>0</v>
      </c>
      <c r="FA158">
        <v>0</v>
      </c>
      <c r="FB158">
        <v>0</v>
      </c>
      <c r="FC158">
        <v>0</v>
      </c>
      <c r="FD158">
        <v>0</v>
      </c>
      <c r="FE158">
        <v>0</v>
      </c>
      <c r="FF158">
        <v>0</v>
      </c>
      <c r="FG158">
        <v>0</v>
      </c>
      <c r="FH158">
        <v>0</v>
      </c>
      <c r="FI158">
        <v>0</v>
      </c>
      <c r="FJ158">
        <v>0</v>
      </c>
      <c r="FK158">
        <v>0</v>
      </c>
      <c r="FL158">
        <v>0</v>
      </c>
      <c r="FM158">
        <v>0</v>
      </c>
      <c r="FN158">
        <v>0</v>
      </c>
      <c r="FO158">
        <v>0</v>
      </c>
      <c r="FP158">
        <v>0</v>
      </c>
      <c r="FQ158">
        <v>0</v>
      </c>
      <c r="FR158">
        <v>0</v>
      </c>
      <c r="FS158">
        <v>0</v>
      </c>
    </row>
    <row r="159" spans="1:175" x14ac:dyDescent="0.2">
      <c r="A159" t="s">
        <v>192</v>
      </c>
      <c r="B159" t="s">
        <v>204</v>
      </c>
      <c r="C159">
        <v>42257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N159">
        <v>0</v>
      </c>
      <c r="EO159">
        <v>0</v>
      </c>
      <c r="EP159">
        <v>0</v>
      </c>
      <c r="EQ159">
        <v>0</v>
      </c>
      <c r="ER159">
        <v>0</v>
      </c>
      <c r="ES159">
        <v>0</v>
      </c>
      <c r="ET159">
        <v>0</v>
      </c>
      <c r="EU159">
        <v>0</v>
      </c>
      <c r="EV159">
        <v>0</v>
      </c>
      <c r="EW159">
        <v>0</v>
      </c>
      <c r="EX159">
        <v>0</v>
      </c>
      <c r="EY159">
        <v>0</v>
      </c>
      <c r="EZ159">
        <v>0</v>
      </c>
      <c r="FA159">
        <v>0</v>
      </c>
      <c r="FB159">
        <v>0</v>
      </c>
      <c r="FC159">
        <v>0</v>
      </c>
      <c r="FD159">
        <v>0</v>
      </c>
      <c r="FE159">
        <v>0</v>
      </c>
      <c r="FF159">
        <v>0</v>
      </c>
      <c r="FG159">
        <v>0</v>
      </c>
      <c r="FH159">
        <v>0</v>
      </c>
      <c r="FI159">
        <v>0</v>
      </c>
      <c r="FJ159">
        <v>0</v>
      </c>
      <c r="FK159">
        <v>0</v>
      </c>
      <c r="FL159">
        <v>0</v>
      </c>
      <c r="FM159">
        <v>0</v>
      </c>
      <c r="FN159">
        <v>0</v>
      </c>
      <c r="FO159">
        <v>0</v>
      </c>
      <c r="FP159">
        <v>0</v>
      </c>
      <c r="FQ159">
        <v>0</v>
      </c>
      <c r="FR159">
        <v>0</v>
      </c>
      <c r="FS159">
        <v>0</v>
      </c>
    </row>
    <row r="160" spans="1:175" x14ac:dyDescent="0.2">
      <c r="A160" t="s">
        <v>192</v>
      </c>
      <c r="B160" t="s">
        <v>204</v>
      </c>
      <c r="C160">
        <v>42258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0</v>
      </c>
      <c r="EM160">
        <v>0</v>
      </c>
      <c r="EN160">
        <v>0</v>
      </c>
      <c r="EO160">
        <v>0</v>
      </c>
      <c r="EP160">
        <v>0</v>
      </c>
      <c r="EQ160">
        <v>0</v>
      </c>
      <c r="ER160">
        <v>0</v>
      </c>
      <c r="ES160">
        <v>0</v>
      </c>
      <c r="ET160">
        <v>0</v>
      </c>
      <c r="EU160">
        <v>0</v>
      </c>
      <c r="EV160">
        <v>0</v>
      </c>
      <c r="EW160">
        <v>0</v>
      </c>
      <c r="EX160">
        <v>0</v>
      </c>
      <c r="EY160">
        <v>0</v>
      </c>
      <c r="EZ160">
        <v>0</v>
      </c>
      <c r="FA160">
        <v>0</v>
      </c>
      <c r="FB160">
        <v>0</v>
      </c>
      <c r="FC160">
        <v>0</v>
      </c>
      <c r="FD160">
        <v>0</v>
      </c>
      <c r="FE160">
        <v>0</v>
      </c>
      <c r="FF160">
        <v>0</v>
      </c>
      <c r="FG160">
        <v>0</v>
      </c>
      <c r="FH160">
        <v>0</v>
      </c>
      <c r="FI160">
        <v>0</v>
      </c>
      <c r="FJ160">
        <v>0</v>
      </c>
      <c r="FK160">
        <v>0</v>
      </c>
      <c r="FL160">
        <v>0</v>
      </c>
      <c r="FM160">
        <v>0</v>
      </c>
      <c r="FN160">
        <v>0</v>
      </c>
      <c r="FO160">
        <v>0</v>
      </c>
      <c r="FP160">
        <v>0</v>
      </c>
      <c r="FQ160">
        <v>0</v>
      </c>
      <c r="FR160">
        <v>0</v>
      </c>
      <c r="FS160">
        <v>0</v>
      </c>
    </row>
    <row r="161" spans="1:175" x14ac:dyDescent="0.2">
      <c r="A161" t="s">
        <v>192</v>
      </c>
      <c r="B161" t="s">
        <v>204</v>
      </c>
      <c r="C161" t="s">
        <v>2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N161">
        <v>0</v>
      </c>
      <c r="EO161">
        <v>0</v>
      </c>
      <c r="EP161">
        <v>0</v>
      </c>
      <c r="EQ161">
        <v>0</v>
      </c>
      <c r="ER161">
        <v>0</v>
      </c>
      <c r="ES161">
        <v>0</v>
      </c>
      <c r="ET161">
        <v>0</v>
      </c>
      <c r="EU161">
        <v>0</v>
      </c>
      <c r="EV161">
        <v>0</v>
      </c>
      <c r="EW161">
        <v>0</v>
      </c>
      <c r="EX161">
        <v>0</v>
      </c>
      <c r="EY161">
        <v>0</v>
      </c>
      <c r="EZ161">
        <v>0</v>
      </c>
      <c r="FA161">
        <v>0</v>
      </c>
      <c r="FB161">
        <v>0</v>
      </c>
      <c r="FC161">
        <v>0</v>
      </c>
      <c r="FD161">
        <v>0</v>
      </c>
      <c r="FE161">
        <v>0</v>
      </c>
      <c r="FF161">
        <v>0</v>
      </c>
      <c r="FG161">
        <v>0</v>
      </c>
      <c r="FH161">
        <v>0</v>
      </c>
      <c r="FI161">
        <v>0</v>
      </c>
      <c r="FJ161">
        <v>0</v>
      </c>
      <c r="FK161">
        <v>0</v>
      </c>
      <c r="FL161">
        <v>0</v>
      </c>
      <c r="FM161">
        <v>0</v>
      </c>
      <c r="FN161">
        <v>0</v>
      </c>
      <c r="FO161">
        <v>0</v>
      </c>
      <c r="FP161">
        <v>0</v>
      </c>
      <c r="FQ161">
        <v>0</v>
      </c>
      <c r="FR161">
        <v>0</v>
      </c>
      <c r="FS161">
        <v>0</v>
      </c>
    </row>
    <row r="162" spans="1:175" x14ac:dyDescent="0.2">
      <c r="A162" t="s">
        <v>192</v>
      </c>
      <c r="B162" t="s">
        <v>1</v>
      </c>
      <c r="C162">
        <v>42167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>
        <v>0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0</v>
      </c>
      <c r="DK162">
        <v>0</v>
      </c>
      <c r="DL162">
        <v>0</v>
      </c>
      <c r="DM162">
        <v>0</v>
      </c>
      <c r="DN162">
        <v>0</v>
      </c>
      <c r="DO162">
        <v>0</v>
      </c>
      <c r="DP162">
        <v>0</v>
      </c>
      <c r="DQ162">
        <v>0</v>
      </c>
      <c r="DR162">
        <v>0</v>
      </c>
      <c r="DS162">
        <v>0</v>
      </c>
      <c r="DT162">
        <v>0</v>
      </c>
      <c r="DU162">
        <v>0</v>
      </c>
      <c r="DV162">
        <v>0</v>
      </c>
      <c r="DW162">
        <v>0</v>
      </c>
      <c r="DX162">
        <v>0</v>
      </c>
      <c r="DY162">
        <v>0</v>
      </c>
      <c r="DZ162">
        <v>0</v>
      </c>
      <c r="EA162">
        <v>0</v>
      </c>
      <c r="EB162">
        <v>0</v>
      </c>
      <c r="EC162">
        <v>0</v>
      </c>
      <c r="ED162">
        <v>0</v>
      </c>
      <c r="EE162">
        <v>0</v>
      </c>
      <c r="EF162">
        <v>0</v>
      </c>
      <c r="EG162">
        <v>0</v>
      </c>
      <c r="EH162">
        <v>0</v>
      </c>
      <c r="EI162">
        <v>0</v>
      </c>
      <c r="EJ162">
        <v>0</v>
      </c>
      <c r="EK162">
        <v>0</v>
      </c>
      <c r="EL162">
        <v>0</v>
      </c>
      <c r="EM162">
        <v>0</v>
      </c>
      <c r="EN162">
        <v>0</v>
      </c>
      <c r="EO162">
        <v>0</v>
      </c>
      <c r="EP162">
        <v>0</v>
      </c>
      <c r="EQ162">
        <v>0</v>
      </c>
      <c r="ER162">
        <v>0</v>
      </c>
      <c r="ES162">
        <v>0</v>
      </c>
      <c r="ET162">
        <v>0</v>
      </c>
      <c r="EU162">
        <v>0</v>
      </c>
      <c r="EV162">
        <v>0</v>
      </c>
      <c r="EW162">
        <v>0</v>
      </c>
      <c r="EX162">
        <v>0</v>
      </c>
      <c r="EY162">
        <v>0</v>
      </c>
      <c r="EZ162">
        <v>0</v>
      </c>
      <c r="FA162">
        <v>0</v>
      </c>
      <c r="FB162">
        <v>0</v>
      </c>
      <c r="FC162">
        <v>0</v>
      </c>
      <c r="FD162">
        <v>0</v>
      </c>
      <c r="FE162">
        <v>0</v>
      </c>
      <c r="FF162">
        <v>0</v>
      </c>
      <c r="FG162">
        <v>0</v>
      </c>
      <c r="FH162">
        <v>0</v>
      </c>
      <c r="FI162">
        <v>0</v>
      </c>
      <c r="FJ162">
        <v>0</v>
      </c>
      <c r="FK162">
        <v>0</v>
      </c>
      <c r="FL162">
        <v>0</v>
      </c>
      <c r="FM162">
        <v>0</v>
      </c>
      <c r="FN162">
        <v>0</v>
      </c>
      <c r="FO162">
        <v>0</v>
      </c>
      <c r="FP162">
        <v>0</v>
      </c>
      <c r="FQ162">
        <v>0</v>
      </c>
      <c r="FR162">
        <v>0</v>
      </c>
      <c r="FS162">
        <v>0</v>
      </c>
    </row>
    <row r="163" spans="1:175" x14ac:dyDescent="0.2">
      <c r="A163" t="s">
        <v>192</v>
      </c>
      <c r="B163" t="s">
        <v>1</v>
      </c>
      <c r="C163">
        <v>42180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0</v>
      </c>
      <c r="DI163">
        <v>0</v>
      </c>
      <c r="DJ163">
        <v>0</v>
      </c>
      <c r="DK163">
        <v>0</v>
      </c>
      <c r="DL163">
        <v>0</v>
      </c>
      <c r="DM163">
        <v>0</v>
      </c>
      <c r="DN163">
        <v>0</v>
      </c>
      <c r="DO163">
        <v>0</v>
      </c>
      <c r="DP163">
        <v>0</v>
      </c>
      <c r="DQ163">
        <v>0</v>
      </c>
      <c r="DR163">
        <v>0</v>
      </c>
      <c r="DS163">
        <v>0</v>
      </c>
      <c r="DT163">
        <v>0</v>
      </c>
      <c r="DU163">
        <v>0</v>
      </c>
      <c r="DV163">
        <v>0</v>
      </c>
      <c r="DW163">
        <v>0</v>
      </c>
      <c r="DX163">
        <v>0</v>
      </c>
      <c r="DY163">
        <v>0</v>
      </c>
      <c r="DZ163">
        <v>0</v>
      </c>
      <c r="EA163">
        <v>0</v>
      </c>
      <c r="EB163">
        <v>0</v>
      </c>
      <c r="EC163">
        <v>0</v>
      </c>
      <c r="ED163">
        <v>0</v>
      </c>
      <c r="EE163">
        <v>0</v>
      </c>
      <c r="EF163">
        <v>0</v>
      </c>
      <c r="EG163">
        <v>0</v>
      </c>
      <c r="EH163">
        <v>0</v>
      </c>
      <c r="EI163">
        <v>0</v>
      </c>
      <c r="EJ163">
        <v>0</v>
      </c>
      <c r="EK163">
        <v>0</v>
      </c>
      <c r="EL163">
        <v>0</v>
      </c>
      <c r="EM163">
        <v>0</v>
      </c>
      <c r="EN163">
        <v>0</v>
      </c>
      <c r="EO163">
        <v>0</v>
      </c>
      <c r="EP163">
        <v>0</v>
      </c>
      <c r="EQ163">
        <v>0</v>
      </c>
      <c r="ER163">
        <v>0</v>
      </c>
      <c r="ES163">
        <v>0</v>
      </c>
      <c r="ET163">
        <v>0</v>
      </c>
      <c r="EU163">
        <v>0</v>
      </c>
      <c r="EV163">
        <v>0</v>
      </c>
      <c r="EW163">
        <v>0</v>
      </c>
      <c r="EX163">
        <v>0</v>
      </c>
      <c r="EY163">
        <v>0</v>
      </c>
      <c r="EZ163">
        <v>0</v>
      </c>
      <c r="FA163">
        <v>0</v>
      </c>
      <c r="FB163">
        <v>0</v>
      </c>
      <c r="FC163">
        <v>0</v>
      </c>
      <c r="FD163">
        <v>0</v>
      </c>
      <c r="FE163">
        <v>0</v>
      </c>
      <c r="FF163">
        <v>0</v>
      </c>
      <c r="FG163">
        <v>0</v>
      </c>
      <c r="FH163">
        <v>0</v>
      </c>
      <c r="FI163">
        <v>0</v>
      </c>
      <c r="FJ163">
        <v>0</v>
      </c>
      <c r="FK163">
        <v>0</v>
      </c>
      <c r="FL163">
        <v>0</v>
      </c>
      <c r="FM163">
        <v>0</v>
      </c>
      <c r="FN163">
        <v>0</v>
      </c>
      <c r="FO163">
        <v>0</v>
      </c>
      <c r="FP163">
        <v>0</v>
      </c>
      <c r="FQ163">
        <v>0</v>
      </c>
      <c r="FR163">
        <v>0</v>
      </c>
      <c r="FS163">
        <v>0</v>
      </c>
    </row>
    <row r="164" spans="1:175" x14ac:dyDescent="0.2">
      <c r="A164" t="s">
        <v>192</v>
      </c>
      <c r="B164" t="s">
        <v>1</v>
      </c>
      <c r="C164">
        <v>42181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0</v>
      </c>
      <c r="DQ164">
        <v>0</v>
      </c>
      <c r="DR164">
        <v>0</v>
      </c>
      <c r="DS164">
        <v>0</v>
      </c>
      <c r="DT164">
        <v>0</v>
      </c>
      <c r="DU164">
        <v>0</v>
      </c>
      <c r="DV164">
        <v>0</v>
      </c>
      <c r="DW164">
        <v>0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0</v>
      </c>
      <c r="EF164">
        <v>0</v>
      </c>
      <c r="EG164">
        <v>0</v>
      </c>
      <c r="EH164">
        <v>0</v>
      </c>
      <c r="EI164">
        <v>0</v>
      </c>
      <c r="EJ164">
        <v>0</v>
      </c>
      <c r="EK164">
        <v>0</v>
      </c>
      <c r="EL164">
        <v>0</v>
      </c>
      <c r="EM164">
        <v>0</v>
      </c>
      <c r="EN164">
        <v>0</v>
      </c>
      <c r="EO164">
        <v>0</v>
      </c>
      <c r="EP164">
        <v>0</v>
      </c>
      <c r="EQ164">
        <v>0</v>
      </c>
      <c r="ER164">
        <v>0</v>
      </c>
      <c r="ES164">
        <v>0</v>
      </c>
      <c r="ET164">
        <v>0</v>
      </c>
      <c r="EU164">
        <v>0</v>
      </c>
      <c r="EV164">
        <v>0</v>
      </c>
      <c r="EW164">
        <v>0</v>
      </c>
      <c r="EX164">
        <v>0</v>
      </c>
      <c r="EY164">
        <v>0</v>
      </c>
      <c r="EZ164">
        <v>0</v>
      </c>
      <c r="FA164">
        <v>0</v>
      </c>
      <c r="FB164">
        <v>0</v>
      </c>
      <c r="FC164">
        <v>0</v>
      </c>
      <c r="FD164">
        <v>0</v>
      </c>
      <c r="FE164">
        <v>0</v>
      </c>
      <c r="FF164">
        <v>0</v>
      </c>
      <c r="FG164">
        <v>0</v>
      </c>
      <c r="FH164">
        <v>0</v>
      </c>
      <c r="FI164">
        <v>0</v>
      </c>
      <c r="FJ164">
        <v>0</v>
      </c>
      <c r="FK164">
        <v>0</v>
      </c>
      <c r="FL164">
        <v>0</v>
      </c>
      <c r="FM164">
        <v>0</v>
      </c>
      <c r="FN164">
        <v>0</v>
      </c>
      <c r="FO164">
        <v>0</v>
      </c>
      <c r="FP164">
        <v>0</v>
      </c>
      <c r="FQ164">
        <v>0</v>
      </c>
      <c r="FR164">
        <v>0</v>
      </c>
      <c r="FS164">
        <v>0</v>
      </c>
    </row>
    <row r="165" spans="1:175" x14ac:dyDescent="0.2">
      <c r="A165" t="s">
        <v>192</v>
      </c>
      <c r="B165" t="s">
        <v>1</v>
      </c>
      <c r="C165">
        <v>42185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>
        <v>0</v>
      </c>
      <c r="DA165">
        <v>0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0</v>
      </c>
      <c r="DH165">
        <v>0</v>
      </c>
      <c r="DI165">
        <v>0</v>
      </c>
      <c r="DJ165">
        <v>0</v>
      </c>
      <c r="DK165">
        <v>0</v>
      </c>
      <c r="DL165">
        <v>0</v>
      </c>
      <c r="DM165">
        <v>0</v>
      </c>
      <c r="DN165">
        <v>0</v>
      </c>
      <c r="DO165">
        <v>0</v>
      </c>
      <c r="DP165">
        <v>0</v>
      </c>
      <c r="DQ165">
        <v>0</v>
      </c>
      <c r="DR165">
        <v>0</v>
      </c>
      <c r="DS165">
        <v>0</v>
      </c>
      <c r="DT165">
        <v>0</v>
      </c>
      <c r="DU165">
        <v>0</v>
      </c>
      <c r="DV165">
        <v>0</v>
      </c>
      <c r="DW165">
        <v>0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0</v>
      </c>
      <c r="ED165">
        <v>0</v>
      </c>
      <c r="EE165">
        <v>0</v>
      </c>
      <c r="EF165">
        <v>0</v>
      </c>
      <c r="EG165">
        <v>0</v>
      </c>
      <c r="EH165">
        <v>0</v>
      </c>
      <c r="EI165">
        <v>0</v>
      </c>
      <c r="EJ165">
        <v>0</v>
      </c>
      <c r="EK165">
        <v>0</v>
      </c>
      <c r="EL165">
        <v>0</v>
      </c>
      <c r="EM165">
        <v>0</v>
      </c>
      <c r="EN165">
        <v>0</v>
      </c>
      <c r="EO165">
        <v>0</v>
      </c>
      <c r="EP165">
        <v>0</v>
      </c>
      <c r="EQ165">
        <v>0</v>
      </c>
      <c r="ER165">
        <v>0</v>
      </c>
      <c r="ES165">
        <v>0</v>
      </c>
      <c r="ET165">
        <v>0</v>
      </c>
      <c r="EU165">
        <v>0</v>
      </c>
      <c r="EV165">
        <v>0</v>
      </c>
      <c r="EW165">
        <v>0</v>
      </c>
      <c r="EX165">
        <v>0</v>
      </c>
      <c r="EY165">
        <v>0</v>
      </c>
      <c r="EZ165">
        <v>0</v>
      </c>
      <c r="FA165">
        <v>0</v>
      </c>
      <c r="FB165">
        <v>0</v>
      </c>
      <c r="FC165">
        <v>0</v>
      </c>
      <c r="FD165">
        <v>0</v>
      </c>
      <c r="FE165">
        <v>0</v>
      </c>
      <c r="FF165">
        <v>0</v>
      </c>
      <c r="FG165">
        <v>0</v>
      </c>
      <c r="FH165">
        <v>0</v>
      </c>
      <c r="FI165">
        <v>0</v>
      </c>
      <c r="FJ165">
        <v>0</v>
      </c>
      <c r="FK165">
        <v>0</v>
      </c>
      <c r="FL165">
        <v>0</v>
      </c>
      <c r="FM165">
        <v>0</v>
      </c>
      <c r="FN165">
        <v>0</v>
      </c>
      <c r="FO165">
        <v>0</v>
      </c>
      <c r="FP165">
        <v>0</v>
      </c>
      <c r="FQ165">
        <v>0</v>
      </c>
      <c r="FR165">
        <v>0</v>
      </c>
      <c r="FS165">
        <v>0</v>
      </c>
    </row>
    <row r="166" spans="1:175" x14ac:dyDescent="0.2">
      <c r="A166" t="s">
        <v>192</v>
      </c>
      <c r="B166" t="s">
        <v>1</v>
      </c>
      <c r="C166">
        <v>42186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0</v>
      </c>
      <c r="DH166">
        <v>0</v>
      </c>
      <c r="DI166">
        <v>0</v>
      </c>
      <c r="DJ166">
        <v>0</v>
      </c>
      <c r="DK166">
        <v>0</v>
      </c>
      <c r="DL166">
        <v>0</v>
      </c>
      <c r="DM166">
        <v>0</v>
      </c>
      <c r="DN166">
        <v>0</v>
      </c>
      <c r="DO166">
        <v>0</v>
      </c>
      <c r="DP166">
        <v>0</v>
      </c>
      <c r="DQ166">
        <v>0</v>
      </c>
      <c r="DR166">
        <v>0</v>
      </c>
      <c r="DS166">
        <v>0</v>
      </c>
      <c r="DT166">
        <v>0</v>
      </c>
      <c r="DU166">
        <v>0</v>
      </c>
      <c r="DV166">
        <v>0</v>
      </c>
      <c r="DW166">
        <v>0</v>
      </c>
      <c r="DX166">
        <v>0</v>
      </c>
      <c r="DY166">
        <v>0</v>
      </c>
      <c r="DZ166">
        <v>0</v>
      </c>
      <c r="EA166">
        <v>0</v>
      </c>
      <c r="EB166">
        <v>0</v>
      </c>
      <c r="EC166">
        <v>0</v>
      </c>
      <c r="ED166">
        <v>0</v>
      </c>
      <c r="EE166">
        <v>0</v>
      </c>
      <c r="EF166">
        <v>0</v>
      </c>
      <c r="EG166">
        <v>0</v>
      </c>
      <c r="EH166">
        <v>0</v>
      </c>
      <c r="EI166">
        <v>0</v>
      </c>
      <c r="EJ166">
        <v>0</v>
      </c>
      <c r="EK166">
        <v>0</v>
      </c>
      <c r="EL166">
        <v>0</v>
      </c>
      <c r="EM166">
        <v>0</v>
      </c>
      <c r="EN166">
        <v>0</v>
      </c>
      <c r="EO166">
        <v>0</v>
      </c>
      <c r="EP166">
        <v>0</v>
      </c>
      <c r="EQ166">
        <v>0</v>
      </c>
      <c r="ER166">
        <v>0</v>
      </c>
      <c r="ES166">
        <v>0</v>
      </c>
      <c r="ET166">
        <v>0</v>
      </c>
      <c r="EU166">
        <v>0</v>
      </c>
      <c r="EV166">
        <v>0</v>
      </c>
      <c r="EW166">
        <v>0</v>
      </c>
      <c r="EX166">
        <v>0</v>
      </c>
      <c r="EY166">
        <v>0</v>
      </c>
      <c r="EZ166">
        <v>0</v>
      </c>
      <c r="FA166">
        <v>0</v>
      </c>
      <c r="FB166">
        <v>0</v>
      </c>
      <c r="FC166">
        <v>0</v>
      </c>
      <c r="FD166">
        <v>0</v>
      </c>
      <c r="FE166">
        <v>0</v>
      </c>
      <c r="FF166">
        <v>0</v>
      </c>
      <c r="FG166">
        <v>0</v>
      </c>
      <c r="FH166">
        <v>0</v>
      </c>
      <c r="FI166">
        <v>0</v>
      </c>
      <c r="FJ166">
        <v>0</v>
      </c>
      <c r="FK166">
        <v>0</v>
      </c>
      <c r="FL166">
        <v>0</v>
      </c>
      <c r="FM166">
        <v>0</v>
      </c>
      <c r="FN166">
        <v>0</v>
      </c>
      <c r="FO166">
        <v>0</v>
      </c>
      <c r="FP166">
        <v>0</v>
      </c>
      <c r="FQ166">
        <v>0</v>
      </c>
      <c r="FR166">
        <v>0</v>
      </c>
      <c r="FS166">
        <v>0</v>
      </c>
    </row>
    <row r="167" spans="1:175" x14ac:dyDescent="0.2">
      <c r="A167" t="s">
        <v>192</v>
      </c>
      <c r="B167" t="s">
        <v>1</v>
      </c>
      <c r="C167">
        <v>42213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0</v>
      </c>
      <c r="DG167">
        <v>0</v>
      </c>
      <c r="DH167">
        <v>0</v>
      </c>
      <c r="DI167">
        <v>0</v>
      </c>
      <c r="DJ167">
        <v>0</v>
      </c>
      <c r="DK167">
        <v>0</v>
      </c>
      <c r="DL167">
        <v>0</v>
      </c>
      <c r="DM167">
        <v>0</v>
      </c>
      <c r="DN167">
        <v>0</v>
      </c>
      <c r="DO167">
        <v>0</v>
      </c>
      <c r="DP167">
        <v>0</v>
      </c>
      <c r="DQ167">
        <v>0</v>
      </c>
      <c r="DR167">
        <v>0</v>
      </c>
      <c r="DS167">
        <v>0</v>
      </c>
      <c r="DT167">
        <v>0</v>
      </c>
      <c r="DU167">
        <v>0</v>
      </c>
      <c r="DV167">
        <v>0</v>
      </c>
      <c r="DW167">
        <v>0</v>
      </c>
      <c r="DX167">
        <v>0</v>
      </c>
      <c r="DY167">
        <v>0</v>
      </c>
      <c r="DZ167">
        <v>0</v>
      </c>
      <c r="EA167">
        <v>0</v>
      </c>
      <c r="EB167">
        <v>0</v>
      </c>
      <c r="EC167">
        <v>0</v>
      </c>
      <c r="ED167">
        <v>0</v>
      </c>
      <c r="EE167">
        <v>0</v>
      </c>
      <c r="EF167">
        <v>0</v>
      </c>
      <c r="EG167">
        <v>0</v>
      </c>
      <c r="EH167">
        <v>0</v>
      </c>
      <c r="EI167">
        <v>0</v>
      </c>
      <c r="EJ167">
        <v>0</v>
      </c>
      <c r="EK167">
        <v>0</v>
      </c>
      <c r="EL167">
        <v>0</v>
      </c>
      <c r="EM167">
        <v>0</v>
      </c>
      <c r="EN167">
        <v>0</v>
      </c>
      <c r="EO167">
        <v>0</v>
      </c>
      <c r="EP167">
        <v>0</v>
      </c>
      <c r="EQ167">
        <v>0</v>
      </c>
      <c r="ER167">
        <v>0</v>
      </c>
      <c r="ES167">
        <v>0</v>
      </c>
      <c r="ET167">
        <v>0</v>
      </c>
      <c r="EU167">
        <v>0</v>
      </c>
      <c r="EV167">
        <v>0</v>
      </c>
      <c r="EW167">
        <v>0</v>
      </c>
      <c r="EX167">
        <v>0</v>
      </c>
      <c r="EY167">
        <v>0</v>
      </c>
      <c r="EZ167">
        <v>0</v>
      </c>
      <c r="FA167">
        <v>0</v>
      </c>
      <c r="FB167">
        <v>0</v>
      </c>
      <c r="FC167">
        <v>0</v>
      </c>
      <c r="FD167">
        <v>0</v>
      </c>
      <c r="FE167">
        <v>0</v>
      </c>
      <c r="FF167">
        <v>0</v>
      </c>
      <c r="FG167">
        <v>0</v>
      </c>
      <c r="FH167">
        <v>0</v>
      </c>
      <c r="FI167">
        <v>0</v>
      </c>
      <c r="FJ167">
        <v>0</v>
      </c>
      <c r="FK167">
        <v>0</v>
      </c>
      <c r="FL167">
        <v>0</v>
      </c>
      <c r="FM167">
        <v>0</v>
      </c>
      <c r="FN167">
        <v>0</v>
      </c>
      <c r="FO167">
        <v>0</v>
      </c>
      <c r="FP167">
        <v>0</v>
      </c>
      <c r="FQ167">
        <v>0</v>
      </c>
      <c r="FR167">
        <v>0</v>
      </c>
      <c r="FS167">
        <v>0</v>
      </c>
    </row>
    <row r="168" spans="1:175" x14ac:dyDescent="0.2">
      <c r="A168" t="s">
        <v>192</v>
      </c>
      <c r="B168" t="s">
        <v>1</v>
      </c>
      <c r="C168">
        <v>42214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0</v>
      </c>
      <c r="DH168">
        <v>0</v>
      </c>
      <c r="DI168">
        <v>0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0</v>
      </c>
      <c r="DP168">
        <v>0</v>
      </c>
      <c r="DQ168">
        <v>0</v>
      </c>
      <c r="DR168">
        <v>0</v>
      </c>
      <c r="DS168">
        <v>0</v>
      </c>
      <c r="DT168">
        <v>0</v>
      </c>
      <c r="DU168">
        <v>0</v>
      </c>
      <c r="DV168">
        <v>0</v>
      </c>
      <c r="DW168">
        <v>0</v>
      </c>
      <c r="DX168">
        <v>0</v>
      </c>
      <c r="DY168">
        <v>0</v>
      </c>
      <c r="DZ168">
        <v>0</v>
      </c>
      <c r="EA168">
        <v>0</v>
      </c>
      <c r="EB168">
        <v>0</v>
      </c>
      <c r="EC168">
        <v>0</v>
      </c>
      <c r="ED168">
        <v>0</v>
      </c>
      <c r="EE168">
        <v>0</v>
      </c>
      <c r="EF168">
        <v>0</v>
      </c>
      <c r="EG168">
        <v>0</v>
      </c>
      <c r="EH168">
        <v>0</v>
      </c>
      <c r="EI168">
        <v>0</v>
      </c>
      <c r="EJ168">
        <v>0</v>
      </c>
      <c r="EK168">
        <v>0</v>
      </c>
      <c r="EL168">
        <v>0</v>
      </c>
      <c r="EM168">
        <v>0</v>
      </c>
      <c r="EN168">
        <v>0</v>
      </c>
      <c r="EO168">
        <v>0</v>
      </c>
      <c r="EP168">
        <v>0</v>
      </c>
      <c r="EQ168">
        <v>0</v>
      </c>
      <c r="ER168">
        <v>0</v>
      </c>
      <c r="ES168">
        <v>0</v>
      </c>
      <c r="ET168">
        <v>0</v>
      </c>
      <c r="EU168">
        <v>0</v>
      </c>
      <c r="EV168">
        <v>0</v>
      </c>
      <c r="EW168">
        <v>0</v>
      </c>
      <c r="EX168">
        <v>0</v>
      </c>
      <c r="EY168">
        <v>0</v>
      </c>
      <c r="EZ168">
        <v>0</v>
      </c>
      <c r="FA168">
        <v>0</v>
      </c>
      <c r="FB168">
        <v>0</v>
      </c>
      <c r="FC168">
        <v>0</v>
      </c>
      <c r="FD168">
        <v>0</v>
      </c>
      <c r="FE168">
        <v>0</v>
      </c>
      <c r="FF168">
        <v>0</v>
      </c>
      <c r="FG168">
        <v>0</v>
      </c>
      <c r="FH168">
        <v>0</v>
      </c>
      <c r="FI168">
        <v>0</v>
      </c>
      <c r="FJ168">
        <v>0</v>
      </c>
      <c r="FK168">
        <v>0</v>
      </c>
      <c r="FL168">
        <v>0</v>
      </c>
      <c r="FM168">
        <v>0</v>
      </c>
      <c r="FN168">
        <v>0</v>
      </c>
      <c r="FO168">
        <v>0</v>
      </c>
      <c r="FP168">
        <v>0</v>
      </c>
      <c r="FQ168">
        <v>0</v>
      </c>
      <c r="FR168">
        <v>0</v>
      </c>
      <c r="FS168">
        <v>0</v>
      </c>
    </row>
    <row r="169" spans="1:175" x14ac:dyDescent="0.2">
      <c r="A169" t="s">
        <v>192</v>
      </c>
      <c r="B169" t="s">
        <v>1</v>
      </c>
      <c r="C169">
        <v>42233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0</v>
      </c>
      <c r="DF169">
        <v>0</v>
      </c>
      <c r="DG169">
        <v>0</v>
      </c>
      <c r="DH169">
        <v>0</v>
      </c>
      <c r="DI169">
        <v>0</v>
      </c>
      <c r="DJ169">
        <v>0</v>
      </c>
      <c r="DK169">
        <v>0</v>
      </c>
      <c r="DL169">
        <v>0</v>
      </c>
      <c r="DM169">
        <v>0</v>
      </c>
      <c r="DN169">
        <v>0</v>
      </c>
      <c r="DO169">
        <v>0</v>
      </c>
      <c r="DP169">
        <v>0</v>
      </c>
      <c r="DQ169">
        <v>0</v>
      </c>
      <c r="DR169">
        <v>0</v>
      </c>
      <c r="DS169">
        <v>0</v>
      </c>
      <c r="DT169">
        <v>0</v>
      </c>
      <c r="DU169">
        <v>0</v>
      </c>
      <c r="DV169">
        <v>0</v>
      </c>
      <c r="DW169">
        <v>0</v>
      </c>
      <c r="DX169">
        <v>0</v>
      </c>
      <c r="DY169">
        <v>0</v>
      </c>
      <c r="DZ169">
        <v>0</v>
      </c>
      <c r="EA169">
        <v>0</v>
      </c>
      <c r="EB169">
        <v>0</v>
      </c>
      <c r="EC169">
        <v>0</v>
      </c>
      <c r="ED169">
        <v>0</v>
      </c>
      <c r="EE169">
        <v>0</v>
      </c>
      <c r="EF169">
        <v>0</v>
      </c>
      <c r="EG169">
        <v>0</v>
      </c>
      <c r="EH169">
        <v>0</v>
      </c>
      <c r="EI169">
        <v>0</v>
      </c>
      <c r="EJ169">
        <v>0</v>
      </c>
      <c r="EK169">
        <v>0</v>
      </c>
      <c r="EL169">
        <v>0</v>
      </c>
      <c r="EM169">
        <v>0</v>
      </c>
      <c r="EN169">
        <v>0</v>
      </c>
      <c r="EO169">
        <v>0</v>
      </c>
      <c r="EP169">
        <v>0</v>
      </c>
      <c r="EQ169">
        <v>0</v>
      </c>
      <c r="ER169">
        <v>0</v>
      </c>
      <c r="ES169">
        <v>0</v>
      </c>
      <c r="ET169">
        <v>0</v>
      </c>
      <c r="EU169">
        <v>0</v>
      </c>
      <c r="EV169">
        <v>0</v>
      </c>
      <c r="EW169">
        <v>0</v>
      </c>
      <c r="EX169">
        <v>0</v>
      </c>
      <c r="EY169">
        <v>0</v>
      </c>
      <c r="EZ169">
        <v>0</v>
      </c>
      <c r="FA169">
        <v>0</v>
      </c>
      <c r="FB169">
        <v>0</v>
      </c>
      <c r="FC169">
        <v>0</v>
      </c>
      <c r="FD169">
        <v>0</v>
      </c>
      <c r="FE169">
        <v>0</v>
      </c>
      <c r="FF169">
        <v>0</v>
      </c>
      <c r="FG169">
        <v>0</v>
      </c>
      <c r="FH169">
        <v>0</v>
      </c>
      <c r="FI169">
        <v>0</v>
      </c>
      <c r="FJ169">
        <v>0</v>
      </c>
      <c r="FK169">
        <v>0</v>
      </c>
      <c r="FL169">
        <v>0</v>
      </c>
      <c r="FM169">
        <v>0</v>
      </c>
      <c r="FN169">
        <v>0</v>
      </c>
      <c r="FO169">
        <v>0</v>
      </c>
      <c r="FP169">
        <v>0</v>
      </c>
      <c r="FQ169">
        <v>0</v>
      </c>
      <c r="FR169">
        <v>0</v>
      </c>
      <c r="FS169">
        <v>0</v>
      </c>
    </row>
    <row r="170" spans="1:175" x14ac:dyDescent="0.2">
      <c r="A170" t="s">
        <v>192</v>
      </c>
      <c r="B170" t="s">
        <v>1</v>
      </c>
      <c r="C170">
        <v>42234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>
        <v>0</v>
      </c>
      <c r="DA170">
        <v>0</v>
      </c>
      <c r="DB170">
        <v>0</v>
      </c>
      <c r="DC170">
        <v>0</v>
      </c>
      <c r="DD170">
        <v>0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0</v>
      </c>
      <c r="DK170">
        <v>0</v>
      </c>
      <c r="DL170">
        <v>0</v>
      </c>
      <c r="DM170">
        <v>0</v>
      </c>
      <c r="DN170">
        <v>0</v>
      </c>
      <c r="DO170">
        <v>0</v>
      </c>
      <c r="DP170">
        <v>0</v>
      </c>
      <c r="DQ170">
        <v>0</v>
      </c>
      <c r="DR170">
        <v>0</v>
      </c>
      <c r="DS170">
        <v>0</v>
      </c>
      <c r="DT170">
        <v>0</v>
      </c>
      <c r="DU170">
        <v>0</v>
      </c>
      <c r="DV170">
        <v>0</v>
      </c>
      <c r="DW170">
        <v>0</v>
      </c>
      <c r="DX170">
        <v>0</v>
      </c>
      <c r="DY170">
        <v>0</v>
      </c>
      <c r="DZ170">
        <v>0</v>
      </c>
      <c r="EA170">
        <v>0</v>
      </c>
      <c r="EB170">
        <v>0</v>
      </c>
      <c r="EC170">
        <v>0</v>
      </c>
      <c r="ED170">
        <v>0</v>
      </c>
      <c r="EE170">
        <v>0</v>
      </c>
      <c r="EF170">
        <v>0</v>
      </c>
      <c r="EG170">
        <v>0</v>
      </c>
      <c r="EH170">
        <v>0</v>
      </c>
      <c r="EI170">
        <v>0</v>
      </c>
      <c r="EJ170">
        <v>0</v>
      </c>
      <c r="EK170">
        <v>0</v>
      </c>
      <c r="EL170">
        <v>0</v>
      </c>
      <c r="EM170">
        <v>0</v>
      </c>
      <c r="EN170">
        <v>0</v>
      </c>
      <c r="EO170">
        <v>0</v>
      </c>
      <c r="EP170">
        <v>0</v>
      </c>
      <c r="EQ170">
        <v>0</v>
      </c>
      <c r="ER170">
        <v>0</v>
      </c>
      <c r="ES170">
        <v>0</v>
      </c>
      <c r="ET170">
        <v>0</v>
      </c>
      <c r="EU170">
        <v>0</v>
      </c>
      <c r="EV170">
        <v>0</v>
      </c>
      <c r="EW170">
        <v>0</v>
      </c>
      <c r="EX170">
        <v>0</v>
      </c>
      <c r="EY170">
        <v>0</v>
      </c>
      <c r="EZ170">
        <v>0</v>
      </c>
      <c r="FA170">
        <v>0</v>
      </c>
      <c r="FB170">
        <v>0</v>
      </c>
      <c r="FC170">
        <v>0</v>
      </c>
      <c r="FD170">
        <v>0</v>
      </c>
      <c r="FE170">
        <v>0</v>
      </c>
      <c r="FF170">
        <v>0</v>
      </c>
      <c r="FG170">
        <v>0</v>
      </c>
      <c r="FH170">
        <v>0</v>
      </c>
      <c r="FI170">
        <v>0</v>
      </c>
      <c r="FJ170">
        <v>0</v>
      </c>
      <c r="FK170">
        <v>0</v>
      </c>
      <c r="FL170">
        <v>0</v>
      </c>
      <c r="FM170">
        <v>0</v>
      </c>
      <c r="FN170">
        <v>0</v>
      </c>
      <c r="FO170">
        <v>0</v>
      </c>
      <c r="FP170">
        <v>0</v>
      </c>
      <c r="FQ170">
        <v>0</v>
      </c>
      <c r="FR170">
        <v>0</v>
      </c>
      <c r="FS170">
        <v>0</v>
      </c>
    </row>
    <row r="171" spans="1:175" x14ac:dyDescent="0.2">
      <c r="A171" t="s">
        <v>192</v>
      </c>
      <c r="B171" t="s">
        <v>1</v>
      </c>
      <c r="C171">
        <v>42242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>
        <v>0</v>
      </c>
      <c r="DA171">
        <v>0</v>
      </c>
      <c r="DB171">
        <v>0</v>
      </c>
      <c r="DC171">
        <v>0</v>
      </c>
      <c r="DD171">
        <v>0</v>
      </c>
      <c r="DE171">
        <v>0</v>
      </c>
      <c r="DF171">
        <v>0</v>
      </c>
      <c r="DG171">
        <v>0</v>
      </c>
      <c r="DH171">
        <v>0</v>
      </c>
      <c r="DI171">
        <v>0</v>
      </c>
      <c r="DJ171">
        <v>0</v>
      </c>
      <c r="DK171">
        <v>0</v>
      </c>
      <c r="DL171">
        <v>0</v>
      </c>
      <c r="DM171">
        <v>0</v>
      </c>
      <c r="DN171">
        <v>0</v>
      </c>
      <c r="DO171">
        <v>0</v>
      </c>
      <c r="DP171">
        <v>0</v>
      </c>
      <c r="DQ171">
        <v>0</v>
      </c>
      <c r="DR171">
        <v>0</v>
      </c>
      <c r="DS171">
        <v>0</v>
      </c>
      <c r="DT171">
        <v>0</v>
      </c>
      <c r="DU171">
        <v>0</v>
      </c>
      <c r="DV171">
        <v>0</v>
      </c>
      <c r="DW171">
        <v>0</v>
      </c>
      <c r="DX171">
        <v>0</v>
      </c>
      <c r="DY171">
        <v>0</v>
      </c>
      <c r="DZ171">
        <v>0</v>
      </c>
      <c r="EA171">
        <v>0</v>
      </c>
      <c r="EB171">
        <v>0</v>
      </c>
      <c r="EC171">
        <v>0</v>
      </c>
      <c r="ED171">
        <v>0</v>
      </c>
      <c r="EE171">
        <v>0</v>
      </c>
      <c r="EF171">
        <v>0</v>
      </c>
      <c r="EG171">
        <v>0</v>
      </c>
      <c r="EH171">
        <v>0</v>
      </c>
      <c r="EI171">
        <v>0</v>
      </c>
      <c r="EJ171">
        <v>0</v>
      </c>
      <c r="EK171">
        <v>0</v>
      </c>
      <c r="EL171">
        <v>0</v>
      </c>
      <c r="EM171">
        <v>0</v>
      </c>
      <c r="EN171">
        <v>0</v>
      </c>
      <c r="EO171">
        <v>0</v>
      </c>
      <c r="EP171">
        <v>0</v>
      </c>
      <c r="EQ171">
        <v>0</v>
      </c>
      <c r="ER171">
        <v>0</v>
      </c>
      <c r="ES171">
        <v>0</v>
      </c>
      <c r="ET171">
        <v>0</v>
      </c>
      <c r="EU171">
        <v>0</v>
      </c>
      <c r="EV171">
        <v>0</v>
      </c>
      <c r="EW171">
        <v>0</v>
      </c>
      <c r="EX171">
        <v>0</v>
      </c>
      <c r="EY171">
        <v>0</v>
      </c>
      <c r="EZ171">
        <v>0</v>
      </c>
      <c r="FA171">
        <v>0</v>
      </c>
      <c r="FB171">
        <v>0</v>
      </c>
      <c r="FC171">
        <v>0</v>
      </c>
      <c r="FD171">
        <v>0</v>
      </c>
      <c r="FE171">
        <v>0</v>
      </c>
      <c r="FF171">
        <v>0</v>
      </c>
      <c r="FG171">
        <v>0</v>
      </c>
      <c r="FH171">
        <v>0</v>
      </c>
      <c r="FI171">
        <v>0</v>
      </c>
      <c r="FJ171">
        <v>0</v>
      </c>
      <c r="FK171">
        <v>0</v>
      </c>
      <c r="FL171">
        <v>0</v>
      </c>
      <c r="FM171">
        <v>0</v>
      </c>
      <c r="FN171">
        <v>0</v>
      </c>
      <c r="FO171">
        <v>0</v>
      </c>
      <c r="FP171">
        <v>0</v>
      </c>
      <c r="FQ171">
        <v>0</v>
      </c>
      <c r="FR171">
        <v>0</v>
      </c>
      <c r="FS171">
        <v>0</v>
      </c>
    </row>
    <row r="172" spans="1:175" x14ac:dyDescent="0.2">
      <c r="A172" t="s">
        <v>192</v>
      </c>
      <c r="B172" t="s">
        <v>1</v>
      </c>
      <c r="C172">
        <v>42243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0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>
        <v>0</v>
      </c>
      <c r="DA172">
        <v>0</v>
      </c>
      <c r="DB172">
        <v>0</v>
      </c>
      <c r="DC172">
        <v>0</v>
      </c>
      <c r="DD172">
        <v>0</v>
      </c>
      <c r="DE172">
        <v>0</v>
      </c>
      <c r="DF172">
        <v>0</v>
      </c>
      <c r="DG172">
        <v>0</v>
      </c>
      <c r="DH172">
        <v>0</v>
      </c>
      <c r="DI172">
        <v>0</v>
      </c>
      <c r="DJ172">
        <v>0</v>
      </c>
      <c r="DK172">
        <v>0</v>
      </c>
      <c r="DL172">
        <v>0</v>
      </c>
      <c r="DM172">
        <v>0</v>
      </c>
      <c r="DN172">
        <v>0</v>
      </c>
      <c r="DO172">
        <v>0</v>
      </c>
      <c r="DP172">
        <v>0</v>
      </c>
      <c r="DQ172">
        <v>0</v>
      </c>
      <c r="DR172">
        <v>0</v>
      </c>
      <c r="DS172">
        <v>0</v>
      </c>
      <c r="DT172">
        <v>0</v>
      </c>
      <c r="DU172">
        <v>0</v>
      </c>
      <c r="DV172">
        <v>0</v>
      </c>
      <c r="DW172">
        <v>0</v>
      </c>
      <c r="DX172">
        <v>0</v>
      </c>
      <c r="DY172">
        <v>0</v>
      </c>
      <c r="DZ172">
        <v>0</v>
      </c>
      <c r="EA172">
        <v>0</v>
      </c>
      <c r="EB172">
        <v>0</v>
      </c>
      <c r="EC172">
        <v>0</v>
      </c>
      <c r="ED172">
        <v>0</v>
      </c>
      <c r="EE172">
        <v>0</v>
      </c>
      <c r="EF172">
        <v>0</v>
      </c>
      <c r="EG172">
        <v>0</v>
      </c>
      <c r="EH172">
        <v>0</v>
      </c>
      <c r="EI172">
        <v>0</v>
      </c>
      <c r="EJ172">
        <v>0</v>
      </c>
      <c r="EK172">
        <v>0</v>
      </c>
      <c r="EL172">
        <v>0</v>
      </c>
      <c r="EM172">
        <v>0</v>
      </c>
      <c r="EN172">
        <v>0</v>
      </c>
      <c r="EO172">
        <v>0</v>
      </c>
      <c r="EP172">
        <v>0</v>
      </c>
      <c r="EQ172">
        <v>0</v>
      </c>
      <c r="ER172">
        <v>0</v>
      </c>
      <c r="ES172">
        <v>0</v>
      </c>
      <c r="ET172">
        <v>0</v>
      </c>
      <c r="EU172">
        <v>0</v>
      </c>
      <c r="EV172">
        <v>0</v>
      </c>
      <c r="EW172">
        <v>0</v>
      </c>
      <c r="EX172">
        <v>0</v>
      </c>
      <c r="EY172">
        <v>0</v>
      </c>
      <c r="EZ172">
        <v>0</v>
      </c>
      <c r="FA172">
        <v>0</v>
      </c>
      <c r="FB172">
        <v>0</v>
      </c>
      <c r="FC172">
        <v>0</v>
      </c>
      <c r="FD172">
        <v>0</v>
      </c>
      <c r="FE172">
        <v>0</v>
      </c>
      <c r="FF172">
        <v>0</v>
      </c>
      <c r="FG172">
        <v>0</v>
      </c>
      <c r="FH172">
        <v>0</v>
      </c>
      <c r="FI172">
        <v>0</v>
      </c>
      <c r="FJ172">
        <v>0</v>
      </c>
      <c r="FK172">
        <v>0</v>
      </c>
      <c r="FL172">
        <v>0</v>
      </c>
      <c r="FM172">
        <v>0</v>
      </c>
      <c r="FN172">
        <v>0</v>
      </c>
      <c r="FO172">
        <v>0</v>
      </c>
      <c r="FP172">
        <v>0</v>
      </c>
      <c r="FQ172">
        <v>0</v>
      </c>
      <c r="FR172">
        <v>0</v>
      </c>
      <c r="FS172">
        <v>0</v>
      </c>
    </row>
    <row r="173" spans="1:175" x14ac:dyDescent="0.2">
      <c r="A173" t="s">
        <v>192</v>
      </c>
      <c r="B173" t="s">
        <v>1</v>
      </c>
      <c r="C173">
        <v>42244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0</v>
      </c>
      <c r="CL173">
        <v>0</v>
      </c>
      <c r="CM173">
        <v>0</v>
      </c>
      <c r="CN173">
        <v>0</v>
      </c>
      <c r="CO173">
        <v>0</v>
      </c>
      <c r="CP173">
        <v>0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0</v>
      </c>
      <c r="CX173">
        <v>0</v>
      </c>
      <c r="CY173">
        <v>0</v>
      </c>
      <c r="CZ173">
        <v>0</v>
      </c>
      <c r="DA173">
        <v>0</v>
      </c>
      <c r="DB173">
        <v>0</v>
      </c>
      <c r="DC173">
        <v>0</v>
      </c>
      <c r="DD173">
        <v>0</v>
      </c>
      <c r="DE173">
        <v>0</v>
      </c>
      <c r="DF173">
        <v>0</v>
      </c>
      <c r="DG173">
        <v>0</v>
      </c>
      <c r="DH173">
        <v>0</v>
      </c>
      <c r="DI173">
        <v>0</v>
      </c>
      <c r="DJ173">
        <v>0</v>
      </c>
      <c r="DK173">
        <v>0</v>
      </c>
      <c r="DL173">
        <v>0</v>
      </c>
      <c r="DM173">
        <v>0</v>
      </c>
      <c r="DN173">
        <v>0</v>
      </c>
      <c r="DO173">
        <v>0</v>
      </c>
      <c r="DP173">
        <v>0</v>
      </c>
      <c r="DQ173">
        <v>0</v>
      </c>
      <c r="DR173">
        <v>0</v>
      </c>
      <c r="DS173">
        <v>0</v>
      </c>
      <c r="DT173">
        <v>0</v>
      </c>
      <c r="DU173">
        <v>0</v>
      </c>
      <c r="DV173">
        <v>0</v>
      </c>
      <c r="DW173">
        <v>0</v>
      </c>
      <c r="DX173">
        <v>0</v>
      </c>
      <c r="DY173">
        <v>0</v>
      </c>
      <c r="DZ173">
        <v>0</v>
      </c>
      <c r="EA173">
        <v>0</v>
      </c>
      <c r="EB173">
        <v>0</v>
      </c>
      <c r="EC173">
        <v>0</v>
      </c>
      <c r="ED173">
        <v>0</v>
      </c>
      <c r="EE173">
        <v>0</v>
      </c>
      <c r="EF173">
        <v>0</v>
      </c>
      <c r="EG173">
        <v>0</v>
      </c>
      <c r="EH173">
        <v>0</v>
      </c>
      <c r="EI173">
        <v>0</v>
      </c>
      <c r="EJ173">
        <v>0</v>
      </c>
      <c r="EK173">
        <v>0</v>
      </c>
      <c r="EL173">
        <v>0</v>
      </c>
      <c r="EM173">
        <v>0</v>
      </c>
      <c r="EN173">
        <v>0</v>
      </c>
      <c r="EO173">
        <v>0</v>
      </c>
      <c r="EP173">
        <v>0</v>
      </c>
      <c r="EQ173">
        <v>0</v>
      </c>
      <c r="ER173">
        <v>0</v>
      </c>
      <c r="ES173">
        <v>0</v>
      </c>
      <c r="ET173">
        <v>0</v>
      </c>
      <c r="EU173">
        <v>0</v>
      </c>
      <c r="EV173">
        <v>0</v>
      </c>
      <c r="EW173">
        <v>0</v>
      </c>
      <c r="EX173">
        <v>0</v>
      </c>
      <c r="EY173">
        <v>0</v>
      </c>
      <c r="EZ173">
        <v>0</v>
      </c>
      <c r="FA173">
        <v>0</v>
      </c>
      <c r="FB173">
        <v>0</v>
      </c>
      <c r="FC173">
        <v>0</v>
      </c>
      <c r="FD173">
        <v>0</v>
      </c>
      <c r="FE173">
        <v>0</v>
      </c>
      <c r="FF173">
        <v>0</v>
      </c>
      <c r="FG173">
        <v>0</v>
      </c>
      <c r="FH173">
        <v>0</v>
      </c>
      <c r="FI173">
        <v>0</v>
      </c>
      <c r="FJ173">
        <v>0</v>
      </c>
      <c r="FK173">
        <v>0</v>
      </c>
      <c r="FL173">
        <v>0</v>
      </c>
      <c r="FM173">
        <v>0</v>
      </c>
      <c r="FN173">
        <v>0</v>
      </c>
      <c r="FO173">
        <v>0</v>
      </c>
      <c r="FP173">
        <v>0</v>
      </c>
      <c r="FQ173">
        <v>0</v>
      </c>
      <c r="FR173">
        <v>0</v>
      </c>
      <c r="FS173">
        <v>0</v>
      </c>
    </row>
    <row r="174" spans="1:175" x14ac:dyDescent="0.2">
      <c r="A174" t="s">
        <v>192</v>
      </c>
      <c r="B174" t="s">
        <v>1</v>
      </c>
      <c r="C174">
        <v>42256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0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0</v>
      </c>
      <c r="CP174">
        <v>0</v>
      </c>
      <c r="CQ174">
        <v>0</v>
      </c>
      <c r="CR174">
        <v>0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>
        <v>0</v>
      </c>
      <c r="DC174">
        <v>0</v>
      </c>
      <c r="DD174">
        <v>0</v>
      </c>
      <c r="DE174">
        <v>0</v>
      </c>
      <c r="DF174">
        <v>0</v>
      </c>
      <c r="DG174">
        <v>0</v>
      </c>
      <c r="DH174">
        <v>0</v>
      </c>
      <c r="DI174">
        <v>0</v>
      </c>
      <c r="DJ174">
        <v>0</v>
      </c>
      <c r="DK174">
        <v>0</v>
      </c>
      <c r="DL174">
        <v>0</v>
      </c>
      <c r="DM174">
        <v>0</v>
      </c>
      <c r="DN174">
        <v>0</v>
      </c>
      <c r="DO174">
        <v>0</v>
      </c>
      <c r="DP174">
        <v>0</v>
      </c>
      <c r="DQ174">
        <v>0</v>
      </c>
      <c r="DR174">
        <v>0</v>
      </c>
      <c r="DS174">
        <v>0</v>
      </c>
      <c r="DT174">
        <v>0</v>
      </c>
      <c r="DU174">
        <v>0</v>
      </c>
      <c r="DV174">
        <v>0</v>
      </c>
      <c r="DW174">
        <v>0</v>
      </c>
      <c r="DX174">
        <v>0</v>
      </c>
      <c r="DY174">
        <v>0</v>
      </c>
      <c r="DZ174">
        <v>0</v>
      </c>
      <c r="EA174">
        <v>0</v>
      </c>
      <c r="EB174">
        <v>0</v>
      </c>
      <c r="EC174">
        <v>0</v>
      </c>
      <c r="ED174">
        <v>0</v>
      </c>
      <c r="EE174">
        <v>0</v>
      </c>
      <c r="EF174">
        <v>0</v>
      </c>
      <c r="EG174">
        <v>0</v>
      </c>
      <c r="EH174">
        <v>0</v>
      </c>
      <c r="EI174">
        <v>0</v>
      </c>
      <c r="EJ174">
        <v>0</v>
      </c>
      <c r="EK174">
        <v>0</v>
      </c>
      <c r="EL174">
        <v>0</v>
      </c>
      <c r="EM174">
        <v>0</v>
      </c>
      <c r="EN174">
        <v>0</v>
      </c>
      <c r="EO174">
        <v>0</v>
      </c>
      <c r="EP174">
        <v>0</v>
      </c>
      <c r="EQ174">
        <v>0</v>
      </c>
      <c r="ER174">
        <v>0</v>
      </c>
      <c r="ES174">
        <v>0</v>
      </c>
      <c r="ET174">
        <v>0</v>
      </c>
      <c r="EU174">
        <v>0</v>
      </c>
      <c r="EV174">
        <v>0</v>
      </c>
      <c r="EW174">
        <v>0</v>
      </c>
      <c r="EX174">
        <v>0</v>
      </c>
      <c r="EY174">
        <v>0</v>
      </c>
      <c r="EZ174">
        <v>0</v>
      </c>
      <c r="FA174">
        <v>0</v>
      </c>
      <c r="FB174">
        <v>0</v>
      </c>
      <c r="FC174">
        <v>0</v>
      </c>
      <c r="FD174">
        <v>0</v>
      </c>
      <c r="FE174">
        <v>0</v>
      </c>
      <c r="FF174">
        <v>0</v>
      </c>
      <c r="FG174">
        <v>0</v>
      </c>
      <c r="FH174">
        <v>0</v>
      </c>
      <c r="FI174">
        <v>0</v>
      </c>
      <c r="FJ174">
        <v>0</v>
      </c>
      <c r="FK174">
        <v>0</v>
      </c>
      <c r="FL174">
        <v>0</v>
      </c>
      <c r="FM174">
        <v>0</v>
      </c>
      <c r="FN174">
        <v>0</v>
      </c>
      <c r="FO174">
        <v>0</v>
      </c>
      <c r="FP174">
        <v>0</v>
      </c>
      <c r="FQ174">
        <v>0</v>
      </c>
      <c r="FR174">
        <v>0</v>
      </c>
      <c r="FS174">
        <v>0</v>
      </c>
    </row>
    <row r="175" spans="1:175" x14ac:dyDescent="0.2">
      <c r="A175" t="s">
        <v>192</v>
      </c>
      <c r="B175" t="s">
        <v>1</v>
      </c>
      <c r="C175">
        <v>42257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0</v>
      </c>
      <c r="CP175">
        <v>0</v>
      </c>
      <c r="CQ175">
        <v>0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0</v>
      </c>
      <c r="DN175">
        <v>0</v>
      </c>
      <c r="DO175">
        <v>0</v>
      </c>
      <c r="DP175">
        <v>0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0</v>
      </c>
      <c r="DW175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0</v>
      </c>
      <c r="EF175">
        <v>0</v>
      </c>
      <c r="EG175">
        <v>0</v>
      </c>
      <c r="EH175">
        <v>0</v>
      </c>
      <c r="EI175">
        <v>0</v>
      </c>
      <c r="EJ175">
        <v>0</v>
      </c>
      <c r="EK175">
        <v>0</v>
      </c>
      <c r="EL175">
        <v>0</v>
      </c>
      <c r="EM175">
        <v>0</v>
      </c>
      <c r="EN175">
        <v>0</v>
      </c>
      <c r="EO175">
        <v>0</v>
      </c>
      <c r="EP175">
        <v>0</v>
      </c>
      <c r="EQ175">
        <v>0</v>
      </c>
      <c r="ER175">
        <v>0</v>
      </c>
      <c r="ES175">
        <v>0</v>
      </c>
      <c r="ET175">
        <v>0</v>
      </c>
      <c r="EU175">
        <v>0</v>
      </c>
      <c r="EV175">
        <v>0</v>
      </c>
      <c r="EW175">
        <v>0</v>
      </c>
      <c r="EX175">
        <v>0</v>
      </c>
      <c r="EY175">
        <v>0</v>
      </c>
      <c r="EZ175">
        <v>0</v>
      </c>
      <c r="FA175">
        <v>0</v>
      </c>
      <c r="FB175">
        <v>0</v>
      </c>
      <c r="FC175">
        <v>0</v>
      </c>
      <c r="FD175">
        <v>0</v>
      </c>
      <c r="FE175">
        <v>0</v>
      </c>
      <c r="FF175">
        <v>0</v>
      </c>
      <c r="FG175">
        <v>0</v>
      </c>
      <c r="FH175">
        <v>0</v>
      </c>
      <c r="FI175">
        <v>0</v>
      </c>
      <c r="FJ175">
        <v>0</v>
      </c>
      <c r="FK175">
        <v>0</v>
      </c>
      <c r="FL175">
        <v>0</v>
      </c>
      <c r="FM175">
        <v>0</v>
      </c>
      <c r="FN175">
        <v>0</v>
      </c>
      <c r="FO175">
        <v>0</v>
      </c>
      <c r="FP175">
        <v>0</v>
      </c>
      <c r="FQ175">
        <v>0</v>
      </c>
      <c r="FR175">
        <v>0</v>
      </c>
      <c r="FS175">
        <v>0</v>
      </c>
    </row>
    <row r="176" spans="1:175" x14ac:dyDescent="0.2">
      <c r="A176" t="s">
        <v>192</v>
      </c>
      <c r="B176" t="s">
        <v>1</v>
      </c>
      <c r="C176">
        <v>42258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0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>
        <v>0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0</v>
      </c>
      <c r="DH176">
        <v>0</v>
      </c>
      <c r="DI176">
        <v>0</v>
      </c>
      <c r="DJ176">
        <v>0</v>
      </c>
      <c r="DK176">
        <v>0</v>
      </c>
      <c r="DL176">
        <v>0</v>
      </c>
      <c r="DM176">
        <v>0</v>
      </c>
      <c r="DN176">
        <v>0</v>
      </c>
      <c r="DO176">
        <v>0</v>
      </c>
      <c r="DP176">
        <v>0</v>
      </c>
      <c r="DQ176">
        <v>0</v>
      </c>
      <c r="DR176">
        <v>0</v>
      </c>
      <c r="DS176">
        <v>0</v>
      </c>
      <c r="DT176">
        <v>0</v>
      </c>
      <c r="DU176">
        <v>0</v>
      </c>
      <c r="DV176">
        <v>0</v>
      </c>
      <c r="DW176">
        <v>0</v>
      </c>
      <c r="DX176">
        <v>0</v>
      </c>
      <c r="DY176">
        <v>0</v>
      </c>
      <c r="DZ176">
        <v>0</v>
      </c>
      <c r="EA176">
        <v>0</v>
      </c>
      <c r="EB176">
        <v>0</v>
      </c>
      <c r="EC176">
        <v>0</v>
      </c>
      <c r="ED176">
        <v>0</v>
      </c>
      <c r="EE176">
        <v>0</v>
      </c>
      <c r="EF176">
        <v>0</v>
      </c>
      <c r="EG176">
        <v>0</v>
      </c>
      <c r="EH176">
        <v>0</v>
      </c>
      <c r="EI176">
        <v>0</v>
      </c>
      <c r="EJ176">
        <v>0</v>
      </c>
      <c r="EK176">
        <v>0</v>
      </c>
      <c r="EL176">
        <v>0</v>
      </c>
      <c r="EM176">
        <v>0</v>
      </c>
      <c r="EN176">
        <v>0</v>
      </c>
      <c r="EO176">
        <v>0</v>
      </c>
      <c r="EP176">
        <v>0</v>
      </c>
      <c r="EQ176">
        <v>0</v>
      </c>
      <c r="ER176">
        <v>0</v>
      </c>
      <c r="ES176">
        <v>0</v>
      </c>
      <c r="ET176">
        <v>0</v>
      </c>
      <c r="EU176">
        <v>0</v>
      </c>
      <c r="EV176">
        <v>0</v>
      </c>
      <c r="EW176">
        <v>0</v>
      </c>
      <c r="EX176">
        <v>0</v>
      </c>
      <c r="EY176">
        <v>0</v>
      </c>
      <c r="EZ176">
        <v>0</v>
      </c>
      <c r="FA176">
        <v>0</v>
      </c>
      <c r="FB176">
        <v>0</v>
      </c>
      <c r="FC176">
        <v>0</v>
      </c>
      <c r="FD176">
        <v>0</v>
      </c>
      <c r="FE176">
        <v>0</v>
      </c>
      <c r="FF176">
        <v>0</v>
      </c>
      <c r="FG176">
        <v>0</v>
      </c>
      <c r="FH176">
        <v>0</v>
      </c>
      <c r="FI176">
        <v>0</v>
      </c>
      <c r="FJ176">
        <v>0</v>
      </c>
      <c r="FK176">
        <v>0</v>
      </c>
      <c r="FL176">
        <v>0</v>
      </c>
      <c r="FM176">
        <v>0</v>
      </c>
      <c r="FN176">
        <v>0</v>
      </c>
      <c r="FO176">
        <v>0</v>
      </c>
      <c r="FP176">
        <v>0</v>
      </c>
      <c r="FQ176">
        <v>0</v>
      </c>
      <c r="FR176">
        <v>0</v>
      </c>
      <c r="FS176">
        <v>0</v>
      </c>
    </row>
    <row r="177" spans="1:175" x14ac:dyDescent="0.2">
      <c r="A177" t="s">
        <v>192</v>
      </c>
      <c r="B177" t="s">
        <v>1</v>
      </c>
      <c r="C177" t="s">
        <v>2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>
        <v>0</v>
      </c>
      <c r="DA177">
        <v>0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0</v>
      </c>
      <c r="DK177">
        <v>0</v>
      </c>
      <c r="DL177">
        <v>0</v>
      </c>
      <c r="DM177">
        <v>0</v>
      </c>
      <c r="DN177">
        <v>0</v>
      </c>
      <c r="DO177">
        <v>0</v>
      </c>
      <c r="DP177">
        <v>0</v>
      </c>
      <c r="DQ177">
        <v>0</v>
      </c>
      <c r="DR177">
        <v>0</v>
      </c>
      <c r="DS177">
        <v>0</v>
      </c>
      <c r="DT177">
        <v>0</v>
      </c>
      <c r="DU177">
        <v>0</v>
      </c>
      <c r="DV177">
        <v>0</v>
      </c>
      <c r="DW177">
        <v>0</v>
      </c>
      <c r="DX177">
        <v>0</v>
      </c>
      <c r="DY177">
        <v>0</v>
      </c>
      <c r="DZ177">
        <v>0</v>
      </c>
      <c r="EA177">
        <v>0</v>
      </c>
      <c r="EB177">
        <v>0</v>
      </c>
      <c r="EC177">
        <v>0</v>
      </c>
      <c r="ED177">
        <v>0</v>
      </c>
      <c r="EE177">
        <v>0</v>
      </c>
      <c r="EF177">
        <v>0</v>
      </c>
      <c r="EG177">
        <v>0</v>
      </c>
      <c r="EH177">
        <v>0</v>
      </c>
      <c r="EI177">
        <v>0</v>
      </c>
      <c r="EJ177">
        <v>0</v>
      </c>
      <c r="EK177">
        <v>0</v>
      </c>
      <c r="EL177">
        <v>0</v>
      </c>
      <c r="EM177">
        <v>0</v>
      </c>
      <c r="EN177">
        <v>0</v>
      </c>
      <c r="EO177">
        <v>0</v>
      </c>
      <c r="EP177">
        <v>0</v>
      </c>
      <c r="EQ177">
        <v>0</v>
      </c>
      <c r="ER177">
        <v>0</v>
      </c>
      <c r="ES177">
        <v>0</v>
      </c>
      <c r="ET177">
        <v>0</v>
      </c>
      <c r="EU177">
        <v>0</v>
      </c>
      <c r="EV177">
        <v>0</v>
      </c>
      <c r="EW177">
        <v>0</v>
      </c>
      <c r="EX177">
        <v>0</v>
      </c>
      <c r="EY177">
        <v>0</v>
      </c>
      <c r="EZ177">
        <v>0</v>
      </c>
      <c r="FA177">
        <v>0</v>
      </c>
      <c r="FB177">
        <v>0</v>
      </c>
      <c r="FC177">
        <v>0</v>
      </c>
      <c r="FD177">
        <v>0</v>
      </c>
      <c r="FE177">
        <v>0</v>
      </c>
      <c r="FF177">
        <v>0</v>
      </c>
      <c r="FG177">
        <v>0</v>
      </c>
      <c r="FH177">
        <v>0</v>
      </c>
      <c r="FI177">
        <v>0</v>
      </c>
      <c r="FJ177">
        <v>0</v>
      </c>
      <c r="FK177">
        <v>0</v>
      </c>
      <c r="FL177">
        <v>0</v>
      </c>
      <c r="FM177">
        <v>0</v>
      </c>
      <c r="FN177">
        <v>0</v>
      </c>
      <c r="FO177">
        <v>0</v>
      </c>
      <c r="FP177">
        <v>0</v>
      </c>
      <c r="FQ177">
        <v>0</v>
      </c>
      <c r="FR177">
        <v>0</v>
      </c>
      <c r="FS177">
        <v>0</v>
      </c>
    </row>
    <row r="178" spans="1:175" x14ac:dyDescent="0.2">
      <c r="A178" t="s">
        <v>192</v>
      </c>
      <c r="B178" t="s">
        <v>203</v>
      </c>
      <c r="C178">
        <v>42167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0</v>
      </c>
      <c r="DH178">
        <v>0</v>
      </c>
      <c r="DI178">
        <v>0</v>
      </c>
      <c r="DJ178">
        <v>0</v>
      </c>
      <c r="DK178">
        <v>0</v>
      </c>
      <c r="DL178">
        <v>0</v>
      </c>
      <c r="DM178">
        <v>0</v>
      </c>
      <c r="DN178">
        <v>0</v>
      </c>
      <c r="DO178">
        <v>0</v>
      </c>
      <c r="DP178">
        <v>0</v>
      </c>
      <c r="DQ178">
        <v>0</v>
      </c>
      <c r="DR178">
        <v>0</v>
      </c>
      <c r="DS178">
        <v>0</v>
      </c>
      <c r="DT178">
        <v>0</v>
      </c>
      <c r="DU178">
        <v>0</v>
      </c>
      <c r="DV178">
        <v>0</v>
      </c>
      <c r="DW178">
        <v>0</v>
      </c>
      <c r="DX178">
        <v>0</v>
      </c>
      <c r="DY178">
        <v>0</v>
      </c>
      <c r="DZ178">
        <v>0</v>
      </c>
      <c r="EA178">
        <v>0</v>
      </c>
      <c r="EB178">
        <v>0</v>
      </c>
      <c r="EC178">
        <v>0</v>
      </c>
      <c r="ED178">
        <v>0</v>
      </c>
      <c r="EE178">
        <v>0</v>
      </c>
      <c r="EF178">
        <v>0</v>
      </c>
      <c r="EG178">
        <v>0</v>
      </c>
      <c r="EH178">
        <v>0</v>
      </c>
      <c r="EI178">
        <v>0</v>
      </c>
      <c r="EJ178">
        <v>0</v>
      </c>
      <c r="EK178">
        <v>0</v>
      </c>
      <c r="EL178">
        <v>0</v>
      </c>
      <c r="EM178">
        <v>0</v>
      </c>
      <c r="EN178">
        <v>0</v>
      </c>
      <c r="EO178">
        <v>0</v>
      </c>
      <c r="EP178">
        <v>0</v>
      </c>
      <c r="EQ178">
        <v>0</v>
      </c>
      <c r="ER178">
        <v>0</v>
      </c>
      <c r="ES178">
        <v>0</v>
      </c>
      <c r="ET178">
        <v>0</v>
      </c>
      <c r="EU178">
        <v>0</v>
      </c>
      <c r="EV178">
        <v>0</v>
      </c>
      <c r="EW178">
        <v>0</v>
      </c>
      <c r="EX178">
        <v>0</v>
      </c>
      <c r="EY178">
        <v>0</v>
      </c>
      <c r="EZ178">
        <v>0</v>
      </c>
      <c r="FA178">
        <v>0</v>
      </c>
      <c r="FB178">
        <v>0</v>
      </c>
      <c r="FC178">
        <v>0</v>
      </c>
      <c r="FD178">
        <v>0</v>
      </c>
      <c r="FE178">
        <v>0</v>
      </c>
      <c r="FF178">
        <v>0</v>
      </c>
      <c r="FG178">
        <v>0</v>
      </c>
      <c r="FH178">
        <v>0</v>
      </c>
      <c r="FI178">
        <v>0</v>
      </c>
      <c r="FJ178">
        <v>0</v>
      </c>
      <c r="FK178">
        <v>0</v>
      </c>
      <c r="FL178">
        <v>0</v>
      </c>
      <c r="FM178">
        <v>0</v>
      </c>
      <c r="FN178">
        <v>0</v>
      </c>
      <c r="FO178">
        <v>0</v>
      </c>
      <c r="FP178">
        <v>0</v>
      </c>
      <c r="FQ178">
        <v>0</v>
      </c>
      <c r="FR178">
        <v>0</v>
      </c>
      <c r="FS178">
        <v>0</v>
      </c>
    </row>
    <row r="179" spans="1:175" x14ac:dyDescent="0.2">
      <c r="A179" t="s">
        <v>192</v>
      </c>
      <c r="B179" t="s">
        <v>203</v>
      </c>
      <c r="C179">
        <v>42180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0</v>
      </c>
      <c r="CB179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>
        <v>0</v>
      </c>
      <c r="DA179">
        <v>0</v>
      </c>
      <c r="DB179">
        <v>0</v>
      </c>
      <c r="DC179">
        <v>0</v>
      </c>
      <c r="DD179">
        <v>0</v>
      </c>
      <c r="DE179">
        <v>0</v>
      </c>
      <c r="DF179">
        <v>0</v>
      </c>
      <c r="DG179">
        <v>0</v>
      </c>
      <c r="DH179">
        <v>0</v>
      </c>
      <c r="DI179">
        <v>0</v>
      </c>
      <c r="DJ179">
        <v>0</v>
      </c>
      <c r="DK179">
        <v>0</v>
      </c>
      <c r="DL179">
        <v>0</v>
      </c>
      <c r="DM179">
        <v>0</v>
      </c>
      <c r="DN179">
        <v>0</v>
      </c>
      <c r="DO179">
        <v>0</v>
      </c>
      <c r="DP179">
        <v>0</v>
      </c>
      <c r="DQ179">
        <v>0</v>
      </c>
      <c r="DR179">
        <v>0</v>
      </c>
      <c r="DS179">
        <v>0</v>
      </c>
      <c r="DT179">
        <v>0</v>
      </c>
      <c r="DU179">
        <v>0</v>
      </c>
      <c r="DV179">
        <v>0</v>
      </c>
      <c r="DW179">
        <v>0</v>
      </c>
      <c r="DX179">
        <v>0</v>
      </c>
      <c r="DY179">
        <v>0</v>
      </c>
      <c r="DZ179">
        <v>0</v>
      </c>
      <c r="EA179">
        <v>0</v>
      </c>
      <c r="EB179">
        <v>0</v>
      </c>
      <c r="EC179">
        <v>0</v>
      </c>
      <c r="ED179">
        <v>0</v>
      </c>
      <c r="EE179">
        <v>0</v>
      </c>
      <c r="EF179">
        <v>0</v>
      </c>
      <c r="EG179">
        <v>0</v>
      </c>
      <c r="EH179">
        <v>0</v>
      </c>
      <c r="EI179">
        <v>0</v>
      </c>
      <c r="EJ179">
        <v>0</v>
      </c>
      <c r="EK179">
        <v>0</v>
      </c>
      <c r="EL179">
        <v>0</v>
      </c>
      <c r="EM179">
        <v>0</v>
      </c>
      <c r="EN179">
        <v>0</v>
      </c>
      <c r="EO179">
        <v>0</v>
      </c>
      <c r="EP179">
        <v>0</v>
      </c>
      <c r="EQ179">
        <v>0</v>
      </c>
      <c r="ER179">
        <v>0</v>
      </c>
      <c r="ES179">
        <v>0</v>
      </c>
      <c r="ET179">
        <v>0</v>
      </c>
      <c r="EU179">
        <v>0</v>
      </c>
      <c r="EV179">
        <v>0</v>
      </c>
      <c r="EW179">
        <v>0</v>
      </c>
      <c r="EX179">
        <v>0</v>
      </c>
      <c r="EY179">
        <v>0</v>
      </c>
      <c r="EZ179">
        <v>0</v>
      </c>
      <c r="FA179">
        <v>0</v>
      </c>
      <c r="FB179">
        <v>0</v>
      </c>
      <c r="FC179">
        <v>0</v>
      </c>
      <c r="FD179">
        <v>0</v>
      </c>
      <c r="FE179">
        <v>0</v>
      </c>
      <c r="FF179">
        <v>0</v>
      </c>
      <c r="FG179">
        <v>0</v>
      </c>
      <c r="FH179">
        <v>0</v>
      </c>
      <c r="FI179">
        <v>0</v>
      </c>
      <c r="FJ179">
        <v>0</v>
      </c>
      <c r="FK179">
        <v>0</v>
      </c>
      <c r="FL179">
        <v>0</v>
      </c>
      <c r="FM179">
        <v>0</v>
      </c>
      <c r="FN179">
        <v>0</v>
      </c>
      <c r="FO179">
        <v>0</v>
      </c>
      <c r="FP179">
        <v>0</v>
      </c>
      <c r="FQ179">
        <v>0</v>
      </c>
      <c r="FR179">
        <v>0</v>
      </c>
      <c r="FS179">
        <v>0</v>
      </c>
    </row>
    <row r="180" spans="1:175" x14ac:dyDescent="0.2">
      <c r="A180" t="s">
        <v>192</v>
      </c>
      <c r="B180" t="s">
        <v>203</v>
      </c>
      <c r="C180">
        <v>42181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0</v>
      </c>
      <c r="EN180">
        <v>0</v>
      </c>
      <c r="EO180">
        <v>0</v>
      </c>
      <c r="EP180">
        <v>0</v>
      </c>
      <c r="EQ180">
        <v>0</v>
      </c>
      <c r="ER180">
        <v>0</v>
      </c>
      <c r="ES180">
        <v>0</v>
      </c>
      <c r="ET180">
        <v>0</v>
      </c>
      <c r="EU180">
        <v>0</v>
      </c>
      <c r="EV180">
        <v>0</v>
      </c>
      <c r="EW180">
        <v>0</v>
      </c>
      <c r="EX180">
        <v>0</v>
      </c>
      <c r="EY180">
        <v>0</v>
      </c>
      <c r="EZ180">
        <v>0</v>
      </c>
      <c r="FA180">
        <v>0</v>
      </c>
      <c r="FB180">
        <v>0</v>
      </c>
      <c r="FC180">
        <v>0</v>
      </c>
      <c r="FD180">
        <v>0</v>
      </c>
      <c r="FE180">
        <v>0</v>
      </c>
      <c r="FF180">
        <v>0</v>
      </c>
      <c r="FG180">
        <v>0</v>
      </c>
      <c r="FH180">
        <v>0</v>
      </c>
      <c r="FI180">
        <v>0</v>
      </c>
      <c r="FJ180">
        <v>0</v>
      </c>
      <c r="FK180">
        <v>0</v>
      </c>
      <c r="FL180">
        <v>0</v>
      </c>
      <c r="FM180">
        <v>0</v>
      </c>
      <c r="FN180">
        <v>0</v>
      </c>
      <c r="FO180">
        <v>0</v>
      </c>
      <c r="FP180">
        <v>0</v>
      </c>
      <c r="FQ180">
        <v>0</v>
      </c>
      <c r="FR180">
        <v>0</v>
      </c>
      <c r="FS180">
        <v>0</v>
      </c>
    </row>
    <row r="181" spans="1:175" x14ac:dyDescent="0.2">
      <c r="A181" t="s">
        <v>192</v>
      </c>
      <c r="B181" t="s">
        <v>203</v>
      </c>
      <c r="C181">
        <v>42185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N181">
        <v>0</v>
      </c>
      <c r="EO181">
        <v>0</v>
      </c>
      <c r="EP181">
        <v>0</v>
      </c>
      <c r="EQ181">
        <v>0</v>
      </c>
      <c r="ER181">
        <v>0</v>
      </c>
      <c r="ES181">
        <v>0</v>
      </c>
      <c r="ET181">
        <v>0</v>
      </c>
      <c r="EU181">
        <v>0</v>
      </c>
      <c r="EV181">
        <v>0</v>
      </c>
      <c r="EW181">
        <v>0</v>
      </c>
      <c r="EX181">
        <v>0</v>
      </c>
      <c r="EY181">
        <v>0</v>
      </c>
      <c r="EZ181">
        <v>0</v>
      </c>
      <c r="FA181">
        <v>0</v>
      </c>
      <c r="FB181">
        <v>0</v>
      </c>
      <c r="FC181">
        <v>0</v>
      </c>
      <c r="FD181">
        <v>0</v>
      </c>
      <c r="FE181">
        <v>0</v>
      </c>
      <c r="FF181">
        <v>0</v>
      </c>
      <c r="FG181">
        <v>0</v>
      </c>
      <c r="FH181">
        <v>0</v>
      </c>
      <c r="FI181">
        <v>0</v>
      </c>
      <c r="FJ181">
        <v>0</v>
      </c>
      <c r="FK181">
        <v>0</v>
      </c>
      <c r="FL181">
        <v>0</v>
      </c>
      <c r="FM181">
        <v>0</v>
      </c>
      <c r="FN181">
        <v>0</v>
      </c>
      <c r="FO181">
        <v>0</v>
      </c>
      <c r="FP181">
        <v>0</v>
      </c>
      <c r="FQ181">
        <v>0</v>
      </c>
      <c r="FR181">
        <v>0</v>
      </c>
      <c r="FS181">
        <v>0</v>
      </c>
    </row>
    <row r="182" spans="1:175" x14ac:dyDescent="0.2">
      <c r="A182" t="s">
        <v>192</v>
      </c>
      <c r="B182" t="s">
        <v>203</v>
      </c>
      <c r="C182">
        <v>42186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N182">
        <v>0</v>
      </c>
      <c r="EO182">
        <v>0</v>
      </c>
      <c r="EP182">
        <v>0</v>
      </c>
      <c r="EQ182">
        <v>0</v>
      </c>
      <c r="ER182">
        <v>0</v>
      </c>
      <c r="ES182">
        <v>0</v>
      </c>
      <c r="ET182">
        <v>0</v>
      </c>
      <c r="EU182">
        <v>0</v>
      </c>
      <c r="EV182">
        <v>0</v>
      </c>
      <c r="EW182">
        <v>0</v>
      </c>
      <c r="EX182">
        <v>0</v>
      </c>
      <c r="EY182">
        <v>0</v>
      </c>
      <c r="EZ182">
        <v>0</v>
      </c>
      <c r="FA182">
        <v>0</v>
      </c>
      <c r="FB182">
        <v>0</v>
      </c>
      <c r="FC182">
        <v>0</v>
      </c>
      <c r="FD182">
        <v>0</v>
      </c>
      <c r="FE182">
        <v>0</v>
      </c>
      <c r="FF182">
        <v>0</v>
      </c>
      <c r="FG182">
        <v>0</v>
      </c>
      <c r="FH182">
        <v>0</v>
      </c>
      <c r="FI182">
        <v>0</v>
      </c>
      <c r="FJ182">
        <v>0</v>
      </c>
      <c r="FK182">
        <v>0</v>
      </c>
      <c r="FL182">
        <v>0</v>
      </c>
      <c r="FM182">
        <v>0</v>
      </c>
      <c r="FN182">
        <v>0</v>
      </c>
      <c r="FO182">
        <v>0</v>
      </c>
      <c r="FP182">
        <v>0</v>
      </c>
      <c r="FQ182">
        <v>0</v>
      </c>
      <c r="FR182">
        <v>0</v>
      </c>
      <c r="FS182">
        <v>0</v>
      </c>
    </row>
    <row r="183" spans="1:175" x14ac:dyDescent="0.2">
      <c r="A183" t="s">
        <v>192</v>
      </c>
      <c r="B183" t="s">
        <v>203</v>
      </c>
      <c r="C183">
        <v>42213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0</v>
      </c>
      <c r="DO183">
        <v>0</v>
      </c>
      <c r="DP183">
        <v>0</v>
      </c>
      <c r="DQ183">
        <v>0</v>
      </c>
      <c r="DR183">
        <v>0</v>
      </c>
      <c r="DS183">
        <v>0</v>
      </c>
      <c r="DT183">
        <v>0</v>
      </c>
      <c r="DU183">
        <v>0</v>
      </c>
      <c r="DV183">
        <v>0</v>
      </c>
      <c r="DW183">
        <v>0</v>
      </c>
      <c r="DX183">
        <v>0</v>
      </c>
      <c r="DY183">
        <v>0</v>
      </c>
      <c r="DZ183">
        <v>0</v>
      </c>
      <c r="EA183">
        <v>0</v>
      </c>
      <c r="EB183">
        <v>0</v>
      </c>
      <c r="EC183">
        <v>0</v>
      </c>
      <c r="ED183">
        <v>0</v>
      </c>
      <c r="EE183">
        <v>0</v>
      </c>
      <c r="EF183">
        <v>0</v>
      </c>
      <c r="EG183">
        <v>0</v>
      </c>
      <c r="EH183">
        <v>0</v>
      </c>
      <c r="EI183">
        <v>0</v>
      </c>
      <c r="EJ183">
        <v>0</v>
      </c>
      <c r="EK183">
        <v>0</v>
      </c>
      <c r="EL183">
        <v>0</v>
      </c>
      <c r="EM183">
        <v>0</v>
      </c>
      <c r="EN183">
        <v>0</v>
      </c>
      <c r="EO183">
        <v>0</v>
      </c>
      <c r="EP183">
        <v>0</v>
      </c>
      <c r="EQ183">
        <v>0</v>
      </c>
      <c r="ER183">
        <v>0</v>
      </c>
      <c r="ES183">
        <v>0</v>
      </c>
      <c r="ET183">
        <v>0</v>
      </c>
      <c r="EU183">
        <v>0</v>
      </c>
      <c r="EV183">
        <v>0</v>
      </c>
      <c r="EW183">
        <v>0</v>
      </c>
      <c r="EX183">
        <v>0</v>
      </c>
      <c r="EY183">
        <v>0</v>
      </c>
      <c r="EZ183">
        <v>0</v>
      </c>
      <c r="FA183">
        <v>0</v>
      </c>
      <c r="FB183">
        <v>0</v>
      </c>
      <c r="FC183">
        <v>0</v>
      </c>
      <c r="FD183">
        <v>0</v>
      </c>
      <c r="FE183">
        <v>0</v>
      </c>
      <c r="FF183">
        <v>0</v>
      </c>
      <c r="FG183">
        <v>0</v>
      </c>
      <c r="FH183">
        <v>0</v>
      </c>
      <c r="FI183">
        <v>0</v>
      </c>
      <c r="FJ183">
        <v>0</v>
      </c>
      <c r="FK183">
        <v>0</v>
      </c>
      <c r="FL183">
        <v>0</v>
      </c>
      <c r="FM183">
        <v>0</v>
      </c>
      <c r="FN183">
        <v>0</v>
      </c>
      <c r="FO183">
        <v>0</v>
      </c>
      <c r="FP183">
        <v>0</v>
      </c>
      <c r="FQ183">
        <v>0</v>
      </c>
      <c r="FR183">
        <v>0</v>
      </c>
      <c r="FS183">
        <v>0</v>
      </c>
    </row>
    <row r="184" spans="1:175" x14ac:dyDescent="0.2">
      <c r="A184" t="s">
        <v>192</v>
      </c>
      <c r="B184" t="s">
        <v>203</v>
      </c>
      <c r="C184">
        <v>42214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0</v>
      </c>
      <c r="DK184">
        <v>0</v>
      </c>
      <c r="DL184">
        <v>0</v>
      </c>
      <c r="DM184">
        <v>0</v>
      </c>
      <c r="DN184">
        <v>0</v>
      </c>
      <c r="DO184">
        <v>0</v>
      </c>
      <c r="DP184">
        <v>0</v>
      </c>
      <c r="DQ184">
        <v>0</v>
      </c>
      <c r="DR184">
        <v>0</v>
      </c>
      <c r="DS184">
        <v>0</v>
      </c>
      <c r="DT184">
        <v>0</v>
      </c>
      <c r="DU184">
        <v>0</v>
      </c>
      <c r="DV184">
        <v>0</v>
      </c>
      <c r="DW184">
        <v>0</v>
      </c>
      <c r="DX184">
        <v>0</v>
      </c>
      <c r="DY184">
        <v>0</v>
      </c>
      <c r="DZ184">
        <v>0</v>
      </c>
      <c r="EA184">
        <v>0</v>
      </c>
      <c r="EB184">
        <v>0</v>
      </c>
      <c r="EC184">
        <v>0</v>
      </c>
      <c r="ED184">
        <v>0</v>
      </c>
      <c r="EE184">
        <v>0</v>
      </c>
      <c r="EF184">
        <v>0</v>
      </c>
      <c r="EG184">
        <v>0</v>
      </c>
      <c r="EH184">
        <v>0</v>
      </c>
      <c r="EI184">
        <v>0</v>
      </c>
      <c r="EJ184">
        <v>0</v>
      </c>
      <c r="EK184">
        <v>0</v>
      </c>
      <c r="EL184">
        <v>0</v>
      </c>
      <c r="EM184">
        <v>0</v>
      </c>
      <c r="EN184">
        <v>0</v>
      </c>
      <c r="EO184">
        <v>0</v>
      </c>
      <c r="EP184">
        <v>0</v>
      </c>
      <c r="EQ184">
        <v>0</v>
      </c>
      <c r="ER184">
        <v>0</v>
      </c>
      <c r="ES184">
        <v>0</v>
      </c>
      <c r="ET184">
        <v>0</v>
      </c>
      <c r="EU184">
        <v>0</v>
      </c>
      <c r="EV184">
        <v>0</v>
      </c>
      <c r="EW184">
        <v>0</v>
      </c>
      <c r="EX184">
        <v>0</v>
      </c>
      <c r="EY184">
        <v>0</v>
      </c>
      <c r="EZ184">
        <v>0</v>
      </c>
      <c r="FA184">
        <v>0</v>
      </c>
      <c r="FB184">
        <v>0</v>
      </c>
      <c r="FC184">
        <v>0</v>
      </c>
      <c r="FD184">
        <v>0</v>
      </c>
      <c r="FE184">
        <v>0</v>
      </c>
      <c r="FF184">
        <v>0</v>
      </c>
      <c r="FG184">
        <v>0</v>
      </c>
      <c r="FH184">
        <v>0</v>
      </c>
      <c r="FI184">
        <v>0</v>
      </c>
      <c r="FJ184">
        <v>0</v>
      </c>
      <c r="FK184">
        <v>0</v>
      </c>
      <c r="FL184">
        <v>0</v>
      </c>
      <c r="FM184">
        <v>0</v>
      </c>
      <c r="FN184">
        <v>0</v>
      </c>
      <c r="FO184">
        <v>0</v>
      </c>
      <c r="FP184">
        <v>0</v>
      </c>
      <c r="FQ184">
        <v>0</v>
      </c>
      <c r="FR184">
        <v>0</v>
      </c>
      <c r="FS184">
        <v>0</v>
      </c>
    </row>
    <row r="185" spans="1:175" x14ac:dyDescent="0.2">
      <c r="A185" t="s">
        <v>192</v>
      </c>
      <c r="B185" t="s">
        <v>203</v>
      </c>
      <c r="C185">
        <v>42233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0</v>
      </c>
      <c r="CA185">
        <v>0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0</v>
      </c>
      <c r="DK185">
        <v>0</v>
      </c>
      <c r="DL185">
        <v>0</v>
      </c>
      <c r="DM185">
        <v>0</v>
      </c>
      <c r="DN185">
        <v>0</v>
      </c>
      <c r="DO185">
        <v>0</v>
      </c>
      <c r="DP185">
        <v>0</v>
      </c>
      <c r="DQ185">
        <v>0</v>
      </c>
      <c r="DR185">
        <v>0</v>
      </c>
      <c r="DS185">
        <v>0</v>
      </c>
      <c r="DT185">
        <v>0</v>
      </c>
      <c r="DU185">
        <v>0</v>
      </c>
      <c r="DV185">
        <v>0</v>
      </c>
      <c r="DW185">
        <v>0</v>
      </c>
      <c r="DX185">
        <v>0</v>
      </c>
      <c r="DY185">
        <v>0</v>
      </c>
      <c r="DZ185">
        <v>0</v>
      </c>
      <c r="EA185">
        <v>0</v>
      </c>
      <c r="EB185">
        <v>0</v>
      </c>
      <c r="EC185">
        <v>0</v>
      </c>
      <c r="ED185">
        <v>0</v>
      </c>
      <c r="EE185">
        <v>0</v>
      </c>
      <c r="EF185">
        <v>0</v>
      </c>
      <c r="EG185">
        <v>0</v>
      </c>
      <c r="EH185">
        <v>0</v>
      </c>
      <c r="EI185">
        <v>0</v>
      </c>
      <c r="EJ185">
        <v>0</v>
      </c>
      <c r="EK185">
        <v>0</v>
      </c>
      <c r="EL185">
        <v>0</v>
      </c>
      <c r="EM185">
        <v>0</v>
      </c>
      <c r="EN185">
        <v>0</v>
      </c>
      <c r="EO185">
        <v>0</v>
      </c>
      <c r="EP185">
        <v>0</v>
      </c>
      <c r="EQ185">
        <v>0</v>
      </c>
      <c r="ER185">
        <v>0</v>
      </c>
      <c r="ES185">
        <v>0</v>
      </c>
      <c r="ET185">
        <v>0</v>
      </c>
      <c r="EU185">
        <v>0</v>
      </c>
      <c r="EV185">
        <v>0</v>
      </c>
      <c r="EW185">
        <v>0</v>
      </c>
      <c r="EX185">
        <v>0</v>
      </c>
      <c r="EY185">
        <v>0</v>
      </c>
      <c r="EZ185">
        <v>0</v>
      </c>
      <c r="FA185">
        <v>0</v>
      </c>
      <c r="FB185">
        <v>0</v>
      </c>
      <c r="FC185">
        <v>0</v>
      </c>
      <c r="FD185">
        <v>0</v>
      </c>
      <c r="FE185">
        <v>0</v>
      </c>
      <c r="FF185">
        <v>0</v>
      </c>
      <c r="FG185">
        <v>0</v>
      </c>
      <c r="FH185">
        <v>0</v>
      </c>
      <c r="FI185">
        <v>0</v>
      </c>
      <c r="FJ185">
        <v>0</v>
      </c>
      <c r="FK185">
        <v>0</v>
      </c>
      <c r="FL185">
        <v>0</v>
      </c>
      <c r="FM185">
        <v>0</v>
      </c>
      <c r="FN185">
        <v>0</v>
      </c>
      <c r="FO185">
        <v>0</v>
      </c>
      <c r="FP185">
        <v>0</v>
      </c>
      <c r="FQ185">
        <v>0</v>
      </c>
      <c r="FR185">
        <v>0</v>
      </c>
      <c r="FS185">
        <v>0</v>
      </c>
    </row>
    <row r="186" spans="1:175" x14ac:dyDescent="0.2">
      <c r="A186" t="s">
        <v>192</v>
      </c>
      <c r="B186" t="s">
        <v>203</v>
      </c>
      <c r="C186">
        <v>42234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>
        <v>0</v>
      </c>
      <c r="DH186">
        <v>0</v>
      </c>
      <c r="DI186">
        <v>0</v>
      </c>
      <c r="DJ186">
        <v>0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0</v>
      </c>
      <c r="DQ186">
        <v>0</v>
      </c>
      <c r="DR186">
        <v>0</v>
      </c>
      <c r="DS186">
        <v>0</v>
      </c>
      <c r="DT186">
        <v>0</v>
      </c>
      <c r="DU186">
        <v>0</v>
      </c>
      <c r="DV186">
        <v>0</v>
      </c>
      <c r="DW186">
        <v>0</v>
      </c>
      <c r="DX186">
        <v>0</v>
      </c>
      <c r="DY186">
        <v>0</v>
      </c>
      <c r="DZ186">
        <v>0</v>
      </c>
      <c r="EA186">
        <v>0</v>
      </c>
      <c r="EB186">
        <v>0</v>
      </c>
      <c r="EC186">
        <v>0</v>
      </c>
      <c r="ED186">
        <v>0</v>
      </c>
      <c r="EE186">
        <v>0</v>
      </c>
      <c r="EF186">
        <v>0</v>
      </c>
      <c r="EG186">
        <v>0</v>
      </c>
      <c r="EH186">
        <v>0</v>
      </c>
      <c r="EI186">
        <v>0</v>
      </c>
      <c r="EJ186">
        <v>0</v>
      </c>
      <c r="EK186">
        <v>0</v>
      </c>
      <c r="EL186">
        <v>0</v>
      </c>
      <c r="EM186">
        <v>0</v>
      </c>
      <c r="EN186">
        <v>0</v>
      </c>
      <c r="EO186">
        <v>0</v>
      </c>
      <c r="EP186">
        <v>0</v>
      </c>
      <c r="EQ186">
        <v>0</v>
      </c>
      <c r="ER186">
        <v>0</v>
      </c>
      <c r="ES186">
        <v>0</v>
      </c>
      <c r="ET186">
        <v>0</v>
      </c>
      <c r="EU186">
        <v>0</v>
      </c>
      <c r="EV186">
        <v>0</v>
      </c>
      <c r="EW186">
        <v>0</v>
      </c>
      <c r="EX186">
        <v>0</v>
      </c>
      <c r="EY186">
        <v>0</v>
      </c>
      <c r="EZ186">
        <v>0</v>
      </c>
      <c r="FA186">
        <v>0</v>
      </c>
      <c r="FB186">
        <v>0</v>
      </c>
      <c r="FC186">
        <v>0</v>
      </c>
      <c r="FD186">
        <v>0</v>
      </c>
      <c r="FE186">
        <v>0</v>
      </c>
      <c r="FF186">
        <v>0</v>
      </c>
      <c r="FG186">
        <v>0</v>
      </c>
      <c r="FH186">
        <v>0</v>
      </c>
      <c r="FI186">
        <v>0</v>
      </c>
      <c r="FJ186">
        <v>0</v>
      </c>
      <c r="FK186">
        <v>0</v>
      </c>
      <c r="FL186">
        <v>0</v>
      </c>
      <c r="FM186">
        <v>0</v>
      </c>
      <c r="FN186">
        <v>0</v>
      </c>
      <c r="FO186">
        <v>0</v>
      </c>
      <c r="FP186">
        <v>0</v>
      </c>
      <c r="FQ186">
        <v>0</v>
      </c>
      <c r="FR186">
        <v>0</v>
      </c>
      <c r="FS186">
        <v>0</v>
      </c>
    </row>
    <row r="187" spans="1:175" x14ac:dyDescent="0.2">
      <c r="A187" t="s">
        <v>192</v>
      </c>
      <c r="B187" t="s">
        <v>203</v>
      </c>
      <c r="C187">
        <v>42242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>
        <v>0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>
        <v>0</v>
      </c>
      <c r="DA187">
        <v>0</v>
      </c>
      <c r="DB187">
        <v>0</v>
      </c>
      <c r="DC187">
        <v>0</v>
      </c>
      <c r="DD187">
        <v>0</v>
      </c>
      <c r="DE187">
        <v>0</v>
      </c>
      <c r="DF187">
        <v>0</v>
      </c>
      <c r="DG187">
        <v>0</v>
      </c>
      <c r="DH187">
        <v>0</v>
      </c>
      <c r="DI187">
        <v>0</v>
      </c>
      <c r="DJ187">
        <v>0</v>
      </c>
      <c r="DK187">
        <v>0</v>
      </c>
      <c r="DL187">
        <v>0</v>
      </c>
      <c r="DM187">
        <v>0</v>
      </c>
      <c r="DN187">
        <v>0</v>
      </c>
      <c r="DO187">
        <v>0</v>
      </c>
      <c r="DP187">
        <v>0</v>
      </c>
      <c r="DQ187">
        <v>0</v>
      </c>
      <c r="DR187">
        <v>0</v>
      </c>
      <c r="DS187">
        <v>0</v>
      </c>
      <c r="DT187">
        <v>0</v>
      </c>
      <c r="DU187">
        <v>0</v>
      </c>
      <c r="DV187">
        <v>0</v>
      </c>
      <c r="DW187">
        <v>0</v>
      </c>
      <c r="DX187">
        <v>0</v>
      </c>
      <c r="DY187">
        <v>0</v>
      </c>
      <c r="DZ187">
        <v>0</v>
      </c>
      <c r="EA187">
        <v>0</v>
      </c>
      <c r="EB187">
        <v>0</v>
      </c>
      <c r="EC187">
        <v>0</v>
      </c>
      <c r="ED187">
        <v>0</v>
      </c>
      <c r="EE187">
        <v>0</v>
      </c>
      <c r="EF187">
        <v>0</v>
      </c>
      <c r="EG187">
        <v>0</v>
      </c>
      <c r="EH187">
        <v>0</v>
      </c>
      <c r="EI187">
        <v>0</v>
      </c>
      <c r="EJ187">
        <v>0</v>
      </c>
      <c r="EK187">
        <v>0</v>
      </c>
      <c r="EL187">
        <v>0</v>
      </c>
      <c r="EM187">
        <v>0</v>
      </c>
      <c r="EN187">
        <v>0</v>
      </c>
      <c r="EO187">
        <v>0</v>
      </c>
      <c r="EP187">
        <v>0</v>
      </c>
      <c r="EQ187">
        <v>0</v>
      </c>
      <c r="ER187">
        <v>0</v>
      </c>
      <c r="ES187">
        <v>0</v>
      </c>
      <c r="ET187">
        <v>0</v>
      </c>
      <c r="EU187">
        <v>0</v>
      </c>
      <c r="EV187">
        <v>0</v>
      </c>
      <c r="EW187">
        <v>0</v>
      </c>
      <c r="EX187">
        <v>0</v>
      </c>
      <c r="EY187">
        <v>0</v>
      </c>
      <c r="EZ187">
        <v>0</v>
      </c>
      <c r="FA187">
        <v>0</v>
      </c>
      <c r="FB187">
        <v>0</v>
      </c>
      <c r="FC187">
        <v>0</v>
      </c>
      <c r="FD187">
        <v>0</v>
      </c>
      <c r="FE187">
        <v>0</v>
      </c>
      <c r="FF187">
        <v>0</v>
      </c>
      <c r="FG187">
        <v>0</v>
      </c>
      <c r="FH187">
        <v>0</v>
      </c>
      <c r="FI187">
        <v>0</v>
      </c>
      <c r="FJ187">
        <v>0</v>
      </c>
      <c r="FK187">
        <v>0</v>
      </c>
      <c r="FL187">
        <v>0</v>
      </c>
      <c r="FM187">
        <v>0</v>
      </c>
      <c r="FN187">
        <v>0</v>
      </c>
      <c r="FO187">
        <v>0</v>
      </c>
      <c r="FP187">
        <v>0</v>
      </c>
      <c r="FQ187">
        <v>0</v>
      </c>
      <c r="FR187">
        <v>0</v>
      </c>
      <c r="FS187">
        <v>0</v>
      </c>
    </row>
    <row r="188" spans="1:175" x14ac:dyDescent="0.2">
      <c r="A188" t="s">
        <v>192</v>
      </c>
      <c r="B188" t="s">
        <v>203</v>
      </c>
      <c r="C188">
        <v>42243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0</v>
      </c>
      <c r="DM188">
        <v>0</v>
      </c>
      <c r="DN188">
        <v>0</v>
      </c>
      <c r="DO188">
        <v>0</v>
      </c>
      <c r="DP188">
        <v>0</v>
      </c>
      <c r="DQ188">
        <v>0</v>
      </c>
      <c r="DR188">
        <v>0</v>
      </c>
      <c r="DS188">
        <v>0</v>
      </c>
      <c r="DT188">
        <v>0</v>
      </c>
      <c r="DU188">
        <v>0</v>
      </c>
      <c r="DV188">
        <v>0</v>
      </c>
      <c r="DW188">
        <v>0</v>
      </c>
      <c r="DX188">
        <v>0</v>
      </c>
      <c r="DY188">
        <v>0</v>
      </c>
      <c r="DZ188">
        <v>0</v>
      </c>
      <c r="EA188">
        <v>0</v>
      </c>
      <c r="EB188">
        <v>0</v>
      </c>
      <c r="EC188">
        <v>0</v>
      </c>
      <c r="ED188">
        <v>0</v>
      </c>
      <c r="EE188">
        <v>0</v>
      </c>
      <c r="EF188">
        <v>0</v>
      </c>
      <c r="EG188">
        <v>0</v>
      </c>
      <c r="EH188">
        <v>0</v>
      </c>
      <c r="EI188">
        <v>0</v>
      </c>
      <c r="EJ188">
        <v>0</v>
      </c>
      <c r="EK188">
        <v>0</v>
      </c>
      <c r="EL188">
        <v>0</v>
      </c>
      <c r="EM188">
        <v>0</v>
      </c>
      <c r="EN188">
        <v>0</v>
      </c>
      <c r="EO188">
        <v>0</v>
      </c>
      <c r="EP188">
        <v>0</v>
      </c>
      <c r="EQ188">
        <v>0</v>
      </c>
      <c r="ER188">
        <v>0</v>
      </c>
      <c r="ES188">
        <v>0</v>
      </c>
      <c r="ET188">
        <v>0</v>
      </c>
      <c r="EU188">
        <v>0</v>
      </c>
      <c r="EV188">
        <v>0</v>
      </c>
      <c r="EW188">
        <v>0</v>
      </c>
      <c r="EX188">
        <v>0</v>
      </c>
      <c r="EY188">
        <v>0</v>
      </c>
      <c r="EZ188">
        <v>0</v>
      </c>
      <c r="FA188">
        <v>0</v>
      </c>
      <c r="FB188">
        <v>0</v>
      </c>
      <c r="FC188">
        <v>0</v>
      </c>
      <c r="FD188">
        <v>0</v>
      </c>
      <c r="FE188">
        <v>0</v>
      </c>
      <c r="FF188">
        <v>0</v>
      </c>
      <c r="FG188">
        <v>0</v>
      </c>
      <c r="FH188">
        <v>0</v>
      </c>
      <c r="FI188">
        <v>0</v>
      </c>
      <c r="FJ188">
        <v>0</v>
      </c>
      <c r="FK188">
        <v>0</v>
      </c>
      <c r="FL188">
        <v>0</v>
      </c>
      <c r="FM188">
        <v>0</v>
      </c>
      <c r="FN188">
        <v>0</v>
      </c>
      <c r="FO188">
        <v>0</v>
      </c>
      <c r="FP188">
        <v>0</v>
      </c>
      <c r="FQ188">
        <v>0</v>
      </c>
      <c r="FR188">
        <v>0</v>
      </c>
      <c r="FS188">
        <v>0</v>
      </c>
    </row>
    <row r="189" spans="1:175" x14ac:dyDescent="0.2">
      <c r="A189" t="s">
        <v>192</v>
      </c>
      <c r="B189" t="s">
        <v>203</v>
      </c>
      <c r="C189">
        <v>42244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A189">
        <v>0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>
        <v>0</v>
      </c>
      <c r="DA189">
        <v>0</v>
      </c>
      <c r="DB189">
        <v>0</v>
      </c>
      <c r="DC189">
        <v>0</v>
      </c>
      <c r="DD189">
        <v>0</v>
      </c>
      <c r="DE189">
        <v>0</v>
      </c>
      <c r="DF189">
        <v>0</v>
      </c>
      <c r="DG189">
        <v>0</v>
      </c>
      <c r="DH189">
        <v>0</v>
      </c>
      <c r="DI189">
        <v>0</v>
      </c>
      <c r="DJ189">
        <v>0</v>
      </c>
      <c r="DK189">
        <v>0</v>
      </c>
      <c r="DL189">
        <v>0</v>
      </c>
      <c r="DM189">
        <v>0</v>
      </c>
      <c r="DN189">
        <v>0</v>
      </c>
      <c r="DO189">
        <v>0</v>
      </c>
      <c r="DP189">
        <v>0</v>
      </c>
      <c r="DQ189">
        <v>0</v>
      </c>
      <c r="DR189">
        <v>0</v>
      </c>
      <c r="DS189">
        <v>0</v>
      </c>
      <c r="DT189">
        <v>0</v>
      </c>
      <c r="DU189">
        <v>0</v>
      </c>
      <c r="DV189">
        <v>0</v>
      </c>
      <c r="DW189">
        <v>0</v>
      </c>
      <c r="DX189">
        <v>0</v>
      </c>
      <c r="DY189">
        <v>0</v>
      </c>
      <c r="DZ189">
        <v>0</v>
      </c>
      <c r="EA189">
        <v>0</v>
      </c>
      <c r="EB189">
        <v>0</v>
      </c>
      <c r="EC189">
        <v>0</v>
      </c>
      <c r="ED189">
        <v>0</v>
      </c>
      <c r="EE189">
        <v>0</v>
      </c>
      <c r="EF189">
        <v>0</v>
      </c>
      <c r="EG189">
        <v>0</v>
      </c>
      <c r="EH189">
        <v>0</v>
      </c>
      <c r="EI189">
        <v>0</v>
      </c>
      <c r="EJ189">
        <v>0</v>
      </c>
      <c r="EK189">
        <v>0</v>
      </c>
      <c r="EL189">
        <v>0</v>
      </c>
      <c r="EM189">
        <v>0</v>
      </c>
      <c r="EN189">
        <v>0</v>
      </c>
      <c r="EO189">
        <v>0</v>
      </c>
      <c r="EP189">
        <v>0</v>
      </c>
      <c r="EQ189">
        <v>0</v>
      </c>
      <c r="ER189">
        <v>0</v>
      </c>
      <c r="ES189">
        <v>0</v>
      </c>
      <c r="ET189">
        <v>0</v>
      </c>
      <c r="EU189">
        <v>0</v>
      </c>
      <c r="EV189">
        <v>0</v>
      </c>
      <c r="EW189">
        <v>0</v>
      </c>
      <c r="EX189">
        <v>0</v>
      </c>
      <c r="EY189">
        <v>0</v>
      </c>
      <c r="EZ189">
        <v>0</v>
      </c>
      <c r="FA189">
        <v>0</v>
      </c>
      <c r="FB189">
        <v>0</v>
      </c>
      <c r="FC189">
        <v>0</v>
      </c>
      <c r="FD189">
        <v>0</v>
      </c>
      <c r="FE189">
        <v>0</v>
      </c>
      <c r="FF189">
        <v>0</v>
      </c>
      <c r="FG189">
        <v>0</v>
      </c>
      <c r="FH189">
        <v>0</v>
      </c>
      <c r="FI189">
        <v>0</v>
      </c>
      <c r="FJ189">
        <v>0</v>
      </c>
      <c r="FK189">
        <v>0</v>
      </c>
      <c r="FL189">
        <v>0</v>
      </c>
      <c r="FM189">
        <v>0</v>
      </c>
      <c r="FN189">
        <v>0</v>
      </c>
      <c r="FO189">
        <v>0</v>
      </c>
      <c r="FP189">
        <v>0</v>
      </c>
      <c r="FQ189">
        <v>0</v>
      </c>
      <c r="FR189">
        <v>0</v>
      </c>
      <c r="FS189">
        <v>0</v>
      </c>
    </row>
    <row r="190" spans="1:175" x14ac:dyDescent="0.2">
      <c r="A190" t="s">
        <v>192</v>
      </c>
      <c r="B190" t="s">
        <v>203</v>
      </c>
      <c r="C190">
        <v>42256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>
        <v>0</v>
      </c>
      <c r="DR190">
        <v>0</v>
      </c>
      <c r="DS190">
        <v>0</v>
      </c>
      <c r="DT190">
        <v>0</v>
      </c>
      <c r="DU190">
        <v>0</v>
      </c>
      <c r="DV190">
        <v>0</v>
      </c>
      <c r="DW190">
        <v>0</v>
      </c>
      <c r="DX190">
        <v>0</v>
      </c>
      <c r="DY190">
        <v>0</v>
      </c>
      <c r="DZ190">
        <v>0</v>
      </c>
      <c r="EA190">
        <v>0</v>
      </c>
      <c r="EB190">
        <v>0</v>
      </c>
      <c r="EC190">
        <v>0</v>
      </c>
      <c r="ED190">
        <v>0</v>
      </c>
      <c r="EE190">
        <v>0</v>
      </c>
      <c r="EF190">
        <v>0</v>
      </c>
      <c r="EG190">
        <v>0</v>
      </c>
      <c r="EH190">
        <v>0</v>
      </c>
      <c r="EI190">
        <v>0</v>
      </c>
      <c r="EJ190">
        <v>0</v>
      </c>
      <c r="EK190">
        <v>0</v>
      </c>
      <c r="EL190">
        <v>0</v>
      </c>
      <c r="EM190">
        <v>0</v>
      </c>
      <c r="EN190">
        <v>0</v>
      </c>
      <c r="EO190">
        <v>0</v>
      </c>
      <c r="EP190">
        <v>0</v>
      </c>
      <c r="EQ190">
        <v>0</v>
      </c>
      <c r="ER190">
        <v>0</v>
      </c>
      <c r="ES190">
        <v>0</v>
      </c>
      <c r="ET190">
        <v>0</v>
      </c>
      <c r="EU190">
        <v>0</v>
      </c>
      <c r="EV190">
        <v>0</v>
      </c>
      <c r="EW190">
        <v>0</v>
      </c>
      <c r="EX190">
        <v>0</v>
      </c>
      <c r="EY190">
        <v>0</v>
      </c>
      <c r="EZ190">
        <v>0</v>
      </c>
      <c r="FA190">
        <v>0</v>
      </c>
      <c r="FB190">
        <v>0</v>
      </c>
      <c r="FC190">
        <v>0</v>
      </c>
      <c r="FD190">
        <v>0</v>
      </c>
      <c r="FE190">
        <v>0</v>
      </c>
      <c r="FF190">
        <v>0</v>
      </c>
      <c r="FG190">
        <v>0</v>
      </c>
      <c r="FH190">
        <v>0</v>
      </c>
      <c r="FI190">
        <v>0</v>
      </c>
      <c r="FJ190">
        <v>0</v>
      </c>
      <c r="FK190">
        <v>0</v>
      </c>
      <c r="FL190">
        <v>0</v>
      </c>
      <c r="FM190">
        <v>0</v>
      </c>
      <c r="FN190">
        <v>0</v>
      </c>
      <c r="FO190">
        <v>0</v>
      </c>
      <c r="FP190">
        <v>0</v>
      </c>
      <c r="FQ190">
        <v>0</v>
      </c>
      <c r="FR190">
        <v>0</v>
      </c>
      <c r="FS190">
        <v>0</v>
      </c>
    </row>
    <row r="191" spans="1:175" x14ac:dyDescent="0.2">
      <c r="A191" t="s">
        <v>192</v>
      </c>
      <c r="B191" t="s">
        <v>203</v>
      </c>
      <c r="C191">
        <v>42257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>
        <v>0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0</v>
      </c>
      <c r="DH191">
        <v>0</v>
      </c>
      <c r="DI191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0</v>
      </c>
      <c r="DP191">
        <v>0</v>
      </c>
      <c r="DQ191">
        <v>0</v>
      </c>
      <c r="DR191">
        <v>0</v>
      </c>
      <c r="DS191">
        <v>0</v>
      </c>
      <c r="DT191">
        <v>0</v>
      </c>
      <c r="DU191">
        <v>0</v>
      </c>
      <c r="DV191">
        <v>0</v>
      </c>
      <c r="DW191">
        <v>0</v>
      </c>
      <c r="DX191">
        <v>0</v>
      </c>
      <c r="DY191">
        <v>0</v>
      </c>
      <c r="DZ191">
        <v>0</v>
      </c>
      <c r="EA191">
        <v>0</v>
      </c>
      <c r="EB191">
        <v>0</v>
      </c>
      <c r="EC191">
        <v>0</v>
      </c>
      <c r="ED191">
        <v>0</v>
      </c>
      <c r="EE191">
        <v>0</v>
      </c>
      <c r="EF191">
        <v>0</v>
      </c>
      <c r="EG191">
        <v>0</v>
      </c>
      <c r="EH191">
        <v>0</v>
      </c>
      <c r="EI191">
        <v>0</v>
      </c>
      <c r="EJ191">
        <v>0</v>
      </c>
      <c r="EK191">
        <v>0</v>
      </c>
      <c r="EL191">
        <v>0</v>
      </c>
      <c r="EM191">
        <v>0</v>
      </c>
      <c r="EN191">
        <v>0</v>
      </c>
      <c r="EO191">
        <v>0</v>
      </c>
      <c r="EP191">
        <v>0</v>
      </c>
      <c r="EQ191">
        <v>0</v>
      </c>
      <c r="ER191">
        <v>0</v>
      </c>
      <c r="ES191">
        <v>0</v>
      </c>
      <c r="ET191">
        <v>0</v>
      </c>
      <c r="EU191">
        <v>0</v>
      </c>
      <c r="EV191">
        <v>0</v>
      </c>
      <c r="EW191">
        <v>0</v>
      </c>
      <c r="EX191">
        <v>0</v>
      </c>
      <c r="EY191">
        <v>0</v>
      </c>
      <c r="EZ191">
        <v>0</v>
      </c>
      <c r="FA191">
        <v>0</v>
      </c>
      <c r="FB191">
        <v>0</v>
      </c>
      <c r="FC191">
        <v>0</v>
      </c>
      <c r="FD191">
        <v>0</v>
      </c>
      <c r="FE191">
        <v>0</v>
      </c>
      <c r="FF191">
        <v>0</v>
      </c>
      <c r="FG191">
        <v>0</v>
      </c>
      <c r="FH191">
        <v>0</v>
      </c>
      <c r="FI191">
        <v>0</v>
      </c>
      <c r="FJ191">
        <v>0</v>
      </c>
      <c r="FK191">
        <v>0</v>
      </c>
      <c r="FL191">
        <v>0</v>
      </c>
      <c r="FM191">
        <v>0</v>
      </c>
      <c r="FN191">
        <v>0</v>
      </c>
      <c r="FO191">
        <v>0</v>
      </c>
      <c r="FP191">
        <v>0</v>
      </c>
      <c r="FQ191">
        <v>0</v>
      </c>
      <c r="FR191">
        <v>0</v>
      </c>
      <c r="FS191">
        <v>0</v>
      </c>
    </row>
    <row r="192" spans="1:175" x14ac:dyDescent="0.2">
      <c r="A192" t="s">
        <v>192</v>
      </c>
      <c r="B192" t="s">
        <v>203</v>
      </c>
      <c r="C192">
        <v>42258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>
        <v>0</v>
      </c>
      <c r="DR192">
        <v>0</v>
      </c>
      <c r="DS192">
        <v>0</v>
      </c>
      <c r="DT192">
        <v>0</v>
      </c>
      <c r="DU192">
        <v>0</v>
      </c>
      <c r="DV192">
        <v>0</v>
      </c>
      <c r="DW192">
        <v>0</v>
      </c>
      <c r="DX192">
        <v>0</v>
      </c>
      <c r="DY192">
        <v>0</v>
      </c>
      <c r="DZ192">
        <v>0</v>
      </c>
      <c r="EA192">
        <v>0</v>
      </c>
      <c r="EB192">
        <v>0</v>
      </c>
      <c r="EC192">
        <v>0</v>
      </c>
      <c r="ED192">
        <v>0</v>
      </c>
      <c r="EE192">
        <v>0</v>
      </c>
      <c r="EF192">
        <v>0</v>
      </c>
      <c r="EG192">
        <v>0</v>
      </c>
      <c r="EH192">
        <v>0</v>
      </c>
      <c r="EI192">
        <v>0</v>
      </c>
      <c r="EJ192">
        <v>0</v>
      </c>
      <c r="EK192">
        <v>0</v>
      </c>
      <c r="EL192">
        <v>0</v>
      </c>
      <c r="EM192">
        <v>0</v>
      </c>
      <c r="EN192">
        <v>0</v>
      </c>
      <c r="EO192">
        <v>0</v>
      </c>
      <c r="EP192">
        <v>0</v>
      </c>
      <c r="EQ192">
        <v>0</v>
      </c>
      <c r="ER192">
        <v>0</v>
      </c>
      <c r="ES192">
        <v>0</v>
      </c>
      <c r="ET192">
        <v>0</v>
      </c>
      <c r="EU192">
        <v>0</v>
      </c>
      <c r="EV192">
        <v>0</v>
      </c>
      <c r="EW192">
        <v>0</v>
      </c>
      <c r="EX192">
        <v>0</v>
      </c>
      <c r="EY192">
        <v>0</v>
      </c>
      <c r="EZ192">
        <v>0</v>
      </c>
      <c r="FA192">
        <v>0</v>
      </c>
      <c r="FB192">
        <v>0</v>
      </c>
      <c r="FC192">
        <v>0</v>
      </c>
      <c r="FD192">
        <v>0</v>
      </c>
      <c r="FE192">
        <v>0</v>
      </c>
      <c r="FF192">
        <v>0</v>
      </c>
      <c r="FG192">
        <v>0</v>
      </c>
      <c r="FH192">
        <v>0</v>
      </c>
      <c r="FI192">
        <v>0</v>
      </c>
      <c r="FJ192">
        <v>0</v>
      </c>
      <c r="FK192">
        <v>0</v>
      </c>
      <c r="FL192">
        <v>0</v>
      </c>
      <c r="FM192">
        <v>0</v>
      </c>
      <c r="FN192">
        <v>0</v>
      </c>
      <c r="FO192">
        <v>0</v>
      </c>
      <c r="FP192">
        <v>0</v>
      </c>
      <c r="FQ192">
        <v>0</v>
      </c>
      <c r="FR192">
        <v>0</v>
      </c>
      <c r="FS192">
        <v>0</v>
      </c>
    </row>
    <row r="193" spans="1:175" x14ac:dyDescent="0.2">
      <c r="A193" t="s">
        <v>192</v>
      </c>
      <c r="B193" t="s">
        <v>203</v>
      </c>
      <c r="C193" t="s">
        <v>2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0</v>
      </c>
      <c r="DK193">
        <v>0</v>
      </c>
      <c r="DL193">
        <v>0</v>
      </c>
      <c r="DM193">
        <v>0</v>
      </c>
      <c r="DN193">
        <v>0</v>
      </c>
      <c r="DO193">
        <v>0</v>
      </c>
      <c r="DP193">
        <v>0</v>
      </c>
      <c r="DQ193">
        <v>0</v>
      </c>
      <c r="DR193">
        <v>0</v>
      </c>
      <c r="DS193">
        <v>0</v>
      </c>
      <c r="DT193">
        <v>0</v>
      </c>
      <c r="DU193">
        <v>0</v>
      </c>
      <c r="DV193">
        <v>0</v>
      </c>
      <c r="DW193">
        <v>0</v>
      </c>
      <c r="DX193">
        <v>0</v>
      </c>
      <c r="DY193">
        <v>0</v>
      </c>
      <c r="DZ193">
        <v>0</v>
      </c>
      <c r="EA193">
        <v>0</v>
      </c>
      <c r="EB193">
        <v>0</v>
      </c>
      <c r="EC193">
        <v>0</v>
      </c>
      <c r="ED193">
        <v>0</v>
      </c>
      <c r="EE193">
        <v>0</v>
      </c>
      <c r="EF193">
        <v>0</v>
      </c>
      <c r="EG193">
        <v>0</v>
      </c>
      <c r="EH193">
        <v>0</v>
      </c>
      <c r="EI193">
        <v>0</v>
      </c>
      <c r="EJ193">
        <v>0</v>
      </c>
      <c r="EK193">
        <v>0</v>
      </c>
      <c r="EL193">
        <v>0</v>
      </c>
      <c r="EM193">
        <v>0</v>
      </c>
      <c r="EN193">
        <v>0</v>
      </c>
      <c r="EO193">
        <v>0</v>
      </c>
      <c r="EP193">
        <v>0</v>
      </c>
      <c r="EQ193">
        <v>0</v>
      </c>
      <c r="ER193">
        <v>0</v>
      </c>
      <c r="ES193">
        <v>0</v>
      </c>
      <c r="ET193">
        <v>0</v>
      </c>
      <c r="EU193">
        <v>0</v>
      </c>
      <c r="EV193">
        <v>0</v>
      </c>
      <c r="EW193">
        <v>0</v>
      </c>
      <c r="EX193">
        <v>0</v>
      </c>
      <c r="EY193">
        <v>0</v>
      </c>
      <c r="EZ193">
        <v>0</v>
      </c>
      <c r="FA193">
        <v>0</v>
      </c>
      <c r="FB193">
        <v>0</v>
      </c>
      <c r="FC193">
        <v>0</v>
      </c>
      <c r="FD193">
        <v>0</v>
      </c>
      <c r="FE193">
        <v>0</v>
      </c>
      <c r="FF193">
        <v>0</v>
      </c>
      <c r="FG193">
        <v>0</v>
      </c>
      <c r="FH193">
        <v>0</v>
      </c>
      <c r="FI193">
        <v>0</v>
      </c>
      <c r="FJ193">
        <v>0</v>
      </c>
      <c r="FK193">
        <v>0</v>
      </c>
      <c r="FL193">
        <v>0</v>
      </c>
      <c r="FM193">
        <v>0</v>
      </c>
      <c r="FN193">
        <v>0</v>
      </c>
      <c r="FO193">
        <v>0</v>
      </c>
      <c r="FP193">
        <v>0</v>
      </c>
      <c r="FQ193">
        <v>0</v>
      </c>
      <c r="FR193">
        <v>0</v>
      </c>
      <c r="FS193">
        <v>0</v>
      </c>
    </row>
    <row r="194" spans="1:175" x14ac:dyDescent="0.2">
      <c r="A194" t="s">
        <v>193</v>
      </c>
      <c r="B194" t="s">
        <v>202</v>
      </c>
      <c r="C194">
        <v>42167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>
        <v>0</v>
      </c>
      <c r="DQ194">
        <v>0</v>
      </c>
      <c r="DR194">
        <v>0</v>
      </c>
      <c r="DS194">
        <v>0</v>
      </c>
      <c r="DT194">
        <v>0</v>
      </c>
      <c r="DU194">
        <v>0</v>
      </c>
      <c r="DV194">
        <v>0</v>
      </c>
      <c r="DW194">
        <v>0</v>
      </c>
      <c r="DX194">
        <v>0</v>
      </c>
      <c r="DY194">
        <v>0</v>
      </c>
      <c r="DZ194">
        <v>0</v>
      </c>
      <c r="EA194">
        <v>0</v>
      </c>
      <c r="EB194">
        <v>0</v>
      </c>
      <c r="EC194">
        <v>0</v>
      </c>
      <c r="ED194">
        <v>0</v>
      </c>
      <c r="EE194">
        <v>0</v>
      </c>
      <c r="EF194">
        <v>0</v>
      </c>
      <c r="EG194">
        <v>0</v>
      </c>
      <c r="EH194">
        <v>0</v>
      </c>
      <c r="EI194">
        <v>0</v>
      </c>
      <c r="EJ194">
        <v>0</v>
      </c>
      <c r="EK194">
        <v>0</v>
      </c>
      <c r="EL194">
        <v>0</v>
      </c>
      <c r="EM194">
        <v>0</v>
      </c>
      <c r="EN194">
        <v>0</v>
      </c>
      <c r="EO194">
        <v>0</v>
      </c>
      <c r="EP194">
        <v>0</v>
      </c>
      <c r="EQ194">
        <v>0</v>
      </c>
      <c r="ER194">
        <v>0</v>
      </c>
      <c r="ES194">
        <v>0</v>
      </c>
      <c r="ET194">
        <v>0</v>
      </c>
      <c r="EU194">
        <v>0</v>
      </c>
      <c r="EV194">
        <v>0</v>
      </c>
      <c r="EW194">
        <v>0</v>
      </c>
      <c r="EX194">
        <v>0</v>
      </c>
      <c r="EY194">
        <v>0</v>
      </c>
      <c r="EZ194">
        <v>0</v>
      </c>
      <c r="FA194">
        <v>0</v>
      </c>
      <c r="FB194">
        <v>0</v>
      </c>
      <c r="FC194">
        <v>0</v>
      </c>
      <c r="FD194">
        <v>0</v>
      </c>
      <c r="FE194">
        <v>0</v>
      </c>
      <c r="FF194">
        <v>0</v>
      </c>
      <c r="FG194">
        <v>0</v>
      </c>
      <c r="FH194">
        <v>0</v>
      </c>
      <c r="FI194">
        <v>0</v>
      </c>
      <c r="FJ194">
        <v>0</v>
      </c>
      <c r="FK194">
        <v>0</v>
      </c>
      <c r="FL194">
        <v>0</v>
      </c>
      <c r="FM194">
        <v>0</v>
      </c>
      <c r="FN194">
        <v>0</v>
      </c>
      <c r="FO194">
        <v>0</v>
      </c>
      <c r="FP194">
        <v>0</v>
      </c>
      <c r="FQ194">
        <v>0</v>
      </c>
      <c r="FR194">
        <v>0</v>
      </c>
      <c r="FS194">
        <v>0</v>
      </c>
    </row>
    <row r="195" spans="1:175" x14ac:dyDescent="0.2">
      <c r="A195" t="s">
        <v>193</v>
      </c>
      <c r="B195" t="s">
        <v>202</v>
      </c>
      <c r="C195">
        <v>42180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>
        <v>0</v>
      </c>
      <c r="DQ195">
        <v>0</v>
      </c>
      <c r="DR195">
        <v>0</v>
      </c>
      <c r="DS195">
        <v>0</v>
      </c>
      <c r="DT195">
        <v>0</v>
      </c>
      <c r="DU195">
        <v>0</v>
      </c>
      <c r="DV195">
        <v>0</v>
      </c>
      <c r="DW195">
        <v>0</v>
      </c>
      <c r="DX195">
        <v>0</v>
      </c>
      <c r="DY195">
        <v>0</v>
      </c>
      <c r="DZ195">
        <v>0</v>
      </c>
      <c r="EA195">
        <v>0</v>
      </c>
      <c r="EB195">
        <v>0</v>
      </c>
      <c r="EC195">
        <v>0</v>
      </c>
      <c r="ED195">
        <v>0</v>
      </c>
      <c r="EE195">
        <v>0</v>
      </c>
      <c r="EF195">
        <v>0</v>
      </c>
      <c r="EG195">
        <v>0</v>
      </c>
      <c r="EH195">
        <v>0</v>
      </c>
      <c r="EI195">
        <v>0</v>
      </c>
      <c r="EJ195">
        <v>0</v>
      </c>
      <c r="EK195">
        <v>0</v>
      </c>
      <c r="EL195">
        <v>0</v>
      </c>
      <c r="EM195">
        <v>0</v>
      </c>
      <c r="EN195">
        <v>0</v>
      </c>
      <c r="EO195">
        <v>0</v>
      </c>
      <c r="EP195">
        <v>0</v>
      </c>
      <c r="EQ195">
        <v>0</v>
      </c>
      <c r="ER195">
        <v>0</v>
      </c>
      <c r="ES195">
        <v>0</v>
      </c>
      <c r="ET195">
        <v>0</v>
      </c>
      <c r="EU195">
        <v>0</v>
      </c>
      <c r="EV195">
        <v>0</v>
      </c>
      <c r="EW195">
        <v>0</v>
      </c>
      <c r="EX195">
        <v>0</v>
      </c>
      <c r="EY195">
        <v>0</v>
      </c>
      <c r="EZ195">
        <v>0</v>
      </c>
      <c r="FA195">
        <v>0</v>
      </c>
      <c r="FB195">
        <v>0</v>
      </c>
      <c r="FC195">
        <v>0</v>
      </c>
      <c r="FD195">
        <v>0</v>
      </c>
      <c r="FE195">
        <v>0</v>
      </c>
      <c r="FF195">
        <v>0</v>
      </c>
      <c r="FG195">
        <v>0</v>
      </c>
      <c r="FH195">
        <v>0</v>
      </c>
      <c r="FI195">
        <v>0</v>
      </c>
      <c r="FJ195">
        <v>0</v>
      </c>
      <c r="FK195">
        <v>0</v>
      </c>
      <c r="FL195">
        <v>0</v>
      </c>
      <c r="FM195">
        <v>0</v>
      </c>
      <c r="FN195">
        <v>0</v>
      </c>
      <c r="FO195">
        <v>0</v>
      </c>
      <c r="FP195">
        <v>0</v>
      </c>
      <c r="FQ195">
        <v>0</v>
      </c>
      <c r="FR195">
        <v>0</v>
      </c>
      <c r="FS195">
        <v>0</v>
      </c>
    </row>
    <row r="196" spans="1:175" x14ac:dyDescent="0.2">
      <c r="A196" t="s">
        <v>193</v>
      </c>
      <c r="B196" t="s">
        <v>202</v>
      </c>
      <c r="C196">
        <v>42181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>
        <v>0</v>
      </c>
      <c r="DR196">
        <v>0</v>
      </c>
      <c r="DS196">
        <v>0</v>
      </c>
      <c r="DT196">
        <v>0</v>
      </c>
      <c r="DU196">
        <v>0</v>
      </c>
      <c r="DV196">
        <v>0</v>
      </c>
      <c r="DW196">
        <v>0</v>
      </c>
      <c r="DX196">
        <v>0</v>
      </c>
      <c r="DY196">
        <v>0</v>
      </c>
      <c r="DZ196">
        <v>0</v>
      </c>
      <c r="EA196">
        <v>0</v>
      </c>
      <c r="EB196">
        <v>0</v>
      </c>
      <c r="EC196">
        <v>0</v>
      </c>
      <c r="ED196">
        <v>0</v>
      </c>
      <c r="EE196">
        <v>0</v>
      </c>
      <c r="EF196">
        <v>0</v>
      </c>
      <c r="EG196">
        <v>0</v>
      </c>
      <c r="EH196">
        <v>0</v>
      </c>
      <c r="EI196">
        <v>0</v>
      </c>
      <c r="EJ196">
        <v>0</v>
      </c>
      <c r="EK196">
        <v>0</v>
      </c>
      <c r="EL196">
        <v>0</v>
      </c>
      <c r="EM196">
        <v>0</v>
      </c>
      <c r="EN196">
        <v>0</v>
      </c>
      <c r="EO196">
        <v>0</v>
      </c>
      <c r="EP196">
        <v>0</v>
      </c>
      <c r="EQ196">
        <v>0</v>
      </c>
      <c r="ER196">
        <v>0</v>
      </c>
      <c r="ES196">
        <v>0</v>
      </c>
      <c r="ET196">
        <v>0</v>
      </c>
      <c r="EU196">
        <v>0</v>
      </c>
      <c r="EV196">
        <v>0</v>
      </c>
      <c r="EW196">
        <v>0</v>
      </c>
      <c r="EX196">
        <v>0</v>
      </c>
      <c r="EY196">
        <v>0</v>
      </c>
      <c r="EZ196">
        <v>0</v>
      </c>
      <c r="FA196">
        <v>0</v>
      </c>
      <c r="FB196">
        <v>0</v>
      </c>
      <c r="FC196">
        <v>0</v>
      </c>
      <c r="FD196">
        <v>0</v>
      </c>
      <c r="FE196">
        <v>0</v>
      </c>
      <c r="FF196">
        <v>0</v>
      </c>
      <c r="FG196">
        <v>0</v>
      </c>
      <c r="FH196">
        <v>0</v>
      </c>
      <c r="FI196">
        <v>0</v>
      </c>
      <c r="FJ196">
        <v>0</v>
      </c>
      <c r="FK196">
        <v>0</v>
      </c>
      <c r="FL196">
        <v>0</v>
      </c>
      <c r="FM196">
        <v>0</v>
      </c>
      <c r="FN196">
        <v>0</v>
      </c>
      <c r="FO196">
        <v>0</v>
      </c>
      <c r="FP196">
        <v>0</v>
      </c>
      <c r="FQ196">
        <v>0</v>
      </c>
      <c r="FR196">
        <v>0</v>
      </c>
      <c r="FS196">
        <v>0</v>
      </c>
    </row>
    <row r="197" spans="1:175" x14ac:dyDescent="0.2">
      <c r="A197" t="s">
        <v>193</v>
      </c>
      <c r="B197" t="s">
        <v>202</v>
      </c>
      <c r="C197">
        <v>42185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0</v>
      </c>
      <c r="DI197">
        <v>0</v>
      </c>
      <c r="DJ197">
        <v>0</v>
      </c>
      <c r="DK197">
        <v>0</v>
      </c>
      <c r="DL197">
        <v>0</v>
      </c>
      <c r="DM197">
        <v>0</v>
      </c>
      <c r="DN197">
        <v>0</v>
      </c>
      <c r="DO197">
        <v>0</v>
      </c>
      <c r="DP197">
        <v>0</v>
      </c>
      <c r="DQ197">
        <v>0</v>
      </c>
      <c r="DR197">
        <v>0</v>
      </c>
      <c r="DS197">
        <v>0</v>
      </c>
      <c r="DT197">
        <v>0</v>
      </c>
      <c r="DU197">
        <v>0</v>
      </c>
      <c r="DV197">
        <v>0</v>
      </c>
      <c r="DW197">
        <v>0</v>
      </c>
      <c r="DX197">
        <v>0</v>
      </c>
      <c r="DY197">
        <v>0</v>
      </c>
      <c r="DZ197">
        <v>0</v>
      </c>
      <c r="EA197">
        <v>0</v>
      </c>
      <c r="EB197">
        <v>0</v>
      </c>
      <c r="EC197">
        <v>0</v>
      </c>
      <c r="ED197">
        <v>0</v>
      </c>
      <c r="EE197">
        <v>0</v>
      </c>
      <c r="EF197">
        <v>0</v>
      </c>
      <c r="EG197">
        <v>0</v>
      </c>
      <c r="EH197">
        <v>0</v>
      </c>
      <c r="EI197">
        <v>0</v>
      </c>
      <c r="EJ197">
        <v>0</v>
      </c>
      <c r="EK197">
        <v>0</v>
      </c>
      <c r="EL197">
        <v>0</v>
      </c>
      <c r="EM197">
        <v>0</v>
      </c>
      <c r="EN197">
        <v>0</v>
      </c>
      <c r="EO197">
        <v>0</v>
      </c>
      <c r="EP197">
        <v>0</v>
      </c>
      <c r="EQ197">
        <v>0</v>
      </c>
      <c r="ER197">
        <v>0</v>
      </c>
      <c r="ES197">
        <v>0</v>
      </c>
      <c r="ET197">
        <v>0</v>
      </c>
      <c r="EU197">
        <v>0</v>
      </c>
      <c r="EV197">
        <v>0</v>
      </c>
      <c r="EW197">
        <v>0</v>
      </c>
      <c r="EX197">
        <v>0</v>
      </c>
      <c r="EY197">
        <v>0</v>
      </c>
      <c r="EZ197">
        <v>0</v>
      </c>
      <c r="FA197">
        <v>0</v>
      </c>
      <c r="FB197">
        <v>0</v>
      </c>
      <c r="FC197">
        <v>0</v>
      </c>
      <c r="FD197">
        <v>0</v>
      </c>
      <c r="FE197">
        <v>0</v>
      </c>
      <c r="FF197">
        <v>0</v>
      </c>
      <c r="FG197">
        <v>0</v>
      </c>
      <c r="FH197">
        <v>0</v>
      </c>
      <c r="FI197">
        <v>0</v>
      </c>
      <c r="FJ197">
        <v>0</v>
      </c>
      <c r="FK197">
        <v>0</v>
      </c>
      <c r="FL197">
        <v>0</v>
      </c>
      <c r="FM197">
        <v>0</v>
      </c>
      <c r="FN197">
        <v>0</v>
      </c>
      <c r="FO197">
        <v>0</v>
      </c>
      <c r="FP197">
        <v>0</v>
      </c>
      <c r="FQ197">
        <v>0</v>
      </c>
      <c r="FR197">
        <v>0</v>
      </c>
      <c r="FS197">
        <v>0</v>
      </c>
    </row>
    <row r="198" spans="1:175" x14ac:dyDescent="0.2">
      <c r="A198" t="s">
        <v>193</v>
      </c>
      <c r="B198" t="s">
        <v>202</v>
      </c>
      <c r="C198">
        <v>42186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>
        <v>0</v>
      </c>
      <c r="DR198">
        <v>0</v>
      </c>
      <c r="DS198">
        <v>0</v>
      </c>
      <c r="DT198">
        <v>0</v>
      </c>
      <c r="DU198">
        <v>0</v>
      </c>
      <c r="DV198">
        <v>0</v>
      </c>
      <c r="DW198">
        <v>0</v>
      </c>
      <c r="DX198">
        <v>0</v>
      </c>
      <c r="DY198">
        <v>0</v>
      </c>
      <c r="DZ198">
        <v>0</v>
      </c>
      <c r="EA198">
        <v>0</v>
      </c>
      <c r="EB198">
        <v>0</v>
      </c>
      <c r="EC198">
        <v>0</v>
      </c>
      <c r="ED198">
        <v>0</v>
      </c>
      <c r="EE198">
        <v>0</v>
      </c>
      <c r="EF198">
        <v>0</v>
      </c>
      <c r="EG198">
        <v>0</v>
      </c>
      <c r="EH198">
        <v>0</v>
      </c>
      <c r="EI198">
        <v>0</v>
      </c>
      <c r="EJ198">
        <v>0</v>
      </c>
      <c r="EK198">
        <v>0</v>
      </c>
      <c r="EL198">
        <v>0</v>
      </c>
      <c r="EM198">
        <v>0</v>
      </c>
      <c r="EN198">
        <v>0</v>
      </c>
      <c r="EO198">
        <v>0</v>
      </c>
      <c r="EP198">
        <v>0</v>
      </c>
      <c r="EQ198">
        <v>0</v>
      </c>
      <c r="ER198">
        <v>0</v>
      </c>
      <c r="ES198">
        <v>0</v>
      </c>
      <c r="ET198">
        <v>0</v>
      </c>
      <c r="EU198">
        <v>0</v>
      </c>
      <c r="EV198">
        <v>0</v>
      </c>
      <c r="EW198">
        <v>0</v>
      </c>
      <c r="EX198">
        <v>0</v>
      </c>
      <c r="EY198">
        <v>0</v>
      </c>
      <c r="EZ198">
        <v>0</v>
      </c>
      <c r="FA198">
        <v>0</v>
      </c>
      <c r="FB198">
        <v>0</v>
      </c>
      <c r="FC198">
        <v>0</v>
      </c>
      <c r="FD198">
        <v>0</v>
      </c>
      <c r="FE198">
        <v>0</v>
      </c>
      <c r="FF198">
        <v>0</v>
      </c>
      <c r="FG198">
        <v>0</v>
      </c>
      <c r="FH198">
        <v>0</v>
      </c>
      <c r="FI198">
        <v>0</v>
      </c>
      <c r="FJ198">
        <v>0</v>
      </c>
      <c r="FK198">
        <v>0</v>
      </c>
      <c r="FL198">
        <v>0</v>
      </c>
      <c r="FM198">
        <v>0</v>
      </c>
      <c r="FN198">
        <v>0</v>
      </c>
      <c r="FO198">
        <v>0</v>
      </c>
      <c r="FP198">
        <v>0</v>
      </c>
      <c r="FQ198">
        <v>0</v>
      </c>
      <c r="FR198">
        <v>0</v>
      </c>
      <c r="FS198">
        <v>0</v>
      </c>
    </row>
    <row r="199" spans="1:175" x14ac:dyDescent="0.2">
      <c r="A199" t="s">
        <v>193</v>
      </c>
      <c r="B199" t="s">
        <v>202</v>
      </c>
      <c r="C199">
        <v>42213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>
        <v>0</v>
      </c>
      <c r="DM199">
        <v>0</v>
      </c>
      <c r="DN199">
        <v>0</v>
      </c>
      <c r="DO199">
        <v>0</v>
      </c>
      <c r="DP199">
        <v>0</v>
      </c>
      <c r="DQ199">
        <v>0</v>
      </c>
      <c r="DR199">
        <v>0</v>
      </c>
      <c r="DS199">
        <v>0</v>
      </c>
      <c r="DT199">
        <v>0</v>
      </c>
      <c r="DU199">
        <v>0</v>
      </c>
      <c r="DV199">
        <v>0</v>
      </c>
      <c r="DW199">
        <v>0</v>
      </c>
      <c r="DX199">
        <v>0</v>
      </c>
      <c r="DY199">
        <v>0</v>
      </c>
      <c r="DZ199">
        <v>0</v>
      </c>
      <c r="EA199">
        <v>0</v>
      </c>
      <c r="EB199">
        <v>0</v>
      </c>
      <c r="EC199">
        <v>0</v>
      </c>
      <c r="ED199">
        <v>0</v>
      </c>
      <c r="EE199">
        <v>0</v>
      </c>
      <c r="EF199">
        <v>0</v>
      </c>
      <c r="EG199">
        <v>0</v>
      </c>
      <c r="EH199">
        <v>0</v>
      </c>
      <c r="EI199">
        <v>0</v>
      </c>
      <c r="EJ199">
        <v>0</v>
      </c>
      <c r="EK199">
        <v>0</v>
      </c>
      <c r="EL199">
        <v>0</v>
      </c>
      <c r="EM199">
        <v>0</v>
      </c>
      <c r="EN199">
        <v>0</v>
      </c>
      <c r="EO199">
        <v>0</v>
      </c>
      <c r="EP199">
        <v>0</v>
      </c>
      <c r="EQ199">
        <v>0</v>
      </c>
      <c r="ER199">
        <v>0</v>
      </c>
      <c r="ES199">
        <v>0</v>
      </c>
      <c r="ET199">
        <v>0</v>
      </c>
      <c r="EU199">
        <v>0</v>
      </c>
      <c r="EV199">
        <v>0</v>
      </c>
      <c r="EW199">
        <v>0</v>
      </c>
      <c r="EX199">
        <v>0</v>
      </c>
      <c r="EY199">
        <v>0</v>
      </c>
      <c r="EZ199">
        <v>0</v>
      </c>
      <c r="FA199">
        <v>0</v>
      </c>
      <c r="FB199">
        <v>0</v>
      </c>
      <c r="FC199">
        <v>0</v>
      </c>
      <c r="FD199">
        <v>0</v>
      </c>
      <c r="FE199">
        <v>0</v>
      </c>
      <c r="FF199">
        <v>0</v>
      </c>
      <c r="FG199">
        <v>0</v>
      </c>
      <c r="FH199">
        <v>0</v>
      </c>
      <c r="FI199">
        <v>0</v>
      </c>
      <c r="FJ199">
        <v>0</v>
      </c>
      <c r="FK199">
        <v>0</v>
      </c>
      <c r="FL199">
        <v>0</v>
      </c>
      <c r="FM199">
        <v>0</v>
      </c>
      <c r="FN199">
        <v>0</v>
      </c>
      <c r="FO199">
        <v>0</v>
      </c>
      <c r="FP199">
        <v>0</v>
      </c>
      <c r="FQ199">
        <v>0</v>
      </c>
      <c r="FR199">
        <v>0</v>
      </c>
      <c r="FS199">
        <v>0</v>
      </c>
    </row>
    <row r="200" spans="1:175" x14ac:dyDescent="0.2">
      <c r="A200" t="s">
        <v>193</v>
      </c>
      <c r="B200" t="s">
        <v>202</v>
      </c>
      <c r="C200">
        <v>42214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0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N200">
        <v>0</v>
      </c>
      <c r="EO200">
        <v>0</v>
      </c>
      <c r="EP200">
        <v>0</v>
      </c>
      <c r="EQ200">
        <v>0</v>
      </c>
      <c r="ER200">
        <v>0</v>
      </c>
      <c r="ES200">
        <v>0</v>
      </c>
      <c r="ET200">
        <v>0</v>
      </c>
      <c r="EU200">
        <v>0</v>
      </c>
      <c r="EV200">
        <v>0</v>
      </c>
      <c r="EW200">
        <v>0</v>
      </c>
      <c r="EX200">
        <v>0</v>
      </c>
      <c r="EY200">
        <v>0</v>
      </c>
      <c r="EZ200">
        <v>0</v>
      </c>
      <c r="FA200">
        <v>0</v>
      </c>
      <c r="FB200">
        <v>0</v>
      </c>
      <c r="FC200">
        <v>0</v>
      </c>
      <c r="FD200">
        <v>0</v>
      </c>
      <c r="FE200">
        <v>0</v>
      </c>
      <c r="FF200">
        <v>0</v>
      </c>
      <c r="FG200">
        <v>0</v>
      </c>
      <c r="FH200">
        <v>0</v>
      </c>
      <c r="FI200">
        <v>0</v>
      </c>
      <c r="FJ200">
        <v>0</v>
      </c>
      <c r="FK200">
        <v>0</v>
      </c>
      <c r="FL200">
        <v>0</v>
      </c>
      <c r="FM200">
        <v>0</v>
      </c>
      <c r="FN200">
        <v>0</v>
      </c>
      <c r="FO200">
        <v>0</v>
      </c>
      <c r="FP200">
        <v>0</v>
      </c>
      <c r="FQ200">
        <v>0</v>
      </c>
      <c r="FR200">
        <v>0</v>
      </c>
      <c r="FS200">
        <v>0</v>
      </c>
    </row>
    <row r="201" spans="1:175" x14ac:dyDescent="0.2">
      <c r="A201" t="s">
        <v>193</v>
      </c>
      <c r="B201" t="s">
        <v>202</v>
      </c>
      <c r="C201">
        <v>42233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0</v>
      </c>
      <c r="DV201">
        <v>0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N201">
        <v>0</v>
      </c>
      <c r="EO201">
        <v>0</v>
      </c>
      <c r="EP201">
        <v>0</v>
      </c>
      <c r="EQ201">
        <v>0</v>
      </c>
      <c r="ER201">
        <v>0</v>
      </c>
      <c r="ES201">
        <v>0</v>
      </c>
      <c r="ET201">
        <v>0</v>
      </c>
      <c r="EU201">
        <v>0</v>
      </c>
      <c r="EV201">
        <v>0</v>
      </c>
      <c r="EW201">
        <v>0</v>
      </c>
      <c r="EX201">
        <v>0</v>
      </c>
      <c r="EY201">
        <v>0</v>
      </c>
      <c r="EZ201">
        <v>0</v>
      </c>
      <c r="FA201">
        <v>0</v>
      </c>
      <c r="FB201">
        <v>0</v>
      </c>
      <c r="FC201">
        <v>0</v>
      </c>
      <c r="FD201">
        <v>0</v>
      </c>
      <c r="FE201">
        <v>0</v>
      </c>
      <c r="FF201">
        <v>0</v>
      </c>
      <c r="FG201">
        <v>0</v>
      </c>
      <c r="FH201">
        <v>0</v>
      </c>
      <c r="FI201">
        <v>0</v>
      </c>
      <c r="FJ201">
        <v>0</v>
      </c>
      <c r="FK201">
        <v>0</v>
      </c>
      <c r="FL201">
        <v>0</v>
      </c>
      <c r="FM201">
        <v>0</v>
      </c>
      <c r="FN201">
        <v>0</v>
      </c>
      <c r="FO201">
        <v>0</v>
      </c>
      <c r="FP201">
        <v>0</v>
      </c>
      <c r="FQ201">
        <v>0</v>
      </c>
      <c r="FR201">
        <v>0</v>
      </c>
      <c r="FS201">
        <v>0</v>
      </c>
    </row>
    <row r="202" spans="1:175" x14ac:dyDescent="0.2">
      <c r="A202" t="s">
        <v>193</v>
      </c>
      <c r="B202" t="s">
        <v>202</v>
      </c>
      <c r="C202">
        <v>42234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0</v>
      </c>
      <c r="DS202">
        <v>0</v>
      </c>
      <c r="DT202">
        <v>0</v>
      </c>
      <c r="DU202">
        <v>0</v>
      </c>
      <c r="DV202">
        <v>0</v>
      </c>
      <c r="DW202">
        <v>0</v>
      </c>
      <c r="DX202">
        <v>0</v>
      </c>
      <c r="DY202">
        <v>0</v>
      </c>
      <c r="DZ202">
        <v>0</v>
      </c>
      <c r="EA202">
        <v>0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0</v>
      </c>
      <c r="EK202">
        <v>0</v>
      </c>
      <c r="EL202">
        <v>0</v>
      </c>
      <c r="EM202">
        <v>0</v>
      </c>
      <c r="EN202">
        <v>0</v>
      </c>
      <c r="EO202">
        <v>0</v>
      </c>
      <c r="EP202">
        <v>0</v>
      </c>
      <c r="EQ202">
        <v>0</v>
      </c>
      <c r="ER202">
        <v>0</v>
      </c>
      <c r="ES202">
        <v>0</v>
      </c>
      <c r="ET202">
        <v>0</v>
      </c>
      <c r="EU202">
        <v>0</v>
      </c>
      <c r="EV202">
        <v>0</v>
      </c>
      <c r="EW202">
        <v>0</v>
      </c>
      <c r="EX202">
        <v>0</v>
      </c>
      <c r="EY202">
        <v>0</v>
      </c>
      <c r="EZ202">
        <v>0</v>
      </c>
      <c r="FA202">
        <v>0</v>
      </c>
      <c r="FB202">
        <v>0</v>
      </c>
      <c r="FC202">
        <v>0</v>
      </c>
      <c r="FD202">
        <v>0</v>
      </c>
      <c r="FE202">
        <v>0</v>
      </c>
      <c r="FF202">
        <v>0</v>
      </c>
      <c r="FG202">
        <v>0</v>
      </c>
      <c r="FH202">
        <v>0</v>
      </c>
      <c r="FI202">
        <v>0</v>
      </c>
      <c r="FJ202">
        <v>0</v>
      </c>
      <c r="FK202">
        <v>0</v>
      </c>
      <c r="FL202">
        <v>0</v>
      </c>
      <c r="FM202">
        <v>0</v>
      </c>
      <c r="FN202">
        <v>0</v>
      </c>
      <c r="FO202">
        <v>0</v>
      </c>
      <c r="FP202">
        <v>0</v>
      </c>
      <c r="FQ202">
        <v>0</v>
      </c>
      <c r="FR202">
        <v>0</v>
      </c>
      <c r="FS202">
        <v>0</v>
      </c>
    </row>
    <row r="203" spans="1:175" x14ac:dyDescent="0.2">
      <c r="A203" t="s">
        <v>193</v>
      </c>
      <c r="B203" t="s">
        <v>202</v>
      </c>
      <c r="C203">
        <v>42242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0</v>
      </c>
      <c r="DU203">
        <v>0</v>
      </c>
      <c r="DV203">
        <v>0</v>
      </c>
      <c r="DW203">
        <v>0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0</v>
      </c>
      <c r="EK203">
        <v>0</v>
      </c>
      <c r="EL203">
        <v>0</v>
      </c>
      <c r="EM203">
        <v>0</v>
      </c>
      <c r="EN203">
        <v>0</v>
      </c>
      <c r="EO203">
        <v>0</v>
      </c>
      <c r="EP203">
        <v>0</v>
      </c>
      <c r="EQ203">
        <v>0</v>
      </c>
      <c r="ER203">
        <v>0</v>
      </c>
      <c r="ES203">
        <v>0</v>
      </c>
      <c r="ET203">
        <v>0</v>
      </c>
      <c r="EU203">
        <v>0</v>
      </c>
      <c r="EV203">
        <v>0</v>
      </c>
      <c r="EW203">
        <v>0</v>
      </c>
      <c r="EX203">
        <v>0</v>
      </c>
      <c r="EY203">
        <v>0</v>
      </c>
      <c r="EZ203">
        <v>0</v>
      </c>
      <c r="FA203">
        <v>0</v>
      </c>
      <c r="FB203">
        <v>0</v>
      </c>
      <c r="FC203">
        <v>0</v>
      </c>
      <c r="FD203">
        <v>0</v>
      </c>
      <c r="FE203">
        <v>0</v>
      </c>
      <c r="FF203">
        <v>0</v>
      </c>
      <c r="FG203">
        <v>0</v>
      </c>
      <c r="FH203">
        <v>0</v>
      </c>
      <c r="FI203">
        <v>0</v>
      </c>
      <c r="FJ203">
        <v>0</v>
      </c>
      <c r="FK203">
        <v>0</v>
      </c>
      <c r="FL203">
        <v>0</v>
      </c>
      <c r="FM203">
        <v>0</v>
      </c>
      <c r="FN203">
        <v>0</v>
      </c>
      <c r="FO203">
        <v>0</v>
      </c>
      <c r="FP203">
        <v>0</v>
      </c>
      <c r="FQ203">
        <v>0</v>
      </c>
      <c r="FR203">
        <v>0</v>
      </c>
      <c r="FS203">
        <v>0</v>
      </c>
    </row>
    <row r="204" spans="1:175" x14ac:dyDescent="0.2">
      <c r="A204" t="s">
        <v>193</v>
      </c>
      <c r="B204" t="s">
        <v>202</v>
      </c>
      <c r="C204">
        <v>42243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0</v>
      </c>
      <c r="DV204">
        <v>0</v>
      </c>
      <c r="DW204">
        <v>0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N204">
        <v>0</v>
      </c>
      <c r="EO204">
        <v>0</v>
      </c>
      <c r="EP204">
        <v>0</v>
      </c>
      <c r="EQ204">
        <v>0</v>
      </c>
      <c r="ER204">
        <v>0</v>
      </c>
      <c r="ES204">
        <v>0</v>
      </c>
      <c r="ET204">
        <v>0</v>
      </c>
      <c r="EU204">
        <v>0</v>
      </c>
      <c r="EV204">
        <v>0</v>
      </c>
      <c r="EW204">
        <v>0</v>
      </c>
      <c r="EX204">
        <v>0</v>
      </c>
      <c r="EY204">
        <v>0</v>
      </c>
      <c r="EZ204">
        <v>0</v>
      </c>
      <c r="FA204">
        <v>0</v>
      </c>
      <c r="FB204">
        <v>0</v>
      </c>
      <c r="FC204">
        <v>0</v>
      </c>
      <c r="FD204">
        <v>0</v>
      </c>
      <c r="FE204">
        <v>0</v>
      </c>
      <c r="FF204">
        <v>0</v>
      </c>
      <c r="FG204">
        <v>0</v>
      </c>
      <c r="FH204">
        <v>0</v>
      </c>
      <c r="FI204">
        <v>0</v>
      </c>
      <c r="FJ204">
        <v>0</v>
      </c>
      <c r="FK204">
        <v>0</v>
      </c>
      <c r="FL204">
        <v>0</v>
      </c>
      <c r="FM204">
        <v>0</v>
      </c>
      <c r="FN204">
        <v>0</v>
      </c>
      <c r="FO204">
        <v>0</v>
      </c>
      <c r="FP204">
        <v>0</v>
      </c>
      <c r="FQ204">
        <v>0</v>
      </c>
      <c r="FR204">
        <v>0</v>
      </c>
      <c r="FS204">
        <v>0</v>
      </c>
    </row>
    <row r="205" spans="1:175" x14ac:dyDescent="0.2">
      <c r="A205" t="s">
        <v>193</v>
      </c>
      <c r="B205" t="s">
        <v>202</v>
      </c>
      <c r="C205">
        <v>42244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>
        <v>0</v>
      </c>
      <c r="DR205">
        <v>0</v>
      </c>
      <c r="DS205">
        <v>0</v>
      </c>
      <c r="DT205">
        <v>0</v>
      </c>
      <c r="DU205">
        <v>0</v>
      </c>
      <c r="DV205">
        <v>0</v>
      </c>
      <c r="DW205">
        <v>0</v>
      </c>
      <c r="DX205">
        <v>0</v>
      </c>
      <c r="DY205">
        <v>0</v>
      </c>
      <c r="DZ205">
        <v>0</v>
      </c>
      <c r="EA205">
        <v>0</v>
      </c>
      <c r="EB205">
        <v>0</v>
      </c>
      <c r="EC205">
        <v>0</v>
      </c>
      <c r="ED205">
        <v>0</v>
      </c>
      <c r="EE205">
        <v>0</v>
      </c>
      <c r="EF205">
        <v>0</v>
      </c>
      <c r="EG205">
        <v>0</v>
      </c>
      <c r="EH205">
        <v>0</v>
      </c>
      <c r="EI205">
        <v>0</v>
      </c>
      <c r="EJ205">
        <v>0</v>
      </c>
      <c r="EK205">
        <v>0</v>
      </c>
      <c r="EL205">
        <v>0</v>
      </c>
      <c r="EM205">
        <v>0</v>
      </c>
      <c r="EN205">
        <v>0</v>
      </c>
      <c r="EO205">
        <v>0</v>
      </c>
      <c r="EP205">
        <v>0</v>
      </c>
      <c r="EQ205">
        <v>0</v>
      </c>
      <c r="ER205">
        <v>0</v>
      </c>
      <c r="ES205">
        <v>0</v>
      </c>
      <c r="ET205">
        <v>0</v>
      </c>
      <c r="EU205">
        <v>0</v>
      </c>
      <c r="EV205">
        <v>0</v>
      </c>
      <c r="EW205">
        <v>0</v>
      </c>
      <c r="EX205">
        <v>0</v>
      </c>
      <c r="EY205">
        <v>0</v>
      </c>
      <c r="EZ205">
        <v>0</v>
      </c>
      <c r="FA205">
        <v>0</v>
      </c>
      <c r="FB205">
        <v>0</v>
      </c>
      <c r="FC205">
        <v>0</v>
      </c>
      <c r="FD205">
        <v>0</v>
      </c>
      <c r="FE205">
        <v>0</v>
      </c>
      <c r="FF205">
        <v>0</v>
      </c>
      <c r="FG205">
        <v>0</v>
      </c>
      <c r="FH205">
        <v>0</v>
      </c>
      <c r="FI205">
        <v>0</v>
      </c>
      <c r="FJ205">
        <v>0</v>
      </c>
      <c r="FK205">
        <v>0</v>
      </c>
      <c r="FL205">
        <v>0</v>
      </c>
      <c r="FM205">
        <v>0</v>
      </c>
      <c r="FN205">
        <v>0</v>
      </c>
      <c r="FO205">
        <v>0</v>
      </c>
      <c r="FP205">
        <v>0</v>
      </c>
      <c r="FQ205">
        <v>0</v>
      </c>
      <c r="FR205">
        <v>0</v>
      </c>
      <c r="FS205">
        <v>0</v>
      </c>
    </row>
    <row r="206" spans="1:175" x14ac:dyDescent="0.2">
      <c r="A206" t="s">
        <v>193</v>
      </c>
      <c r="B206" t="s">
        <v>202</v>
      </c>
      <c r="C206">
        <v>42256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>
        <v>0</v>
      </c>
      <c r="DR206">
        <v>0</v>
      </c>
      <c r="DS206">
        <v>0</v>
      </c>
      <c r="DT206">
        <v>0</v>
      </c>
      <c r="DU206">
        <v>0</v>
      </c>
      <c r="DV206">
        <v>0</v>
      </c>
      <c r="DW206">
        <v>0</v>
      </c>
      <c r="DX206">
        <v>0</v>
      </c>
      <c r="DY206">
        <v>0</v>
      </c>
      <c r="DZ206">
        <v>0</v>
      </c>
      <c r="EA206">
        <v>0</v>
      </c>
      <c r="EB206">
        <v>0</v>
      </c>
      <c r="EC206">
        <v>0</v>
      </c>
      <c r="ED206">
        <v>0</v>
      </c>
      <c r="EE206">
        <v>0</v>
      </c>
      <c r="EF206">
        <v>0</v>
      </c>
      <c r="EG206">
        <v>0</v>
      </c>
      <c r="EH206">
        <v>0</v>
      </c>
      <c r="EI206">
        <v>0</v>
      </c>
      <c r="EJ206">
        <v>0</v>
      </c>
      <c r="EK206">
        <v>0</v>
      </c>
      <c r="EL206">
        <v>0</v>
      </c>
      <c r="EM206">
        <v>0</v>
      </c>
      <c r="EN206">
        <v>0</v>
      </c>
      <c r="EO206">
        <v>0</v>
      </c>
      <c r="EP206">
        <v>0</v>
      </c>
      <c r="EQ206">
        <v>0</v>
      </c>
      <c r="ER206">
        <v>0</v>
      </c>
      <c r="ES206">
        <v>0</v>
      </c>
      <c r="ET206">
        <v>0</v>
      </c>
      <c r="EU206">
        <v>0</v>
      </c>
      <c r="EV206">
        <v>0</v>
      </c>
      <c r="EW206">
        <v>0</v>
      </c>
      <c r="EX206">
        <v>0</v>
      </c>
      <c r="EY206">
        <v>0</v>
      </c>
      <c r="EZ206">
        <v>0</v>
      </c>
      <c r="FA206">
        <v>0</v>
      </c>
      <c r="FB206">
        <v>0</v>
      </c>
      <c r="FC206">
        <v>0</v>
      </c>
      <c r="FD206">
        <v>0</v>
      </c>
      <c r="FE206">
        <v>0</v>
      </c>
      <c r="FF206">
        <v>0</v>
      </c>
      <c r="FG206">
        <v>0</v>
      </c>
      <c r="FH206">
        <v>0</v>
      </c>
      <c r="FI206">
        <v>0</v>
      </c>
      <c r="FJ206">
        <v>0</v>
      </c>
      <c r="FK206">
        <v>0</v>
      </c>
      <c r="FL206">
        <v>0</v>
      </c>
      <c r="FM206">
        <v>0</v>
      </c>
      <c r="FN206">
        <v>0</v>
      </c>
      <c r="FO206">
        <v>0</v>
      </c>
      <c r="FP206">
        <v>0</v>
      </c>
      <c r="FQ206">
        <v>0</v>
      </c>
      <c r="FR206">
        <v>0</v>
      </c>
      <c r="FS206">
        <v>0</v>
      </c>
    </row>
    <row r="207" spans="1:175" x14ac:dyDescent="0.2">
      <c r="A207" t="s">
        <v>193</v>
      </c>
      <c r="B207" t="s">
        <v>202</v>
      </c>
      <c r="C207">
        <v>42257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>
        <v>0</v>
      </c>
      <c r="DR207">
        <v>0</v>
      </c>
      <c r="DS207">
        <v>0</v>
      </c>
      <c r="DT207">
        <v>0</v>
      </c>
      <c r="DU207">
        <v>0</v>
      </c>
      <c r="DV207">
        <v>0</v>
      </c>
      <c r="DW207">
        <v>0</v>
      </c>
      <c r="DX207">
        <v>0</v>
      </c>
      <c r="DY207">
        <v>0</v>
      </c>
      <c r="DZ207">
        <v>0</v>
      </c>
      <c r="EA207">
        <v>0</v>
      </c>
      <c r="EB207">
        <v>0</v>
      </c>
      <c r="EC207">
        <v>0</v>
      </c>
      <c r="ED207">
        <v>0</v>
      </c>
      <c r="EE207">
        <v>0</v>
      </c>
      <c r="EF207">
        <v>0</v>
      </c>
      <c r="EG207">
        <v>0</v>
      </c>
      <c r="EH207">
        <v>0</v>
      </c>
      <c r="EI207">
        <v>0</v>
      </c>
      <c r="EJ207">
        <v>0</v>
      </c>
      <c r="EK207">
        <v>0</v>
      </c>
      <c r="EL207">
        <v>0</v>
      </c>
      <c r="EM207">
        <v>0</v>
      </c>
      <c r="EN207">
        <v>0</v>
      </c>
      <c r="EO207">
        <v>0</v>
      </c>
      <c r="EP207">
        <v>0</v>
      </c>
      <c r="EQ207">
        <v>0</v>
      </c>
      <c r="ER207">
        <v>0</v>
      </c>
      <c r="ES207">
        <v>0</v>
      </c>
      <c r="ET207">
        <v>0</v>
      </c>
      <c r="EU207">
        <v>0</v>
      </c>
      <c r="EV207">
        <v>0</v>
      </c>
      <c r="EW207">
        <v>0</v>
      </c>
      <c r="EX207">
        <v>0</v>
      </c>
      <c r="EY207">
        <v>0</v>
      </c>
      <c r="EZ207">
        <v>0</v>
      </c>
      <c r="FA207">
        <v>0</v>
      </c>
      <c r="FB207">
        <v>0</v>
      </c>
      <c r="FC207">
        <v>0</v>
      </c>
      <c r="FD207">
        <v>0</v>
      </c>
      <c r="FE207">
        <v>0</v>
      </c>
      <c r="FF207">
        <v>0</v>
      </c>
      <c r="FG207">
        <v>0</v>
      </c>
      <c r="FH207">
        <v>0</v>
      </c>
      <c r="FI207">
        <v>0</v>
      </c>
      <c r="FJ207">
        <v>0</v>
      </c>
      <c r="FK207">
        <v>0</v>
      </c>
      <c r="FL207">
        <v>0</v>
      </c>
      <c r="FM207">
        <v>0</v>
      </c>
      <c r="FN207">
        <v>0</v>
      </c>
      <c r="FO207">
        <v>0</v>
      </c>
      <c r="FP207">
        <v>0</v>
      </c>
      <c r="FQ207">
        <v>0</v>
      </c>
      <c r="FR207">
        <v>0</v>
      </c>
      <c r="FS207">
        <v>0</v>
      </c>
    </row>
    <row r="208" spans="1:175" x14ac:dyDescent="0.2">
      <c r="A208" t="s">
        <v>193</v>
      </c>
      <c r="B208" t="s">
        <v>202</v>
      </c>
      <c r="C208">
        <v>42258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>
        <v>0</v>
      </c>
      <c r="DQ208">
        <v>0</v>
      </c>
      <c r="DR208">
        <v>0</v>
      </c>
      <c r="DS208">
        <v>0</v>
      </c>
      <c r="DT208">
        <v>0</v>
      </c>
      <c r="DU208">
        <v>0</v>
      </c>
      <c r="DV208">
        <v>0</v>
      </c>
      <c r="DW208">
        <v>0</v>
      </c>
      <c r="DX208">
        <v>0</v>
      </c>
      <c r="DY208">
        <v>0</v>
      </c>
      <c r="DZ208">
        <v>0</v>
      </c>
      <c r="EA208">
        <v>0</v>
      </c>
      <c r="EB208">
        <v>0</v>
      </c>
      <c r="EC208">
        <v>0</v>
      </c>
      <c r="ED208">
        <v>0</v>
      </c>
      <c r="EE208">
        <v>0</v>
      </c>
      <c r="EF208">
        <v>0</v>
      </c>
      <c r="EG208">
        <v>0</v>
      </c>
      <c r="EH208">
        <v>0</v>
      </c>
      <c r="EI208">
        <v>0</v>
      </c>
      <c r="EJ208">
        <v>0</v>
      </c>
      <c r="EK208">
        <v>0</v>
      </c>
      <c r="EL208">
        <v>0</v>
      </c>
      <c r="EM208">
        <v>0</v>
      </c>
      <c r="EN208">
        <v>0</v>
      </c>
      <c r="EO208">
        <v>0</v>
      </c>
      <c r="EP208">
        <v>0</v>
      </c>
      <c r="EQ208">
        <v>0</v>
      </c>
      <c r="ER208">
        <v>0</v>
      </c>
      <c r="ES208">
        <v>0</v>
      </c>
      <c r="ET208">
        <v>0</v>
      </c>
      <c r="EU208">
        <v>0</v>
      </c>
      <c r="EV208">
        <v>0</v>
      </c>
      <c r="EW208">
        <v>0</v>
      </c>
      <c r="EX208">
        <v>0</v>
      </c>
      <c r="EY208">
        <v>0</v>
      </c>
      <c r="EZ208">
        <v>0</v>
      </c>
      <c r="FA208">
        <v>0</v>
      </c>
      <c r="FB208">
        <v>0</v>
      </c>
      <c r="FC208">
        <v>0</v>
      </c>
      <c r="FD208">
        <v>0</v>
      </c>
      <c r="FE208">
        <v>0</v>
      </c>
      <c r="FF208">
        <v>0</v>
      </c>
      <c r="FG208">
        <v>0</v>
      </c>
      <c r="FH208">
        <v>0</v>
      </c>
      <c r="FI208">
        <v>0</v>
      </c>
      <c r="FJ208">
        <v>0</v>
      </c>
      <c r="FK208">
        <v>0</v>
      </c>
      <c r="FL208">
        <v>0</v>
      </c>
      <c r="FM208">
        <v>0</v>
      </c>
      <c r="FN208">
        <v>0</v>
      </c>
      <c r="FO208">
        <v>0</v>
      </c>
      <c r="FP208">
        <v>0</v>
      </c>
      <c r="FQ208">
        <v>0</v>
      </c>
      <c r="FR208">
        <v>0</v>
      </c>
      <c r="FS208">
        <v>0</v>
      </c>
    </row>
    <row r="209" spans="1:175" x14ac:dyDescent="0.2">
      <c r="A209" t="s">
        <v>193</v>
      </c>
      <c r="B209" t="s">
        <v>202</v>
      </c>
      <c r="C209" t="s">
        <v>2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>
        <v>0</v>
      </c>
      <c r="DR209">
        <v>0</v>
      </c>
      <c r="DS209">
        <v>0</v>
      </c>
      <c r="DT209">
        <v>0</v>
      </c>
      <c r="DU209">
        <v>0</v>
      </c>
      <c r="DV209">
        <v>0</v>
      </c>
      <c r="DW209">
        <v>0</v>
      </c>
      <c r="DX209">
        <v>0</v>
      </c>
      <c r="DY209">
        <v>0</v>
      </c>
      <c r="DZ209">
        <v>0</v>
      </c>
      <c r="EA209">
        <v>0</v>
      </c>
      <c r="EB209">
        <v>0</v>
      </c>
      <c r="EC209">
        <v>0</v>
      </c>
      <c r="ED209">
        <v>0</v>
      </c>
      <c r="EE209">
        <v>0</v>
      </c>
      <c r="EF209">
        <v>0</v>
      </c>
      <c r="EG209">
        <v>0</v>
      </c>
      <c r="EH209">
        <v>0</v>
      </c>
      <c r="EI209">
        <v>0</v>
      </c>
      <c r="EJ209">
        <v>0</v>
      </c>
      <c r="EK209">
        <v>0</v>
      </c>
      <c r="EL209">
        <v>0</v>
      </c>
      <c r="EM209">
        <v>0</v>
      </c>
      <c r="EN209">
        <v>0</v>
      </c>
      <c r="EO209">
        <v>0</v>
      </c>
      <c r="EP209">
        <v>0</v>
      </c>
      <c r="EQ209">
        <v>0</v>
      </c>
      <c r="ER209">
        <v>0</v>
      </c>
      <c r="ES209">
        <v>0</v>
      </c>
      <c r="ET209">
        <v>0</v>
      </c>
      <c r="EU209">
        <v>0</v>
      </c>
      <c r="EV209">
        <v>0</v>
      </c>
      <c r="EW209">
        <v>0</v>
      </c>
      <c r="EX209">
        <v>0</v>
      </c>
      <c r="EY209">
        <v>0</v>
      </c>
      <c r="EZ209">
        <v>0</v>
      </c>
      <c r="FA209">
        <v>0</v>
      </c>
      <c r="FB209">
        <v>0</v>
      </c>
      <c r="FC209">
        <v>0</v>
      </c>
      <c r="FD209">
        <v>0</v>
      </c>
      <c r="FE209">
        <v>0</v>
      </c>
      <c r="FF209">
        <v>0</v>
      </c>
      <c r="FG209">
        <v>0</v>
      </c>
      <c r="FH209">
        <v>0</v>
      </c>
      <c r="FI209">
        <v>0</v>
      </c>
      <c r="FJ209">
        <v>0</v>
      </c>
      <c r="FK209">
        <v>0</v>
      </c>
      <c r="FL209">
        <v>0</v>
      </c>
      <c r="FM209">
        <v>0</v>
      </c>
      <c r="FN209">
        <v>0</v>
      </c>
      <c r="FO209">
        <v>0</v>
      </c>
      <c r="FP209">
        <v>0</v>
      </c>
      <c r="FQ209">
        <v>0</v>
      </c>
      <c r="FR209">
        <v>0</v>
      </c>
      <c r="FS209">
        <v>0</v>
      </c>
    </row>
    <row r="210" spans="1:175" x14ac:dyDescent="0.2">
      <c r="A210" t="s">
        <v>193</v>
      </c>
      <c r="B210" t="s">
        <v>204</v>
      </c>
      <c r="C210">
        <v>42167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>
        <v>0</v>
      </c>
      <c r="DR210">
        <v>0</v>
      </c>
      <c r="DS210">
        <v>0</v>
      </c>
      <c r="DT210">
        <v>0</v>
      </c>
      <c r="DU210">
        <v>0</v>
      </c>
      <c r="DV210">
        <v>0</v>
      </c>
      <c r="DW210">
        <v>0</v>
      </c>
      <c r="DX210">
        <v>0</v>
      </c>
      <c r="DY210">
        <v>0</v>
      </c>
      <c r="DZ210">
        <v>0</v>
      </c>
      <c r="EA210">
        <v>0</v>
      </c>
      <c r="EB210">
        <v>0</v>
      </c>
      <c r="EC210">
        <v>0</v>
      </c>
      <c r="ED210">
        <v>0</v>
      </c>
      <c r="EE210">
        <v>0</v>
      </c>
      <c r="EF210">
        <v>0</v>
      </c>
      <c r="EG210">
        <v>0</v>
      </c>
      <c r="EH210">
        <v>0</v>
      </c>
      <c r="EI210">
        <v>0</v>
      </c>
      <c r="EJ210">
        <v>0</v>
      </c>
      <c r="EK210">
        <v>0</v>
      </c>
      <c r="EL210">
        <v>0</v>
      </c>
      <c r="EM210">
        <v>0</v>
      </c>
      <c r="EN210">
        <v>0</v>
      </c>
      <c r="EO210">
        <v>0</v>
      </c>
      <c r="EP210">
        <v>0</v>
      </c>
      <c r="EQ210">
        <v>0</v>
      </c>
      <c r="ER210">
        <v>0</v>
      </c>
      <c r="ES210">
        <v>0</v>
      </c>
      <c r="ET210">
        <v>0</v>
      </c>
      <c r="EU210">
        <v>0</v>
      </c>
      <c r="EV210">
        <v>0</v>
      </c>
      <c r="EW210">
        <v>0</v>
      </c>
      <c r="EX210">
        <v>0</v>
      </c>
      <c r="EY210">
        <v>0</v>
      </c>
      <c r="EZ210">
        <v>0</v>
      </c>
      <c r="FA210">
        <v>0</v>
      </c>
      <c r="FB210">
        <v>0</v>
      </c>
      <c r="FC210">
        <v>0</v>
      </c>
      <c r="FD210">
        <v>0</v>
      </c>
      <c r="FE210">
        <v>0</v>
      </c>
      <c r="FF210">
        <v>0</v>
      </c>
      <c r="FG210">
        <v>0</v>
      </c>
      <c r="FH210">
        <v>0</v>
      </c>
      <c r="FI210">
        <v>0</v>
      </c>
      <c r="FJ210">
        <v>0</v>
      </c>
      <c r="FK210">
        <v>0</v>
      </c>
      <c r="FL210">
        <v>0</v>
      </c>
      <c r="FM210">
        <v>0</v>
      </c>
      <c r="FN210">
        <v>0</v>
      </c>
      <c r="FO210">
        <v>0</v>
      </c>
      <c r="FP210">
        <v>0</v>
      </c>
      <c r="FQ210">
        <v>0</v>
      </c>
      <c r="FR210">
        <v>0</v>
      </c>
      <c r="FS210">
        <v>0</v>
      </c>
    </row>
    <row r="211" spans="1:175" x14ac:dyDescent="0.2">
      <c r="A211" t="s">
        <v>193</v>
      </c>
      <c r="B211" t="s">
        <v>204</v>
      </c>
      <c r="C211">
        <v>42180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>
        <v>0</v>
      </c>
      <c r="DR211">
        <v>0</v>
      </c>
      <c r="DS211">
        <v>0</v>
      </c>
      <c r="DT211">
        <v>0</v>
      </c>
      <c r="DU211">
        <v>0</v>
      </c>
      <c r="DV211">
        <v>0</v>
      </c>
      <c r="DW211">
        <v>0</v>
      </c>
      <c r="DX211">
        <v>0</v>
      </c>
      <c r="DY211">
        <v>0</v>
      </c>
      <c r="DZ211">
        <v>0</v>
      </c>
      <c r="EA211">
        <v>0</v>
      </c>
      <c r="EB211">
        <v>0</v>
      </c>
      <c r="EC211">
        <v>0</v>
      </c>
      <c r="ED211">
        <v>0</v>
      </c>
      <c r="EE211">
        <v>0</v>
      </c>
      <c r="EF211">
        <v>0</v>
      </c>
      <c r="EG211">
        <v>0</v>
      </c>
      <c r="EH211">
        <v>0</v>
      </c>
      <c r="EI211">
        <v>0</v>
      </c>
      <c r="EJ211">
        <v>0</v>
      </c>
      <c r="EK211">
        <v>0</v>
      </c>
      <c r="EL211">
        <v>0</v>
      </c>
      <c r="EM211">
        <v>0</v>
      </c>
      <c r="EN211">
        <v>0</v>
      </c>
      <c r="EO211">
        <v>0</v>
      </c>
      <c r="EP211">
        <v>0</v>
      </c>
      <c r="EQ211">
        <v>0</v>
      </c>
      <c r="ER211">
        <v>0</v>
      </c>
      <c r="ES211">
        <v>0</v>
      </c>
      <c r="ET211">
        <v>0</v>
      </c>
      <c r="EU211">
        <v>0</v>
      </c>
      <c r="EV211">
        <v>0</v>
      </c>
      <c r="EW211">
        <v>0</v>
      </c>
      <c r="EX211">
        <v>0</v>
      </c>
      <c r="EY211">
        <v>0</v>
      </c>
      <c r="EZ211">
        <v>0</v>
      </c>
      <c r="FA211">
        <v>0</v>
      </c>
      <c r="FB211">
        <v>0</v>
      </c>
      <c r="FC211">
        <v>0</v>
      </c>
      <c r="FD211">
        <v>0</v>
      </c>
      <c r="FE211">
        <v>0</v>
      </c>
      <c r="FF211">
        <v>0</v>
      </c>
      <c r="FG211">
        <v>0</v>
      </c>
      <c r="FH211">
        <v>0</v>
      </c>
      <c r="FI211">
        <v>0</v>
      </c>
      <c r="FJ211">
        <v>0</v>
      </c>
      <c r="FK211">
        <v>0</v>
      </c>
      <c r="FL211">
        <v>0</v>
      </c>
      <c r="FM211">
        <v>0</v>
      </c>
      <c r="FN211">
        <v>0</v>
      </c>
      <c r="FO211">
        <v>0</v>
      </c>
      <c r="FP211">
        <v>0</v>
      </c>
      <c r="FQ211">
        <v>0</v>
      </c>
      <c r="FR211">
        <v>0</v>
      </c>
      <c r="FS211">
        <v>0</v>
      </c>
    </row>
    <row r="212" spans="1:175" x14ac:dyDescent="0.2">
      <c r="A212" t="s">
        <v>193</v>
      </c>
      <c r="B212" t="s">
        <v>204</v>
      </c>
      <c r="C212">
        <v>42181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>
        <v>0</v>
      </c>
      <c r="DR212">
        <v>0</v>
      </c>
      <c r="DS212">
        <v>0</v>
      </c>
      <c r="DT212">
        <v>0</v>
      </c>
      <c r="DU212">
        <v>0</v>
      </c>
      <c r="DV212">
        <v>0</v>
      </c>
      <c r="DW212">
        <v>0</v>
      </c>
      <c r="DX212">
        <v>0</v>
      </c>
      <c r="DY212">
        <v>0</v>
      </c>
      <c r="DZ212">
        <v>0</v>
      </c>
      <c r="EA212">
        <v>0</v>
      </c>
      <c r="EB212">
        <v>0</v>
      </c>
      <c r="EC212">
        <v>0</v>
      </c>
      <c r="ED212">
        <v>0</v>
      </c>
      <c r="EE212">
        <v>0</v>
      </c>
      <c r="EF212">
        <v>0</v>
      </c>
      <c r="EG212">
        <v>0</v>
      </c>
      <c r="EH212">
        <v>0</v>
      </c>
      <c r="EI212">
        <v>0</v>
      </c>
      <c r="EJ212">
        <v>0</v>
      </c>
      <c r="EK212">
        <v>0</v>
      </c>
      <c r="EL212">
        <v>0</v>
      </c>
      <c r="EM212">
        <v>0</v>
      </c>
      <c r="EN212">
        <v>0</v>
      </c>
      <c r="EO212">
        <v>0</v>
      </c>
      <c r="EP212">
        <v>0</v>
      </c>
      <c r="EQ212">
        <v>0</v>
      </c>
      <c r="ER212">
        <v>0</v>
      </c>
      <c r="ES212">
        <v>0</v>
      </c>
      <c r="ET212">
        <v>0</v>
      </c>
      <c r="EU212">
        <v>0</v>
      </c>
      <c r="EV212">
        <v>0</v>
      </c>
      <c r="EW212">
        <v>0</v>
      </c>
      <c r="EX212">
        <v>0</v>
      </c>
      <c r="EY212">
        <v>0</v>
      </c>
      <c r="EZ212">
        <v>0</v>
      </c>
      <c r="FA212">
        <v>0</v>
      </c>
      <c r="FB212">
        <v>0</v>
      </c>
      <c r="FC212">
        <v>0</v>
      </c>
      <c r="FD212">
        <v>0</v>
      </c>
      <c r="FE212">
        <v>0</v>
      </c>
      <c r="FF212">
        <v>0</v>
      </c>
      <c r="FG212">
        <v>0</v>
      </c>
      <c r="FH212">
        <v>0</v>
      </c>
      <c r="FI212">
        <v>0</v>
      </c>
      <c r="FJ212">
        <v>0</v>
      </c>
      <c r="FK212">
        <v>0</v>
      </c>
      <c r="FL212">
        <v>0</v>
      </c>
      <c r="FM212">
        <v>0</v>
      </c>
      <c r="FN212">
        <v>0</v>
      </c>
      <c r="FO212">
        <v>0</v>
      </c>
      <c r="FP212">
        <v>0</v>
      </c>
      <c r="FQ212">
        <v>0</v>
      </c>
      <c r="FR212">
        <v>0</v>
      </c>
      <c r="FS212">
        <v>0</v>
      </c>
    </row>
    <row r="213" spans="1:175" x14ac:dyDescent="0.2">
      <c r="A213" t="s">
        <v>193</v>
      </c>
      <c r="B213" t="s">
        <v>204</v>
      </c>
      <c r="C213">
        <v>42185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>
        <v>0</v>
      </c>
      <c r="DR213">
        <v>0</v>
      </c>
      <c r="DS213">
        <v>0</v>
      </c>
      <c r="DT213">
        <v>0</v>
      </c>
      <c r="DU213">
        <v>0</v>
      </c>
      <c r="DV213">
        <v>0</v>
      </c>
      <c r="DW213">
        <v>0</v>
      </c>
      <c r="DX213">
        <v>0</v>
      </c>
      <c r="DY213">
        <v>0</v>
      </c>
      <c r="DZ213">
        <v>0</v>
      </c>
      <c r="EA213">
        <v>0</v>
      </c>
      <c r="EB213">
        <v>0</v>
      </c>
      <c r="EC213">
        <v>0</v>
      </c>
      <c r="ED213">
        <v>0</v>
      </c>
      <c r="EE213">
        <v>0</v>
      </c>
      <c r="EF213">
        <v>0</v>
      </c>
      <c r="EG213">
        <v>0</v>
      </c>
      <c r="EH213">
        <v>0</v>
      </c>
      <c r="EI213">
        <v>0</v>
      </c>
      <c r="EJ213">
        <v>0</v>
      </c>
      <c r="EK213">
        <v>0</v>
      </c>
      <c r="EL213">
        <v>0</v>
      </c>
      <c r="EM213">
        <v>0</v>
      </c>
      <c r="EN213">
        <v>0</v>
      </c>
      <c r="EO213">
        <v>0</v>
      </c>
      <c r="EP213">
        <v>0</v>
      </c>
      <c r="EQ213">
        <v>0</v>
      </c>
      <c r="ER213">
        <v>0</v>
      </c>
      <c r="ES213">
        <v>0</v>
      </c>
      <c r="ET213">
        <v>0</v>
      </c>
      <c r="EU213">
        <v>0</v>
      </c>
      <c r="EV213">
        <v>0</v>
      </c>
      <c r="EW213">
        <v>0</v>
      </c>
      <c r="EX213">
        <v>0</v>
      </c>
      <c r="EY213">
        <v>0</v>
      </c>
      <c r="EZ213">
        <v>0</v>
      </c>
      <c r="FA213">
        <v>0</v>
      </c>
      <c r="FB213">
        <v>0</v>
      </c>
      <c r="FC213">
        <v>0</v>
      </c>
      <c r="FD213">
        <v>0</v>
      </c>
      <c r="FE213">
        <v>0</v>
      </c>
      <c r="FF213">
        <v>0</v>
      </c>
      <c r="FG213">
        <v>0</v>
      </c>
      <c r="FH213">
        <v>0</v>
      </c>
      <c r="FI213">
        <v>0</v>
      </c>
      <c r="FJ213">
        <v>0</v>
      </c>
      <c r="FK213">
        <v>0</v>
      </c>
      <c r="FL213">
        <v>0</v>
      </c>
      <c r="FM213">
        <v>0</v>
      </c>
      <c r="FN213">
        <v>0</v>
      </c>
      <c r="FO213">
        <v>0</v>
      </c>
      <c r="FP213">
        <v>0</v>
      </c>
      <c r="FQ213">
        <v>0</v>
      </c>
      <c r="FR213">
        <v>0</v>
      </c>
      <c r="FS213">
        <v>0</v>
      </c>
    </row>
    <row r="214" spans="1:175" x14ac:dyDescent="0.2">
      <c r="A214" t="s">
        <v>193</v>
      </c>
      <c r="B214" t="s">
        <v>204</v>
      </c>
      <c r="C214">
        <v>42186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>
        <v>0</v>
      </c>
      <c r="DR214">
        <v>0</v>
      </c>
      <c r="DS214">
        <v>0</v>
      </c>
      <c r="DT214">
        <v>0</v>
      </c>
      <c r="DU214">
        <v>0</v>
      </c>
      <c r="DV214">
        <v>0</v>
      </c>
      <c r="DW214">
        <v>0</v>
      </c>
      <c r="DX214">
        <v>0</v>
      </c>
      <c r="DY214">
        <v>0</v>
      </c>
      <c r="DZ214">
        <v>0</v>
      </c>
      <c r="EA214">
        <v>0</v>
      </c>
      <c r="EB214">
        <v>0</v>
      </c>
      <c r="EC214">
        <v>0</v>
      </c>
      <c r="ED214">
        <v>0</v>
      </c>
      <c r="EE214">
        <v>0</v>
      </c>
      <c r="EF214">
        <v>0</v>
      </c>
      <c r="EG214">
        <v>0</v>
      </c>
      <c r="EH214">
        <v>0</v>
      </c>
      <c r="EI214">
        <v>0</v>
      </c>
      <c r="EJ214">
        <v>0</v>
      </c>
      <c r="EK214">
        <v>0</v>
      </c>
      <c r="EL214">
        <v>0</v>
      </c>
      <c r="EM214">
        <v>0</v>
      </c>
      <c r="EN214">
        <v>0</v>
      </c>
      <c r="EO214">
        <v>0</v>
      </c>
      <c r="EP214">
        <v>0</v>
      </c>
      <c r="EQ214">
        <v>0</v>
      </c>
      <c r="ER214">
        <v>0</v>
      </c>
      <c r="ES214">
        <v>0</v>
      </c>
      <c r="ET214">
        <v>0</v>
      </c>
      <c r="EU214">
        <v>0</v>
      </c>
      <c r="EV214">
        <v>0</v>
      </c>
      <c r="EW214">
        <v>0</v>
      </c>
      <c r="EX214">
        <v>0</v>
      </c>
      <c r="EY214">
        <v>0</v>
      </c>
      <c r="EZ214">
        <v>0</v>
      </c>
      <c r="FA214">
        <v>0</v>
      </c>
      <c r="FB214">
        <v>0</v>
      </c>
      <c r="FC214">
        <v>0</v>
      </c>
      <c r="FD214">
        <v>0</v>
      </c>
      <c r="FE214">
        <v>0</v>
      </c>
      <c r="FF214">
        <v>0</v>
      </c>
      <c r="FG214">
        <v>0</v>
      </c>
      <c r="FH214">
        <v>0</v>
      </c>
      <c r="FI214">
        <v>0</v>
      </c>
      <c r="FJ214">
        <v>0</v>
      </c>
      <c r="FK214">
        <v>0</v>
      </c>
      <c r="FL214">
        <v>0</v>
      </c>
      <c r="FM214">
        <v>0</v>
      </c>
      <c r="FN214">
        <v>0</v>
      </c>
      <c r="FO214">
        <v>0</v>
      </c>
      <c r="FP214">
        <v>0</v>
      </c>
      <c r="FQ214">
        <v>0</v>
      </c>
      <c r="FR214">
        <v>0</v>
      </c>
      <c r="FS214">
        <v>0</v>
      </c>
    </row>
    <row r="215" spans="1:175" x14ac:dyDescent="0.2">
      <c r="A215" t="s">
        <v>193</v>
      </c>
      <c r="B215" t="s">
        <v>204</v>
      </c>
      <c r="C215">
        <v>42213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>
        <v>0</v>
      </c>
      <c r="DR215">
        <v>0</v>
      </c>
      <c r="DS215">
        <v>0</v>
      </c>
      <c r="DT215">
        <v>0</v>
      </c>
      <c r="DU215">
        <v>0</v>
      </c>
      <c r="DV215">
        <v>0</v>
      </c>
      <c r="DW215">
        <v>0</v>
      </c>
      <c r="DX215">
        <v>0</v>
      </c>
      <c r="DY215">
        <v>0</v>
      </c>
      <c r="DZ215">
        <v>0</v>
      </c>
      <c r="EA215">
        <v>0</v>
      </c>
      <c r="EB215">
        <v>0</v>
      </c>
      <c r="EC215">
        <v>0</v>
      </c>
      <c r="ED215">
        <v>0</v>
      </c>
      <c r="EE215">
        <v>0</v>
      </c>
      <c r="EF215">
        <v>0</v>
      </c>
      <c r="EG215">
        <v>0</v>
      </c>
      <c r="EH215">
        <v>0</v>
      </c>
      <c r="EI215">
        <v>0</v>
      </c>
      <c r="EJ215">
        <v>0</v>
      </c>
      <c r="EK215">
        <v>0</v>
      </c>
      <c r="EL215">
        <v>0</v>
      </c>
      <c r="EM215">
        <v>0</v>
      </c>
      <c r="EN215">
        <v>0</v>
      </c>
      <c r="EO215">
        <v>0</v>
      </c>
      <c r="EP215">
        <v>0</v>
      </c>
      <c r="EQ215">
        <v>0</v>
      </c>
      <c r="ER215">
        <v>0</v>
      </c>
      <c r="ES215">
        <v>0</v>
      </c>
      <c r="ET215">
        <v>0</v>
      </c>
      <c r="EU215">
        <v>0</v>
      </c>
      <c r="EV215">
        <v>0</v>
      </c>
      <c r="EW215">
        <v>0</v>
      </c>
      <c r="EX215">
        <v>0</v>
      </c>
      <c r="EY215">
        <v>0</v>
      </c>
      <c r="EZ215">
        <v>0</v>
      </c>
      <c r="FA215">
        <v>0</v>
      </c>
      <c r="FB215">
        <v>0</v>
      </c>
      <c r="FC215">
        <v>0</v>
      </c>
      <c r="FD215">
        <v>0</v>
      </c>
      <c r="FE215">
        <v>0</v>
      </c>
      <c r="FF215">
        <v>0</v>
      </c>
      <c r="FG215">
        <v>0</v>
      </c>
      <c r="FH215">
        <v>0</v>
      </c>
      <c r="FI215">
        <v>0</v>
      </c>
      <c r="FJ215">
        <v>0</v>
      </c>
      <c r="FK215">
        <v>0</v>
      </c>
      <c r="FL215">
        <v>0</v>
      </c>
      <c r="FM215">
        <v>0</v>
      </c>
      <c r="FN215">
        <v>0</v>
      </c>
      <c r="FO215">
        <v>0</v>
      </c>
      <c r="FP215">
        <v>0</v>
      </c>
      <c r="FQ215">
        <v>0</v>
      </c>
      <c r="FR215">
        <v>0</v>
      </c>
      <c r="FS215">
        <v>0</v>
      </c>
    </row>
    <row r="216" spans="1:175" x14ac:dyDescent="0.2">
      <c r="A216" t="s">
        <v>193</v>
      </c>
      <c r="B216" t="s">
        <v>204</v>
      </c>
      <c r="C216">
        <v>42214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>
        <v>0</v>
      </c>
      <c r="DR216">
        <v>0</v>
      </c>
      <c r="DS216">
        <v>0</v>
      </c>
      <c r="DT216">
        <v>0</v>
      </c>
      <c r="DU216">
        <v>0</v>
      </c>
      <c r="DV216">
        <v>0</v>
      </c>
      <c r="DW216">
        <v>0</v>
      </c>
      <c r="DX216">
        <v>0</v>
      </c>
      <c r="DY216">
        <v>0</v>
      </c>
      <c r="DZ216">
        <v>0</v>
      </c>
      <c r="EA216">
        <v>0</v>
      </c>
      <c r="EB216">
        <v>0</v>
      </c>
      <c r="EC216">
        <v>0</v>
      </c>
      <c r="ED216">
        <v>0</v>
      </c>
      <c r="EE216">
        <v>0</v>
      </c>
      <c r="EF216">
        <v>0</v>
      </c>
      <c r="EG216">
        <v>0</v>
      </c>
      <c r="EH216">
        <v>0</v>
      </c>
      <c r="EI216">
        <v>0</v>
      </c>
      <c r="EJ216">
        <v>0</v>
      </c>
      <c r="EK216">
        <v>0</v>
      </c>
      <c r="EL216">
        <v>0</v>
      </c>
      <c r="EM216">
        <v>0</v>
      </c>
      <c r="EN216">
        <v>0</v>
      </c>
      <c r="EO216">
        <v>0</v>
      </c>
      <c r="EP216">
        <v>0</v>
      </c>
      <c r="EQ216">
        <v>0</v>
      </c>
      <c r="ER216">
        <v>0</v>
      </c>
      <c r="ES216">
        <v>0</v>
      </c>
      <c r="ET216">
        <v>0</v>
      </c>
      <c r="EU216">
        <v>0</v>
      </c>
      <c r="EV216">
        <v>0</v>
      </c>
      <c r="EW216">
        <v>0</v>
      </c>
      <c r="EX216">
        <v>0</v>
      </c>
      <c r="EY216">
        <v>0</v>
      </c>
      <c r="EZ216">
        <v>0</v>
      </c>
      <c r="FA216">
        <v>0</v>
      </c>
      <c r="FB216">
        <v>0</v>
      </c>
      <c r="FC216">
        <v>0</v>
      </c>
      <c r="FD216">
        <v>0</v>
      </c>
      <c r="FE216">
        <v>0</v>
      </c>
      <c r="FF216">
        <v>0</v>
      </c>
      <c r="FG216">
        <v>0</v>
      </c>
      <c r="FH216">
        <v>0</v>
      </c>
      <c r="FI216">
        <v>0</v>
      </c>
      <c r="FJ216">
        <v>0</v>
      </c>
      <c r="FK216">
        <v>0</v>
      </c>
      <c r="FL216">
        <v>0</v>
      </c>
      <c r="FM216">
        <v>0</v>
      </c>
      <c r="FN216">
        <v>0</v>
      </c>
      <c r="FO216">
        <v>0</v>
      </c>
      <c r="FP216">
        <v>0</v>
      </c>
      <c r="FQ216">
        <v>0</v>
      </c>
      <c r="FR216">
        <v>0</v>
      </c>
      <c r="FS216">
        <v>0</v>
      </c>
    </row>
    <row r="217" spans="1:175" x14ac:dyDescent="0.2">
      <c r="A217" t="s">
        <v>193</v>
      </c>
      <c r="B217" t="s">
        <v>204</v>
      </c>
      <c r="C217">
        <v>42233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>
        <v>0</v>
      </c>
      <c r="DR217">
        <v>0</v>
      </c>
      <c r="DS217">
        <v>0</v>
      </c>
      <c r="DT217">
        <v>0</v>
      </c>
      <c r="DU217">
        <v>0</v>
      </c>
      <c r="DV217">
        <v>0</v>
      </c>
      <c r="DW217">
        <v>0</v>
      </c>
      <c r="DX217">
        <v>0</v>
      </c>
      <c r="DY217">
        <v>0</v>
      </c>
      <c r="DZ217">
        <v>0</v>
      </c>
      <c r="EA217">
        <v>0</v>
      </c>
      <c r="EB217">
        <v>0</v>
      </c>
      <c r="EC217">
        <v>0</v>
      </c>
      <c r="ED217">
        <v>0</v>
      </c>
      <c r="EE217">
        <v>0</v>
      </c>
      <c r="EF217">
        <v>0</v>
      </c>
      <c r="EG217">
        <v>0</v>
      </c>
      <c r="EH217">
        <v>0</v>
      </c>
      <c r="EI217">
        <v>0</v>
      </c>
      <c r="EJ217">
        <v>0</v>
      </c>
      <c r="EK217">
        <v>0</v>
      </c>
      <c r="EL217">
        <v>0</v>
      </c>
      <c r="EM217">
        <v>0</v>
      </c>
      <c r="EN217">
        <v>0</v>
      </c>
      <c r="EO217">
        <v>0</v>
      </c>
      <c r="EP217">
        <v>0</v>
      </c>
      <c r="EQ217">
        <v>0</v>
      </c>
      <c r="ER217">
        <v>0</v>
      </c>
      <c r="ES217">
        <v>0</v>
      </c>
      <c r="ET217">
        <v>0</v>
      </c>
      <c r="EU217">
        <v>0</v>
      </c>
      <c r="EV217">
        <v>0</v>
      </c>
      <c r="EW217">
        <v>0</v>
      </c>
      <c r="EX217">
        <v>0</v>
      </c>
      <c r="EY217">
        <v>0</v>
      </c>
      <c r="EZ217">
        <v>0</v>
      </c>
      <c r="FA217">
        <v>0</v>
      </c>
      <c r="FB217">
        <v>0</v>
      </c>
      <c r="FC217">
        <v>0</v>
      </c>
      <c r="FD217">
        <v>0</v>
      </c>
      <c r="FE217">
        <v>0</v>
      </c>
      <c r="FF217">
        <v>0</v>
      </c>
      <c r="FG217">
        <v>0</v>
      </c>
      <c r="FH217">
        <v>0</v>
      </c>
      <c r="FI217">
        <v>0</v>
      </c>
      <c r="FJ217">
        <v>0</v>
      </c>
      <c r="FK217">
        <v>0</v>
      </c>
      <c r="FL217">
        <v>0</v>
      </c>
      <c r="FM217">
        <v>0</v>
      </c>
      <c r="FN217">
        <v>0</v>
      </c>
      <c r="FO217">
        <v>0</v>
      </c>
      <c r="FP217">
        <v>0</v>
      </c>
      <c r="FQ217">
        <v>0</v>
      </c>
      <c r="FR217">
        <v>0</v>
      </c>
      <c r="FS217">
        <v>0</v>
      </c>
    </row>
    <row r="218" spans="1:175" x14ac:dyDescent="0.2">
      <c r="A218" t="s">
        <v>193</v>
      </c>
      <c r="B218" t="s">
        <v>204</v>
      </c>
      <c r="C218">
        <v>42234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>
        <v>0</v>
      </c>
      <c r="DR218">
        <v>0</v>
      </c>
      <c r="DS218">
        <v>0</v>
      </c>
      <c r="DT218">
        <v>0</v>
      </c>
      <c r="DU218">
        <v>0</v>
      </c>
      <c r="DV218">
        <v>0</v>
      </c>
      <c r="DW218">
        <v>0</v>
      </c>
      <c r="DX218">
        <v>0</v>
      </c>
      <c r="DY218">
        <v>0</v>
      </c>
      <c r="DZ218">
        <v>0</v>
      </c>
      <c r="EA218">
        <v>0</v>
      </c>
      <c r="EB218">
        <v>0</v>
      </c>
      <c r="EC218">
        <v>0</v>
      </c>
      <c r="ED218">
        <v>0</v>
      </c>
      <c r="EE218">
        <v>0</v>
      </c>
      <c r="EF218">
        <v>0</v>
      </c>
      <c r="EG218">
        <v>0</v>
      </c>
      <c r="EH218">
        <v>0</v>
      </c>
      <c r="EI218">
        <v>0</v>
      </c>
      <c r="EJ218">
        <v>0</v>
      </c>
      <c r="EK218">
        <v>0</v>
      </c>
      <c r="EL218">
        <v>0</v>
      </c>
      <c r="EM218">
        <v>0</v>
      </c>
      <c r="EN218">
        <v>0</v>
      </c>
      <c r="EO218">
        <v>0</v>
      </c>
      <c r="EP218">
        <v>0</v>
      </c>
      <c r="EQ218">
        <v>0</v>
      </c>
      <c r="ER218">
        <v>0</v>
      </c>
      <c r="ES218">
        <v>0</v>
      </c>
      <c r="ET218">
        <v>0</v>
      </c>
      <c r="EU218">
        <v>0</v>
      </c>
      <c r="EV218">
        <v>0</v>
      </c>
      <c r="EW218">
        <v>0</v>
      </c>
      <c r="EX218">
        <v>0</v>
      </c>
      <c r="EY218">
        <v>0</v>
      </c>
      <c r="EZ218">
        <v>0</v>
      </c>
      <c r="FA218">
        <v>0</v>
      </c>
      <c r="FB218">
        <v>0</v>
      </c>
      <c r="FC218">
        <v>0</v>
      </c>
      <c r="FD218">
        <v>0</v>
      </c>
      <c r="FE218">
        <v>0</v>
      </c>
      <c r="FF218">
        <v>0</v>
      </c>
      <c r="FG218">
        <v>0</v>
      </c>
      <c r="FH218">
        <v>0</v>
      </c>
      <c r="FI218">
        <v>0</v>
      </c>
      <c r="FJ218">
        <v>0</v>
      </c>
      <c r="FK218">
        <v>0</v>
      </c>
      <c r="FL218">
        <v>0</v>
      </c>
      <c r="FM218">
        <v>0</v>
      </c>
      <c r="FN218">
        <v>0</v>
      </c>
      <c r="FO218">
        <v>0</v>
      </c>
      <c r="FP218">
        <v>0</v>
      </c>
      <c r="FQ218">
        <v>0</v>
      </c>
      <c r="FR218">
        <v>0</v>
      </c>
      <c r="FS218">
        <v>0</v>
      </c>
    </row>
    <row r="219" spans="1:175" x14ac:dyDescent="0.2">
      <c r="A219" t="s">
        <v>193</v>
      </c>
      <c r="B219" t="s">
        <v>204</v>
      </c>
      <c r="C219">
        <v>42242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>
        <v>0</v>
      </c>
      <c r="DR219">
        <v>0</v>
      </c>
      <c r="DS219">
        <v>0</v>
      </c>
      <c r="DT219">
        <v>0</v>
      </c>
      <c r="DU219">
        <v>0</v>
      </c>
      <c r="DV219">
        <v>0</v>
      </c>
      <c r="DW219">
        <v>0</v>
      </c>
      <c r="DX219">
        <v>0</v>
      </c>
      <c r="DY219">
        <v>0</v>
      </c>
      <c r="DZ219">
        <v>0</v>
      </c>
      <c r="EA219">
        <v>0</v>
      </c>
      <c r="EB219">
        <v>0</v>
      </c>
      <c r="EC219">
        <v>0</v>
      </c>
      <c r="ED219">
        <v>0</v>
      </c>
      <c r="EE219">
        <v>0</v>
      </c>
      <c r="EF219">
        <v>0</v>
      </c>
      <c r="EG219">
        <v>0</v>
      </c>
      <c r="EH219">
        <v>0</v>
      </c>
      <c r="EI219">
        <v>0</v>
      </c>
      <c r="EJ219">
        <v>0</v>
      </c>
      <c r="EK219">
        <v>0</v>
      </c>
      <c r="EL219">
        <v>0</v>
      </c>
      <c r="EM219">
        <v>0</v>
      </c>
      <c r="EN219">
        <v>0</v>
      </c>
      <c r="EO219">
        <v>0</v>
      </c>
      <c r="EP219">
        <v>0</v>
      </c>
      <c r="EQ219">
        <v>0</v>
      </c>
      <c r="ER219">
        <v>0</v>
      </c>
      <c r="ES219">
        <v>0</v>
      </c>
      <c r="ET219">
        <v>0</v>
      </c>
      <c r="EU219">
        <v>0</v>
      </c>
      <c r="EV219">
        <v>0</v>
      </c>
      <c r="EW219">
        <v>0</v>
      </c>
      <c r="EX219">
        <v>0</v>
      </c>
      <c r="EY219">
        <v>0</v>
      </c>
      <c r="EZ219">
        <v>0</v>
      </c>
      <c r="FA219">
        <v>0</v>
      </c>
      <c r="FB219">
        <v>0</v>
      </c>
      <c r="FC219">
        <v>0</v>
      </c>
      <c r="FD219">
        <v>0</v>
      </c>
      <c r="FE219">
        <v>0</v>
      </c>
      <c r="FF219">
        <v>0</v>
      </c>
      <c r="FG219">
        <v>0</v>
      </c>
      <c r="FH219">
        <v>0</v>
      </c>
      <c r="FI219">
        <v>0</v>
      </c>
      <c r="FJ219">
        <v>0</v>
      </c>
      <c r="FK219">
        <v>0</v>
      </c>
      <c r="FL219">
        <v>0</v>
      </c>
      <c r="FM219">
        <v>0</v>
      </c>
      <c r="FN219">
        <v>0</v>
      </c>
      <c r="FO219">
        <v>0</v>
      </c>
      <c r="FP219">
        <v>0</v>
      </c>
      <c r="FQ219">
        <v>0</v>
      </c>
      <c r="FR219">
        <v>0</v>
      </c>
      <c r="FS219">
        <v>0</v>
      </c>
    </row>
    <row r="220" spans="1:175" x14ac:dyDescent="0.2">
      <c r="A220" t="s">
        <v>193</v>
      </c>
      <c r="B220" t="s">
        <v>204</v>
      </c>
      <c r="C220">
        <v>42243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>
        <v>0</v>
      </c>
      <c r="DR220">
        <v>0</v>
      </c>
      <c r="DS220">
        <v>0</v>
      </c>
      <c r="DT220">
        <v>0</v>
      </c>
      <c r="DU220">
        <v>0</v>
      </c>
      <c r="DV220">
        <v>0</v>
      </c>
      <c r="DW220">
        <v>0</v>
      </c>
      <c r="DX220">
        <v>0</v>
      </c>
      <c r="DY220">
        <v>0</v>
      </c>
      <c r="DZ220">
        <v>0</v>
      </c>
      <c r="EA220">
        <v>0</v>
      </c>
      <c r="EB220">
        <v>0</v>
      </c>
      <c r="EC220">
        <v>0</v>
      </c>
      <c r="ED220">
        <v>0</v>
      </c>
      <c r="EE220">
        <v>0</v>
      </c>
      <c r="EF220">
        <v>0</v>
      </c>
      <c r="EG220">
        <v>0</v>
      </c>
      <c r="EH220">
        <v>0</v>
      </c>
      <c r="EI220">
        <v>0</v>
      </c>
      <c r="EJ220">
        <v>0</v>
      </c>
      <c r="EK220">
        <v>0</v>
      </c>
      <c r="EL220">
        <v>0</v>
      </c>
      <c r="EM220">
        <v>0</v>
      </c>
      <c r="EN220">
        <v>0</v>
      </c>
      <c r="EO220">
        <v>0</v>
      </c>
      <c r="EP220">
        <v>0</v>
      </c>
      <c r="EQ220">
        <v>0</v>
      </c>
      <c r="ER220">
        <v>0</v>
      </c>
      <c r="ES220">
        <v>0</v>
      </c>
      <c r="ET220">
        <v>0</v>
      </c>
      <c r="EU220">
        <v>0</v>
      </c>
      <c r="EV220">
        <v>0</v>
      </c>
      <c r="EW220">
        <v>0</v>
      </c>
      <c r="EX220">
        <v>0</v>
      </c>
      <c r="EY220">
        <v>0</v>
      </c>
      <c r="EZ220">
        <v>0</v>
      </c>
      <c r="FA220">
        <v>0</v>
      </c>
      <c r="FB220">
        <v>0</v>
      </c>
      <c r="FC220">
        <v>0</v>
      </c>
      <c r="FD220">
        <v>0</v>
      </c>
      <c r="FE220">
        <v>0</v>
      </c>
      <c r="FF220">
        <v>0</v>
      </c>
      <c r="FG220">
        <v>0</v>
      </c>
      <c r="FH220">
        <v>0</v>
      </c>
      <c r="FI220">
        <v>0</v>
      </c>
      <c r="FJ220">
        <v>0</v>
      </c>
      <c r="FK220">
        <v>0</v>
      </c>
      <c r="FL220">
        <v>0</v>
      </c>
      <c r="FM220">
        <v>0</v>
      </c>
      <c r="FN220">
        <v>0</v>
      </c>
      <c r="FO220">
        <v>0</v>
      </c>
      <c r="FP220">
        <v>0</v>
      </c>
      <c r="FQ220">
        <v>0</v>
      </c>
      <c r="FR220">
        <v>0</v>
      </c>
      <c r="FS220">
        <v>0</v>
      </c>
    </row>
    <row r="221" spans="1:175" x14ac:dyDescent="0.2">
      <c r="A221" t="s">
        <v>193</v>
      </c>
      <c r="B221" t="s">
        <v>204</v>
      </c>
      <c r="C221">
        <v>42244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>
        <v>0</v>
      </c>
      <c r="DR221">
        <v>0</v>
      </c>
      <c r="DS221">
        <v>0</v>
      </c>
      <c r="DT221">
        <v>0</v>
      </c>
      <c r="DU221">
        <v>0</v>
      </c>
      <c r="DV221">
        <v>0</v>
      </c>
      <c r="DW221">
        <v>0</v>
      </c>
      <c r="DX221">
        <v>0</v>
      </c>
      <c r="DY221">
        <v>0</v>
      </c>
      <c r="DZ221">
        <v>0</v>
      </c>
      <c r="EA221">
        <v>0</v>
      </c>
      <c r="EB221">
        <v>0</v>
      </c>
      <c r="EC221">
        <v>0</v>
      </c>
      <c r="ED221">
        <v>0</v>
      </c>
      <c r="EE221">
        <v>0</v>
      </c>
      <c r="EF221">
        <v>0</v>
      </c>
      <c r="EG221">
        <v>0</v>
      </c>
      <c r="EH221">
        <v>0</v>
      </c>
      <c r="EI221">
        <v>0</v>
      </c>
      <c r="EJ221">
        <v>0</v>
      </c>
      <c r="EK221">
        <v>0</v>
      </c>
      <c r="EL221">
        <v>0</v>
      </c>
      <c r="EM221">
        <v>0</v>
      </c>
      <c r="EN221">
        <v>0</v>
      </c>
      <c r="EO221">
        <v>0</v>
      </c>
      <c r="EP221">
        <v>0</v>
      </c>
      <c r="EQ221">
        <v>0</v>
      </c>
      <c r="ER221">
        <v>0</v>
      </c>
      <c r="ES221">
        <v>0</v>
      </c>
      <c r="ET221">
        <v>0</v>
      </c>
      <c r="EU221">
        <v>0</v>
      </c>
      <c r="EV221">
        <v>0</v>
      </c>
      <c r="EW221">
        <v>0</v>
      </c>
      <c r="EX221">
        <v>0</v>
      </c>
      <c r="EY221">
        <v>0</v>
      </c>
      <c r="EZ221">
        <v>0</v>
      </c>
      <c r="FA221">
        <v>0</v>
      </c>
      <c r="FB221">
        <v>0</v>
      </c>
      <c r="FC221">
        <v>0</v>
      </c>
      <c r="FD221">
        <v>0</v>
      </c>
      <c r="FE221">
        <v>0</v>
      </c>
      <c r="FF221">
        <v>0</v>
      </c>
      <c r="FG221">
        <v>0</v>
      </c>
      <c r="FH221">
        <v>0</v>
      </c>
      <c r="FI221">
        <v>0</v>
      </c>
      <c r="FJ221">
        <v>0</v>
      </c>
      <c r="FK221">
        <v>0</v>
      </c>
      <c r="FL221">
        <v>0</v>
      </c>
      <c r="FM221">
        <v>0</v>
      </c>
      <c r="FN221">
        <v>0</v>
      </c>
      <c r="FO221">
        <v>0</v>
      </c>
      <c r="FP221">
        <v>0</v>
      </c>
      <c r="FQ221">
        <v>0</v>
      </c>
      <c r="FR221">
        <v>0</v>
      </c>
      <c r="FS221">
        <v>0</v>
      </c>
    </row>
    <row r="222" spans="1:175" x14ac:dyDescent="0.2">
      <c r="A222" t="s">
        <v>193</v>
      </c>
      <c r="B222" t="s">
        <v>204</v>
      </c>
      <c r="C222">
        <v>42256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>
        <v>0</v>
      </c>
      <c r="DR222">
        <v>0</v>
      </c>
      <c r="DS222">
        <v>0</v>
      </c>
      <c r="DT222">
        <v>0</v>
      </c>
      <c r="DU222">
        <v>0</v>
      </c>
      <c r="DV222">
        <v>0</v>
      </c>
      <c r="DW222">
        <v>0</v>
      </c>
      <c r="DX222">
        <v>0</v>
      </c>
      <c r="DY222">
        <v>0</v>
      </c>
      <c r="DZ222">
        <v>0</v>
      </c>
      <c r="EA222">
        <v>0</v>
      </c>
      <c r="EB222">
        <v>0</v>
      </c>
      <c r="EC222">
        <v>0</v>
      </c>
      <c r="ED222">
        <v>0</v>
      </c>
      <c r="EE222">
        <v>0</v>
      </c>
      <c r="EF222">
        <v>0</v>
      </c>
      <c r="EG222">
        <v>0</v>
      </c>
      <c r="EH222">
        <v>0</v>
      </c>
      <c r="EI222">
        <v>0</v>
      </c>
      <c r="EJ222">
        <v>0</v>
      </c>
      <c r="EK222">
        <v>0</v>
      </c>
      <c r="EL222">
        <v>0</v>
      </c>
      <c r="EM222">
        <v>0</v>
      </c>
      <c r="EN222">
        <v>0</v>
      </c>
      <c r="EO222">
        <v>0</v>
      </c>
      <c r="EP222">
        <v>0</v>
      </c>
      <c r="EQ222">
        <v>0</v>
      </c>
      <c r="ER222">
        <v>0</v>
      </c>
      <c r="ES222">
        <v>0</v>
      </c>
      <c r="ET222">
        <v>0</v>
      </c>
      <c r="EU222">
        <v>0</v>
      </c>
      <c r="EV222">
        <v>0</v>
      </c>
      <c r="EW222">
        <v>0</v>
      </c>
      <c r="EX222">
        <v>0</v>
      </c>
      <c r="EY222">
        <v>0</v>
      </c>
      <c r="EZ222">
        <v>0</v>
      </c>
      <c r="FA222">
        <v>0</v>
      </c>
      <c r="FB222">
        <v>0</v>
      </c>
      <c r="FC222">
        <v>0</v>
      </c>
      <c r="FD222">
        <v>0</v>
      </c>
      <c r="FE222">
        <v>0</v>
      </c>
      <c r="FF222">
        <v>0</v>
      </c>
      <c r="FG222">
        <v>0</v>
      </c>
      <c r="FH222">
        <v>0</v>
      </c>
      <c r="FI222">
        <v>0</v>
      </c>
      <c r="FJ222">
        <v>0</v>
      </c>
      <c r="FK222">
        <v>0</v>
      </c>
      <c r="FL222">
        <v>0</v>
      </c>
      <c r="FM222">
        <v>0</v>
      </c>
      <c r="FN222">
        <v>0</v>
      </c>
      <c r="FO222">
        <v>0</v>
      </c>
      <c r="FP222">
        <v>0</v>
      </c>
      <c r="FQ222">
        <v>0</v>
      </c>
      <c r="FR222">
        <v>0</v>
      </c>
      <c r="FS222">
        <v>0</v>
      </c>
    </row>
    <row r="223" spans="1:175" x14ac:dyDescent="0.2">
      <c r="A223" t="s">
        <v>193</v>
      </c>
      <c r="B223" t="s">
        <v>204</v>
      </c>
      <c r="C223">
        <v>42257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>
        <v>0</v>
      </c>
      <c r="DR223">
        <v>0</v>
      </c>
      <c r="DS223">
        <v>0</v>
      </c>
      <c r="DT223">
        <v>0</v>
      </c>
      <c r="DU223">
        <v>0</v>
      </c>
      <c r="DV223">
        <v>0</v>
      </c>
      <c r="DW223">
        <v>0</v>
      </c>
      <c r="DX223">
        <v>0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0</v>
      </c>
      <c r="EH223">
        <v>0</v>
      </c>
      <c r="EI223">
        <v>0</v>
      </c>
      <c r="EJ223">
        <v>0</v>
      </c>
      <c r="EK223">
        <v>0</v>
      </c>
      <c r="EL223">
        <v>0</v>
      </c>
      <c r="EM223">
        <v>0</v>
      </c>
      <c r="EN223">
        <v>0</v>
      </c>
      <c r="EO223">
        <v>0</v>
      </c>
      <c r="EP223">
        <v>0</v>
      </c>
      <c r="EQ223">
        <v>0</v>
      </c>
      <c r="ER223">
        <v>0</v>
      </c>
      <c r="ES223">
        <v>0</v>
      </c>
      <c r="ET223">
        <v>0</v>
      </c>
      <c r="EU223">
        <v>0</v>
      </c>
      <c r="EV223">
        <v>0</v>
      </c>
      <c r="EW223">
        <v>0</v>
      </c>
      <c r="EX223">
        <v>0</v>
      </c>
      <c r="EY223">
        <v>0</v>
      </c>
      <c r="EZ223">
        <v>0</v>
      </c>
      <c r="FA223">
        <v>0</v>
      </c>
      <c r="FB223">
        <v>0</v>
      </c>
      <c r="FC223">
        <v>0</v>
      </c>
      <c r="FD223">
        <v>0</v>
      </c>
      <c r="FE223">
        <v>0</v>
      </c>
      <c r="FF223">
        <v>0</v>
      </c>
      <c r="FG223">
        <v>0</v>
      </c>
      <c r="FH223">
        <v>0</v>
      </c>
      <c r="FI223">
        <v>0</v>
      </c>
      <c r="FJ223">
        <v>0</v>
      </c>
      <c r="FK223">
        <v>0</v>
      </c>
      <c r="FL223">
        <v>0</v>
      </c>
      <c r="FM223">
        <v>0</v>
      </c>
      <c r="FN223">
        <v>0</v>
      </c>
      <c r="FO223">
        <v>0</v>
      </c>
      <c r="FP223">
        <v>0</v>
      </c>
      <c r="FQ223">
        <v>0</v>
      </c>
      <c r="FR223">
        <v>0</v>
      </c>
      <c r="FS223">
        <v>0</v>
      </c>
    </row>
    <row r="224" spans="1:175" x14ac:dyDescent="0.2">
      <c r="A224" t="s">
        <v>193</v>
      </c>
      <c r="B224" t="s">
        <v>204</v>
      </c>
      <c r="C224">
        <v>42258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0</v>
      </c>
      <c r="DV224">
        <v>0</v>
      </c>
      <c r="DW224">
        <v>0</v>
      </c>
      <c r="DX224">
        <v>0</v>
      </c>
      <c r="DY224">
        <v>0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0</v>
      </c>
      <c r="EM224">
        <v>0</v>
      </c>
      <c r="EN224">
        <v>0</v>
      </c>
      <c r="EO224">
        <v>0</v>
      </c>
      <c r="EP224">
        <v>0</v>
      </c>
      <c r="EQ224">
        <v>0</v>
      </c>
      <c r="ER224">
        <v>0</v>
      </c>
      <c r="ES224">
        <v>0</v>
      </c>
      <c r="ET224">
        <v>0</v>
      </c>
      <c r="EU224">
        <v>0</v>
      </c>
      <c r="EV224">
        <v>0</v>
      </c>
      <c r="EW224">
        <v>0</v>
      </c>
      <c r="EX224">
        <v>0</v>
      </c>
      <c r="EY224">
        <v>0</v>
      </c>
      <c r="EZ224">
        <v>0</v>
      </c>
      <c r="FA224">
        <v>0</v>
      </c>
      <c r="FB224">
        <v>0</v>
      </c>
      <c r="FC224">
        <v>0</v>
      </c>
      <c r="FD224">
        <v>0</v>
      </c>
      <c r="FE224">
        <v>0</v>
      </c>
      <c r="FF224">
        <v>0</v>
      </c>
      <c r="FG224">
        <v>0</v>
      </c>
      <c r="FH224">
        <v>0</v>
      </c>
      <c r="FI224">
        <v>0</v>
      </c>
      <c r="FJ224">
        <v>0</v>
      </c>
      <c r="FK224">
        <v>0</v>
      </c>
      <c r="FL224">
        <v>0</v>
      </c>
      <c r="FM224">
        <v>0</v>
      </c>
      <c r="FN224">
        <v>0</v>
      </c>
      <c r="FO224">
        <v>0</v>
      </c>
      <c r="FP224">
        <v>0</v>
      </c>
      <c r="FQ224">
        <v>0</v>
      </c>
      <c r="FR224">
        <v>0</v>
      </c>
      <c r="FS224">
        <v>0</v>
      </c>
    </row>
    <row r="225" spans="1:175" x14ac:dyDescent="0.2">
      <c r="A225" t="s">
        <v>193</v>
      </c>
      <c r="B225" t="s">
        <v>204</v>
      </c>
      <c r="C225" t="s">
        <v>2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0</v>
      </c>
      <c r="DW225">
        <v>0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  <c r="EH225">
        <v>0</v>
      </c>
      <c r="EI225">
        <v>0</v>
      </c>
      <c r="EJ225">
        <v>0</v>
      </c>
      <c r="EK225">
        <v>0</v>
      </c>
      <c r="EL225">
        <v>0</v>
      </c>
      <c r="EM225">
        <v>0</v>
      </c>
      <c r="EN225">
        <v>0</v>
      </c>
      <c r="EO225">
        <v>0</v>
      </c>
      <c r="EP225">
        <v>0</v>
      </c>
      <c r="EQ225">
        <v>0</v>
      </c>
      <c r="ER225">
        <v>0</v>
      </c>
      <c r="ES225">
        <v>0</v>
      </c>
      <c r="ET225">
        <v>0</v>
      </c>
      <c r="EU225">
        <v>0</v>
      </c>
      <c r="EV225">
        <v>0</v>
      </c>
      <c r="EW225">
        <v>0</v>
      </c>
      <c r="EX225">
        <v>0</v>
      </c>
      <c r="EY225">
        <v>0</v>
      </c>
      <c r="EZ225">
        <v>0</v>
      </c>
      <c r="FA225">
        <v>0</v>
      </c>
      <c r="FB225">
        <v>0</v>
      </c>
      <c r="FC225">
        <v>0</v>
      </c>
      <c r="FD225">
        <v>0</v>
      </c>
      <c r="FE225">
        <v>0</v>
      </c>
      <c r="FF225">
        <v>0</v>
      </c>
      <c r="FG225">
        <v>0</v>
      </c>
      <c r="FH225">
        <v>0</v>
      </c>
      <c r="FI225">
        <v>0</v>
      </c>
      <c r="FJ225">
        <v>0</v>
      </c>
      <c r="FK225">
        <v>0</v>
      </c>
      <c r="FL225">
        <v>0</v>
      </c>
      <c r="FM225">
        <v>0</v>
      </c>
      <c r="FN225">
        <v>0</v>
      </c>
      <c r="FO225">
        <v>0</v>
      </c>
      <c r="FP225">
        <v>0</v>
      </c>
      <c r="FQ225">
        <v>0</v>
      </c>
      <c r="FR225">
        <v>0</v>
      </c>
      <c r="FS225">
        <v>0</v>
      </c>
    </row>
    <row r="226" spans="1:175" x14ac:dyDescent="0.2">
      <c r="A226" t="s">
        <v>193</v>
      </c>
      <c r="B226" t="s">
        <v>1</v>
      </c>
      <c r="C226">
        <v>42167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0</v>
      </c>
      <c r="BZ226">
        <v>0</v>
      </c>
      <c r="CA226">
        <v>0</v>
      </c>
      <c r="CB226">
        <v>0</v>
      </c>
      <c r="CC226">
        <v>0</v>
      </c>
      <c r="CD226">
        <v>0</v>
      </c>
      <c r="CE226">
        <v>0</v>
      </c>
      <c r="CF226">
        <v>0</v>
      </c>
      <c r="CG226">
        <v>0</v>
      </c>
      <c r="CH226">
        <v>0</v>
      </c>
      <c r="CI226">
        <v>0</v>
      </c>
      <c r="CJ226">
        <v>0</v>
      </c>
      <c r="CK226">
        <v>0</v>
      </c>
      <c r="CL226">
        <v>0</v>
      </c>
      <c r="CM226">
        <v>0</v>
      </c>
      <c r="CN226">
        <v>0</v>
      </c>
      <c r="CO226">
        <v>0</v>
      </c>
      <c r="CP226">
        <v>0</v>
      </c>
      <c r="CQ226">
        <v>0</v>
      </c>
      <c r="CR226">
        <v>0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>
        <v>0</v>
      </c>
      <c r="DA226">
        <v>0</v>
      </c>
      <c r="DB226">
        <v>0</v>
      </c>
      <c r="DC226">
        <v>0</v>
      </c>
      <c r="DD226">
        <v>0</v>
      </c>
      <c r="DE226">
        <v>0</v>
      </c>
      <c r="DF226">
        <v>0</v>
      </c>
      <c r="DG226">
        <v>0</v>
      </c>
      <c r="DH226">
        <v>0</v>
      </c>
      <c r="DI226">
        <v>0</v>
      </c>
      <c r="DJ226">
        <v>0</v>
      </c>
      <c r="DK226">
        <v>0</v>
      </c>
      <c r="DL226">
        <v>0</v>
      </c>
      <c r="DM226">
        <v>0</v>
      </c>
      <c r="DN226">
        <v>0</v>
      </c>
      <c r="DO226">
        <v>0</v>
      </c>
      <c r="DP226">
        <v>0</v>
      </c>
      <c r="DQ226">
        <v>0</v>
      </c>
      <c r="DR226">
        <v>0</v>
      </c>
      <c r="DS226">
        <v>0</v>
      </c>
      <c r="DT226">
        <v>0</v>
      </c>
      <c r="DU226">
        <v>0</v>
      </c>
      <c r="DV226">
        <v>0</v>
      </c>
      <c r="DW226">
        <v>0</v>
      </c>
      <c r="DX226">
        <v>0</v>
      </c>
      <c r="DY226">
        <v>0</v>
      </c>
      <c r="DZ226">
        <v>0</v>
      </c>
      <c r="EA226">
        <v>0</v>
      </c>
      <c r="EB226">
        <v>0</v>
      </c>
      <c r="EC226">
        <v>0</v>
      </c>
      <c r="ED226">
        <v>0</v>
      </c>
      <c r="EE226">
        <v>0</v>
      </c>
      <c r="EF226">
        <v>0</v>
      </c>
      <c r="EG226">
        <v>0</v>
      </c>
      <c r="EH226">
        <v>0</v>
      </c>
      <c r="EI226">
        <v>0</v>
      </c>
      <c r="EJ226">
        <v>0</v>
      </c>
      <c r="EK226">
        <v>0</v>
      </c>
      <c r="EL226">
        <v>0</v>
      </c>
      <c r="EM226">
        <v>0</v>
      </c>
      <c r="EN226">
        <v>0</v>
      </c>
      <c r="EO226">
        <v>0</v>
      </c>
      <c r="EP226">
        <v>0</v>
      </c>
      <c r="EQ226">
        <v>0</v>
      </c>
      <c r="ER226">
        <v>0</v>
      </c>
      <c r="ES226">
        <v>0</v>
      </c>
      <c r="ET226">
        <v>0</v>
      </c>
      <c r="EU226">
        <v>0</v>
      </c>
      <c r="EV226">
        <v>0</v>
      </c>
      <c r="EW226">
        <v>0</v>
      </c>
      <c r="EX226">
        <v>0</v>
      </c>
      <c r="EY226">
        <v>0</v>
      </c>
      <c r="EZ226">
        <v>0</v>
      </c>
      <c r="FA226">
        <v>0</v>
      </c>
      <c r="FB226">
        <v>0</v>
      </c>
      <c r="FC226">
        <v>0</v>
      </c>
      <c r="FD226">
        <v>0</v>
      </c>
      <c r="FE226">
        <v>0</v>
      </c>
      <c r="FF226">
        <v>0</v>
      </c>
      <c r="FG226">
        <v>0</v>
      </c>
      <c r="FH226">
        <v>0</v>
      </c>
      <c r="FI226">
        <v>0</v>
      </c>
      <c r="FJ226">
        <v>0</v>
      </c>
      <c r="FK226">
        <v>0</v>
      </c>
      <c r="FL226">
        <v>0</v>
      </c>
      <c r="FM226">
        <v>0</v>
      </c>
      <c r="FN226">
        <v>0</v>
      </c>
      <c r="FO226">
        <v>0</v>
      </c>
      <c r="FP226">
        <v>0</v>
      </c>
      <c r="FQ226">
        <v>0</v>
      </c>
      <c r="FR226">
        <v>0</v>
      </c>
      <c r="FS226">
        <v>0</v>
      </c>
    </row>
    <row r="227" spans="1:175" x14ac:dyDescent="0.2">
      <c r="A227" t="s">
        <v>193</v>
      </c>
      <c r="B227" t="s">
        <v>1</v>
      </c>
      <c r="C227">
        <v>42180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0</v>
      </c>
      <c r="BZ227">
        <v>0</v>
      </c>
      <c r="CA227">
        <v>0</v>
      </c>
      <c r="CB227">
        <v>0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0</v>
      </c>
      <c r="CP227">
        <v>0</v>
      </c>
      <c r="CQ227">
        <v>0</v>
      </c>
      <c r="CR227">
        <v>0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>
        <v>0</v>
      </c>
      <c r="DA227">
        <v>0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0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0</v>
      </c>
      <c r="DN227">
        <v>0</v>
      </c>
      <c r="DO227">
        <v>0</v>
      </c>
      <c r="DP227">
        <v>0</v>
      </c>
      <c r="DQ227">
        <v>0</v>
      </c>
      <c r="DR227">
        <v>0</v>
      </c>
      <c r="DS227">
        <v>0</v>
      </c>
      <c r="DT227">
        <v>0</v>
      </c>
      <c r="DU227">
        <v>0</v>
      </c>
      <c r="DV227">
        <v>0</v>
      </c>
      <c r="DW227">
        <v>0</v>
      </c>
      <c r="DX227">
        <v>0</v>
      </c>
      <c r="DY227">
        <v>0</v>
      </c>
      <c r="DZ227">
        <v>0</v>
      </c>
      <c r="EA227">
        <v>0</v>
      </c>
      <c r="EB227">
        <v>0</v>
      </c>
      <c r="EC227">
        <v>0</v>
      </c>
      <c r="ED227">
        <v>0</v>
      </c>
      <c r="EE227">
        <v>0</v>
      </c>
      <c r="EF227">
        <v>0</v>
      </c>
      <c r="EG227">
        <v>0</v>
      </c>
      <c r="EH227">
        <v>0</v>
      </c>
      <c r="EI227">
        <v>0</v>
      </c>
      <c r="EJ227">
        <v>0</v>
      </c>
      <c r="EK227">
        <v>0</v>
      </c>
      <c r="EL227">
        <v>0</v>
      </c>
      <c r="EM227">
        <v>0</v>
      </c>
      <c r="EN227">
        <v>0</v>
      </c>
      <c r="EO227">
        <v>0</v>
      </c>
      <c r="EP227">
        <v>0</v>
      </c>
      <c r="EQ227">
        <v>0</v>
      </c>
      <c r="ER227">
        <v>0</v>
      </c>
      <c r="ES227">
        <v>0</v>
      </c>
      <c r="ET227">
        <v>0</v>
      </c>
      <c r="EU227">
        <v>0</v>
      </c>
      <c r="EV227">
        <v>0</v>
      </c>
      <c r="EW227">
        <v>0</v>
      </c>
      <c r="EX227">
        <v>0</v>
      </c>
      <c r="EY227">
        <v>0</v>
      </c>
      <c r="EZ227">
        <v>0</v>
      </c>
      <c r="FA227">
        <v>0</v>
      </c>
      <c r="FB227">
        <v>0</v>
      </c>
      <c r="FC227">
        <v>0</v>
      </c>
      <c r="FD227">
        <v>0</v>
      </c>
      <c r="FE227">
        <v>0</v>
      </c>
      <c r="FF227">
        <v>0</v>
      </c>
      <c r="FG227">
        <v>0</v>
      </c>
      <c r="FH227">
        <v>0</v>
      </c>
      <c r="FI227">
        <v>0</v>
      </c>
      <c r="FJ227">
        <v>0</v>
      </c>
      <c r="FK227">
        <v>0</v>
      </c>
      <c r="FL227">
        <v>0</v>
      </c>
      <c r="FM227">
        <v>0</v>
      </c>
      <c r="FN227">
        <v>0</v>
      </c>
      <c r="FO227">
        <v>0</v>
      </c>
      <c r="FP227">
        <v>0</v>
      </c>
      <c r="FQ227">
        <v>0</v>
      </c>
      <c r="FR227">
        <v>0</v>
      </c>
      <c r="FS227">
        <v>0</v>
      </c>
    </row>
    <row r="228" spans="1:175" x14ac:dyDescent="0.2">
      <c r="A228" t="s">
        <v>193</v>
      </c>
      <c r="B228" t="s">
        <v>1</v>
      </c>
      <c r="C228">
        <v>42181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0</v>
      </c>
      <c r="BZ228">
        <v>0</v>
      </c>
      <c r="CA228">
        <v>0</v>
      </c>
      <c r="CB228">
        <v>0</v>
      </c>
      <c r="CC228">
        <v>0</v>
      </c>
      <c r="CD228">
        <v>0</v>
      </c>
      <c r="CE228">
        <v>0</v>
      </c>
      <c r="CF228">
        <v>0</v>
      </c>
      <c r="CG228">
        <v>0</v>
      </c>
      <c r="CH228">
        <v>0</v>
      </c>
      <c r="CI228">
        <v>0</v>
      </c>
      <c r="CJ228">
        <v>0</v>
      </c>
      <c r="CK228">
        <v>0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0</v>
      </c>
      <c r="CR228">
        <v>0</v>
      </c>
      <c r="CS228">
        <v>0</v>
      </c>
      <c r="CT228">
        <v>0</v>
      </c>
      <c r="CU228">
        <v>0</v>
      </c>
      <c r="CV228">
        <v>0</v>
      </c>
      <c r="CW228">
        <v>0</v>
      </c>
      <c r="CX228">
        <v>0</v>
      </c>
      <c r="CY228">
        <v>0</v>
      </c>
      <c r="CZ228">
        <v>0</v>
      </c>
      <c r="DA228">
        <v>0</v>
      </c>
      <c r="DB228">
        <v>0</v>
      </c>
      <c r="DC228">
        <v>0</v>
      </c>
      <c r="DD228">
        <v>0</v>
      </c>
      <c r="DE228">
        <v>0</v>
      </c>
      <c r="DF228">
        <v>0</v>
      </c>
      <c r="DG228">
        <v>0</v>
      </c>
      <c r="DH228">
        <v>0</v>
      </c>
      <c r="DI228">
        <v>0</v>
      </c>
      <c r="DJ228">
        <v>0</v>
      </c>
      <c r="DK228">
        <v>0</v>
      </c>
      <c r="DL228">
        <v>0</v>
      </c>
      <c r="DM228">
        <v>0</v>
      </c>
      <c r="DN228">
        <v>0</v>
      </c>
      <c r="DO228">
        <v>0</v>
      </c>
      <c r="DP228">
        <v>0</v>
      </c>
      <c r="DQ228">
        <v>0</v>
      </c>
      <c r="DR228">
        <v>0</v>
      </c>
      <c r="DS228">
        <v>0</v>
      </c>
      <c r="DT228">
        <v>0</v>
      </c>
      <c r="DU228">
        <v>0</v>
      </c>
      <c r="DV228">
        <v>0</v>
      </c>
      <c r="DW228">
        <v>0</v>
      </c>
      <c r="DX228">
        <v>0</v>
      </c>
      <c r="DY228">
        <v>0</v>
      </c>
      <c r="DZ228">
        <v>0</v>
      </c>
      <c r="EA228">
        <v>0</v>
      </c>
      <c r="EB228">
        <v>0</v>
      </c>
      <c r="EC228">
        <v>0</v>
      </c>
      <c r="ED228">
        <v>0</v>
      </c>
      <c r="EE228">
        <v>0</v>
      </c>
      <c r="EF228">
        <v>0</v>
      </c>
      <c r="EG228">
        <v>0</v>
      </c>
      <c r="EH228">
        <v>0</v>
      </c>
      <c r="EI228">
        <v>0</v>
      </c>
      <c r="EJ228">
        <v>0</v>
      </c>
      <c r="EK228">
        <v>0</v>
      </c>
      <c r="EL228">
        <v>0</v>
      </c>
      <c r="EM228">
        <v>0</v>
      </c>
      <c r="EN228">
        <v>0</v>
      </c>
      <c r="EO228">
        <v>0</v>
      </c>
      <c r="EP228">
        <v>0</v>
      </c>
      <c r="EQ228">
        <v>0</v>
      </c>
      <c r="ER228">
        <v>0</v>
      </c>
      <c r="ES228">
        <v>0</v>
      </c>
      <c r="ET228">
        <v>0</v>
      </c>
      <c r="EU228">
        <v>0</v>
      </c>
      <c r="EV228">
        <v>0</v>
      </c>
      <c r="EW228">
        <v>0</v>
      </c>
      <c r="EX228">
        <v>0</v>
      </c>
      <c r="EY228">
        <v>0</v>
      </c>
      <c r="EZ228">
        <v>0</v>
      </c>
      <c r="FA228">
        <v>0</v>
      </c>
      <c r="FB228">
        <v>0</v>
      </c>
      <c r="FC228">
        <v>0</v>
      </c>
      <c r="FD228">
        <v>0</v>
      </c>
      <c r="FE228">
        <v>0</v>
      </c>
      <c r="FF228">
        <v>0</v>
      </c>
      <c r="FG228">
        <v>0</v>
      </c>
      <c r="FH228">
        <v>0</v>
      </c>
      <c r="FI228">
        <v>0</v>
      </c>
      <c r="FJ228">
        <v>0</v>
      </c>
      <c r="FK228">
        <v>0</v>
      </c>
      <c r="FL228">
        <v>0</v>
      </c>
      <c r="FM228">
        <v>0</v>
      </c>
      <c r="FN228">
        <v>0</v>
      </c>
      <c r="FO228">
        <v>0</v>
      </c>
      <c r="FP228">
        <v>0</v>
      </c>
      <c r="FQ228">
        <v>0</v>
      </c>
      <c r="FR228">
        <v>0</v>
      </c>
      <c r="FS228">
        <v>0</v>
      </c>
    </row>
    <row r="229" spans="1:175" x14ac:dyDescent="0.2">
      <c r="A229" t="s">
        <v>193</v>
      </c>
      <c r="B229" t="s">
        <v>1</v>
      </c>
      <c r="C229">
        <v>42185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BX229">
        <v>0</v>
      </c>
      <c r="BY229">
        <v>0</v>
      </c>
      <c r="BZ229">
        <v>0</v>
      </c>
      <c r="CA229">
        <v>0</v>
      </c>
      <c r="CB229">
        <v>0</v>
      </c>
      <c r="CC229">
        <v>0</v>
      </c>
      <c r="CD229">
        <v>0</v>
      </c>
      <c r="CE229">
        <v>0</v>
      </c>
      <c r="CF229">
        <v>0</v>
      </c>
      <c r="CG229">
        <v>0</v>
      </c>
      <c r="CH229">
        <v>0</v>
      </c>
      <c r="CI229">
        <v>0</v>
      </c>
      <c r="CJ229">
        <v>0</v>
      </c>
      <c r="CK229">
        <v>0</v>
      </c>
      <c r="CL229">
        <v>0</v>
      </c>
      <c r="CM229">
        <v>0</v>
      </c>
      <c r="CN229">
        <v>0</v>
      </c>
      <c r="CO229">
        <v>0</v>
      </c>
      <c r="CP229">
        <v>0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>
        <v>0</v>
      </c>
      <c r="DA229">
        <v>0</v>
      </c>
      <c r="DB229">
        <v>0</v>
      </c>
      <c r="DC229">
        <v>0</v>
      </c>
      <c r="DD229">
        <v>0</v>
      </c>
      <c r="DE229">
        <v>0</v>
      </c>
      <c r="DF229">
        <v>0</v>
      </c>
      <c r="DG229">
        <v>0</v>
      </c>
      <c r="DH229">
        <v>0</v>
      </c>
      <c r="DI229">
        <v>0</v>
      </c>
      <c r="DJ229">
        <v>0</v>
      </c>
      <c r="DK229">
        <v>0</v>
      </c>
      <c r="DL229">
        <v>0</v>
      </c>
      <c r="DM229">
        <v>0</v>
      </c>
      <c r="DN229">
        <v>0</v>
      </c>
      <c r="DO229">
        <v>0</v>
      </c>
      <c r="DP229">
        <v>0</v>
      </c>
      <c r="DQ229">
        <v>0</v>
      </c>
      <c r="DR229">
        <v>0</v>
      </c>
      <c r="DS229">
        <v>0</v>
      </c>
      <c r="DT229">
        <v>0</v>
      </c>
      <c r="DU229">
        <v>0</v>
      </c>
      <c r="DV229">
        <v>0</v>
      </c>
      <c r="DW229">
        <v>0</v>
      </c>
      <c r="DX229">
        <v>0</v>
      </c>
      <c r="DY229">
        <v>0</v>
      </c>
      <c r="DZ229">
        <v>0</v>
      </c>
      <c r="EA229">
        <v>0</v>
      </c>
      <c r="EB229">
        <v>0</v>
      </c>
      <c r="EC229">
        <v>0</v>
      </c>
      <c r="ED229">
        <v>0</v>
      </c>
      <c r="EE229">
        <v>0</v>
      </c>
      <c r="EF229">
        <v>0</v>
      </c>
      <c r="EG229">
        <v>0</v>
      </c>
      <c r="EH229">
        <v>0</v>
      </c>
      <c r="EI229">
        <v>0</v>
      </c>
      <c r="EJ229">
        <v>0</v>
      </c>
      <c r="EK229">
        <v>0</v>
      </c>
      <c r="EL229">
        <v>0</v>
      </c>
      <c r="EM229">
        <v>0</v>
      </c>
      <c r="EN229">
        <v>0</v>
      </c>
      <c r="EO229">
        <v>0</v>
      </c>
      <c r="EP229">
        <v>0</v>
      </c>
      <c r="EQ229">
        <v>0</v>
      </c>
      <c r="ER229">
        <v>0</v>
      </c>
      <c r="ES229">
        <v>0</v>
      </c>
      <c r="ET229">
        <v>0</v>
      </c>
      <c r="EU229">
        <v>0</v>
      </c>
      <c r="EV229">
        <v>0</v>
      </c>
      <c r="EW229">
        <v>0</v>
      </c>
      <c r="EX229">
        <v>0</v>
      </c>
      <c r="EY229">
        <v>0</v>
      </c>
      <c r="EZ229">
        <v>0</v>
      </c>
      <c r="FA229">
        <v>0</v>
      </c>
      <c r="FB229">
        <v>0</v>
      </c>
      <c r="FC229">
        <v>0</v>
      </c>
      <c r="FD229">
        <v>0</v>
      </c>
      <c r="FE229">
        <v>0</v>
      </c>
      <c r="FF229">
        <v>0</v>
      </c>
      <c r="FG229">
        <v>0</v>
      </c>
      <c r="FH229">
        <v>0</v>
      </c>
      <c r="FI229">
        <v>0</v>
      </c>
      <c r="FJ229">
        <v>0</v>
      </c>
      <c r="FK229">
        <v>0</v>
      </c>
      <c r="FL229">
        <v>0</v>
      </c>
      <c r="FM229">
        <v>0</v>
      </c>
      <c r="FN229">
        <v>0</v>
      </c>
      <c r="FO229">
        <v>0</v>
      </c>
      <c r="FP229">
        <v>0</v>
      </c>
      <c r="FQ229">
        <v>0</v>
      </c>
      <c r="FR229">
        <v>0</v>
      </c>
      <c r="FS229">
        <v>0</v>
      </c>
    </row>
    <row r="230" spans="1:175" x14ac:dyDescent="0.2">
      <c r="A230" t="s">
        <v>193</v>
      </c>
      <c r="B230" t="s">
        <v>1</v>
      </c>
      <c r="C230">
        <v>42186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0</v>
      </c>
      <c r="BZ230">
        <v>0</v>
      </c>
      <c r="CA230">
        <v>0</v>
      </c>
      <c r="CB230">
        <v>0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>
        <v>0</v>
      </c>
      <c r="DA230">
        <v>0</v>
      </c>
      <c r="DB230">
        <v>0</v>
      </c>
      <c r="DC230">
        <v>0</v>
      </c>
      <c r="DD230">
        <v>0</v>
      </c>
      <c r="DE230">
        <v>0</v>
      </c>
      <c r="DF230">
        <v>0</v>
      </c>
      <c r="DG230">
        <v>0</v>
      </c>
      <c r="DH230">
        <v>0</v>
      </c>
      <c r="DI230">
        <v>0</v>
      </c>
      <c r="DJ230">
        <v>0</v>
      </c>
      <c r="DK230">
        <v>0</v>
      </c>
      <c r="DL230">
        <v>0</v>
      </c>
      <c r="DM230">
        <v>0</v>
      </c>
      <c r="DN230">
        <v>0</v>
      </c>
      <c r="DO230">
        <v>0</v>
      </c>
      <c r="DP230">
        <v>0</v>
      </c>
      <c r="DQ230">
        <v>0</v>
      </c>
      <c r="DR230">
        <v>0</v>
      </c>
      <c r="DS230">
        <v>0</v>
      </c>
      <c r="DT230">
        <v>0</v>
      </c>
      <c r="DU230">
        <v>0</v>
      </c>
      <c r="DV230">
        <v>0</v>
      </c>
      <c r="DW230">
        <v>0</v>
      </c>
      <c r="DX230">
        <v>0</v>
      </c>
      <c r="DY230">
        <v>0</v>
      </c>
      <c r="DZ230">
        <v>0</v>
      </c>
      <c r="EA230">
        <v>0</v>
      </c>
      <c r="EB230">
        <v>0</v>
      </c>
      <c r="EC230">
        <v>0</v>
      </c>
      <c r="ED230">
        <v>0</v>
      </c>
      <c r="EE230">
        <v>0</v>
      </c>
      <c r="EF230">
        <v>0</v>
      </c>
      <c r="EG230">
        <v>0</v>
      </c>
      <c r="EH230">
        <v>0</v>
      </c>
      <c r="EI230">
        <v>0</v>
      </c>
      <c r="EJ230">
        <v>0</v>
      </c>
      <c r="EK230">
        <v>0</v>
      </c>
      <c r="EL230">
        <v>0</v>
      </c>
      <c r="EM230">
        <v>0</v>
      </c>
      <c r="EN230">
        <v>0</v>
      </c>
      <c r="EO230">
        <v>0</v>
      </c>
      <c r="EP230">
        <v>0</v>
      </c>
      <c r="EQ230">
        <v>0</v>
      </c>
      <c r="ER230">
        <v>0</v>
      </c>
      <c r="ES230">
        <v>0</v>
      </c>
      <c r="ET230">
        <v>0</v>
      </c>
      <c r="EU230">
        <v>0</v>
      </c>
      <c r="EV230">
        <v>0</v>
      </c>
      <c r="EW230">
        <v>0</v>
      </c>
      <c r="EX230">
        <v>0</v>
      </c>
      <c r="EY230">
        <v>0</v>
      </c>
      <c r="EZ230">
        <v>0</v>
      </c>
      <c r="FA230">
        <v>0</v>
      </c>
      <c r="FB230">
        <v>0</v>
      </c>
      <c r="FC230">
        <v>0</v>
      </c>
      <c r="FD230">
        <v>0</v>
      </c>
      <c r="FE230">
        <v>0</v>
      </c>
      <c r="FF230">
        <v>0</v>
      </c>
      <c r="FG230">
        <v>0</v>
      </c>
      <c r="FH230">
        <v>0</v>
      </c>
      <c r="FI230">
        <v>0</v>
      </c>
      <c r="FJ230">
        <v>0</v>
      </c>
      <c r="FK230">
        <v>0</v>
      </c>
      <c r="FL230">
        <v>0</v>
      </c>
      <c r="FM230">
        <v>0</v>
      </c>
      <c r="FN230">
        <v>0</v>
      </c>
      <c r="FO230">
        <v>0</v>
      </c>
      <c r="FP230">
        <v>0</v>
      </c>
      <c r="FQ230">
        <v>0</v>
      </c>
      <c r="FR230">
        <v>0</v>
      </c>
      <c r="FS230">
        <v>0</v>
      </c>
    </row>
    <row r="231" spans="1:175" x14ac:dyDescent="0.2">
      <c r="A231" t="s">
        <v>193</v>
      </c>
      <c r="B231" t="s">
        <v>1</v>
      </c>
      <c r="C231">
        <v>42213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0</v>
      </c>
      <c r="BZ231">
        <v>0</v>
      </c>
      <c r="CA231">
        <v>0</v>
      </c>
      <c r="CB231">
        <v>0</v>
      </c>
      <c r="CC231">
        <v>0</v>
      </c>
      <c r="CD231">
        <v>0</v>
      </c>
      <c r="CE231">
        <v>0</v>
      </c>
      <c r="CF231">
        <v>0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>
        <v>0</v>
      </c>
      <c r="DA231">
        <v>0</v>
      </c>
      <c r="DB231">
        <v>0</v>
      </c>
      <c r="DC231">
        <v>0</v>
      </c>
      <c r="DD231">
        <v>0</v>
      </c>
      <c r="DE231">
        <v>0</v>
      </c>
      <c r="DF231">
        <v>0</v>
      </c>
      <c r="DG231">
        <v>0</v>
      </c>
      <c r="DH231">
        <v>0</v>
      </c>
      <c r="DI231">
        <v>0</v>
      </c>
      <c r="DJ231">
        <v>0</v>
      </c>
      <c r="DK231">
        <v>0</v>
      </c>
      <c r="DL231">
        <v>0</v>
      </c>
      <c r="DM231">
        <v>0</v>
      </c>
      <c r="DN231">
        <v>0</v>
      </c>
      <c r="DO231">
        <v>0</v>
      </c>
      <c r="DP231">
        <v>0</v>
      </c>
      <c r="DQ231">
        <v>0</v>
      </c>
      <c r="DR231">
        <v>0</v>
      </c>
      <c r="DS231">
        <v>0</v>
      </c>
      <c r="DT231">
        <v>0</v>
      </c>
      <c r="DU231">
        <v>0</v>
      </c>
      <c r="DV231">
        <v>0</v>
      </c>
      <c r="DW231">
        <v>0</v>
      </c>
      <c r="DX231">
        <v>0</v>
      </c>
      <c r="DY231">
        <v>0</v>
      </c>
      <c r="DZ231">
        <v>0</v>
      </c>
      <c r="EA231">
        <v>0</v>
      </c>
      <c r="EB231">
        <v>0</v>
      </c>
      <c r="EC231">
        <v>0</v>
      </c>
      <c r="ED231">
        <v>0</v>
      </c>
      <c r="EE231">
        <v>0</v>
      </c>
      <c r="EF231">
        <v>0</v>
      </c>
      <c r="EG231">
        <v>0</v>
      </c>
      <c r="EH231">
        <v>0</v>
      </c>
      <c r="EI231">
        <v>0</v>
      </c>
      <c r="EJ231">
        <v>0</v>
      </c>
      <c r="EK231">
        <v>0</v>
      </c>
      <c r="EL231">
        <v>0</v>
      </c>
      <c r="EM231">
        <v>0</v>
      </c>
      <c r="EN231">
        <v>0</v>
      </c>
      <c r="EO231">
        <v>0</v>
      </c>
      <c r="EP231">
        <v>0</v>
      </c>
      <c r="EQ231">
        <v>0</v>
      </c>
      <c r="ER231">
        <v>0</v>
      </c>
      <c r="ES231">
        <v>0</v>
      </c>
      <c r="ET231">
        <v>0</v>
      </c>
      <c r="EU231">
        <v>0</v>
      </c>
      <c r="EV231">
        <v>0</v>
      </c>
      <c r="EW231">
        <v>0</v>
      </c>
      <c r="EX231">
        <v>0</v>
      </c>
      <c r="EY231">
        <v>0</v>
      </c>
      <c r="EZ231">
        <v>0</v>
      </c>
      <c r="FA231">
        <v>0</v>
      </c>
      <c r="FB231">
        <v>0</v>
      </c>
      <c r="FC231">
        <v>0</v>
      </c>
      <c r="FD231">
        <v>0</v>
      </c>
      <c r="FE231">
        <v>0</v>
      </c>
      <c r="FF231">
        <v>0</v>
      </c>
      <c r="FG231">
        <v>0</v>
      </c>
      <c r="FH231">
        <v>0</v>
      </c>
      <c r="FI231">
        <v>0</v>
      </c>
      <c r="FJ231">
        <v>0</v>
      </c>
      <c r="FK231">
        <v>0</v>
      </c>
      <c r="FL231">
        <v>0</v>
      </c>
      <c r="FM231">
        <v>0</v>
      </c>
      <c r="FN231">
        <v>0</v>
      </c>
      <c r="FO231">
        <v>0</v>
      </c>
      <c r="FP231">
        <v>0</v>
      </c>
      <c r="FQ231">
        <v>0</v>
      </c>
      <c r="FR231">
        <v>0</v>
      </c>
      <c r="FS231">
        <v>0</v>
      </c>
    </row>
    <row r="232" spans="1:175" x14ac:dyDescent="0.2">
      <c r="A232" t="s">
        <v>193</v>
      </c>
      <c r="B232" t="s">
        <v>1</v>
      </c>
      <c r="C232">
        <v>42214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BX232">
        <v>0</v>
      </c>
      <c r="BY232">
        <v>0</v>
      </c>
      <c r="BZ232">
        <v>0</v>
      </c>
      <c r="CA232">
        <v>0</v>
      </c>
      <c r="CB232">
        <v>0</v>
      </c>
      <c r="CC232">
        <v>0</v>
      </c>
      <c r="CD232">
        <v>0</v>
      </c>
      <c r="CE232">
        <v>0</v>
      </c>
      <c r="CF232">
        <v>0</v>
      </c>
      <c r="CG232">
        <v>0</v>
      </c>
      <c r="CH232">
        <v>0</v>
      </c>
      <c r="CI232">
        <v>0</v>
      </c>
      <c r="CJ232">
        <v>0</v>
      </c>
      <c r="CK232">
        <v>0</v>
      </c>
      <c r="CL232">
        <v>0</v>
      </c>
      <c r="CM232">
        <v>0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>
        <v>0</v>
      </c>
      <c r="DA232">
        <v>0</v>
      </c>
      <c r="DB232">
        <v>0</v>
      </c>
      <c r="DC232">
        <v>0</v>
      </c>
      <c r="DD232">
        <v>0</v>
      </c>
      <c r="DE232">
        <v>0</v>
      </c>
      <c r="DF232">
        <v>0</v>
      </c>
      <c r="DG232">
        <v>0</v>
      </c>
      <c r="DH232">
        <v>0</v>
      </c>
      <c r="DI232">
        <v>0</v>
      </c>
      <c r="DJ232">
        <v>0</v>
      </c>
      <c r="DK232">
        <v>0</v>
      </c>
      <c r="DL232">
        <v>0</v>
      </c>
      <c r="DM232">
        <v>0</v>
      </c>
      <c r="DN232">
        <v>0</v>
      </c>
      <c r="DO232">
        <v>0</v>
      </c>
      <c r="DP232">
        <v>0</v>
      </c>
      <c r="DQ232">
        <v>0</v>
      </c>
      <c r="DR232">
        <v>0</v>
      </c>
      <c r="DS232">
        <v>0</v>
      </c>
      <c r="DT232">
        <v>0</v>
      </c>
      <c r="DU232">
        <v>0</v>
      </c>
      <c r="DV232">
        <v>0</v>
      </c>
      <c r="DW232">
        <v>0</v>
      </c>
      <c r="DX232">
        <v>0</v>
      </c>
      <c r="DY232">
        <v>0</v>
      </c>
      <c r="DZ232">
        <v>0</v>
      </c>
      <c r="EA232">
        <v>0</v>
      </c>
      <c r="EB232">
        <v>0</v>
      </c>
      <c r="EC232">
        <v>0</v>
      </c>
      <c r="ED232">
        <v>0</v>
      </c>
      <c r="EE232">
        <v>0</v>
      </c>
      <c r="EF232">
        <v>0</v>
      </c>
      <c r="EG232">
        <v>0</v>
      </c>
      <c r="EH232">
        <v>0</v>
      </c>
      <c r="EI232">
        <v>0</v>
      </c>
      <c r="EJ232">
        <v>0</v>
      </c>
      <c r="EK232">
        <v>0</v>
      </c>
      <c r="EL232">
        <v>0</v>
      </c>
      <c r="EM232">
        <v>0</v>
      </c>
      <c r="EN232">
        <v>0</v>
      </c>
      <c r="EO232">
        <v>0</v>
      </c>
      <c r="EP232">
        <v>0</v>
      </c>
      <c r="EQ232">
        <v>0</v>
      </c>
      <c r="ER232">
        <v>0</v>
      </c>
      <c r="ES232">
        <v>0</v>
      </c>
      <c r="ET232">
        <v>0</v>
      </c>
      <c r="EU232">
        <v>0</v>
      </c>
      <c r="EV232">
        <v>0</v>
      </c>
      <c r="EW232">
        <v>0</v>
      </c>
      <c r="EX232">
        <v>0</v>
      </c>
      <c r="EY232">
        <v>0</v>
      </c>
      <c r="EZ232">
        <v>0</v>
      </c>
      <c r="FA232">
        <v>0</v>
      </c>
      <c r="FB232">
        <v>0</v>
      </c>
      <c r="FC232">
        <v>0</v>
      </c>
      <c r="FD232">
        <v>0</v>
      </c>
      <c r="FE232">
        <v>0</v>
      </c>
      <c r="FF232">
        <v>0</v>
      </c>
      <c r="FG232">
        <v>0</v>
      </c>
      <c r="FH232">
        <v>0</v>
      </c>
      <c r="FI232">
        <v>0</v>
      </c>
      <c r="FJ232">
        <v>0</v>
      </c>
      <c r="FK232">
        <v>0</v>
      </c>
      <c r="FL232">
        <v>0</v>
      </c>
      <c r="FM232">
        <v>0</v>
      </c>
      <c r="FN232">
        <v>0</v>
      </c>
      <c r="FO232">
        <v>0</v>
      </c>
      <c r="FP232">
        <v>0</v>
      </c>
      <c r="FQ232">
        <v>0</v>
      </c>
      <c r="FR232">
        <v>0</v>
      </c>
      <c r="FS232">
        <v>0</v>
      </c>
    </row>
    <row r="233" spans="1:175" x14ac:dyDescent="0.2">
      <c r="A233" t="s">
        <v>193</v>
      </c>
      <c r="B233" t="s">
        <v>1</v>
      </c>
      <c r="C233">
        <v>42233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0</v>
      </c>
      <c r="CC233">
        <v>0</v>
      </c>
      <c r="CD233">
        <v>0</v>
      </c>
      <c r="CE233">
        <v>0</v>
      </c>
      <c r="CF233">
        <v>0</v>
      </c>
      <c r="CG233">
        <v>0</v>
      </c>
      <c r="CH233">
        <v>0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>
        <v>0</v>
      </c>
      <c r="DA233">
        <v>0</v>
      </c>
      <c r="DB233">
        <v>0</v>
      </c>
      <c r="DC233">
        <v>0</v>
      </c>
      <c r="DD233">
        <v>0</v>
      </c>
      <c r="DE233">
        <v>0</v>
      </c>
      <c r="DF233">
        <v>0</v>
      </c>
      <c r="DG233">
        <v>0</v>
      </c>
      <c r="DH233">
        <v>0</v>
      </c>
      <c r="DI233">
        <v>0</v>
      </c>
      <c r="DJ233">
        <v>0</v>
      </c>
      <c r="DK233">
        <v>0</v>
      </c>
      <c r="DL233">
        <v>0</v>
      </c>
      <c r="DM233">
        <v>0</v>
      </c>
      <c r="DN233">
        <v>0</v>
      </c>
      <c r="DO233">
        <v>0</v>
      </c>
      <c r="DP233">
        <v>0</v>
      </c>
      <c r="DQ233">
        <v>0</v>
      </c>
      <c r="DR233">
        <v>0</v>
      </c>
      <c r="DS233">
        <v>0</v>
      </c>
      <c r="DT233">
        <v>0</v>
      </c>
      <c r="DU233">
        <v>0</v>
      </c>
      <c r="DV233">
        <v>0</v>
      </c>
      <c r="DW233">
        <v>0</v>
      </c>
      <c r="DX233">
        <v>0</v>
      </c>
      <c r="DY233">
        <v>0</v>
      </c>
      <c r="DZ233">
        <v>0</v>
      </c>
      <c r="EA233">
        <v>0</v>
      </c>
      <c r="EB233">
        <v>0</v>
      </c>
      <c r="EC233">
        <v>0</v>
      </c>
      <c r="ED233">
        <v>0</v>
      </c>
      <c r="EE233">
        <v>0</v>
      </c>
      <c r="EF233">
        <v>0</v>
      </c>
      <c r="EG233">
        <v>0</v>
      </c>
      <c r="EH233">
        <v>0</v>
      </c>
      <c r="EI233">
        <v>0</v>
      </c>
      <c r="EJ233">
        <v>0</v>
      </c>
      <c r="EK233">
        <v>0</v>
      </c>
      <c r="EL233">
        <v>0</v>
      </c>
      <c r="EM233">
        <v>0</v>
      </c>
      <c r="EN233">
        <v>0</v>
      </c>
      <c r="EO233">
        <v>0</v>
      </c>
      <c r="EP233">
        <v>0</v>
      </c>
      <c r="EQ233">
        <v>0</v>
      </c>
      <c r="ER233">
        <v>0</v>
      </c>
      <c r="ES233">
        <v>0</v>
      </c>
      <c r="ET233">
        <v>0</v>
      </c>
      <c r="EU233">
        <v>0</v>
      </c>
      <c r="EV233">
        <v>0</v>
      </c>
      <c r="EW233">
        <v>0</v>
      </c>
      <c r="EX233">
        <v>0</v>
      </c>
      <c r="EY233">
        <v>0</v>
      </c>
      <c r="EZ233">
        <v>0</v>
      </c>
      <c r="FA233">
        <v>0</v>
      </c>
      <c r="FB233">
        <v>0</v>
      </c>
      <c r="FC233">
        <v>0</v>
      </c>
      <c r="FD233">
        <v>0</v>
      </c>
      <c r="FE233">
        <v>0</v>
      </c>
      <c r="FF233">
        <v>0</v>
      </c>
      <c r="FG233">
        <v>0</v>
      </c>
      <c r="FH233">
        <v>0</v>
      </c>
      <c r="FI233">
        <v>0</v>
      </c>
      <c r="FJ233">
        <v>0</v>
      </c>
      <c r="FK233">
        <v>0</v>
      </c>
      <c r="FL233">
        <v>0</v>
      </c>
      <c r="FM233">
        <v>0</v>
      </c>
      <c r="FN233">
        <v>0</v>
      </c>
      <c r="FO233">
        <v>0</v>
      </c>
      <c r="FP233">
        <v>0</v>
      </c>
      <c r="FQ233">
        <v>0</v>
      </c>
      <c r="FR233">
        <v>0</v>
      </c>
      <c r="FS233">
        <v>0</v>
      </c>
    </row>
    <row r="234" spans="1:175" x14ac:dyDescent="0.2">
      <c r="A234" t="s">
        <v>193</v>
      </c>
      <c r="B234" t="s">
        <v>1</v>
      </c>
      <c r="C234">
        <v>42234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0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0</v>
      </c>
      <c r="CJ234">
        <v>0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>
        <v>0</v>
      </c>
      <c r="DA234">
        <v>0</v>
      </c>
      <c r="DB234">
        <v>0</v>
      </c>
      <c r="DC234">
        <v>0</v>
      </c>
      <c r="DD234">
        <v>0</v>
      </c>
      <c r="DE234">
        <v>0</v>
      </c>
      <c r="DF234">
        <v>0</v>
      </c>
      <c r="DG234">
        <v>0</v>
      </c>
      <c r="DH234">
        <v>0</v>
      </c>
      <c r="DI234">
        <v>0</v>
      </c>
      <c r="DJ234">
        <v>0</v>
      </c>
      <c r="DK234">
        <v>0</v>
      </c>
      <c r="DL234">
        <v>0</v>
      </c>
      <c r="DM234">
        <v>0</v>
      </c>
      <c r="DN234">
        <v>0</v>
      </c>
      <c r="DO234">
        <v>0</v>
      </c>
      <c r="DP234">
        <v>0</v>
      </c>
      <c r="DQ234">
        <v>0</v>
      </c>
      <c r="DR234">
        <v>0</v>
      </c>
      <c r="DS234">
        <v>0</v>
      </c>
      <c r="DT234">
        <v>0</v>
      </c>
      <c r="DU234">
        <v>0</v>
      </c>
      <c r="DV234">
        <v>0</v>
      </c>
      <c r="DW234">
        <v>0</v>
      </c>
      <c r="DX234">
        <v>0</v>
      </c>
      <c r="DY234">
        <v>0</v>
      </c>
      <c r="DZ234">
        <v>0</v>
      </c>
      <c r="EA234">
        <v>0</v>
      </c>
      <c r="EB234">
        <v>0</v>
      </c>
      <c r="EC234">
        <v>0</v>
      </c>
      <c r="ED234">
        <v>0</v>
      </c>
      <c r="EE234">
        <v>0</v>
      </c>
      <c r="EF234">
        <v>0</v>
      </c>
      <c r="EG234">
        <v>0</v>
      </c>
      <c r="EH234">
        <v>0</v>
      </c>
      <c r="EI234">
        <v>0</v>
      </c>
      <c r="EJ234">
        <v>0</v>
      </c>
      <c r="EK234">
        <v>0</v>
      </c>
      <c r="EL234">
        <v>0</v>
      </c>
      <c r="EM234">
        <v>0</v>
      </c>
      <c r="EN234">
        <v>0</v>
      </c>
      <c r="EO234">
        <v>0</v>
      </c>
      <c r="EP234">
        <v>0</v>
      </c>
      <c r="EQ234">
        <v>0</v>
      </c>
      <c r="ER234">
        <v>0</v>
      </c>
      <c r="ES234">
        <v>0</v>
      </c>
      <c r="ET234">
        <v>0</v>
      </c>
      <c r="EU234">
        <v>0</v>
      </c>
      <c r="EV234">
        <v>0</v>
      </c>
      <c r="EW234">
        <v>0</v>
      </c>
      <c r="EX234">
        <v>0</v>
      </c>
      <c r="EY234">
        <v>0</v>
      </c>
      <c r="EZ234">
        <v>0</v>
      </c>
      <c r="FA234">
        <v>0</v>
      </c>
      <c r="FB234">
        <v>0</v>
      </c>
      <c r="FC234">
        <v>0</v>
      </c>
      <c r="FD234">
        <v>0</v>
      </c>
      <c r="FE234">
        <v>0</v>
      </c>
      <c r="FF234">
        <v>0</v>
      </c>
      <c r="FG234">
        <v>0</v>
      </c>
      <c r="FH234">
        <v>0</v>
      </c>
      <c r="FI234">
        <v>0</v>
      </c>
      <c r="FJ234">
        <v>0</v>
      </c>
      <c r="FK234">
        <v>0</v>
      </c>
      <c r="FL234">
        <v>0</v>
      </c>
      <c r="FM234">
        <v>0</v>
      </c>
      <c r="FN234">
        <v>0</v>
      </c>
      <c r="FO234">
        <v>0</v>
      </c>
      <c r="FP234">
        <v>0</v>
      </c>
      <c r="FQ234">
        <v>0</v>
      </c>
      <c r="FR234">
        <v>0</v>
      </c>
      <c r="FS234">
        <v>0</v>
      </c>
    </row>
    <row r="235" spans="1:175" x14ac:dyDescent="0.2">
      <c r="A235" t="s">
        <v>193</v>
      </c>
      <c r="B235" t="s">
        <v>1</v>
      </c>
      <c r="C235">
        <v>42242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BX235">
        <v>0</v>
      </c>
      <c r="BY235">
        <v>0</v>
      </c>
      <c r="BZ235">
        <v>0</v>
      </c>
      <c r="CA235">
        <v>0</v>
      </c>
      <c r="CB235">
        <v>0</v>
      </c>
      <c r="CC235">
        <v>0</v>
      </c>
      <c r="CD235">
        <v>0</v>
      </c>
      <c r="CE235">
        <v>0</v>
      </c>
      <c r="CF235">
        <v>0</v>
      </c>
      <c r="CG235">
        <v>0</v>
      </c>
      <c r="CH235">
        <v>0</v>
      </c>
      <c r="CI235">
        <v>0</v>
      </c>
      <c r="CJ235">
        <v>0</v>
      </c>
      <c r="CK235">
        <v>0</v>
      </c>
      <c r="CL235">
        <v>0</v>
      </c>
      <c r="CM235">
        <v>0</v>
      </c>
      <c r="CN235">
        <v>0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>
        <v>0</v>
      </c>
      <c r="DA235">
        <v>0</v>
      </c>
      <c r="DB235">
        <v>0</v>
      </c>
      <c r="DC235">
        <v>0</v>
      </c>
      <c r="DD235">
        <v>0</v>
      </c>
      <c r="DE235">
        <v>0</v>
      </c>
      <c r="DF235">
        <v>0</v>
      </c>
      <c r="DG235">
        <v>0</v>
      </c>
      <c r="DH235">
        <v>0</v>
      </c>
      <c r="DI235">
        <v>0</v>
      </c>
      <c r="DJ235">
        <v>0</v>
      </c>
      <c r="DK235">
        <v>0</v>
      </c>
      <c r="DL235">
        <v>0</v>
      </c>
      <c r="DM235">
        <v>0</v>
      </c>
      <c r="DN235">
        <v>0</v>
      </c>
      <c r="DO235">
        <v>0</v>
      </c>
      <c r="DP235">
        <v>0</v>
      </c>
      <c r="DQ235">
        <v>0</v>
      </c>
      <c r="DR235">
        <v>0</v>
      </c>
      <c r="DS235">
        <v>0</v>
      </c>
      <c r="DT235">
        <v>0</v>
      </c>
      <c r="DU235">
        <v>0</v>
      </c>
      <c r="DV235">
        <v>0</v>
      </c>
      <c r="DW235">
        <v>0</v>
      </c>
      <c r="DX235">
        <v>0</v>
      </c>
      <c r="DY235">
        <v>0</v>
      </c>
      <c r="DZ235">
        <v>0</v>
      </c>
      <c r="EA235">
        <v>0</v>
      </c>
      <c r="EB235">
        <v>0</v>
      </c>
      <c r="EC235">
        <v>0</v>
      </c>
      <c r="ED235">
        <v>0</v>
      </c>
      <c r="EE235">
        <v>0</v>
      </c>
      <c r="EF235">
        <v>0</v>
      </c>
      <c r="EG235">
        <v>0</v>
      </c>
      <c r="EH235">
        <v>0</v>
      </c>
      <c r="EI235">
        <v>0</v>
      </c>
      <c r="EJ235">
        <v>0</v>
      </c>
      <c r="EK235">
        <v>0</v>
      </c>
      <c r="EL235">
        <v>0</v>
      </c>
      <c r="EM235">
        <v>0</v>
      </c>
      <c r="EN235">
        <v>0</v>
      </c>
      <c r="EO235">
        <v>0</v>
      </c>
      <c r="EP235">
        <v>0</v>
      </c>
      <c r="EQ235">
        <v>0</v>
      </c>
      <c r="ER235">
        <v>0</v>
      </c>
      <c r="ES235">
        <v>0</v>
      </c>
      <c r="ET235">
        <v>0</v>
      </c>
      <c r="EU235">
        <v>0</v>
      </c>
      <c r="EV235">
        <v>0</v>
      </c>
      <c r="EW235">
        <v>0</v>
      </c>
      <c r="EX235">
        <v>0</v>
      </c>
      <c r="EY235">
        <v>0</v>
      </c>
      <c r="EZ235">
        <v>0</v>
      </c>
      <c r="FA235">
        <v>0</v>
      </c>
      <c r="FB235">
        <v>0</v>
      </c>
      <c r="FC235">
        <v>0</v>
      </c>
      <c r="FD235">
        <v>0</v>
      </c>
      <c r="FE235">
        <v>0</v>
      </c>
      <c r="FF235">
        <v>0</v>
      </c>
      <c r="FG235">
        <v>0</v>
      </c>
      <c r="FH235">
        <v>0</v>
      </c>
      <c r="FI235">
        <v>0</v>
      </c>
      <c r="FJ235">
        <v>0</v>
      </c>
      <c r="FK235">
        <v>0</v>
      </c>
      <c r="FL235">
        <v>0</v>
      </c>
      <c r="FM235">
        <v>0</v>
      </c>
      <c r="FN235">
        <v>0</v>
      </c>
      <c r="FO235">
        <v>0</v>
      </c>
      <c r="FP235">
        <v>0</v>
      </c>
      <c r="FQ235">
        <v>0</v>
      </c>
      <c r="FR235">
        <v>0</v>
      </c>
      <c r="FS235">
        <v>0</v>
      </c>
    </row>
    <row r="236" spans="1:175" x14ac:dyDescent="0.2">
      <c r="A236" t="s">
        <v>193</v>
      </c>
      <c r="B236" t="s">
        <v>1</v>
      </c>
      <c r="C236">
        <v>42243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BX236">
        <v>0</v>
      </c>
      <c r="BY236">
        <v>0</v>
      </c>
      <c r="BZ236">
        <v>0</v>
      </c>
      <c r="CA236">
        <v>0</v>
      </c>
      <c r="CB236">
        <v>0</v>
      </c>
      <c r="CC236">
        <v>0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0</v>
      </c>
      <c r="CJ236">
        <v>0</v>
      </c>
      <c r="CK236">
        <v>0</v>
      </c>
      <c r="CL236">
        <v>0</v>
      </c>
      <c r="CM236">
        <v>0</v>
      </c>
      <c r="CN236">
        <v>0</v>
      </c>
      <c r="CO236">
        <v>0</v>
      </c>
      <c r="CP236">
        <v>0</v>
      </c>
      <c r="CQ236">
        <v>0</v>
      </c>
      <c r="CR236">
        <v>0</v>
      </c>
      <c r="CS236">
        <v>0</v>
      </c>
      <c r="CT236">
        <v>0</v>
      </c>
      <c r="CU236">
        <v>0</v>
      </c>
      <c r="CV236">
        <v>0</v>
      </c>
      <c r="CW236">
        <v>0</v>
      </c>
      <c r="CX236">
        <v>0</v>
      </c>
      <c r="CY236">
        <v>0</v>
      </c>
      <c r="CZ236">
        <v>0</v>
      </c>
      <c r="DA236">
        <v>0</v>
      </c>
      <c r="DB236">
        <v>0</v>
      </c>
      <c r="DC236">
        <v>0</v>
      </c>
      <c r="DD236">
        <v>0</v>
      </c>
      <c r="DE236">
        <v>0</v>
      </c>
      <c r="DF236">
        <v>0</v>
      </c>
      <c r="DG236">
        <v>0</v>
      </c>
      <c r="DH236">
        <v>0</v>
      </c>
      <c r="DI236">
        <v>0</v>
      </c>
      <c r="DJ236">
        <v>0</v>
      </c>
      <c r="DK236">
        <v>0</v>
      </c>
      <c r="DL236">
        <v>0</v>
      </c>
      <c r="DM236">
        <v>0</v>
      </c>
      <c r="DN236">
        <v>0</v>
      </c>
      <c r="DO236">
        <v>0</v>
      </c>
      <c r="DP236">
        <v>0</v>
      </c>
      <c r="DQ236">
        <v>0</v>
      </c>
      <c r="DR236">
        <v>0</v>
      </c>
      <c r="DS236">
        <v>0</v>
      </c>
      <c r="DT236">
        <v>0</v>
      </c>
      <c r="DU236">
        <v>0</v>
      </c>
      <c r="DV236">
        <v>0</v>
      </c>
      <c r="DW236">
        <v>0</v>
      </c>
      <c r="DX236">
        <v>0</v>
      </c>
      <c r="DY236">
        <v>0</v>
      </c>
      <c r="DZ236">
        <v>0</v>
      </c>
      <c r="EA236">
        <v>0</v>
      </c>
      <c r="EB236">
        <v>0</v>
      </c>
      <c r="EC236">
        <v>0</v>
      </c>
      <c r="ED236">
        <v>0</v>
      </c>
      <c r="EE236">
        <v>0</v>
      </c>
      <c r="EF236">
        <v>0</v>
      </c>
      <c r="EG236">
        <v>0</v>
      </c>
      <c r="EH236">
        <v>0</v>
      </c>
      <c r="EI236">
        <v>0</v>
      </c>
      <c r="EJ236">
        <v>0</v>
      </c>
      <c r="EK236">
        <v>0</v>
      </c>
      <c r="EL236">
        <v>0</v>
      </c>
      <c r="EM236">
        <v>0</v>
      </c>
      <c r="EN236">
        <v>0</v>
      </c>
      <c r="EO236">
        <v>0</v>
      </c>
      <c r="EP236">
        <v>0</v>
      </c>
      <c r="EQ236">
        <v>0</v>
      </c>
      <c r="ER236">
        <v>0</v>
      </c>
      <c r="ES236">
        <v>0</v>
      </c>
      <c r="ET236">
        <v>0</v>
      </c>
      <c r="EU236">
        <v>0</v>
      </c>
      <c r="EV236">
        <v>0</v>
      </c>
      <c r="EW236">
        <v>0</v>
      </c>
      <c r="EX236">
        <v>0</v>
      </c>
      <c r="EY236">
        <v>0</v>
      </c>
      <c r="EZ236">
        <v>0</v>
      </c>
      <c r="FA236">
        <v>0</v>
      </c>
      <c r="FB236">
        <v>0</v>
      </c>
      <c r="FC236">
        <v>0</v>
      </c>
      <c r="FD236">
        <v>0</v>
      </c>
      <c r="FE236">
        <v>0</v>
      </c>
      <c r="FF236">
        <v>0</v>
      </c>
      <c r="FG236">
        <v>0</v>
      </c>
      <c r="FH236">
        <v>0</v>
      </c>
      <c r="FI236">
        <v>0</v>
      </c>
      <c r="FJ236">
        <v>0</v>
      </c>
      <c r="FK236">
        <v>0</v>
      </c>
      <c r="FL236">
        <v>0</v>
      </c>
      <c r="FM236">
        <v>0</v>
      </c>
      <c r="FN236">
        <v>0</v>
      </c>
      <c r="FO236">
        <v>0</v>
      </c>
      <c r="FP236">
        <v>0</v>
      </c>
      <c r="FQ236">
        <v>0</v>
      </c>
      <c r="FR236">
        <v>0</v>
      </c>
      <c r="FS236">
        <v>0</v>
      </c>
    </row>
    <row r="237" spans="1:175" x14ac:dyDescent="0.2">
      <c r="A237" t="s">
        <v>193</v>
      </c>
      <c r="B237" t="s">
        <v>1</v>
      </c>
      <c r="C237">
        <v>42244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BX237">
        <v>0</v>
      </c>
      <c r="BY237">
        <v>0</v>
      </c>
      <c r="BZ237">
        <v>0</v>
      </c>
      <c r="CA237">
        <v>0</v>
      </c>
      <c r="CB237">
        <v>0</v>
      </c>
      <c r="CC237">
        <v>0</v>
      </c>
      <c r="CD237">
        <v>0</v>
      </c>
      <c r="CE237">
        <v>0</v>
      </c>
      <c r="CF237">
        <v>0</v>
      </c>
      <c r="CG237">
        <v>0</v>
      </c>
      <c r="CH237">
        <v>0</v>
      </c>
      <c r="CI237">
        <v>0</v>
      </c>
      <c r="CJ237">
        <v>0</v>
      </c>
      <c r="CK237">
        <v>0</v>
      </c>
      <c r="CL237">
        <v>0</v>
      </c>
      <c r="CM237">
        <v>0</v>
      </c>
      <c r="CN237">
        <v>0</v>
      </c>
      <c r="CO237">
        <v>0</v>
      </c>
      <c r="CP237">
        <v>0</v>
      </c>
      <c r="CQ237">
        <v>0</v>
      </c>
      <c r="CR237">
        <v>0</v>
      </c>
      <c r="CS237">
        <v>0</v>
      </c>
      <c r="CT237">
        <v>0</v>
      </c>
      <c r="CU237">
        <v>0</v>
      </c>
      <c r="CV237">
        <v>0</v>
      </c>
      <c r="CW237">
        <v>0</v>
      </c>
      <c r="CX237">
        <v>0</v>
      </c>
      <c r="CY237">
        <v>0</v>
      </c>
      <c r="CZ237">
        <v>0</v>
      </c>
      <c r="DA237">
        <v>0</v>
      </c>
      <c r="DB237">
        <v>0</v>
      </c>
      <c r="DC237">
        <v>0</v>
      </c>
      <c r="DD237">
        <v>0</v>
      </c>
      <c r="DE237">
        <v>0</v>
      </c>
      <c r="DF237">
        <v>0</v>
      </c>
      <c r="DG237">
        <v>0</v>
      </c>
      <c r="DH237">
        <v>0</v>
      </c>
      <c r="DI237">
        <v>0</v>
      </c>
      <c r="DJ237">
        <v>0</v>
      </c>
      <c r="DK237">
        <v>0</v>
      </c>
      <c r="DL237">
        <v>0</v>
      </c>
      <c r="DM237">
        <v>0</v>
      </c>
      <c r="DN237">
        <v>0</v>
      </c>
      <c r="DO237">
        <v>0</v>
      </c>
      <c r="DP237">
        <v>0</v>
      </c>
      <c r="DQ237">
        <v>0</v>
      </c>
      <c r="DR237">
        <v>0</v>
      </c>
      <c r="DS237">
        <v>0</v>
      </c>
      <c r="DT237">
        <v>0</v>
      </c>
      <c r="DU237">
        <v>0</v>
      </c>
      <c r="DV237">
        <v>0</v>
      </c>
      <c r="DW237">
        <v>0</v>
      </c>
      <c r="DX237">
        <v>0</v>
      </c>
      <c r="DY237">
        <v>0</v>
      </c>
      <c r="DZ237">
        <v>0</v>
      </c>
      <c r="EA237">
        <v>0</v>
      </c>
      <c r="EB237">
        <v>0</v>
      </c>
      <c r="EC237">
        <v>0</v>
      </c>
      <c r="ED237">
        <v>0</v>
      </c>
      <c r="EE237">
        <v>0</v>
      </c>
      <c r="EF237">
        <v>0</v>
      </c>
      <c r="EG237">
        <v>0</v>
      </c>
      <c r="EH237">
        <v>0</v>
      </c>
      <c r="EI237">
        <v>0</v>
      </c>
      <c r="EJ237">
        <v>0</v>
      </c>
      <c r="EK237">
        <v>0</v>
      </c>
      <c r="EL237">
        <v>0</v>
      </c>
      <c r="EM237">
        <v>0</v>
      </c>
      <c r="EN237">
        <v>0</v>
      </c>
      <c r="EO237">
        <v>0</v>
      </c>
      <c r="EP237">
        <v>0</v>
      </c>
      <c r="EQ237">
        <v>0</v>
      </c>
      <c r="ER237">
        <v>0</v>
      </c>
      <c r="ES237">
        <v>0</v>
      </c>
      <c r="ET237">
        <v>0</v>
      </c>
      <c r="EU237">
        <v>0</v>
      </c>
      <c r="EV237">
        <v>0</v>
      </c>
      <c r="EW237">
        <v>0</v>
      </c>
      <c r="EX237">
        <v>0</v>
      </c>
      <c r="EY237">
        <v>0</v>
      </c>
      <c r="EZ237">
        <v>0</v>
      </c>
      <c r="FA237">
        <v>0</v>
      </c>
      <c r="FB237">
        <v>0</v>
      </c>
      <c r="FC237">
        <v>0</v>
      </c>
      <c r="FD237">
        <v>0</v>
      </c>
      <c r="FE237">
        <v>0</v>
      </c>
      <c r="FF237">
        <v>0</v>
      </c>
      <c r="FG237">
        <v>0</v>
      </c>
      <c r="FH237">
        <v>0</v>
      </c>
      <c r="FI237">
        <v>0</v>
      </c>
      <c r="FJ237">
        <v>0</v>
      </c>
      <c r="FK237">
        <v>0</v>
      </c>
      <c r="FL237">
        <v>0</v>
      </c>
      <c r="FM237">
        <v>0</v>
      </c>
      <c r="FN237">
        <v>0</v>
      </c>
      <c r="FO237">
        <v>0</v>
      </c>
      <c r="FP237">
        <v>0</v>
      </c>
      <c r="FQ237">
        <v>0</v>
      </c>
      <c r="FR237">
        <v>0</v>
      </c>
      <c r="FS237">
        <v>0</v>
      </c>
    </row>
    <row r="238" spans="1:175" x14ac:dyDescent="0.2">
      <c r="A238" t="s">
        <v>193</v>
      </c>
      <c r="B238" t="s">
        <v>1</v>
      </c>
      <c r="C238">
        <v>42256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BX238">
        <v>0</v>
      </c>
      <c r="BY238">
        <v>0</v>
      </c>
      <c r="BZ238">
        <v>0</v>
      </c>
      <c r="CA238">
        <v>0</v>
      </c>
      <c r="CB238">
        <v>0</v>
      </c>
      <c r="CC238">
        <v>0</v>
      </c>
      <c r="CD238">
        <v>0</v>
      </c>
      <c r="CE238">
        <v>0</v>
      </c>
      <c r="CF238">
        <v>0</v>
      </c>
      <c r="CG238">
        <v>0</v>
      </c>
      <c r="CH238">
        <v>0</v>
      </c>
      <c r="CI238">
        <v>0</v>
      </c>
      <c r="CJ238">
        <v>0</v>
      </c>
      <c r="CK238">
        <v>0</v>
      </c>
      <c r="CL238">
        <v>0</v>
      </c>
      <c r="CM238">
        <v>0</v>
      </c>
      <c r="CN238">
        <v>0</v>
      </c>
      <c r="CO238">
        <v>0</v>
      </c>
      <c r="CP238">
        <v>0</v>
      </c>
      <c r="CQ238">
        <v>0</v>
      </c>
      <c r="CR238">
        <v>0</v>
      </c>
      <c r="CS238">
        <v>0</v>
      </c>
      <c r="CT238">
        <v>0</v>
      </c>
      <c r="CU238">
        <v>0</v>
      </c>
      <c r="CV238">
        <v>0</v>
      </c>
      <c r="CW238">
        <v>0</v>
      </c>
      <c r="CX238">
        <v>0</v>
      </c>
      <c r="CY238">
        <v>0</v>
      </c>
      <c r="CZ238">
        <v>0</v>
      </c>
      <c r="DA238">
        <v>0</v>
      </c>
      <c r="DB238">
        <v>0</v>
      </c>
      <c r="DC238">
        <v>0</v>
      </c>
      <c r="DD238">
        <v>0</v>
      </c>
      <c r="DE238">
        <v>0</v>
      </c>
      <c r="DF238">
        <v>0</v>
      </c>
      <c r="DG238">
        <v>0</v>
      </c>
      <c r="DH238">
        <v>0</v>
      </c>
      <c r="DI238">
        <v>0</v>
      </c>
      <c r="DJ238">
        <v>0</v>
      </c>
      <c r="DK238">
        <v>0</v>
      </c>
      <c r="DL238">
        <v>0</v>
      </c>
      <c r="DM238">
        <v>0</v>
      </c>
      <c r="DN238">
        <v>0</v>
      </c>
      <c r="DO238">
        <v>0</v>
      </c>
      <c r="DP238">
        <v>0</v>
      </c>
      <c r="DQ238">
        <v>0</v>
      </c>
      <c r="DR238">
        <v>0</v>
      </c>
      <c r="DS238">
        <v>0</v>
      </c>
      <c r="DT238">
        <v>0</v>
      </c>
      <c r="DU238">
        <v>0</v>
      </c>
      <c r="DV238">
        <v>0</v>
      </c>
      <c r="DW238">
        <v>0</v>
      </c>
      <c r="DX238">
        <v>0</v>
      </c>
      <c r="DY238">
        <v>0</v>
      </c>
      <c r="DZ238">
        <v>0</v>
      </c>
      <c r="EA238">
        <v>0</v>
      </c>
      <c r="EB238">
        <v>0</v>
      </c>
      <c r="EC238">
        <v>0</v>
      </c>
      <c r="ED238">
        <v>0</v>
      </c>
      <c r="EE238">
        <v>0</v>
      </c>
      <c r="EF238">
        <v>0</v>
      </c>
      <c r="EG238">
        <v>0</v>
      </c>
      <c r="EH238">
        <v>0</v>
      </c>
      <c r="EI238">
        <v>0</v>
      </c>
      <c r="EJ238">
        <v>0</v>
      </c>
      <c r="EK238">
        <v>0</v>
      </c>
      <c r="EL238">
        <v>0</v>
      </c>
      <c r="EM238">
        <v>0</v>
      </c>
      <c r="EN238">
        <v>0</v>
      </c>
      <c r="EO238">
        <v>0</v>
      </c>
      <c r="EP238">
        <v>0</v>
      </c>
      <c r="EQ238">
        <v>0</v>
      </c>
      <c r="ER238">
        <v>0</v>
      </c>
      <c r="ES238">
        <v>0</v>
      </c>
      <c r="ET238">
        <v>0</v>
      </c>
      <c r="EU238">
        <v>0</v>
      </c>
      <c r="EV238">
        <v>0</v>
      </c>
      <c r="EW238">
        <v>0</v>
      </c>
      <c r="EX238">
        <v>0</v>
      </c>
      <c r="EY238">
        <v>0</v>
      </c>
      <c r="EZ238">
        <v>0</v>
      </c>
      <c r="FA238">
        <v>0</v>
      </c>
      <c r="FB238">
        <v>0</v>
      </c>
      <c r="FC238">
        <v>0</v>
      </c>
      <c r="FD238">
        <v>0</v>
      </c>
      <c r="FE238">
        <v>0</v>
      </c>
      <c r="FF238">
        <v>0</v>
      </c>
      <c r="FG238">
        <v>0</v>
      </c>
      <c r="FH238">
        <v>0</v>
      </c>
      <c r="FI238">
        <v>0</v>
      </c>
      <c r="FJ238">
        <v>0</v>
      </c>
      <c r="FK238">
        <v>0</v>
      </c>
      <c r="FL238">
        <v>0</v>
      </c>
      <c r="FM238">
        <v>0</v>
      </c>
      <c r="FN238">
        <v>0</v>
      </c>
      <c r="FO238">
        <v>0</v>
      </c>
      <c r="FP238">
        <v>0</v>
      </c>
      <c r="FQ238">
        <v>0</v>
      </c>
      <c r="FR238">
        <v>0</v>
      </c>
      <c r="FS238">
        <v>0</v>
      </c>
    </row>
    <row r="239" spans="1:175" x14ac:dyDescent="0.2">
      <c r="A239" t="s">
        <v>193</v>
      </c>
      <c r="B239" t="s">
        <v>1</v>
      </c>
      <c r="C239">
        <v>42257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0</v>
      </c>
      <c r="BZ239">
        <v>0</v>
      </c>
      <c r="CA239">
        <v>0</v>
      </c>
      <c r="CB239">
        <v>0</v>
      </c>
      <c r="CC239">
        <v>0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0</v>
      </c>
      <c r="CJ239">
        <v>0</v>
      </c>
      <c r="CK239">
        <v>0</v>
      </c>
      <c r="CL239">
        <v>0</v>
      </c>
      <c r="CM239">
        <v>0</v>
      </c>
      <c r="CN239">
        <v>0</v>
      </c>
      <c r="CO239">
        <v>0</v>
      </c>
      <c r="CP239">
        <v>0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0</v>
      </c>
      <c r="CW239">
        <v>0</v>
      </c>
      <c r="CX239">
        <v>0</v>
      </c>
      <c r="CY239">
        <v>0</v>
      </c>
      <c r="CZ239">
        <v>0</v>
      </c>
      <c r="DA239">
        <v>0</v>
      </c>
      <c r="DB239">
        <v>0</v>
      </c>
      <c r="DC239">
        <v>0</v>
      </c>
      <c r="DD239">
        <v>0</v>
      </c>
      <c r="DE239">
        <v>0</v>
      </c>
      <c r="DF239">
        <v>0</v>
      </c>
      <c r="DG239">
        <v>0</v>
      </c>
      <c r="DH239">
        <v>0</v>
      </c>
      <c r="DI239">
        <v>0</v>
      </c>
      <c r="DJ239">
        <v>0</v>
      </c>
      <c r="DK239">
        <v>0</v>
      </c>
      <c r="DL239">
        <v>0</v>
      </c>
      <c r="DM239">
        <v>0</v>
      </c>
      <c r="DN239">
        <v>0</v>
      </c>
      <c r="DO239">
        <v>0</v>
      </c>
      <c r="DP239">
        <v>0</v>
      </c>
      <c r="DQ239">
        <v>0</v>
      </c>
      <c r="DR239">
        <v>0</v>
      </c>
      <c r="DS239">
        <v>0</v>
      </c>
      <c r="DT239">
        <v>0</v>
      </c>
      <c r="DU239">
        <v>0</v>
      </c>
      <c r="DV239">
        <v>0</v>
      </c>
      <c r="DW239">
        <v>0</v>
      </c>
      <c r="DX239">
        <v>0</v>
      </c>
      <c r="DY239">
        <v>0</v>
      </c>
      <c r="DZ239">
        <v>0</v>
      </c>
      <c r="EA239">
        <v>0</v>
      </c>
      <c r="EB239">
        <v>0</v>
      </c>
      <c r="EC239">
        <v>0</v>
      </c>
      <c r="ED239">
        <v>0</v>
      </c>
      <c r="EE239">
        <v>0</v>
      </c>
      <c r="EF239">
        <v>0</v>
      </c>
      <c r="EG239">
        <v>0</v>
      </c>
      <c r="EH239">
        <v>0</v>
      </c>
      <c r="EI239">
        <v>0</v>
      </c>
      <c r="EJ239">
        <v>0</v>
      </c>
      <c r="EK239">
        <v>0</v>
      </c>
      <c r="EL239">
        <v>0</v>
      </c>
      <c r="EM239">
        <v>0</v>
      </c>
      <c r="EN239">
        <v>0</v>
      </c>
      <c r="EO239">
        <v>0</v>
      </c>
      <c r="EP239">
        <v>0</v>
      </c>
      <c r="EQ239">
        <v>0</v>
      </c>
      <c r="ER239">
        <v>0</v>
      </c>
      <c r="ES239">
        <v>0</v>
      </c>
      <c r="ET239">
        <v>0</v>
      </c>
      <c r="EU239">
        <v>0</v>
      </c>
      <c r="EV239">
        <v>0</v>
      </c>
      <c r="EW239">
        <v>0</v>
      </c>
      <c r="EX239">
        <v>0</v>
      </c>
      <c r="EY239">
        <v>0</v>
      </c>
      <c r="EZ239">
        <v>0</v>
      </c>
      <c r="FA239">
        <v>0</v>
      </c>
      <c r="FB239">
        <v>0</v>
      </c>
      <c r="FC239">
        <v>0</v>
      </c>
      <c r="FD239">
        <v>0</v>
      </c>
      <c r="FE239">
        <v>0</v>
      </c>
      <c r="FF239">
        <v>0</v>
      </c>
      <c r="FG239">
        <v>0</v>
      </c>
      <c r="FH239">
        <v>0</v>
      </c>
      <c r="FI239">
        <v>0</v>
      </c>
      <c r="FJ239">
        <v>0</v>
      </c>
      <c r="FK239">
        <v>0</v>
      </c>
      <c r="FL239">
        <v>0</v>
      </c>
      <c r="FM239">
        <v>0</v>
      </c>
      <c r="FN239">
        <v>0</v>
      </c>
      <c r="FO239">
        <v>0</v>
      </c>
      <c r="FP239">
        <v>0</v>
      </c>
      <c r="FQ239">
        <v>0</v>
      </c>
      <c r="FR239">
        <v>0</v>
      </c>
      <c r="FS239">
        <v>0</v>
      </c>
    </row>
    <row r="240" spans="1:175" x14ac:dyDescent="0.2">
      <c r="A240" t="s">
        <v>193</v>
      </c>
      <c r="B240" t="s">
        <v>1</v>
      </c>
      <c r="C240">
        <v>42258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BX240">
        <v>0</v>
      </c>
      <c r="BY240">
        <v>0</v>
      </c>
      <c r="BZ240">
        <v>0</v>
      </c>
      <c r="CA240">
        <v>0</v>
      </c>
      <c r="CB240">
        <v>0</v>
      </c>
      <c r="CC240">
        <v>0</v>
      </c>
      <c r="CD240">
        <v>0</v>
      </c>
      <c r="CE240">
        <v>0</v>
      </c>
      <c r="CF240">
        <v>0</v>
      </c>
      <c r="CG240">
        <v>0</v>
      </c>
      <c r="CH240">
        <v>0</v>
      </c>
      <c r="CI240">
        <v>0</v>
      </c>
      <c r="CJ240">
        <v>0</v>
      </c>
      <c r="CK240">
        <v>0</v>
      </c>
      <c r="CL240">
        <v>0</v>
      </c>
      <c r="CM240">
        <v>0</v>
      </c>
      <c r="CN240">
        <v>0</v>
      </c>
      <c r="CO240">
        <v>0</v>
      </c>
      <c r="CP240">
        <v>0</v>
      </c>
      <c r="CQ240">
        <v>0</v>
      </c>
      <c r="CR240">
        <v>0</v>
      </c>
      <c r="CS240">
        <v>0</v>
      </c>
      <c r="CT240">
        <v>0</v>
      </c>
      <c r="CU240">
        <v>0</v>
      </c>
      <c r="CV240">
        <v>0</v>
      </c>
      <c r="CW240">
        <v>0</v>
      </c>
      <c r="CX240">
        <v>0</v>
      </c>
      <c r="CY240">
        <v>0</v>
      </c>
      <c r="CZ240">
        <v>0</v>
      </c>
      <c r="DA240">
        <v>0</v>
      </c>
      <c r="DB240">
        <v>0</v>
      </c>
      <c r="DC240">
        <v>0</v>
      </c>
      <c r="DD240">
        <v>0</v>
      </c>
      <c r="DE240">
        <v>0</v>
      </c>
      <c r="DF240">
        <v>0</v>
      </c>
      <c r="DG240">
        <v>0</v>
      </c>
      <c r="DH240">
        <v>0</v>
      </c>
      <c r="DI240">
        <v>0</v>
      </c>
      <c r="DJ240">
        <v>0</v>
      </c>
      <c r="DK240">
        <v>0</v>
      </c>
      <c r="DL240">
        <v>0</v>
      </c>
      <c r="DM240">
        <v>0</v>
      </c>
      <c r="DN240">
        <v>0</v>
      </c>
      <c r="DO240">
        <v>0</v>
      </c>
      <c r="DP240">
        <v>0</v>
      </c>
      <c r="DQ240">
        <v>0</v>
      </c>
      <c r="DR240">
        <v>0</v>
      </c>
      <c r="DS240">
        <v>0</v>
      </c>
      <c r="DT240">
        <v>0</v>
      </c>
      <c r="DU240">
        <v>0</v>
      </c>
      <c r="DV240">
        <v>0</v>
      </c>
      <c r="DW240">
        <v>0</v>
      </c>
      <c r="DX240">
        <v>0</v>
      </c>
      <c r="DY240">
        <v>0</v>
      </c>
      <c r="DZ240">
        <v>0</v>
      </c>
      <c r="EA240">
        <v>0</v>
      </c>
      <c r="EB240">
        <v>0</v>
      </c>
      <c r="EC240">
        <v>0</v>
      </c>
      <c r="ED240">
        <v>0</v>
      </c>
      <c r="EE240">
        <v>0</v>
      </c>
      <c r="EF240">
        <v>0</v>
      </c>
      <c r="EG240">
        <v>0</v>
      </c>
      <c r="EH240">
        <v>0</v>
      </c>
      <c r="EI240">
        <v>0</v>
      </c>
      <c r="EJ240">
        <v>0</v>
      </c>
      <c r="EK240">
        <v>0</v>
      </c>
      <c r="EL240">
        <v>0</v>
      </c>
      <c r="EM240">
        <v>0</v>
      </c>
      <c r="EN240">
        <v>0</v>
      </c>
      <c r="EO240">
        <v>0</v>
      </c>
      <c r="EP240">
        <v>0</v>
      </c>
      <c r="EQ240">
        <v>0</v>
      </c>
      <c r="ER240">
        <v>0</v>
      </c>
      <c r="ES240">
        <v>0</v>
      </c>
      <c r="ET240">
        <v>0</v>
      </c>
      <c r="EU240">
        <v>0</v>
      </c>
      <c r="EV240">
        <v>0</v>
      </c>
      <c r="EW240">
        <v>0</v>
      </c>
      <c r="EX240">
        <v>0</v>
      </c>
      <c r="EY240">
        <v>0</v>
      </c>
      <c r="EZ240">
        <v>0</v>
      </c>
      <c r="FA240">
        <v>0</v>
      </c>
      <c r="FB240">
        <v>0</v>
      </c>
      <c r="FC240">
        <v>0</v>
      </c>
      <c r="FD240">
        <v>0</v>
      </c>
      <c r="FE240">
        <v>0</v>
      </c>
      <c r="FF240">
        <v>0</v>
      </c>
      <c r="FG240">
        <v>0</v>
      </c>
      <c r="FH240">
        <v>0</v>
      </c>
      <c r="FI240">
        <v>0</v>
      </c>
      <c r="FJ240">
        <v>0</v>
      </c>
      <c r="FK240">
        <v>0</v>
      </c>
      <c r="FL240">
        <v>0</v>
      </c>
      <c r="FM240">
        <v>0</v>
      </c>
      <c r="FN240">
        <v>0</v>
      </c>
      <c r="FO240">
        <v>0</v>
      </c>
      <c r="FP240">
        <v>0</v>
      </c>
      <c r="FQ240">
        <v>0</v>
      </c>
      <c r="FR240">
        <v>0</v>
      </c>
      <c r="FS240">
        <v>0</v>
      </c>
    </row>
    <row r="241" spans="1:175" x14ac:dyDescent="0.2">
      <c r="A241" t="s">
        <v>193</v>
      </c>
      <c r="B241" t="s">
        <v>1</v>
      </c>
      <c r="C241" t="s">
        <v>2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BX241">
        <v>0</v>
      </c>
      <c r="BY241">
        <v>0</v>
      </c>
      <c r="BZ241">
        <v>0</v>
      </c>
      <c r="CA241">
        <v>0</v>
      </c>
      <c r="CB241">
        <v>0</v>
      </c>
      <c r="CC241">
        <v>0</v>
      </c>
      <c r="CD241">
        <v>0</v>
      </c>
      <c r="CE241">
        <v>0</v>
      </c>
      <c r="CF241">
        <v>0</v>
      </c>
      <c r="CG241">
        <v>0</v>
      </c>
      <c r="CH241">
        <v>0</v>
      </c>
      <c r="CI241">
        <v>0</v>
      </c>
      <c r="CJ241">
        <v>0</v>
      </c>
      <c r="CK241">
        <v>0</v>
      </c>
      <c r="CL241">
        <v>0</v>
      </c>
      <c r="CM241">
        <v>0</v>
      </c>
      <c r="CN241">
        <v>0</v>
      </c>
      <c r="CO241">
        <v>0</v>
      </c>
      <c r="CP241">
        <v>0</v>
      </c>
      <c r="CQ241">
        <v>0</v>
      </c>
      <c r="CR241">
        <v>0</v>
      </c>
      <c r="CS241">
        <v>0</v>
      </c>
      <c r="CT241">
        <v>0</v>
      </c>
      <c r="CU241">
        <v>0</v>
      </c>
      <c r="CV241">
        <v>0</v>
      </c>
      <c r="CW241">
        <v>0</v>
      </c>
      <c r="CX241">
        <v>0</v>
      </c>
      <c r="CY241">
        <v>0</v>
      </c>
      <c r="CZ241">
        <v>0</v>
      </c>
      <c r="DA241">
        <v>0</v>
      </c>
      <c r="DB241">
        <v>0</v>
      </c>
      <c r="DC241">
        <v>0</v>
      </c>
      <c r="DD241">
        <v>0</v>
      </c>
      <c r="DE241">
        <v>0</v>
      </c>
      <c r="DF241">
        <v>0</v>
      </c>
      <c r="DG241">
        <v>0</v>
      </c>
      <c r="DH241">
        <v>0</v>
      </c>
      <c r="DI241">
        <v>0</v>
      </c>
      <c r="DJ241">
        <v>0</v>
      </c>
      <c r="DK241">
        <v>0</v>
      </c>
      <c r="DL241">
        <v>0</v>
      </c>
      <c r="DM241">
        <v>0</v>
      </c>
      <c r="DN241">
        <v>0</v>
      </c>
      <c r="DO241">
        <v>0</v>
      </c>
      <c r="DP241">
        <v>0</v>
      </c>
      <c r="DQ241">
        <v>0</v>
      </c>
      <c r="DR241">
        <v>0</v>
      </c>
      <c r="DS241">
        <v>0</v>
      </c>
      <c r="DT241">
        <v>0</v>
      </c>
      <c r="DU241">
        <v>0</v>
      </c>
      <c r="DV241">
        <v>0</v>
      </c>
      <c r="DW241">
        <v>0</v>
      </c>
      <c r="DX241">
        <v>0</v>
      </c>
      <c r="DY241">
        <v>0</v>
      </c>
      <c r="DZ241">
        <v>0</v>
      </c>
      <c r="EA241">
        <v>0</v>
      </c>
      <c r="EB241">
        <v>0</v>
      </c>
      <c r="EC241">
        <v>0</v>
      </c>
      <c r="ED241">
        <v>0</v>
      </c>
      <c r="EE241">
        <v>0</v>
      </c>
      <c r="EF241">
        <v>0</v>
      </c>
      <c r="EG241">
        <v>0</v>
      </c>
      <c r="EH241">
        <v>0</v>
      </c>
      <c r="EI241">
        <v>0</v>
      </c>
      <c r="EJ241">
        <v>0</v>
      </c>
      <c r="EK241">
        <v>0</v>
      </c>
      <c r="EL241">
        <v>0</v>
      </c>
      <c r="EM241">
        <v>0</v>
      </c>
      <c r="EN241">
        <v>0</v>
      </c>
      <c r="EO241">
        <v>0</v>
      </c>
      <c r="EP241">
        <v>0</v>
      </c>
      <c r="EQ241">
        <v>0</v>
      </c>
      <c r="ER241">
        <v>0</v>
      </c>
      <c r="ES241">
        <v>0</v>
      </c>
      <c r="ET241">
        <v>0</v>
      </c>
      <c r="EU241">
        <v>0</v>
      </c>
      <c r="EV241">
        <v>0</v>
      </c>
      <c r="EW241">
        <v>0</v>
      </c>
      <c r="EX241">
        <v>0</v>
      </c>
      <c r="EY241">
        <v>0</v>
      </c>
      <c r="EZ241">
        <v>0</v>
      </c>
      <c r="FA241">
        <v>0</v>
      </c>
      <c r="FB241">
        <v>0</v>
      </c>
      <c r="FC241">
        <v>0</v>
      </c>
      <c r="FD241">
        <v>0</v>
      </c>
      <c r="FE241">
        <v>0</v>
      </c>
      <c r="FF241">
        <v>0</v>
      </c>
      <c r="FG241">
        <v>0</v>
      </c>
      <c r="FH241">
        <v>0</v>
      </c>
      <c r="FI241">
        <v>0</v>
      </c>
      <c r="FJ241">
        <v>0</v>
      </c>
      <c r="FK241">
        <v>0</v>
      </c>
      <c r="FL241">
        <v>0</v>
      </c>
      <c r="FM241">
        <v>0</v>
      </c>
      <c r="FN241">
        <v>0</v>
      </c>
      <c r="FO241">
        <v>0</v>
      </c>
      <c r="FP241">
        <v>0</v>
      </c>
      <c r="FQ241">
        <v>0</v>
      </c>
      <c r="FR241">
        <v>0</v>
      </c>
      <c r="FS241">
        <v>0</v>
      </c>
    </row>
    <row r="242" spans="1:175" x14ac:dyDescent="0.2">
      <c r="A242" t="s">
        <v>193</v>
      </c>
      <c r="B242" t="s">
        <v>203</v>
      </c>
      <c r="C242">
        <v>42167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0</v>
      </c>
      <c r="CA242">
        <v>0</v>
      </c>
      <c r="CB242">
        <v>0</v>
      </c>
      <c r="CC242">
        <v>0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0</v>
      </c>
      <c r="CM242">
        <v>0</v>
      </c>
      <c r="CN242">
        <v>0</v>
      </c>
      <c r="CO242">
        <v>0</v>
      </c>
      <c r="CP242">
        <v>0</v>
      </c>
      <c r="CQ242">
        <v>0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0</v>
      </c>
      <c r="CY242">
        <v>0</v>
      </c>
      <c r="CZ242">
        <v>0</v>
      </c>
      <c r="DA242">
        <v>0</v>
      </c>
      <c r="DB242">
        <v>0</v>
      </c>
      <c r="DC242">
        <v>0</v>
      </c>
      <c r="DD242">
        <v>0</v>
      </c>
      <c r="DE242">
        <v>0</v>
      </c>
      <c r="DF242">
        <v>0</v>
      </c>
      <c r="DG242">
        <v>0</v>
      </c>
      <c r="DH242">
        <v>0</v>
      </c>
      <c r="DI242">
        <v>0</v>
      </c>
      <c r="DJ242">
        <v>0</v>
      </c>
      <c r="DK242">
        <v>0</v>
      </c>
      <c r="DL242">
        <v>0</v>
      </c>
      <c r="DM242">
        <v>0</v>
      </c>
      <c r="DN242">
        <v>0</v>
      </c>
      <c r="DO242">
        <v>0</v>
      </c>
      <c r="DP242">
        <v>0</v>
      </c>
      <c r="DQ242">
        <v>0</v>
      </c>
      <c r="DR242">
        <v>0</v>
      </c>
      <c r="DS242">
        <v>0</v>
      </c>
      <c r="DT242">
        <v>0</v>
      </c>
      <c r="DU242">
        <v>0</v>
      </c>
      <c r="DV242">
        <v>0</v>
      </c>
      <c r="DW242">
        <v>0</v>
      </c>
      <c r="DX242">
        <v>0</v>
      </c>
      <c r="DY242">
        <v>0</v>
      </c>
      <c r="DZ242">
        <v>0</v>
      </c>
      <c r="EA242">
        <v>0</v>
      </c>
      <c r="EB242">
        <v>0</v>
      </c>
      <c r="EC242">
        <v>0</v>
      </c>
      <c r="ED242">
        <v>0</v>
      </c>
      <c r="EE242">
        <v>0</v>
      </c>
      <c r="EF242">
        <v>0</v>
      </c>
      <c r="EG242">
        <v>0</v>
      </c>
      <c r="EH242">
        <v>0</v>
      </c>
      <c r="EI242">
        <v>0</v>
      </c>
      <c r="EJ242">
        <v>0</v>
      </c>
      <c r="EK242">
        <v>0</v>
      </c>
      <c r="EL242">
        <v>0</v>
      </c>
      <c r="EM242">
        <v>0</v>
      </c>
      <c r="EN242">
        <v>0</v>
      </c>
      <c r="EO242">
        <v>0</v>
      </c>
      <c r="EP242">
        <v>0</v>
      </c>
      <c r="EQ242">
        <v>0</v>
      </c>
      <c r="ER242">
        <v>0</v>
      </c>
      <c r="ES242">
        <v>0</v>
      </c>
      <c r="ET242">
        <v>0</v>
      </c>
      <c r="EU242">
        <v>0</v>
      </c>
      <c r="EV242">
        <v>0</v>
      </c>
      <c r="EW242">
        <v>0</v>
      </c>
      <c r="EX242">
        <v>0</v>
      </c>
      <c r="EY242">
        <v>0</v>
      </c>
      <c r="EZ242">
        <v>0</v>
      </c>
      <c r="FA242">
        <v>0</v>
      </c>
      <c r="FB242">
        <v>0</v>
      </c>
      <c r="FC242">
        <v>0</v>
      </c>
      <c r="FD242">
        <v>0</v>
      </c>
      <c r="FE242">
        <v>0</v>
      </c>
      <c r="FF242">
        <v>0</v>
      </c>
      <c r="FG242">
        <v>0</v>
      </c>
      <c r="FH242">
        <v>0</v>
      </c>
      <c r="FI242">
        <v>0</v>
      </c>
      <c r="FJ242">
        <v>0</v>
      </c>
      <c r="FK242">
        <v>0</v>
      </c>
      <c r="FL242">
        <v>0</v>
      </c>
      <c r="FM242">
        <v>0</v>
      </c>
      <c r="FN242">
        <v>0</v>
      </c>
      <c r="FO242">
        <v>0</v>
      </c>
      <c r="FP242">
        <v>0</v>
      </c>
      <c r="FQ242">
        <v>0</v>
      </c>
      <c r="FR242">
        <v>0</v>
      </c>
      <c r="FS242">
        <v>0</v>
      </c>
    </row>
    <row r="243" spans="1:175" x14ac:dyDescent="0.2">
      <c r="A243" t="s">
        <v>193</v>
      </c>
      <c r="B243" t="s">
        <v>203</v>
      </c>
      <c r="C243">
        <v>42180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0</v>
      </c>
      <c r="BZ243">
        <v>0</v>
      </c>
      <c r="CA243">
        <v>0</v>
      </c>
      <c r="CB243">
        <v>0</v>
      </c>
      <c r="CC243">
        <v>0</v>
      </c>
      <c r="CD243">
        <v>0</v>
      </c>
      <c r="CE243">
        <v>0</v>
      </c>
      <c r="CF243">
        <v>0</v>
      </c>
      <c r="CG243">
        <v>0</v>
      </c>
      <c r="CH243">
        <v>0</v>
      </c>
      <c r="CI243">
        <v>0</v>
      </c>
      <c r="CJ243">
        <v>0</v>
      </c>
      <c r="CK243">
        <v>0</v>
      </c>
      <c r="CL243">
        <v>0</v>
      </c>
      <c r="CM243">
        <v>0</v>
      </c>
      <c r="CN243">
        <v>0</v>
      </c>
      <c r="CO243">
        <v>0</v>
      </c>
      <c r="CP243">
        <v>0</v>
      </c>
      <c r="CQ243">
        <v>0</v>
      </c>
      <c r="CR243">
        <v>0</v>
      </c>
      <c r="CS243">
        <v>0</v>
      </c>
      <c r="CT243">
        <v>0</v>
      </c>
      <c r="CU243">
        <v>0</v>
      </c>
      <c r="CV243">
        <v>0</v>
      </c>
      <c r="CW243">
        <v>0</v>
      </c>
      <c r="CX243">
        <v>0</v>
      </c>
      <c r="CY243">
        <v>0</v>
      </c>
      <c r="CZ243">
        <v>0</v>
      </c>
      <c r="DA243">
        <v>0</v>
      </c>
      <c r="DB243">
        <v>0</v>
      </c>
      <c r="DC243">
        <v>0</v>
      </c>
      <c r="DD243">
        <v>0</v>
      </c>
      <c r="DE243">
        <v>0</v>
      </c>
      <c r="DF243">
        <v>0</v>
      </c>
      <c r="DG243">
        <v>0</v>
      </c>
      <c r="DH243">
        <v>0</v>
      </c>
      <c r="DI243">
        <v>0</v>
      </c>
      <c r="DJ243">
        <v>0</v>
      </c>
      <c r="DK243">
        <v>0</v>
      </c>
      <c r="DL243">
        <v>0</v>
      </c>
      <c r="DM243">
        <v>0</v>
      </c>
      <c r="DN243">
        <v>0</v>
      </c>
      <c r="DO243">
        <v>0</v>
      </c>
      <c r="DP243">
        <v>0</v>
      </c>
      <c r="DQ243">
        <v>0</v>
      </c>
      <c r="DR243">
        <v>0</v>
      </c>
      <c r="DS243">
        <v>0</v>
      </c>
      <c r="DT243">
        <v>0</v>
      </c>
      <c r="DU243">
        <v>0</v>
      </c>
      <c r="DV243">
        <v>0</v>
      </c>
      <c r="DW243">
        <v>0</v>
      </c>
      <c r="DX243">
        <v>0</v>
      </c>
      <c r="DY243">
        <v>0</v>
      </c>
      <c r="DZ243">
        <v>0</v>
      </c>
      <c r="EA243">
        <v>0</v>
      </c>
      <c r="EB243">
        <v>0</v>
      </c>
      <c r="EC243">
        <v>0</v>
      </c>
      <c r="ED243">
        <v>0</v>
      </c>
      <c r="EE243">
        <v>0</v>
      </c>
      <c r="EF243">
        <v>0</v>
      </c>
      <c r="EG243">
        <v>0</v>
      </c>
      <c r="EH243">
        <v>0</v>
      </c>
      <c r="EI243">
        <v>0</v>
      </c>
      <c r="EJ243">
        <v>0</v>
      </c>
      <c r="EK243">
        <v>0</v>
      </c>
      <c r="EL243">
        <v>0</v>
      </c>
      <c r="EM243">
        <v>0</v>
      </c>
      <c r="EN243">
        <v>0</v>
      </c>
      <c r="EO243">
        <v>0</v>
      </c>
      <c r="EP243">
        <v>0</v>
      </c>
      <c r="EQ243">
        <v>0</v>
      </c>
      <c r="ER243">
        <v>0</v>
      </c>
      <c r="ES243">
        <v>0</v>
      </c>
      <c r="ET243">
        <v>0</v>
      </c>
      <c r="EU243">
        <v>0</v>
      </c>
      <c r="EV243">
        <v>0</v>
      </c>
      <c r="EW243">
        <v>0</v>
      </c>
      <c r="EX243">
        <v>0</v>
      </c>
      <c r="EY243">
        <v>0</v>
      </c>
      <c r="EZ243">
        <v>0</v>
      </c>
      <c r="FA243">
        <v>0</v>
      </c>
      <c r="FB243">
        <v>0</v>
      </c>
      <c r="FC243">
        <v>0</v>
      </c>
      <c r="FD243">
        <v>0</v>
      </c>
      <c r="FE243">
        <v>0</v>
      </c>
      <c r="FF243">
        <v>0</v>
      </c>
      <c r="FG243">
        <v>0</v>
      </c>
      <c r="FH243">
        <v>0</v>
      </c>
      <c r="FI243">
        <v>0</v>
      </c>
      <c r="FJ243">
        <v>0</v>
      </c>
      <c r="FK243">
        <v>0</v>
      </c>
      <c r="FL243">
        <v>0</v>
      </c>
      <c r="FM243">
        <v>0</v>
      </c>
      <c r="FN243">
        <v>0</v>
      </c>
      <c r="FO243">
        <v>0</v>
      </c>
      <c r="FP243">
        <v>0</v>
      </c>
      <c r="FQ243">
        <v>0</v>
      </c>
      <c r="FR243">
        <v>0</v>
      </c>
      <c r="FS243">
        <v>0</v>
      </c>
    </row>
    <row r="244" spans="1:175" x14ac:dyDescent="0.2">
      <c r="A244" t="s">
        <v>193</v>
      </c>
      <c r="B244" t="s">
        <v>203</v>
      </c>
      <c r="C244">
        <v>42181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BX244">
        <v>0</v>
      </c>
      <c r="BY244">
        <v>0</v>
      </c>
      <c r="BZ244">
        <v>0</v>
      </c>
      <c r="CA244">
        <v>0</v>
      </c>
      <c r="CB244">
        <v>0</v>
      </c>
      <c r="CC244">
        <v>0</v>
      </c>
      <c r="CD244">
        <v>0</v>
      </c>
      <c r="CE244">
        <v>0</v>
      </c>
      <c r="CF244">
        <v>0</v>
      </c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0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0</v>
      </c>
      <c r="DQ244">
        <v>0</v>
      </c>
      <c r="DR244">
        <v>0</v>
      </c>
      <c r="DS244">
        <v>0</v>
      </c>
      <c r="DT244">
        <v>0</v>
      </c>
      <c r="DU244">
        <v>0</v>
      </c>
      <c r="DV244">
        <v>0</v>
      </c>
      <c r="DW244">
        <v>0</v>
      </c>
      <c r="DX244">
        <v>0</v>
      </c>
      <c r="DY244">
        <v>0</v>
      </c>
      <c r="DZ244">
        <v>0</v>
      </c>
      <c r="EA244">
        <v>0</v>
      </c>
      <c r="EB244">
        <v>0</v>
      </c>
      <c r="EC244">
        <v>0</v>
      </c>
      <c r="ED244">
        <v>0</v>
      </c>
      <c r="EE244">
        <v>0</v>
      </c>
      <c r="EF244">
        <v>0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N244">
        <v>0</v>
      </c>
      <c r="EO244">
        <v>0</v>
      </c>
      <c r="EP244">
        <v>0</v>
      </c>
      <c r="EQ244">
        <v>0</v>
      </c>
      <c r="ER244">
        <v>0</v>
      </c>
      <c r="ES244">
        <v>0</v>
      </c>
      <c r="ET244">
        <v>0</v>
      </c>
      <c r="EU244">
        <v>0</v>
      </c>
      <c r="EV244">
        <v>0</v>
      </c>
      <c r="EW244">
        <v>0</v>
      </c>
      <c r="EX244">
        <v>0</v>
      </c>
      <c r="EY244">
        <v>0</v>
      </c>
      <c r="EZ244">
        <v>0</v>
      </c>
      <c r="FA244">
        <v>0</v>
      </c>
      <c r="FB244">
        <v>0</v>
      </c>
      <c r="FC244">
        <v>0</v>
      </c>
      <c r="FD244">
        <v>0</v>
      </c>
      <c r="FE244">
        <v>0</v>
      </c>
      <c r="FF244">
        <v>0</v>
      </c>
      <c r="FG244">
        <v>0</v>
      </c>
      <c r="FH244">
        <v>0</v>
      </c>
      <c r="FI244">
        <v>0</v>
      </c>
      <c r="FJ244">
        <v>0</v>
      </c>
      <c r="FK244">
        <v>0</v>
      </c>
      <c r="FL244">
        <v>0</v>
      </c>
      <c r="FM244">
        <v>0</v>
      </c>
      <c r="FN244">
        <v>0</v>
      </c>
      <c r="FO244">
        <v>0</v>
      </c>
      <c r="FP244">
        <v>0</v>
      </c>
      <c r="FQ244">
        <v>0</v>
      </c>
      <c r="FR244">
        <v>0</v>
      </c>
      <c r="FS244">
        <v>0</v>
      </c>
    </row>
    <row r="245" spans="1:175" x14ac:dyDescent="0.2">
      <c r="A245" t="s">
        <v>193</v>
      </c>
      <c r="B245" t="s">
        <v>203</v>
      </c>
      <c r="C245">
        <v>42185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BX245">
        <v>0</v>
      </c>
      <c r="BY245">
        <v>0</v>
      </c>
      <c r="BZ245">
        <v>0</v>
      </c>
      <c r="CA245">
        <v>0</v>
      </c>
      <c r="CB245">
        <v>0</v>
      </c>
      <c r="CC245">
        <v>0</v>
      </c>
      <c r="CD245">
        <v>0</v>
      </c>
      <c r="CE245">
        <v>0</v>
      </c>
      <c r="CF245">
        <v>0</v>
      </c>
      <c r="CG245">
        <v>0</v>
      </c>
      <c r="CH245">
        <v>0</v>
      </c>
      <c r="CI245">
        <v>0</v>
      </c>
      <c r="CJ245">
        <v>0</v>
      </c>
      <c r="CK245">
        <v>0</v>
      </c>
      <c r="CL245">
        <v>0</v>
      </c>
      <c r="CM245">
        <v>0</v>
      </c>
      <c r="CN245">
        <v>0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0</v>
      </c>
      <c r="CY245">
        <v>0</v>
      </c>
      <c r="CZ245">
        <v>0</v>
      </c>
      <c r="DA245">
        <v>0</v>
      </c>
      <c r="DB245">
        <v>0</v>
      </c>
      <c r="DC245">
        <v>0</v>
      </c>
      <c r="DD245">
        <v>0</v>
      </c>
      <c r="DE245">
        <v>0</v>
      </c>
      <c r="DF245">
        <v>0</v>
      </c>
      <c r="DG245">
        <v>0</v>
      </c>
      <c r="DH245">
        <v>0</v>
      </c>
      <c r="DI245">
        <v>0</v>
      </c>
      <c r="DJ245">
        <v>0</v>
      </c>
      <c r="DK245">
        <v>0</v>
      </c>
      <c r="DL245">
        <v>0</v>
      </c>
      <c r="DM245">
        <v>0</v>
      </c>
      <c r="DN245">
        <v>0</v>
      </c>
      <c r="DO245">
        <v>0</v>
      </c>
      <c r="DP245">
        <v>0</v>
      </c>
      <c r="DQ245">
        <v>0</v>
      </c>
      <c r="DR245">
        <v>0</v>
      </c>
      <c r="DS245">
        <v>0</v>
      </c>
      <c r="DT245">
        <v>0</v>
      </c>
      <c r="DU245">
        <v>0</v>
      </c>
      <c r="DV245">
        <v>0</v>
      </c>
      <c r="DW245">
        <v>0</v>
      </c>
      <c r="DX245">
        <v>0</v>
      </c>
      <c r="DY245">
        <v>0</v>
      </c>
      <c r="DZ245">
        <v>0</v>
      </c>
      <c r="EA245">
        <v>0</v>
      </c>
      <c r="EB245">
        <v>0</v>
      </c>
      <c r="EC245">
        <v>0</v>
      </c>
      <c r="ED245">
        <v>0</v>
      </c>
      <c r="EE245">
        <v>0</v>
      </c>
      <c r="EF245">
        <v>0</v>
      </c>
      <c r="EG245">
        <v>0</v>
      </c>
      <c r="EH245">
        <v>0</v>
      </c>
      <c r="EI245">
        <v>0</v>
      </c>
      <c r="EJ245">
        <v>0</v>
      </c>
      <c r="EK245">
        <v>0</v>
      </c>
      <c r="EL245">
        <v>0</v>
      </c>
      <c r="EM245">
        <v>0</v>
      </c>
      <c r="EN245">
        <v>0</v>
      </c>
      <c r="EO245">
        <v>0</v>
      </c>
      <c r="EP245">
        <v>0</v>
      </c>
      <c r="EQ245">
        <v>0</v>
      </c>
      <c r="ER245">
        <v>0</v>
      </c>
      <c r="ES245">
        <v>0</v>
      </c>
      <c r="ET245">
        <v>0</v>
      </c>
      <c r="EU245">
        <v>0</v>
      </c>
      <c r="EV245">
        <v>0</v>
      </c>
      <c r="EW245">
        <v>0</v>
      </c>
      <c r="EX245">
        <v>0</v>
      </c>
      <c r="EY245">
        <v>0</v>
      </c>
      <c r="EZ245">
        <v>0</v>
      </c>
      <c r="FA245">
        <v>0</v>
      </c>
      <c r="FB245">
        <v>0</v>
      </c>
      <c r="FC245">
        <v>0</v>
      </c>
      <c r="FD245">
        <v>0</v>
      </c>
      <c r="FE245">
        <v>0</v>
      </c>
      <c r="FF245">
        <v>0</v>
      </c>
      <c r="FG245">
        <v>0</v>
      </c>
      <c r="FH245">
        <v>0</v>
      </c>
      <c r="FI245">
        <v>0</v>
      </c>
      <c r="FJ245">
        <v>0</v>
      </c>
      <c r="FK245">
        <v>0</v>
      </c>
      <c r="FL245">
        <v>0</v>
      </c>
      <c r="FM245">
        <v>0</v>
      </c>
      <c r="FN245">
        <v>0</v>
      </c>
      <c r="FO245">
        <v>0</v>
      </c>
      <c r="FP245">
        <v>0</v>
      </c>
      <c r="FQ245">
        <v>0</v>
      </c>
      <c r="FR245">
        <v>0</v>
      </c>
      <c r="FS245">
        <v>0</v>
      </c>
    </row>
    <row r="246" spans="1:175" x14ac:dyDescent="0.2">
      <c r="A246" t="s">
        <v>193</v>
      </c>
      <c r="B246" t="s">
        <v>203</v>
      </c>
      <c r="C246">
        <v>42186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BX246">
        <v>0</v>
      </c>
      <c r="BY246">
        <v>0</v>
      </c>
      <c r="BZ246">
        <v>0</v>
      </c>
      <c r="CA246">
        <v>0</v>
      </c>
      <c r="CB246">
        <v>0</v>
      </c>
      <c r="CC246">
        <v>0</v>
      </c>
      <c r="CD246">
        <v>0</v>
      </c>
      <c r="CE246">
        <v>0</v>
      </c>
      <c r="CF246">
        <v>0</v>
      </c>
      <c r="CG246">
        <v>0</v>
      </c>
      <c r="CH246">
        <v>0</v>
      </c>
      <c r="CI246">
        <v>0</v>
      </c>
      <c r="CJ246">
        <v>0</v>
      </c>
      <c r="CK246">
        <v>0</v>
      </c>
      <c r="CL246">
        <v>0</v>
      </c>
      <c r="CM246">
        <v>0</v>
      </c>
      <c r="CN246">
        <v>0</v>
      </c>
      <c r="CO246">
        <v>0</v>
      </c>
      <c r="CP246">
        <v>0</v>
      </c>
      <c r="CQ246">
        <v>0</v>
      </c>
      <c r="CR246">
        <v>0</v>
      </c>
      <c r="CS246">
        <v>0</v>
      </c>
      <c r="CT246">
        <v>0</v>
      </c>
      <c r="CU246">
        <v>0</v>
      </c>
      <c r="CV246">
        <v>0</v>
      </c>
      <c r="CW246">
        <v>0</v>
      </c>
      <c r="CX246">
        <v>0</v>
      </c>
      <c r="CY246">
        <v>0</v>
      </c>
      <c r="CZ246">
        <v>0</v>
      </c>
      <c r="DA246">
        <v>0</v>
      </c>
      <c r="DB246">
        <v>0</v>
      </c>
      <c r="DC246">
        <v>0</v>
      </c>
      <c r="DD246">
        <v>0</v>
      </c>
      <c r="DE246">
        <v>0</v>
      </c>
      <c r="DF246">
        <v>0</v>
      </c>
      <c r="DG246">
        <v>0</v>
      </c>
      <c r="DH246">
        <v>0</v>
      </c>
      <c r="DI246">
        <v>0</v>
      </c>
      <c r="DJ246">
        <v>0</v>
      </c>
      <c r="DK246">
        <v>0</v>
      </c>
      <c r="DL246">
        <v>0</v>
      </c>
      <c r="DM246">
        <v>0</v>
      </c>
      <c r="DN246">
        <v>0</v>
      </c>
      <c r="DO246">
        <v>0</v>
      </c>
      <c r="DP246">
        <v>0</v>
      </c>
      <c r="DQ246">
        <v>0</v>
      </c>
      <c r="DR246">
        <v>0</v>
      </c>
      <c r="DS246">
        <v>0</v>
      </c>
      <c r="DT246">
        <v>0</v>
      </c>
      <c r="DU246">
        <v>0</v>
      </c>
      <c r="DV246">
        <v>0</v>
      </c>
      <c r="DW246">
        <v>0</v>
      </c>
      <c r="DX246">
        <v>0</v>
      </c>
      <c r="DY246">
        <v>0</v>
      </c>
      <c r="DZ246">
        <v>0</v>
      </c>
      <c r="EA246">
        <v>0</v>
      </c>
      <c r="EB246">
        <v>0</v>
      </c>
      <c r="EC246">
        <v>0</v>
      </c>
      <c r="ED246">
        <v>0</v>
      </c>
      <c r="EE246">
        <v>0</v>
      </c>
      <c r="EF246">
        <v>0</v>
      </c>
      <c r="EG246">
        <v>0</v>
      </c>
      <c r="EH246">
        <v>0</v>
      </c>
      <c r="EI246">
        <v>0</v>
      </c>
      <c r="EJ246">
        <v>0</v>
      </c>
      <c r="EK246">
        <v>0</v>
      </c>
      <c r="EL246">
        <v>0</v>
      </c>
      <c r="EM246">
        <v>0</v>
      </c>
      <c r="EN246">
        <v>0</v>
      </c>
      <c r="EO246">
        <v>0</v>
      </c>
      <c r="EP246">
        <v>0</v>
      </c>
      <c r="EQ246">
        <v>0</v>
      </c>
      <c r="ER246">
        <v>0</v>
      </c>
      <c r="ES246">
        <v>0</v>
      </c>
      <c r="ET246">
        <v>0</v>
      </c>
      <c r="EU246">
        <v>0</v>
      </c>
      <c r="EV246">
        <v>0</v>
      </c>
      <c r="EW246">
        <v>0</v>
      </c>
      <c r="EX246">
        <v>0</v>
      </c>
      <c r="EY246">
        <v>0</v>
      </c>
      <c r="EZ246">
        <v>0</v>
      </c>
      <c r="FA246">
        <v>0</v>
      </c>
      <c r="FB246">
        <v>0</v>
      </c>
      <c r="FC246">
        <v>0</v>
      </c>
      <c r="FD246">
        <v>0</v>
      </c>
      <c r="FE246">
        <v>0</v>
      </c>
      <c r="FF246">
        <v>0</v>
      </c>
      <c r="FG246">
        <v>0</v>
      </c>
      <c r="FH246">
        <v>0</v>
      </c>
      <c r="FI246">
        <v>0</v>
      </c>
      <c r="FJ246">
        <v>0</v>
      </c>
      <c r="FK246">
        <v>0</v>
      </c>
      <c r="FL246">
        <v>0</v>
      </c>
      <c r="FM246">
        <v>0</v>
      </c>
      <c r="FN246">
        <v>0</v>
      </c>
      <c r="FO246">
        <v>0</v>
      </c>
      <c r="FP246">
        <v>0</v>
      </c>
      <c r="FQ246">
        <v>0</v>
      </c>
      <c r="FR246">
        <v>0</v>
      </c>
      <c r="FS246">
        <v>0</v>
      </c>
    </row>
    <row r="247" spans="1:175" x14ac:dyDescent="0.2">
      <c r="A247" t="s">
        <v>193</v>
      </c>
      <c r="B247" t="s">
        <v>203</v>
      </c>
      <c r="C247">
        <v>42213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0</v>
      </c>
      <c r="BZ247">
        <v>0</v>
      </c>
      <c r="CA247">
        <v>0</v>
      </c>
      <c r="CB247">
        <v>0</v>
      </c>
      <c r="CC247">
        <v>0</v>
      </c>
      <c r="CD247">
        <v>0</v>
      </c>
      <c r="CE247">
        <v>0</v>
      </c>
      <c r="CF247">
        <v>0</v>
      </c>
      <c r="CG247">
        <v>0</v>
      </c>
      <c r="CH247">
        <v>0</v>
      </c>
      <c r="CI247">
        <v>0</v>
      </c>
      <c r="CJ247">
        <v>0</v>
      </c>
      <c r="CK247">
        <v>0</v>
      </c>
      <c r="CL247">
        <v>0</v>
      </c>
      <c r="CM247">
        <v>0</v>
      </c>
      <c r="CN247">
        <v>0</v>
      </c>
      <c r="CO247">
        <v>0</v>
      </c>
      <c r="CP247">
        <v>0</v>
      </c>
      <c r="CQ247">
        <v>0</v>
      </c>
      <c r="CR247">
        <v>0</v>
      </c>
      <c r="CS247">
        <v>0</v>
      </c>
      <c r="CT247">
        <v>0</v>
      </c>
      <c r="CU247">
        <v>0</v>
      </c>
      <c r="CV247">
        <v>0</v>
      </c>
      <c r="CW247">
        <v>0</v>
      </c>
      <c r="CX247">
        <v>0</v>
      </c>
      <c r="CY247">
        <v>0</v>
      </c>
      <c r="CZ247">
        <v>0</v>
      </c>
      <c r="DA247">
        <v>0</v>
      </c>
      <c r="DB247">
        <v>0</v>
      </c>
      <c r="DC247">
        <v>0</v>
      </c>
      <c r="DD247">
        <v>0</v>
      </c>
      <c r="DE247">
        <v>0</v>
      </c>
      <c r="DF247">
        <v>0</v>
      </c>
      <c r="DG247">
        <v>0</v>
      </c>
      <c r="DH247">
        <v>0</v>
      </c>
      <c r="DI247">
        <v>0</v>
      </c>
      <c r="DJ247">
        <v>0</v>
      </c>
      <c r="DK247">
        <v>0</v>
      </c>
      <c r="DL247">
        <v>0</v>
      </c>
      <c r="DM247">
        <v>0</v>
      </c>
      <c r="DN247">
        <v>0</v>
      </c>
      <c r="DO247">
        <v>0</v>
      </c>
      <c r="DP247">
        <v>0</v>
      </c>
      <c r="DQ247">
        <v>0</v>
      </c>
      <c r="DR247">
        <v>0</v>
      </c>
      <c r="DS247">
        <v>0</v>
      </c>
      <c r="DT247">
        <v>0</v>
      </c>
      <c r="DU247">
        <v>0</v>
      </c>
      <c r="DV247">
        <v>0</v>
      </c>
      <c r="DW247">
        <v>0</v>
      </c>
      <c r="DX247">
        <v>0</v>
      </c>
      <c r="DY247">
        <v>0</v>
      </c>
      <c r="DZ247">
        <v>0</v>
      </c>
      <c r="EA247">
        <v>0</v>
      </c>
      <c r="EB247">
        <v>0</v>
      </c>
      <c r="EC247">
        <v>0</v>
      </c>
      <c r="ED247">
        <v>0</v>
      </c>
      <c r="EE247">
        <v>0</v>
      </c>
      <c r="EF247">
        <v>0</v>
      </c>
      <c r="EG247">
        <v>0</v>
      </c>
      <c r="EH247">
        <v>0</v>
      </c>
      <c r="EI247">
        <v>0</v>
      </c>
      <c r="EJ247">
        <v>0</v>
      </c>
      <c r="EK247">
        <v>0</v>
      </c>
      <c r="EL247">
        <v>0</v>
      </c>
      <c r="EM247">
        <v>0</v>
      </c>
      <c r="EN247">
        <v>0</v>
      </c>
      <c r="EO247">
        <v>0</v>
      </c>
      <c r="EP247">
        <v>0</v>
      </c>
      <c r="EQ247">
        <v>0</v>
      </c>
      <c r="ER247">
        <v>0</v>
      </c>
      <c r="ES247">
        <v>0</v>
      </c>
      <c r="ET247">
        <v>0</v>
      </c>
      <c r="EU247">
        <v>0</v>
      </c>
      <c r="EV247">
        <v>0</v>
      </c>
      <c r="EW247">
        <v>0</v>
      </c>
      <c r="EX247">
        <v>0</v>
      </c>
      <c r="EY247">
        <v>0</v>
      </c>
      <c r="EZ247">
        <v>0</v>
      </c>
      <c r="FA247">
        <v>0</v>
      </c>
      <c r="FB247">
        <v>0</v>
      </c>
      <c r="FC247">
        <v>0</v>
      </c>
      <c r="FD247">
        <v>0</v>
      </c>
      <c r="FE247">
        <v>0</v>
      </c>
      <c r="FF247">
        <v>0</v>
      </c>
      <c r="FG247">
        <v>0</v>
      </c>
      <c r="FH247">
        <v>0</v>
      </c>
      <c r="FI247">
        <v>0</v>
      </c>
      <c r="FJ247">
        <v>0</v>
      </c>
      <c r="FK247">
        <v>0</v>
      </c>
      <c r="FL247">
        <v>0</v>
      </c>
      <c r="FM247">
        <v>0</v>
      </c>
      <c r="FN247">
        <v>0</v>
      </c>
      <c r="FO247">
        <v>0</v>
      </c>
      <c r="FP247">
        <v>0</v>
      </c>
      <c r="FQ247">
        <v>0</v>
      </c>
      <c r="FR247">
        <v>0</v>
      </c>
      <c r="FS247">
        <v>0</v>
      </c>
    </row>
    <row r="248" spans="1:175" x14ac:dyDescent="0.2">
      <c r="A248" t="s">
        <v>193</v>
      </c>
      <c r="B248" t="s">
        <v>203</v>
      </c>
      <c r="C248">
        <v>42214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0</v>
      </c>
      <c r="BZ248">
        <v>0</v>
      </c>
      <c r="CA248">
        <v>0</v>
      </c>
      <c r="CB248">
        <v>0</v>
      </c>
      <c r="CC248">
        <v>0</v>
      </c>
      <c r="CD248">
        <v>0</v>
      </c>
      <c r="CE248">
        <v>0</v>
      </c>
      <c r="CF248">
        <v>0</v>
      </c>
      <c r="CG248">
        <v>0</v>
      </c>
      <c r="CH248">
        <v>0</v>
      </c>
      <c r="CI248">
        <v>0</v>
      </c>
      <c r="CJ248">
        <v>0</v>
      </c>
      <c r="CK248">
        <v>0</v>
      </c>
      <c r="CL248">
        <v>0</v>
      </c>
      <c r="CM248">
        <v>0</v>
      </c>
      <c r="CN248">
        <v>0</v>
      </c>
      <c r="CO248">
        <v>0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0</v>
      </c>
      <c r="CV248">
        <v>0</v>
      </c>
      <c r="CW248">
        <v>0</v>
      </c>
      <c r="CX248">
        <v>0</v>
      </c>
      <c r="CY248">
        <v>0</v>
      </c>
      <c r="CZ248">
        <v>0</v>
      </c>
      <c r="DA248">
        <v>0</v>
      </c>
      <c r="DB248">
        <v>0</v>
      </c>
      <c r="DC248">
        <v>0</v>
      </c>
      <c r="DD248">
        <v>0</v>
      </c>
      <c r="DE248">
        <v>0</v>
      </c>
      <c r="DF248">
        <v>0</v>
      </c>
      <c r="DG248">
        <v>0</v>
      </c>
      <c r="DH248">
        <v>0</v>
      </c>
      <c r="DI248">
        <v>0</v>
      </c>
      <c r="DJ248">
        <v>0</v>
      </c>
      <c r="DK248">
        <v>0</v>
      </c>
      <c r="DL248">
        <v>0</v>
      </c>
      <c r="DM248">
        <v>0</v>
      </c>
      <c r="DN248">
        <v>0</v>
      </c>
      <c r="DO248">
        <v>0</v>
      </c>
      <c r="DP248">
        <v>0</v>
      </c>
      <c r="DQ248">
        <v>0</v>
      </c>
      <c r="DR248">
        <v>0</v>
      </c>
      <c r="DS248">
        <v>0</v>
      </c>
      <c r="DT248">
        <v>0</v>
      </c>
      <c r="DU248">
        <v>0</v>
      </c>
      <c r="DV248">
        <v>0</v>
      </c>
      <c r="DW248">
        <v>0</v>
      </c>
      <c r="DX248">
        <v>0</v>
      </c>
      <c r="DY248">
        <v>0</v>
      </c>
      <c r="DZ248">
        <v>0</v>
      </c>
      <c r="EA248">
        <v>0</v>
      </c>
      <c r="EB248">
        <v>0</v>
      </c>
      <c r="EC248">
        <v>0</v>
      </c>
      <c r="ED248">
        <v>0</v>
      </c>
      <c r="EE248">
        <v>0</v>
      </c>
      <c r="EF248">
        <v>0</v>
      </c>
      <c r="EG248">
        <v>0</v>
      </c>
      <c r="EH248">
        <v>0</v>
      </c>
      <c r="EI248">
        <v>0</v>
      </c>
      <c r="EJ248">
        <v>0</v>
      </c>
      <c r="EK248">
        <v>0</v>
      </c>
      <c r="EL248">
        <v>0</v>
      </c>
      <c r="EM248">
        <v>0</v>
      </c>
      <c r="EN248">
        <v>0</v>
      </c>
      <c r="EO248">
        <v>0</v>
      </c>
      <c r="EP248">
        <v>0</v>
      </c>
      <c r="EQ248">
        <v>0</v>
      </c>
      <c r="ER248">
        <v>0</v>
      </c>
      <c r="ES248">
        <v>0</v>
      </c>
      <c r="ET248">
        <v>0</v>
      </c>
      <c r="EU248">
        <v>0</v>
      </c>
      <c r="EV248">
        <v>0</v>
      </c>
      <c r="EW248">
        <v>0</v>
      </c>
      <c r="EX248">
        <v>0</v>
      </c>
      <c r="EY248">
        <v>0</v>
      </c>
      <c r="EZ248">
        <v>0</v>
      </c>
      <c r="FA248">
        <v>0</v>
      </c>
      <c r="FB248">
        <v>0</v>
      </c>
      <c r="FC248">
        <v>0</v>
      </c>
      <c r="FD248">
        <v>0</v>
      </c>
      <c r="FE248">
        <v>0</v>
      </c>
      <c r="FF248">
        <v>0</v>
      </c>
      <c r="FG248">
        <v>0</v>
      </c>
      <c r="FH248">
        <v>0</v>
      </c>
      <c r="FI248">
        <v>0</v>
      </c>
      <c r="FJ248">
        <v>0</v>
      </c>
      <c r="FK248">
        <v>0</v>
      </c>
      <c r="FL248">
        <v>0</v>
      </c>
      <c r="FM248">
        <v>0</v>
      </c>
      <c r="FN248">
        <v>0</v>
      </c>
      <c r="FO248">
        <v>0</v>
      </c>
      <c r="FP248">
        <v>0</v>
      </c>
      <c r="FQ248">
        <v>0</v>
      </c>
      <c r="FR248">
        <v>0</v>
      </c>
      <c r="FS248">
        <v>0</v>
      </c>
    </row>
    <row r="249" spans="1:175" x14ac:dyDescent="0.2">
      <c r="A249" t="s">
        <v>193</v>
      </c>
      <c r="B249" t="s">
        <v>203</v>
      </c>
      <c r="C249">
        <v>42233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0</v>
      </c>
      <c r="BZ249">
        <v>0</v>
      </c>
      <c r="CA249">
        <v>0</v>
      </c>
      <c r="CB249">
        <v>0</v>
      </c>
      <c r="CC249">
        <v>0</v>
      </c>
      <c r="CD249">
        <v>0</v>
      </c>
      <c r="CE249">
        <v>0</v>
      </c>
      <c r="CF249">
        <v>0</v>
      </c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0</v>
      </c>
      <c r="DV249">
        <v>0</v>
      </c>
      <c r="DW249">
        <v>0</v>
      </c>
      <c r="DX249">
        <v>0</v>
      </c>
      <c r="DY249">
        <v>0</v>
      </c>
      <c r="DZ249">
        <v>0</v>
      </c>
      <c r="EA249">
        <v>0</v>
      </c>
      <c r="EB249">
        <v>0</v>
      </c>
      <c r="EC249">
        <v>0</v>
      </c>
      <c r="ED249">
        <v>0</v>
      </c>
      <c r="EE249">
        <v>0</v>
      </c>
      <c r="EF249">
        <v>0</v>
      </c>
      <c r="EG249">
        <v>0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0</v>
      </c>
      <c r="EN249">
        <v>0</v>
      </c>
      <c r="EO249">
        <v>0</v>
      </c>
      <c r="EP249">
        <v>0</v>
      </c>
      <c r="EQ249">
        <v>0</v>
      </c>
      <c r="ER249">
        <v>0</v>
      </c>
      <c r="ES249">
        <v>0</v>
      </c>
      <c r="ET249">
        <v>0</v>
      </c>
      <c r="EU249">
        <v>0</v>
      </c>
      <c r="EV249">
        <v>0</v>
      </c>
      <c r="EW249">
        <v>0</v>
      </c>
      <c r="EX249">
        <v>0</v>
      </c>
      <c r="EY249">
        <v>0</v>
      </c>
      <c r="EZ249">
        <v>0</v>
      </c>
      <c r="FA249">
        <v>0</v>
      </c>
      <c r="FB249">
        <v>0</v>
      </c>
      <c r="FC249">
        <v>0</v>
      </c>
      <c r="FD249">
        <v>0</v>
      </c>
      <c r="FE249">
        <v>0</v>
      </c>
      <c r="FF249">
        <v>0</v>
      </c>
      <c r="FG249">
        <v>0</v>
      </c>
      <c r="FH249">
        <v>0</v>
      </c>
      <c r="FI249">
        <v>0</v>
      </c>
      <c r="FJ249">
        <v>0</v>
      </c>
      <c r="FK249">
        <v>0</v>
      </c>
      <c r="FL249">
        <v>0</v>
      </c>
      <c r="FM249">
        <v>0</v>
      </c>
      <c r="FN249">
        <v>0</v>
      </c>
      <c r="FO249">
        <v>0</v>
      </c>
      <c r="FP249">
        <v>0</v>
      </c>
      <c r="FQ249">
        <v>0</v>
      </c>
      <c r="FR249">
        <v>0</v>
      </c>
      <c r="FS249">
        <v>0</v>
      </c>
    </row>
    <row r="250" spans="1:175" x14ac:dyDescent="0.2">
      <c r="A250" t="s">
        <v>193</v>
      </c>
      <c r="B250" t="s">
        <v>203</v>
      </c>
      <c r="C250">
        <v>42234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0</v>
      </c>
      <c r="CA250">
        <v>0</v>
      </c>
      <c r="CB250">
        <v>0</v>
      </c>
      <c r="CC250">
        <v>0</v>
      </c>
      <c r="CD250">
        <v>0</v>
      </c>
      <c r="CE250">
        <v>0</v>
      </c>
      <c r="CF250">
        <v>0</v>
      </c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0</v>
      </c>
      <c r="DR250">
        <v>0</v>
      </c>
      <c r="DS250">
        <v>0</v>
      </c>
      <c r="DT250">
        <v>0</v>
      </c>
      <c r="DU250">
        <v>0</v>
      </c>
      <c r="DV250">
        <v>0</v>
      </c>
      <c r="DW250">
        <v>0</v>
      </c>
      <c r="DX250">
        <v>0</v>
      </c>
      <c r="DY250">
        <v>0</v>
      </c>
      <c r="DZ250">
        <v>0</v>
      </c>
      <c r="EA250">
        <v>0</v>
      </c>
      <c r="EB250">
        <v>0</v>
      </c>
      <c r="EC250">
        <v>0</v>
      </c>
      <c r="ED250">
        <v>0</v>
      </c>
      <c r="EE250">
        <v>0</v>
      </c>
      <c r="EF250">
        <v>0</v>
      </c>
      <c r="EG250">
        <v>0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N250">
        <v>0</v>
      </c>
      <c r="EO250">
        <v>0</v>
      </c>
      <c r="EP250">
        <v>0</v>
      </c>
      <c r="EQ250">
        <v>0</v>
      </c>
      <c r="ER250">
        <v>0</v>
      </c>
      <c r="ES250">
        <v>0</v>
      </c>
      <c r="ET250">
        <v>0</v>
      </c>
      <c r="EU250">
        <v>0</v>
      </c>
      <c r="EV250">
        <v>0</v>
      </c>
      <c r="EW250">
        <v>0</v>
      </c>
      <c r="EX250">
        <v>0</v>
      </c>
      <c r="EY250">
        <v>0</v>
      </c>
      <c r="EZ250">
        <v>0</v>
      </c>
      <c r="FA250">
        <v>0</v>
      </c>
      <c r="FB250">
        <v>0</v>
      </c>
      <c r="FC250">
        <v>0</v>
      </c>
      <c r="FD250">
        <v>0</v>
      </c>
      <c r="FE250">
        <v>0</v>
      </c>
      <c r="FF250">
        <v>0</v>
      </c>
      <c r="FG250">
        <v>0</v>
      </c>
      <c r="FH250">
        <v>0</v>
      </c>
      <c r="FI250">
        <v>0</v>
      </c>
      <c r="FJ250">
        <v>0</v>
      </c>
      <c r="FK250">
        <v>0</v>
      </c>
      <c r="FL250">
        <v>0</v>
      </c>
      <c r="FM250">
        <v>0</v>
      </c>
      <c r="FN250">
        <v>0</v>
      </c>
      <c r="FO250">
        <v>0</v>
      </c>
      <c r="FP250">
        <v>0</v>
      </c>
      <c r="FQ250">
        <v>0</v>
      </c>
      <c r="FR250">
        <v>0</v>
      </c>
      <c r="FS250">
        <v>0</v>
      </c>
    </row>
    <row r="251" spans="1:175" x14ac:dyDescent="0.2">
      <c r="A251" t="s">
        <v>193</v>
      </c>
      <c r="B251" t="s">
        <v>203</v>
      </c>
      <c r="C251">
        <v>42242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0</v>
      </c>
      <c r="BZ251">
        <v>0</v>
      </c>
      <c r="CA251">
        <v>0</v>
      </c>
      <c r="CB251">
        <v>0</v>
      </c>
      <c r="CC251">
        <v>0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0</v>
      </c>
      <c r="DT251">
        <v>0</v>
      </c>
      <c r="DU251">
        <v>0</v>
      </c>
      <c r="DV251">
        <v>0</v>
      </c>
      <c r="DW251">
        <v>0</v>
      </c>
      <c r="DX251">
        <v>0</v>
      </c>
      <c r="DY251">
        <v>0</v>
      </c>
      <c r="DZ251">
        <v>0</v>
      </c>
      <c r="EA251">
        <v>0</v>
      </c>
      <c r="EB251">
        <v>0</v>
      </c>
      <c r="EC251">
        <v>0</v>
      </c>
      <c r="ED251">
        <v>0</v>
      </c>
      <c r="EE251">
        <v>0</v>
      </c>
      <c r="EF251">
        <v>0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0</v>
      </c>
      <c r="EM251">
        <v>0</v>
      </c>
      <c r="EN251">
        <v>0</v>
      </c>
      <c r="EO251">
        <v>0</v>
      </c>
      <c r="EP251">
        <v>0</v>
      </c>
      <c r="EQ251">
        <v>0</v>
      </c>
      <c r="ER251">
        <v>0</v>
      </c>
      <c r="ES251">
        <v>0</v>
      </c>
      <c r="ET251">
        <v>0</v>
      </c>
      <c r="EU251">
        <v>0</v>
      </c>
      <c r="EV251">
        <v>0</v>
      </c>
      <c r="EW251">
        <v>0</v>
      </c>
      <c r="EX251">
        <v>0</v>
      </c>
      <c r="EY251">
        <v>0</v>
      </c>
      <c r="EZ251">
        <v>0</v>
      </c>
      <c r="FA251">
        <v>0</v>
      </c>
      <c r="FB251">
        <v>0</v>
      </c>
      <c r="FC251">
        <v>0</v>
      </c>
      <c r="FD251">
        <v>0</v>
      </c>
      <c r="FE251">
        <v>0</v>
      </c>
      <c r="FF251">
        <v>0</v>
      </c>
      <c r="FG251">
        <v>0</v>
      </c>
      <c r="FH251">
        <v>0</v>
      </c>
      <c r="FI251">
        <v>0</v>
      </c>
      <c r="FJ251">
        <v>0</v>
      </c>
      <c r="FK251">
        <v>0</v>
      </c>
      <c r="FL251">
        <v>0</v>
      </c>
      <c r="FM251">
        <v>0</v>
      </c>
      <c r="FN251">
        <v>0</v>
      </c>
      <c r="FO251">
        <v>0</v>
      </c>
      <c r="FP251">
        <v>0</v>
      </c>
      <c r="FQ251">
        <v>0</v>
      </c>
      <c r="FR251">
        <v>0</v>
      </c>
      <c r="FS251">
        <v>0</v>
      </c>
    </row>
    <row r="252" spans="1:175" x14ac:dyDescent="0.2">
      <c r="A252" t="s">
        <v>193</v>
      </c>
      <c r="B252" t="s">
        <v>203</v>
      </c>
      <c r="C252">
        <v>42243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BX252">
        <v>0</v>
      </c>
      <c r="BY252">
        <v>0</v>
      </c>
      <c r="BZ252">
        <v>0</v>
      </c>
      <c r="CA252">
        <v>0</v>
      </c>
      <c r="CB252">
        <v>0</v>
      </c>
      <c r="CC252">
        <v>0</v>
      </c>
      <c r="CD252">
        <v>0</v>
      </c>
      <c r="CE252">
        <v>0</v>
      </c>
      <c r="CF252">
        <v>0</v>
      </c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0</v>
      </c>
      <c r="DQ252">
        <v>0</v>
      </c>
      <c r="DR252">
        <v>0</v>
      </c>
      <c r="DS252">
        <v>0</v>
      </c>
      <c r="DT252">
        <v>0</v>
      </c>
      <c r="DU252">
        <v>0</v>
      </c>
      <c r="DV252">
        <v>0</v>
      </c>
      <c r="DW252">
        <v>0</v>
      </c>
      <c r="DX252">
        <v>0</v>
      </c>
      <c r="DY252">
        <v>0</v>
      </c>
      <c r="DZ252">
        <v>0</v>
      </c>
      <c r="EA252">
        <v>0</v>
      </c>
      <c r="EB252">
        <v>0</v>
      </c>
      <c r="EC252">
        <v>0</v>
      </c>
      <c r="ED252">
        <v>0</v>
      </c>
      <c r="EE252">
        <v>0</v>
      </c>
      <c r="EF252">
        <v>0</v>
      </c>
      <c r="EG252">
        <v>0</v>
      </c>
      <c r="EH252">
        <v>0</v>
      </c>
      <c r="EI252">
        <v>0</v>
      </c>
      <c r="EJ252">
        <v>0</v>
      </c>
      <c r="EK252">
        <v>0</v>
      </c>
      <c r="EL252">
        <v>0</v>
      </c>
      <c r="EM252">
        <v>0</v>
      </c>
      <c r="EN252">
        <v>0</v>
      </c>
      <c r="EO252">
        <v>0</v>
      </c>
      <c r="EP252">
        <v>0</v>
      </c>
      <c r="EQ252">
        <v>0</v>
      </c>
      <c r="ER252">
        <v>0</v>
      </c>
      <c r="ES252">
        <v>0</v>
      </c>
      <c r="ET252">
        <v>0</v>
      </c>
      <c r="EU252">
        <v>0</v>
      </c>
      <c r="EV252">
        <v>0</v>
      </c>
      <c r="EW252">
        <v>0</v>
      </c>
      <c r="EX252">
        <v>0</v>
      </c>
      <c r="EY252">
        <v>0</v>
      </c>
      <c r="EZ252">
        <v>0</v>
      </c>
      <c r="FA252">
        <v>0</v>
      </c>
      <c r="FB252">
        <v>0</v>
      </c>
      <c r="FC252">
        <v>0</v>
      </c>
      <c r="FD252">
        <v>0</v>
      </c>
      <c r="FE252">
        <v>0</v>
      </c>
      <c r="FF252">
        <v>0</v>
      </c>
      <c r="FG252">
        <v>0</v>
      </c>
      <c r="FH252">
        <v>0</v>
      </c>
      <c r="FI252">
        <v>0</v>
      </c>
      <c r="FJ252">
        <v>0</v>
      </c>
      <c r="FK252">
        <v>0</v>
      </c>
      <c r="FL252">
        <v>0</v>
      </c>
      <c r="FM252">
        <v>0</v>
      </c>
      <c r="FN252">
        <v>0</v>
      </c>
      <c r="FO252">
        <v>0</v>
      </c>
      <c r="FP252">
        <v>0</v>
      </c>
      <c r="FQ252">
        <v>0</v>
      </c>
      <c r="FR252">
        <v>0</v>
      </c>
      <c r="FS252">
        <v>0</v>
      </c>
    </row>
    <row r="253" spans="1:175" x14ac:dyDescent="0.2">
      <c r="A253" t="s">
        <v>193</v>
      </c>
      <c r="B253" t="s">
        <v>203</v>
      </c>
      <c r="C253">
        <v>42244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BX253">
        <v>0</v>
      </c>
      <c r="BY253">
        <v>0</v>
      </c>
      <c r="BZ253">
        <v>0</v>
      </c>
      <c r="CA253">
        <v>0</v>
      </c>
      <c r="CB253">
        <v>0</v>
      </c>
      <c r="CC253">
        <v>0</v>
      </c>
      <c r="CD253">
        <v>0</v>
      </c>
      <c r="CE253">
        <v>0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0</v>
      </c>
      <c r="CW253">
        <v>0</v>
      </c>
      <c r="CX253">
        <v>0</v>
      </c>
      <c r="CY253">
        <v>0</v>
      </c>
      <c r="CZ253">
        <v>0</v>
      </c>
      <c r="DA253">
        <v>0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0</v>
      </c>
      <c r="DN253">
        <v>0</v>
      </c>
      <c r="DO253">
        <v>0</v>
      </c>
      <c r="DP253">
        <v>0</v>
      </c>
      <c r="DQ253">
        <v>0</v>
      </c>
      <c r="DR253">
        <v>0</v>
      </c>
      <c r="DS253">
        <v>0</v>
      </c>
      <c r="DT253">
        <v>0</v>
      </c>
      <c r="DU253">
        <v>0</v>
      </c>
      <c r="DV253">
        <v>0</v>
      </c>
      <c r="DW253">
        <v>0</v>
      </c>
      <c r="DX253">
        <v>0</v>
      </c>
      <c r="DY253">
        <v>0</v>
      </c>
      <c r="DZ253">
        <v>0</v>
      </c>
      <c r="EA253">
        <v>0</v>
      </c>
      <c r="EB253">
        <v>0</v>
      </c>
      <c r="EC253">
        <v>0</v>
      </c>
      <c r="ED253">
        <v>0</v>
      </c>
      <c r="EE253">
        <v>0</v>
      </c>
      <c r="EF253">
        <v>0</v>
      </c>
      <c r="EG253">
        <v>0</v>
      </c>
      <c r="EH253">
        <v>0</v>
      </c>
      <c r="EI253">
        <v>0</v>
      </c>
      <c r="EJ253">
        <v>0</v>
      </c>
      <c r="EK253">
        <v>0</v>
      </c>
      <c r="EL253">
        <v>0</v>
      </c>
      <c r="EM253">
        <v>0</v>
      </c>
      <c r="EN253">
        <v>0</v>
      </c>
      <c r="EO253">
        <v>0</v>
      </c>
      <c r="EP253">
        <v>0</v>
      </c>
      <c r="EQ253">
        <v>0</v>
      </c>
      <c r="ER253">
        <v>0</v>
      </c>
      <c r="ES253">
        <v>0</v>
      </c>
      <c r="ET253">
        <v>0</v>
      </c>
      <c r="EU253">
        <v>0</v>
      </c>
      <c r="EV253">
        <v>0</v>
      </c>
      <c r="EW253">
        <v>0</v>
      </c>
      <c r="EX253">
        <v>0</v>
      </c>
      <c r="EY253">
        <v>0</v>
      </c>
      <c r="EZ253">
        <v>0</v>
      </c>
      <c r="FA253">
        <v>0</v>
      </c>
      <c r="FB253">
        <v>0</v>
      </c>
      <c r="FC253">
        <v>0</v>
      </c>
      <c r="FD253">
        <v>0</v>
      </c>
      <c r="FE253">
        <v>0</v>
      </c>
      <c r="FF253">
        <v>0</v>
      </c>
      <c r="FG253">
        <v>0</v>
      </c>
      <c r="FH253">
        <v>0</v>
      </c>
      <c r="FI253">
        <v>0</v>
      </c>
      <c r="FJ253">
        <v>0</v>
      </c>
      <c r="FK253">
        <v>0</v>
      </c>
      <c r="FL253">
        <v>0</v>
      </c>
      <c r="FM253">
        <v>0</v>
      </c>
      <c r="FN253">
        <v>0</v>
      </c>
      <c r="FO253">
        <v>0</v>
      </c>
      <c r="FP253">
        <v>0</v>
      </c>
      <c r="FQ253">
        <v>0</v>
      </c>
      <c r="FR253">
        <v>0</v>
      </c>
      <c r="FS253">
        <v>0</v>
      </c>
    </row>
    <row r="254" spans="1:175" x14ac:dyDescent="0.2">
      <c r="A254" t="s">
        <v>193</v>
      </c>
      <c r="B254" t="s">
        <v>203</v>
      </c>
      <c r="C254">
        <v>42256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BX254">
        <v>0</v>
      </c>
      <c r="BY254">
        <v>0</v>
      </c>
      <c r="BZ254">
        <v>0</v>
      </c>
      <c r="CA254">
        <v>0</v>
      </c>
      <c r="CB254">
        <v>0</v>
      </c>
      <c r="CC254">
        <v>0</v>
      </c>
      <c r="CD254">
        <v>0</v>
      </c>
      <c r="CE254">
        <v>0</v>
      </c>
      <c r="CF254">
        <v>0</v>
      </c>
      <c r="CG254">
        <v>0</v>
      </c>
      <c r="CH254">
        <v>0</v>
      </c>
      <c r="CI254">
        <v>0</v>
      </c>
      <c r="CJ254">
        <v>0</v>
      </c>
      <c r="CK254">
        <v>0</v>
      </c>
      <c r="CL254">
        <v>0</v>
      </c>
      <c r="CM254">
        <v>0</v>
      </c>
      <c r="CN254">
        <v>0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0</v>
      </c>
      <c r="CY254">
        <v>0</v>
      </c>
      <c r="CZ254">
        <v>0</v>
      </c>
      <c r="DA254">
        <v>0</v>
      </c>
      <c r="DB254">
        <v>0</v>
      </c>
      <c r="DC254">
        <v>0</v>
      </c>
      <c r="DD254">
        <v>0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0</v>
      </c>
      <c r="DK254">
        <v>0</v>
      </c>
      <c r="DL254">
        <v>0</v>
      </c>
      <c r="DM254">
        <v>0</v>
      </c>
      <c r="DN254">
        <v>0</v>
      </c>
      <c r="DO254">
        <v>0</v>
      </c>
      <c r="DP254">
        <v>0</v>
      </c>
      <c r="DQ254">
        <v>0</v>
      </c>
      <c r="DR254">
        <v>0</v>
      </c>
      <c r="DS254">
        <v>0</v>
      </c>
      <c r="DT254">
        <v>0</v>
      </c>
      <c r="DU254">
        <v>0</v>
      </c>
      <c r="DV254">
        <v>0</v>
      </c>
      <c r="DW254">
        <v>0</v>
      </c>
      <c r="DX254">
        <v>0</v>
      </c>
      <c r="DY254">
        <v>0</v>
      </c>
      <c r="DZ254">
        <v>0</v>
      </c>
      <c r="EA254">
        <v>0</v>
      </c>
      <c r="EB254">
        <v>0</v>
      </c>
      <c r="EC254">
        <v>0</v>
      </c>
      <c r="ED254">
        <v>0</v>
      </c>
      <c r="EE254">
        <v>0</v>
      </c>
      <c r="EF254">
        <v>0</v>
      </c>
      <c r="EG254">
        <v>0</v>
      </c>
      <c r="EH254">
        <v>0</v>
      </c>
      <c r="EI254">
        <v>0</v>
      </c>
      <c r="EJ254">
        <v>0</v>
      </c>
      <c r="EK254">
        <v>0</v>
      </c>
      <c r="EL254">
        <v>0</v>
      </c>
      <c r="EM254">
        <v>0</v>
      </c>
      <c r="EN254">
        <v>0</v>
      </c>
      <c r="EO254">
        <v>0</v>
      </c>
      <c r="EP254">
        <v>0</v>
      </c>
      <c r="EQ254">
        <v>0</v>
      </c>
      <c r="ER254">
        <v>0</v>
      </c>
      <c r="ES254">
        <v>0</v>
      </c>
      <c r="ET254">
        <v>0</v>
      </c>
      <c r="EU254">
        <v>0</v>
      </c>
      <c r="EV254">
        <v>0</v>
      </c>
      <c r="EW254">
        <v>0</v>
      </c>
      <c r="EX254">
        <v>0</v>
      </c>
      <c r="EY254">
        <v>0</v>
      </c>
      <c r="EZ254">
        <v>0</v>
      </c>
      <c r="FA254">
        <v>0</v>
      </c>
      <c r="FB254">
        <v>0</v>
      </c>
      <c r="FC254">
        <v>0</v>
      </c>
      <c r="FD254">
        <v>0</v>
      </c>
      <c r="FE254">
        <v>0</v>
      </c>
      <c r="FF254">
        <v>0</v>
      </c>
      <c r="FG254">
        <v>0</v>
      </c>
      <c r="FH254">
        <v>0</v>
      </c>
      <c r="FI254">
        <v>0</v>
      </c>
      <c r="FJ254">
        <v>0</v>
      </c>
      <c r="FK254">
        <v>0</v>
      </c>
      <c r="FL254">
        <v>0</v>
      </c>
      <c r="FM254">
        <v>0</v>
      </c>
      <c r="FN254">
        <v>0</v>
      </c>
      <c r="FO254">
        <v>0</v>
      </c>
      <c r="FP254">
        <v>0</v>
      </c>
      <c r="FQ254">
        <v>0</v>
      </c>
      <c r="FR254">
        <v>0</v>
      </c>
      <c r="FS254">
        <v>0</v>
      </c>
    </row>
    <row r="255" spans="1:175" x14ac:dyDescent="0.2">
      <c r="A255" t="s">
        <v>193</v>
      </c>
      <c r="B255" t="s">
        <v>203</v>
      </c>
      <c r="C255">
        <v>42257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BX255">
        <v>0</v>
      </c>
      <c r="BY255">
        <v>0</v>
      </c>
      <c r="BZ255">
        <v>0</v>
      </c>
      <c r="CA255">
        <v>0</v>
      </c>
      <c r="CB255">
        <v>0</v>
      </c>
      <c r="CC255">
        <v>0</v>
      </c>
      <c r="CD255">
        <v>0</v>
      </c>
      <c r="CE255">
        <v>0</v>
      </c>
      <c r="CF255">
        <v>0</v>
      </c>
      <c r="CG255">
        <v>0</v>
      </c>
      <c r="CH255">
        <v>0</v>
      </c>
      <c r="CI255">
        <v>0</v>
      </c>
      <c r="CJ255">
        <v>0</v>
      </c>
      <c r="CK255">
        <v>0</v>
      </c>
      <c r="CL255">
        <v>0</v>
      </c>
      <c r="CM255">
        <v>0</v>
      </c>
      <c r="CN255">
        <v>0</v>
      </c>
      <c r="CO255">
        <v>0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0</v>
      </c>
      <c r="CY255">
        <v>0</v>
      </c>
      <c r="CZ255">
        <v>0</v>
      </c>
      <c r="DA255">
        <v>0</v>
      </c>
      <c r="DB255">
        <v>0</v>
      </c>
      <c r="DC255">
        <v>0</v>
      </c>
      <c r="DD255">
        <v>0</v>
      </c>
      <c r="DE255">
        <v>0</v>
      </c>
      <c r="DF255">
        <v>0</v>
      </c>
      <c r="DG255">
        <v>0</v>
      </c>
      <c r="DH255">
        <v>0</v>
      </c>
      <c r="DI255">
        <v>0</v>
      </c>
      <c r="DJ255">
        <v>0</v>
      </c>
      <c r="DK255">
        <v>0</v>
      </c>
      <c r="DL255">
        <v>0</v>
      </c>
      <c r="DM255">
        <v>0</v>
      </c>
      <c r="DN255">
        <v>0</v>
      </c>
      <c r="DO255">
        <v>0</v>
      </c>
      <c r="DP255">
        <v>0</v>
      </c>
      <c r="DQ255">
        <v>0</v>
      </c>
      <c r="DR255">
        <v>0</v>
      </c>
      <c r="DS255">
        <v>0</v>
      </c>
      <c r="DT255">
        <v>0</v>
      </c>
      <c r="DU255">
        <v>0</v>
      </c>
      <c r="DV255">
        <v>0</v>
      </c>
      <c r="DW255">
        <v>0</v>
      </c>
      <c r="DX255">
        <v>0</v>
      </c>
      <c r="DY255">
        <v>0</v>
      </c>
      <c r="DZ255">
        <v>0</v>
      </c>
      <c r="EA255">
        <v>0</v>
      </c>
      <c r="EB255">
        <v>0</v>
      </c>
      <c r="EC255">
        <v>0</v>
      </c>
      <c r="ED255">
        <v>0</v>
      </c>
      <c r="EE255">
        <v>0</v>
      </c>
      <c r="EF255">
        <v>0</v>
      </c>
      <c r="EG255">
        <v>0</v>
      </c>
      <c r="EH255">
        <v>0</v>
      </c>
      <c r="EI255">
        <v>0</v>
      </c>
      <c r="EJ255">
        <v>0</v>
      </c>
      <c r="EK255">
        <v>0</v>
      </c>
      <c r="EL255">
        <v>0</v>
      </c>
      <c r="EM255">
        <v>0</v>
      </c>
      <c r="EN255">
        <v>0</v>
      </c>
      <c r="EO255">
        <v>0</v>
      </c>
      <c r="EP255">
        <v>0</v>
      </c>
      <c r="EQ255">
        <v>0</v>
      </c>
      <c r="ER255">
        <v>0</v>
      </c>
      <c r="ES255">
        <v>0</v>
      </c>
      <c r="ET255">
        <v>0</v>
      </c>
      <c r="EU255">
        <v>0</v>
      </c>
      <c r="EV255">
        <v>0</v>
      </c>
      <c r="EW255">
        <v>0</v>
      </c>
      <c r="EX255">
        <v>0</v>
      </c>
      <c r="EY255">
        <v>0</v>
      </c>
      <c r="EZ255">
        <v>0</v>
      </c>
      <c r="FA255">
        <v>0</v>
      </c>
      <c r="FB255">
        <v>0</v>
      </c>
      <c r="FC255">
        <v>0</v>
      </c>
      <c r="FD255">
        <v>0</v>
      </c>
      <c r="FE255">
        <v>0</v>
      </c>
      <c r="FF255">
        <v>0</v>
      </c>
      <c r="FG255">
        <v>0</v>
      </c>
      <c r="FH255">
        <v>0</v>
      </c>
      <c r="FI255">
        <v>0</v>
      </c>
      <c r="FJ255">
        <v>0</v>
      </c>
      <c r="FK255">
        <v>0</v>
      </c>
      <c r="FL255">
        <v>0</v>
      </c>
      <c r="FM255">
        <v>0</v>
      </c>
      <c r="FN255">
        <v>0</v>
      </c>
      <c r="FO255">
        <v>0</v>
      </c>
      <c r="FP255">
        <v>0</v>
      </c>
      <c r="FQ255">
        <v>0</v>
      </c>
      <c r="FR255">
        <v>0</v>
      </c>
      <c r="FS255">
        <v>0</v>
      </c>
    </row>
    <row r="256" spans="1:175" x14ac:dyDescent="0.2">
      <c r="A256" t="s">
        <v>193</v>
      </c>
      <c r="B256" t="s">
        <v>203</v>
      </c>
      <c r="C256">
        <v>42258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BX256">
        <v>0</v>
      </c>
      <c r="BY256">
        <v>0</v>
      </c>
      <c r="BZ256">
        <v>0</v>
      </c>
      <c r="CA256">
        <v>0</v>
      </c>
      <c r="CB256">
        <v>0</v>
      </c>
      <c r="CC256">
        <v>0</v>
      </c>
      <c r="CD256">
        <v>0</v>
      </c>
      <c r="CE256">
        <v>0</v>
      </c>
      <c r="CF256">
        <v>0</v>
      </c>
      <c r="CG256">
        <v>0</v>
      </c>
      <c r="CH256">
        <v>0</v>
      </c>
      <c r="CI256">
        <v>0</v>
      </c>
      <c r="CJ256">
        <v>0</v>
      </c>
      <c r="CK256">
        <v>0</v>
      </c>
      <c r="CL256">
        <v>0</v>
      </c>
      <c r="CM256">
        <v>0</v>
      </c>
      <c r="CN256">
        <v>0</v>
      </c>
      <c r="CO256">
        <v>0</v>
      </c>
      <c r="CP256">
        <v>0</v>
      </c>
      <c r="CQ256">
        <v>0</v>
      </c>
      <c r="CR256">
        <v>0</v>
      </c>
      <c r="CS256">
        <v>0</v>
      </c>
      <c r="CT256">
        <v>0</v>
      </c>
      <c r="CU256">
        <v>0</v>
      </c>
      <c r="CV256">
        <v>0</v>
      </c>
      <c r="CW256">
        <v>0</v>
      </c>
      <c r="CX256">
        <v>0</v>
      </c>
      <c r="CY256">
        <v>0</v>
      </c>
      <c r="CZ256">
        <v>0</v>
      </c>
      <c r="DA256">
        <v>0</v>
      </c>
      <c r="DB256">
        <v>0</v>
      </c>
      <c r="DC256">
        <v>0</v>
      </c>
      <c r="DD256">
        <v>0</v>
      </c>
      <c r="DE256">
        <v>0</v>
      </c>
      <c r="DF256">
        <v>0</v>
      </c>
      <c r="DG256">
        <v>0</v>
      </c>
      <c r="DH256">
        <v>0</v>
      </c>
      <c r="DI256">
        <v>0</v>
      </c>
      <c r="DJ256">
        <v>0</v>
      </c>
      <c r="DK256">
        <v>0</v>
      </c>
      <c r="DL256">
        <v>0</v>
      </c>
      <c r="DM256">
        <v>0</v>
      </c>
      <c r="DN256">
        <v>0</v>
      </c>
      <c r="DO256">
        <v>0</v>
      </c>
      <c r="DP256">
        <v>0</v>
      </c>
      <c r="DQ256">
        <v>0</v>
      </c>
      <c r="DR256">
        <v>0</v>
      </c>
      <c r="DS256">
        <v>0</v>
      </c>
      <c r="DT256">
        <v>0</v>
      </c>
      <c r="DU256">
        <v>0</v>
      </c>
      <c r="DV256">
        <v>0</v>
      </c>
      <c r="DW256">
        <v>0</v>
      </c>
      <c r="DX256">
        <v>0</v>
      </c>
      <c r="DY256">
        <v>0</v>
      </c>
      <c r="DZ256">
        <v>0</v>
      </c>
      <c r="EA256">
        <v>0</v>
      </c>
      <c r="EB256">
        <v>0</v>
      </c>
      <c r="EC256">
        <v>0</v>
      </c>
      <c r="ED256">
        <v>0</v>
      </c>
      <c r="EE256">
        <v>0</v>
      </c>
      <c r="EF256">
        <v>0</v>
      </c>
      <c r="EG256">
        <v>0</v>
      </c>
      <c r="EH256">
        <v>0</v>
      </c>
      <c r="EI256">
        <v>0</v>
      </c>
      <c r="EJ256">
        <v>0</v>
      </c>
      <c r="EK256">
        <v>0</v>
      </c>
      <c r="EL256">
        <v>0</v>
      </c>
      <c r="EM256">
        <v>0</v>
      </c>
      <c r="EN256">
        <v>0</v>
      </c>
      <c r="EO256">
        <v>0</v>
      </c>
      <c r="EP256">
        <v>0</v>
      </c>
      <c r="EQ256">
        <v>0</v>
      </c>
      <c r="ER256">
        <v>0</v>
      </c>
      <c r="ES256">
        <v>0</v>
      </c>
      <c r="ET256">
        <v>0</v>
      </c>
      <c r="EU256">
        <v>0</v>
      </c>
      <c r="EV256">
        <v>0</v>
      </c>
      <c r="EW256">
        <v>0</v>
      </c>
      <c r="EX256">
        <v>0</v>
      </c>
      <c r="EY256">
        <v>0</v>
      </c>
      <c r="EZ256">
        <v>0</v>
      </c>
      <c r="FA256">
        <v>0</v>
      </c>
      <c r="FB256">
        <v>0</v>
      </c>
      <c r="FC256">
        <v>0</v>
      </c>
      <c r="FD256">
        <v>0</v>
      </c>
      <c r="FE256">
        <v>0</v>
      </c>
      <c r="FF256">
        <v>0</v>
      </c>
      <c r="FG256">
        <v>0</v>
      </c>
      <c r="FH256">
        <v>0</v>
      </c>
      <c r="FI256">
        <v>0</v>
      </c>
      <c r="FJ256">
        <v>0</v>
      </c>
      <c r="FK256">
        <v>0</v>
      </c>
      <c r="FL256">
        <v>0</v>
      </c>
      <c r="FM256">
        <v>0</v>
      </c>
      <c r="FN256">
        <v>0</v>
      </c>
      <c r="FO256">
        <v>0</v>
      </c>
      <c r="FP256">
        <v>0</v>
      </c>
      <c r="FQ256">
        <v>0</v>
      </c>
      <c r="FR256">
        <v>0</v>
      </c>
      <c r="FS256">
        <v>0</v>
      </c>
    </row>
    <row r="257" spans="1:175" x14ac:dyDescent="0.2">
      <c r="A257" t="s">
        <v>193</v>
      </c>
      <c r="B257" t="s">
        <v>203</v>
      </c>
      <c r="C257" t="s">
        <v>2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BX257">
        <v>0</v>
      </c>
      <c r="BY257">
        <v>0</v>
      </c>
      <c r="BZ257">
        <v>0</v>
      </c>
      <c r="CA257">
        <v>0</v>
      </c>
      <c r="CB257">
        <v>0</v>
      </c>
      <c r="CC257">
        <v>0</v>
      </c>
      <c r="CD257">
        <v>0</v>
      </c>
      <c r="CE257">
        <v>0</v>
      </c>
      <c r="CF257">
        <v>0</v>
      </c>
      <c r="CG257">
        <v>0</v>
      </c>
      <c r="CH257">
        <v>0</v>
      </c>
      <c r="CI257">
        <v>0</v>
      </c>
      <c r="CJ257">
        <v>0</v>
      </c>
      <c r="CK257">
        <v>0</v>
      </c>
      <c r="CL257">
        <v>0</v>
      </c>
      <c r="CM257">
        <v>0</v>
      </c>
      <c r="CN257">
        <v>0</v>
      </c>
      <c r="CO257">
        <v>0</v>
      </c>
      <c r="CP257">
        <v>0</v>
      </c>
      <c r="CQ257">
        <v>0</v>
      </c>
      <c r="CR257">
        <v>0</v>
      </c>
      <c r="CS257">
        <v>0</v>
      </c>
      <c r="CT257">
        <v>0</v>
      </c>
      <c r="CU257">
        <v>0</v>
      </c>
      <c r="CV257">
        <v>0</v>
      </c>
      <c r="CW257">
        <v>0</v>
      </c>
      <c r="CX257">
        <v>0</v>
      </c>
      <c r="CY257">
        <v>0</v>
      </c>
      <c r="CZ257">
        <v>0</v>
      </c>
      <c r="DA257">
        <v>0</v>
      </c>
      <c r="DB257">
        <v>0</v>
      </c>
      <c r="DC257">
        <v>0</v>
      </c>
      <c r="DD257">
        <v>0</v>
      </c>
      <c r="DE257">
        <v>0</v>
      </c>
      <c r="DF257">
        <v>0</v>
      </c>
      <c r="DG257">
        <v>0</v>
      </c>
      <c r="DH257">
        <v>0</v>
      </c>
      <c r="DI257">
        <v>0</v>
      </c>
      <c r="DJ257">
        <v>0</v>
      </c>
      <c r="DK257">
        <v>0</v>
      </c>
      <c r="DL257">
        <v>0</v>
      </c>
      <c r="DM257">
        <v>0</v>
      </c>
      <c r="DN257">
        <v>0</v>
      </c>
      <c r="DO257">
        <v>0</v>
      </c>
      <c r="DP257">
        <v>0</v>
      </c>
      <c r="DQ257">
        <v>0</v>
      </c>
      <c r="DR257">
        <v>0</v>
      </c>
      <c r="DS257">
        <v>0</v>
      </c>
      <c r="DT257">
        <v>0</v>
      </c>
      <c r="DU257">
        <v>0</v>
      </c>
      <c r="DV257">
        <v>0</v>
      </c>
      <c r="DW257">
        <v>0</v>
      </c>
      <c r="DX257">
        <v>0</v>
      </c>
      <c r="DY257">
        <v>0</v>
      </c>
      <c r="DZ257">
        <v>0</v>
      </c>
      <c r="EA257">
        <v>0</v>
      </c>
      <c r="EB257">
        <v>0</v>
      </c>
      <c r="EC257">
        <v>0</v>
      </c>
      <c r="ED257">
        <v>0</v>
      </c>
      <c r="EE257">
        <v>0</v>
      </c>
      <c r="EF257">
        <v>0</v>
      </c>
      <c r="EG257">
        <v>0</v>
      </c>
      <c r="EH257">
        <v>0</v>
      </c>
      <c r="EI257">
        <v>0</v>
      </c>
      <c r="EJ257">
        <v>0</v>
      </c>
      <c r="EK257">
        <v>0</v>
      </c>
      <c r="EL257">
        <v>0</v>
      </c>
      <c r="EM257">
        <v>0</v>
      </c>
      <c r="EN257">
        <v>0</v>
      </c>
      <c r="EO257">
        <v>0</v>
      </c>
      <c r="EP257">
        <v>0</v>
      </c>
      <c r="EQ257">
        <v>0</v>
      </c>
      <c r="ER257">
        <v>0</v>
      </c>
      <c r="ES257">
        <v>0</v>
      </c>
      <c r="ET257">
        <v>0</v>
      </c>
      <c r="EU257">
        <v>0</v>
      </c>
      <c r="EV257">
        <v>0</v>
      </c>
      <c r="EW257">
        <v>0</v>
      </c>
      <c r="EX257">
        <v>0</v>
      </c>
      <c r="EY257">
        <v>0</v>
      </c>
      <c r="EZ257">
        <v>0</v>
      </c>
      <c r="FA257">
        <v>0</v>
      </c>
      <c r="FB257">
        <v>0</v>
      </c>
      <c r="FC257">
        <v>0</v>
      </c>
      <c r="FD257">
        <v>0</v>
      </c>
      <c r="FE257">
        <v>0</v>
      </c>
      <c r="FF257">
        <v>0</v>
      </c>
      <c r="FG257">
        <v>0</v>
      </c>
      <c r="FH257">
        <v>0</v>
      </c>
      <c r="FI257">
        <v>0</v>
      </c>
      <c r="FJ257">
        <v>0</v>
      </c>
      <c r="FK257">
        <v>0</v>
      </c>
      <c r="FL257">
        <v>0</v>
      </c>
      <c r="FM257">
        <v>0</v>
      </c>
      <c r="FN257">
        <v>0</v>
      </c>
      <c r="FO257">
        <v>0</v>
      </c>
      <c r="FP257">
        <v>0</v>
      </c>
      <c r="FQ257">
        <v>0</v>
      </c>
      <c r="FR257">
        <v>0</v>
      </c>
      <c r="FS257">
        <v>0</v>
      </c>
    </row>
    <row r="258" spans="1:175" x14ac:dyDescent="0.2">
      <c r="A258" t="s">
        <v>194</v>
      </c>
      <c r="B258" t="s">
        <v>202</v>
      </c>
      <c r="C258">
        <v>42167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BX258">
        <v>0</v>
      </c>
      <c r="BY258">
        <v>0</v>
      </c>
      <c r="BZ258">
        <v>0</v>
      </c>
      <c r="CA258">
        <v>0</v>
      </c>
      <c r="CB258">
        <v>0</v>
      </c>
      <c r="CC258">
        <v>0</v>
      </c>
      <c r="CD258">
        <v>0</v>
      </c>
      <c r="CE258">
        <v>0</v>
      </c>
      <c r="CF258">
        <v>0</v>
      </c>
      <c r="CG258">
        <v>0</v>
      </c>
      <c r="CH258">
        <v>0</v>
      </c>
      <c r="CI258">
        <v>0</v>
      </c>
      <c r="CJ258">
        <v>0</v>
      </c>
      <c r="CK258">
        <v>0</v>
      </c>
      <c r="CL258">
        <v>0</v>
      </c>
      <c r="CM258">
        <v>0</v>
      </c>
      <c r="CN258">
        <v>0</v>
      </c>
      <c r="CO258">
        <v>0</v>
      </c>
      <c r="CP258">
        <v>0</v>
      </c>
      <c r="CQ258">
        <v>0</v>
      </c>
      <c r="CR258">
        <v>0</v>
      </c>
      <c r="CS258">
        <v>0</v>
      </c>
      <c r="CT258">
        <v>0</v>
      </c>
      <c r="CU258">
        <v>0</v>
      </c>
      <c r="CV258">
        <v>0</v>
      </c>
      <c r="CW258">
        <v>0</v>
      </c>
      <c r="CX258">
        <v>0</v>
      </c>
      <c r="CY258">
        <v>0</v>
      </c>
      <c r="CZ258">
        <v>0</v>
      </c>
      <c r="DA258">
        <v>0</v>
      </c>
      <c r="DB258">
        <v>0</v>
      </c>
      <c r="DC258">
        <v>0</v>
      </c>
      <c r="DD258">
        <v>0</v>
      </c>
      <c r="DE258">
        <v>0</v>
      </c>
      <c r="DF258">
        <v>0</v>
      </c>
      <c r="DG258">
        <v>0</v>
      </c>
      <c r="DH258">
        <v>0</v>
      </c>
      <c r="DI258">
        <v>0</v>
      </c>
      <c r="DJ258">
        <v>0</v>
      </c>
      <c r="DK258">
        <v>0</v>
      </c>
      <c r="DL258">
        <v>0</v>
      </c>
      <c r="DM258">
        <v>0</v>
      </c>
      <c r="DN258">
        <v>0</v>
      </c>
      <c r="DO258">
        <v>0</v>
      </c>
      <c r="DP258">
        <v>0</v>
      </c>
      <c r="DQ258">
        <v>0</v>
      </c>
      <c r="DR258">
        <v>0</v>
      </c>
      <c r="DS258">
        <v>0</v>
      </c>
      <c r="DT258">
        <v>0</v>
      </c>
      <c r="DU258">
        <v>0</v>
      </c>
      <c r="DV258">
        <v>0</v>
      </c>
      <c r="DW258">
        <v>0</v>
      </c>
      <c r="DX258">
        <v>0</v>
      </c>
      <c r="DY258">
        <v>0</v>
      </c>
      <c r="DZ258">
        <v>0</v>
      </c>
      <c r="EA258">
        <v>0</v>
      </c>
      <c r="EB258">
        <v>0</v>
      </c>
      <c r="EC258">
        <v>0</v>
      </c>
      <c r="ED258">
        <v>0</v>
      </c>
      <c r="EE258">
        <v>0</v>
      </c>
      <c r="EF258">
        <v>0</v>
      </c>
      <c r="EG258">
        <v>0</v>
      </c>
      <c r="EH258">
        <v>0</v>
      </c>
      <c r="EI258">
        <v>0</v>
      </c>
      <c r="EJ258">
        <v>0</v>
      </c>
      <c r="EK258">
        <v>0</v>
      </c>
      <c r="EL258">
        <v>0</v>
      </c>
      <c r="EM258">
        <v>0</v>
      </c>
      <c r="EN258">
        <v>0</v>
      </c>
      <c r="EO258">
        <v>0</v>
      </c>
      <c r="EP258">
        <v>0</v>
      </c>
      <c r="EQ258">
        <v>0</v>
      </c>
      <c r="ER258">
        <v>0</v>
      </c>
      <c r="ES258">
        <v>0</v>
      </c>
      <c r="ET258">
        <v>0</v>
      </c>
      <c r="EU258">
        <v>0</v>
      </c>
      <c r="EV258">
        <v>0</v>
      </c>
      <c r="EW258">
        <v>0</v>
      </c>
      <c r="EX258">
        <v>0</v>
      </c>
      <c r="EY258">
        <v>0</v>
      </c>
      <c r="EZ258">
        <v>0</v>
      </c>
      <c r="FA258">
        <v>0</v>
      </c>
      <c r="FB258">
        <v>0</v>
      </c>
      <c r="FC258">
        <v>0</v>
      </c>
      <c r="FD258">
        <v>0</v>
      </c>
      <c r="FE258">
        <v>0</v>
      </c>
      <c r="FF258">
        <v>0</v>
      </c>
      <c r="FG258">
        <v>0</v>
      </c>
      <c r="FH258">
        <v>0</v>
      </c>
      <c r="FI258">
        <v>0</v>
      </c>
      <c r="FJ258">
        <v>0</v>
      </c>
      <c r="FK258">
        <v>0</v>
      </c>
      <c r="FL258">
        <v>0</v>
      </c>
      <c r="FM258">
        <v>0</v>
      </c>
      <c r="FN258">
        <v>0</v>
      </c>
      <c r="FO258">
        <v>0</v>
      </c>
      <c r="FP258">
        <v>0</v>
      </c>
      <c r="FQ258">
        <v>0</v>
      </c>
      <c r="FR258">
        <v>0</v>
      </c>
      <c r="FS258">
        <v>0</v>
      </c>
    </row>
    <row r="259" spans="1:175" x14ac:dyDescent="0.2">
      <c r="A259" t="s">
        <v>194</v>
      </c>
      <c r="B259" t="s">
        <v>202</v>
      </c>
      <c r="C259">
        <v>42180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BX259">
        <v>0</v>
      </c>
      <c r="BY259">
        <v>0</v>
      </c>
      <c r="BZ259">
        <v>0</v>
      </c>
      <c r="CA259">
        <v>0</v>
      </c>
      <c r="CB259">
        <v>0</v>
      </c>
      <c r="CC259">
        <v>0</v>
      </c>
      <c r="CD259">
        <v>0</v>
      </c>
      <c r="CE259">
        <v>0</v>
      </c>
      <c r="CF259">
        <v>0</v>
      </c>
      <c r="CG259">
        <v>0</v>
      </c>
      <c r="CH259">
        <v>0</v>
      </c>
      <c r="CI259">
        <v>0</v>
      </c>
      <c r="CJ259">
        <v>0</v>
      </c>
      <c r="CK259">
        <v>0</v>
      </c>
      <c r="CL259">
        <v>0</v>
      </c>
      <c r="CM259">
        <v>0</v>
      </c>
      <c r="CN259">
        <v>0</v>
      </c>
      <c r="CO259">
        <v>0</v>
      </c>
      <c r="CP259">
        <v>0</v>
      </c>
      <c r="CQ259">
        <v>0</v>
      </c>
      <c r="CR259">
        <v>0</v>
      </c>
      <c r="CS259">
        <v>0</v>
      </c>
      <c r="CT259">
        <v>0</v>
      </c>
      <c r="CU259">
        <v>0</v>
      </c>
      <c r="CV259">
        <v>0</v>
      </c>
      <c r="CW259">
        <v>0</v>
      </c>
      <c r="CX259">
        <v>0</v>
      </c>
      <c r="CY259">
        <v>0</v>
      </c>
      <c r="CZ259">
        <v>0</v>
      </c>
      <c r="DA259">
        <v>0</v>
      </c>
      <c r="DB259">
        <v>0</v>
      </c>
      <c r="DC259">
        <v>0</v>
      </c>
      <c r="DD259">
        <v>0</v>
      </c>
      <c r="DE259">
        <v>0</v>
      </c>
      <c r="DF259">
        <v>0</v>
      </c>
      <c r="DG259">
        <v>0</v>
      </c>
      <c r="DH259">
        <v>0</v>
      </c>
      <c r="DI259">
        <v>0</v>
      </c>
      <c r="DJ259">
        <v>0</v>
      </c>
      <c r="DK259">
        <v>0</v>
      </c>
      <c r="DL259">
        <v>0</v>
      </c>
      <c r="DM259">
        <v>0</v>
      </c>
      <c r="DN259">
        <v>0</v>
      </c>
      <c r="DO259">
        <v>0</v>
      </c>
      <c r="DP259">
        <v>0</v>
      </c>
      <c r="DQ259">
        <v>0</v>
      </c>
      <c r="DR259">
        <v>0</v>
      </c>
      <c r="DS259">
        <v>0</v>
      </c>
      <c r="DT259">
        <v>0</v>
      </c>
      <c r="DU259">
        <v>0</v>
      </c>
      <c r="DV259">
        <v>0</v>
      </c>
      <c r="DW259">
        <v>0</v>
      </c>
      <c r="DX259">
        <v>0</v>
      </c>
      <c r="DY259">
        <v>0</v>
      </c>
      <c r="DZ259">
        <v>0</v>
      </c>
      <c r="EA259">
        <v>0</v>
      </c>
      <c r="EB259">
        <v>0</v>
      </c>
      <c r="EC259">
        <v>0</v>
      </c>
      <c r="ED259">
        <v>0</v>
      </c>
      <c r="EE259">
        <v>0</v>
      </c>
      <c r="EF259">
        <v>0</v>
      </c>
      <c r="EG259">
        <v>0</v>
      </c>
      <c r="EH259">
        <v>0</v>
      </c>
      <c r="EI259">
        <v>0</v>
      </c>
      <c r="EJ259">
        <v>0</v>
      </c>
      <c r="EK259">
        <v>0</v>
      </c>
      <c r="EL259">
        <v>0</v>
      </c>
      <c r="EM259">
        <v>0</v>
      </c>
      <c r="EN259">
        <v>0</v>
      </c>
      <c r="EO259">
        <v>0</v>
      </c>
      <c r="EP259">
        <v>0</v>
      </c>
      <c r="EQ259">
        <v>0</v>
      </c>
      <c r="ER259">
        <v>0</v>
      </c>
      <c r="ES259">
        <v>0</v>
      </c>
      <c r="ET259">
        <v>0</v>
      </c>
      <c r="EU259">
        <v>0</v>
      </c>
      <c r="EV259">
        <v>0</v>
      </c>
      <c r="EW259">
        <v>0</v>
      </c>
      <c r="EX259">
        <v>0</v>
      </c>
      <c r="EY259">
        <v>0</v>
      </c>
      <c r="EZ259">
        <v>0</v>
      </c>
      <c r="FA259">
        <v>0</v>
      </c>
      <c r="FB259">
        <v>0</v>
      </c>
      <c r="FC259">
        <v>0</v>
      </c>
      <c r="FD259">
        <v>0</v>
      </c>
      <c r="FE259">
        <v>0</v>
      </c>
      <c r="FF259">
        <v>0</v>
      </c>
      <c r="FG259">
        <v>0</v>
      </c>
      <c r="FH259">
        <v>0</v>
      </c>
      <c r="FI259">
        <v>0</v>
      </c>
      <c r="FJ259">
        <v>0</v>
      </c>
      <c r="FK259">
        <v>0</v>
      </c>
      <c r="FL259">
        <v>0</v>
      </c>
      <c r="FM259">
        <v>0</v>
      </c>
      <c r="FN259">
        <v>0</v>
      </c>
      <c r="FO259">
        <v>0</v>
      </c>
      <c r="FP259">
        <v>0</v>
      </c>
      <c r="FQ259">
        <v>0</v>
      </c>
      <c r="FR259">
        <v>0</v>
      </c>
      <c r="FS259">
        <v>0</v>
      </c>
    </row>
    <row r="260" spans="1:175" x14ac:dyDescent="0.2">
      <c r="A260" t="s">
        <v>194</v>
      </c>
      <c r="B260" t="s">
        <v>202</v>
      </c>
      <c r="C260">
        <v>42181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BX260">
        <v>0</v>
      </c>
      <c r="BY260">
        <v>0</v>
      </c>
      <c r="BZ260">
        <v>0</v>
      </c>
      <c r="CA260">
        <v>0</v>
      </c>
      <c r="CB260">
        <v>0</v>
      </c>
      <c r="CC260">
        <v>0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0</v>
      </c>
      <c r="DI260">
        <v>0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0</v>
      </c>
      <c r="DQ260">
        <v>0</v>
      </c>
      <c r="DR260">
        <v>0</v>
      </c>
      <c r="DS260">
        <v>0</v>
      </c>
      <c r="DT260">
        <v>0</v>
      </c>
      <c r="DU260">
        <v>0</v>
      </c>
      <c r="DV260">
        <v>0</v>
      </c>
      <c r="DW260">
        <v>0</v>
      </c>
      <c r="DX260">
        <v>0</v>
      </c>
      <c r="DY260">
        <v>0</v>
      </c>
      <c r="DZ260">
        <v>0</v>
      </c>
      <c r="EA260">
        <v>0</v>
      </c>
      <c r="EB260">
        <v>0</v>
      </c>
      <c r="EC260">
        <v>0</v>
      </c>
      <c r="ED260">
        <v>0</v>
      </c>
      <c r="EE260">
        <v>0</v>
      </c>
      <c r="EF260">
        <v>0</v>
      </c>
      <c r="EG260">
        <v>0</v>
      </c>
      <c r="EH260">
        <v>0</v>
      </c>
      <c r="EI260">
        <v>0</v>
      </c>
      <c r="EJ260">
        <v>0</v>
      </c>
      <c r="EK260">
        <v>0</v>
      </c>
      <c r="EL260">
        <v>0</v>
      </c>
      <c r="EM260">
        <v>0</v>
      </c>
      <c r="EN260">
        <v>0</v>
      </c>
      <c r="EO260">
        <v>0</v>
      </c>
      <c r="EP260">
        <v>0</v>
      </c>
      <c r="EQ260">
        <v>0</v>
      </c>
      <c r="ER260">
        <v>0</v>
      </c>
      <c r="ES260">
        <v>0</v>
      </c>
      <c r="ET260">
        <v>0</v>
      </c>
      <c r="EU260">
        <v>0</v>
      </c>
      <c r="EV260">
        <v>0</v>
      </c>
      <c r="EW260">
        <v>0</v>
      </c>
      <c r="EX260">
        <v>0</v>
      </c>
      <c r="EY260">
        <v>0</v>
      </c>
      <c r="EZ260">
        <v>0</v>
      </c>
      <c r="FA260">
        <v>0</v>
      </c>
      <c r="FB260">
        <v>0</v>
      </c>
      <c r="FC260">
        <v>0</v>
      </c>
      <c r="FD260">
        <v>0</v>
      </c>
      <c r="FE260">
        <v>0</v>
      </c>
      <c r="FF260">
        <v>0</v>
      </c>
      <c r="FG260">
        <v>0</v>
      </c>
      <c r="FH260">
        <v>0</v>
      </c>
      <c r="FI260">
        <v>0</v>
      </c>
      <c r="FJ260">
        <v>0</v>
      </c>
      <c r="FK260">
        <v>0</v>
      </c>
      <c r="FL260">
        <v>0</v>
      </c>
      <c r="FM260">
        <v>0</v>
      </c>
      <c r="FN260">
        <v>0</v>
      </c>
      <c r="FO260">
        <v>0</v>
      </c>
      <c r="FP260">
        <v>0</v>
      </c>
      <c r="FQ260">
        <v>0</v>
      </c>
      <c r="FR260">
        <v>0</v>
      </c>
      <c r="FS260">
        <v>0</v>
      </c>
    </row>
    <row r="261" spans="1:175" x14ac:dyDescent="0.2">
      <c r="A261" t="s">
        <v>194</v>
      </c>
      <c r="B261" t="s">
        <v>202</v>
      </c>
      <c r="C261">
        <v>42185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BX261">
        <v>0</v>
      </c>
      <c r="BY261">
        <v>0</v>
      </c>
      <c r="BZ261">
        <v>0</v>
      </c>
      <c r="CA261">
        <v>0</v>
      </c>
      <c r="CB261">
        <v>0</v>
      </c>
      <c r="CC261">
        <v>0</v>
      </c>
      <c r="CD261">
        <v>0</v>
      </c>
      <c r="CE261">
        <v>0</v>
      </c>
      <c r="CF261">
        <v>0</v>
      </c>
      <c r="CG261">
        <v>0</v>
      </c>
      <c r="CH261">
        <v>0</v>
      </c>
      <c r="CI261">
        <v>0</v>
      </c>
      <c r="CJ261">
        <v>0</v>
      </c>
      <c r="CK261">
        <v>0</v>
      </c>
      <c r="CL261">
        <v>0</v>
      </c>
      <c r="CM261">
        <v>0</v>
      </c>
      <c r="CN261">
        <v>0</v>
      </c>
      <c r="CO261">
        <v>0</v>
      </c>
      <c r="CP261">
        <v>0</v>
      </c>
      <c r="CQ261">
        <v>0</v>
      </c>
      <c r="CR261">
        <v>0</v>
      </c>
      <c r="CS261">
        <v>0</v>
      </c>
      <c r="CT261">
        <v>0</v>
      </c>
      <c r="CU261">
        <v>0</v>
      </c>
      <c r="CV261">
        <v>0</v>
      </c>
      <c r="CW261">
        <v>0</v>
      </c>
      <c r="CX261">
        <v>0</v>
      </c>
      <c r="CY261">
        <v>0</v>
      </c>
      <c r="CZ261">
        <v>0</v>
      </c>
      <c r="DA261">
        <v>0</v>
      </c>
      <c r="DB261">
        <v>0</v>
      </c>
      <c r="DC261">
        <v>0</v>
      </c>
      <c r="DD261">
        <v>0</v>
      </c>
      <c r="DE261">
        <v>0</v>
      </c>
      <c r="DF261">
        <v>0</v>
      </c>
      <c r="DG261">
        <v>0</v>
      </c>
      <c r="DH261">
        <v>0</v>
      </c>
      <c r="DI261">
        <v>0</v>
      </c>
      <c r="DJ261">
        <v>0</v>
      </c>
      <c r="DK261">
        <v>0</v>
      </c>
      <c r="DL261">
        <v>0</v>
      </c>
      <c r="DM261">
        <v>0</v>
      </c>
      <c r="DN261">
        <v>0</v>
      </c>
      <c r="DO261">
        <v>0</v>
      </c>
      <c r="DP261">
        <v>0</v>
      </c>
      <c r="DQ261">
        <v>0</v>
      </c>
      <c r="DR261">
        <v>0</v>
      </c>
      <c r="DS261">
        <v>0</v>
      </c>
      <c r="DT261">
        <v>0</v>
      </c>
      <c r="DU261">
        <v>0</v>
      </c>
      <c r="DV261">
        <v>0</v>
      </c>
      <c r="DW261">
        <v>0</v>
      </c>
      <c r="DX261">
        <v>0</v>
      </c>
      <c r="DY261">
        <v>0</v>
      </c>
      <c r="DZ261">
        <v>0</v>
      </c>
      <c r="EA261">
        <v>0</v>
      </c>
      <c r="EB261">
        <v>0</v>
      </c>
      <c r="EC261">
        <v>0</v>
      </c>
      <c r="ED261">
        <v>0</v>
      </c>
      <c r="EE261">
        <v>0</v>
      </c>
      <c r="EF261">
        <v>0</v>
      </c>
      <c r="EG261">
        <v>0</v>
      </c>
      <c r="EH261">
        <v>0</v>
      </c>
      <c r="EI261">
        <v>0</v>
      </c>
      <c r="EJ261">
        <v>0</v>
      </c>
      <c r="EK261">
        <v>0</v>
      </c>
      <c r="EL261">
        <v>0</v>
      </c>
      <c r="EM261">
        <v>0</v>
      </c>
      <c r="EN261">
        <v>0</v>
      </c>
      <c r="EO261">
        <v>0</v>
      </c>
      <c r="EP261">
        <v>0</v>
      </c>
      <c r="EQ261">
        <v>0</v>
      </c>
      <c r="ER261">
        <v>0</v>
      </c>
      <c r="ES261">
        <v>0</v>
      </c>
      <c r="ET261">
        <v>0</v>
      </c>
      <c r="EU261">
        <v>0</v>
      </c>
      <c r="EV261">
        <v>0</v>
      </c>
      <c r="EW261">
        <v>0</v>
      </c>
      <c r="EX261">
        <v>0</v>
      </c>
      <c r="EY261">
        <v>0</v>
      </c>
      <c r="EZ261">
        <v>0</v>
      </c>
      <c r="FA261">
        <v>0</v>
      </c>
      <c r="FB261">
        <v>0</v>
      </c>
      <c r="FC261">
        <v>0</v>
      </c>
      <c r="FD261">
        <v>0</v>
      </c>
      <c r="FE261">
        <v>0</v>
      </c>
      <c r="FF261">
        <v>0</v>
      </c>
      <c r="FG261">
        <v>0</v>
      </c>
      <c r="FH261">
        <v>0</v>
      </c>
      <c r="FI261">
        <v>0</v>
      </c>
      <c r="FJ261">
        <v>0</v>
      </c>
      <c r="FK261">
        <v>0</v>
      </c>
      <c r="FL261">
        <v>0</v>
      </c>
      <c r="FM261">
        <v>0</v>
      </c>
      <c r="FN261">
        <v>0</v>
      </c>
      <c r="FO261">
        <v>0</v>
      </c>
      <c r="FP261">
        <v>0</v>
      </c>
      <c r="FQ261">
        <v>0</v>
      </c>
      <c r="FR261">
        <v>0</v>
      </c>
      <c r="FS261">
        <v>0</v>
      </c>
    </row>
    <row r="262" spans="1:175" x14ac:dyDescent="0.2">
      <c r="A262" t="s">
        <v>194</v>
      </c>
      <c r="B262" t="s">
        <v>202</v>
      </c>
      <c r="C262">
        <v>42186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BX262">
        <v>0</v>
      </c>
      <c r="BY262">
        <v>0</v>
      </c>
      <c r="BZ262">
        <v>0</v>
      </c>
      <c r="CA262">
        <v>0</v>
      </c>
      <c r="CB262">
        <v>0</v>
      </c>
      <c r="CC262">
        <v>0</v>
      </c>
      <c r="CD262">
        <v>0</v>
      </c>
      <c r="CE262">
        <v>0</v>
      </c>
      <c r="CF262">
        <v>0</v>
      </c>
      <c r="CG262">
        <v>0</v>
      </c>
      <c r="CH262">
        <v>0</v>
      </c>
      <c r="CI262">
        <v>0</v>
      </c>
      <c r="CJ262">
        <v>0</v>
      </c>
      <c r="CK262">
        <v>0</v>
      </c>
      <c r="CL262">
        <v>0</v>
      </c>
      <c r="CM262">
        <v>0</v>
      </c>
      <c r="CN262">
        <v>0</v>
      </c>
      <c r="CO262">
        <v>0</v>
      </c>
      <c r="CP262">
        <v>0</v>
      </c>
      <c r="CQ262">
        <v>0</v>
      </c>
      <c r="CR262">
        <v>0</v>
      </c>
      <c r="CS262">
        <v>0</v>
      </c>
      <c r="CT262">
        <v>0</v>
      </c>
      <c r="CU262">
        <v>0</v>
      </c>
      <c r="CV262">
        <v>0</v>
      </c>
      <c r="CW262">
        <v>0</v>
      </c>
      <c r="CX262">
        <v>0</v>
      </c>
      <c r="CY262">
        <v>0</v>
      </c>
      <c r="CZ262">
        <v>0</v>
      </c>
      <c r="DA262">
        <v>0</v>
      </c>
      <c r="DB262">
        <v>0</v>
      </c>
      <c r="DC262">
        <v>0</v>
      </c>
      <c r="DD262">
        <v>0</v>
      </c>
      <c r="DE262">
        <v>0</v>
      </c>
      <c r="DF262">
        <v>0</v>
      </c>
      <c r="DG262">
        <v>0</v>
      </c>
      <c r="DH262">
        <v>0</v>
      </c>
      <c r="DI262">
        <v>0</v>
      </c>
      <c r="DJ262">
        <v>0</v>
      </c>
      <c r="DK262">
        <v>0</v>
      </c>
      <c r="DL262">
        <v>0</v>
      </c>
      <c r="DM262">
        <v>0</v>
      </c>
      <c r="DN262">
        <v>0</v>
      </c>
      <c r="DO262">
        <v>0</v>
      </c>
      <c r="DP262">
        <v>0</v>
      </c>
      <c r="DQ262">
        <v>0</v>
      </c>
      <c r="DR262">
        <v>0</v>
      </c>
      <c r="DS262">
        <v>0</v>
      </c>
      <c r="DT262">
        <v>0</v>
      </c>
      <c r="DU262">
        <v>0</v>
      </c>
      <c r="DV262">
        <v>0</v>
      </c>
      <c r="DW262">
        <v>0</v>
      </c>
      <c r="DX262">
        <v>0</v>
      </c>
      <c r="DY262">
        <v>0</v>
      </c>
      <c r="DZ262">
        <v>0</v>
      </c>
      <c r="EA262">
        <v>0</v>
      </c>
      <c r="EB262">
        <v>0</v>
      </c>
      <c r="EC262">
        <v>0</v>
      </c>
      <c r="ED262">
        <v>0</v>
      </c>
      <c r="EE262">
        <v>0</v>
      </c>
      <c r="EF262">
        <v>0</v>
      </c>
      <c r="EG262">
        <v>0</v>
      </c>
      <c r="EH262">
        <v>0</v>
      </c>
      <c r="EI262">
        <v>0</v>
      </c>
      <c r="EJ262">
        <v>0</v>
      </c>
      <c r="EK262">
        <v>0</v>
      </c>
      <c r="EL262">
        <v>0</v>
      </c>
      <c r="EM262">
        <v>0</v>
      </c>
      <c r="EN262">
        <v>0</v>
      </c>
      <c r="EO262">
        <v>0</v>
      </c>
      <c r="EP262">
        <v>0</v>
      </c>
      <c r="EQ262">
        <v>0</v>
      </c>
      <c r="ER262">
        <v>0</v>
      </c>
      <c r="ES262">
        <v>0</v>
      </c>
      <c r="ET262">
        <v>0</v>
      </c>
      <c r="EU262">
        <v>0</v>
      </c>
      <c r="EV262">
        <v>0</v>
      </c>
      <c r="EW262">
        <v>0</v>
      </c>
      <c r="EX262">
        <v>0</v>
      </c>
      <c r="EY262">
        <v>0</v>
      </c>
      <c r="EZ262">
        <v>0</v>
      </c>
      <c r="FA262">
        <v>0</v>
      </c>
      <c r="FB262">
        <v>0</v>
      </c>
      <c r="FC262">
        <v>0</v>
      </c>
      <c r="FD262">
        <v>0</v>
      </c>
      <c r="FE262">
        <v>0</v>
      </c>
      <c r="FF262">
        <v>0</v>
      </c>
      <c r="FG262">
        <v>0</v>
      </c>
      <c r="FH262">
        <v>0</v>
      </c>
      <c r="FI262">
        <v>0</v>
      </c>
      <c r="FJ262">
        <v>0</v>
      </c>
      <c r="FK262">
        <v>0</v>
      </c>
      <c r="FL262">
        <v>0</v>
      </c>
      <c r="FM262">
        <v>0</v>
      </c>
      <c r="FN262">
        <v>0</v>
      </c>
      <c r="FO262">
        <v>0</v>
      </c>
      <c r="FP262">
        <v>0</v>
      </c>
      <c r="FQ262">
        <v>0</v>
      </c>
      <c r="FR262">
        <v>0</v>
      </c>
      <c r="FS262">
        <v>0</v>
      </c>
    </row>
    <row r="263" spans="1:175" x14ac:dyDescent="0.2">
      <c r="A263" t="s">
        <v>194</v>
      </c>
      <c r="B263" t="s">
        <v>202</v>
      </c>
      <c r="C263">
        <v>42213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BX263">
        <v>0</v>
      </c>
      <c r="BY263">
        <v>0</v>
      </c>
      <c r="BZ263">
        <v>0</v>
      </c>
      <c r="CA263">
        <v>0</v>
      </c>
      <c r="CB263">
        <v>0</v>
      </c>
      <c r="CC263">
        <v>0</v>
      </c>
      <c r="CD263">
        <v>0</v>
      </c>
      <c r="CE263">
        <v>0</v>
      </c>
      <c r="CF263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0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0</v>
      </c>
      <c r="DN263">
        <v>0</v>
      </c>
      <c r="DO263">
        <v>0</v>
      </c>
      <c r="DP263">
        <v>0</v>
      </c>
      <c r="DQ263">
        <v>0</v>
      </c>
      <c r="DR263">
        <v>0</v>
      </c>
      <c r="DS263">
        <v>0</v>
      </c>
      <c r="DT263">
        <v>0</v>
      </c>
      <c r="DU263">
        <v>0</v>
      </c>
      <c r="DV263">
        <v>0</v>
      </c>
      <c r="DW263">
        <v>0</v>
      </c>
      <c r="DX263">
        <v>0</v>
      </c>
      <c r="DY263">
        <v>0</v>
      </c>
      <c r="DZ263">
        <v>0</v>
      </c>
      <c r="EA263">
        <v>0</v>
      </c>
      <c r="EB263">
        <v>0</v>
      </c>
      <c r="EC263">
        <v>0</v>
      </c>
      <c r="ED263">
        <v>0</v>
      </c>
      <c r="EE263">
        <v>0</v>
      </c>
      <c r="EF263">
        <v>0</v>
      </c>
      <c r="EG263">
        <v>0</v>
      </c>
      <c r="EH263">
        <v>0</v>
      </c>
      <c r="EI263">
        <v>0</v>
      </c>
      <c r="EJ263">
        <v>0</v>
      </c>
      <c r="EK263">
        <v>0</v>
      </c>
      <c r="EL263">
        <v>0</v>
      </c>
      <c r="EM263">
        <v>0</v>
      </c>
      <c r="EN263">
        <v>0</v>
      </c>
      <c r="EO263">
        <v>0</v>
      </c>
      <c r="EP263">
        <v>0</v>
      </c>
      <c r="EQ263">
        <v>0</v>
      </c>
      <c r="ER263">
        <v>0</v>
      </c>
      <c r="ES263">
        <v>0</v>
      </c>
      <c r="ET263">
        <v>0</v>
      </c>
      <c r="EU263">
        <v>0</v>
      </c>
      <c r="EV263">
        <v>0</v>
      </c>
      <c r="EW263">
        <v>0</v>
      </c>
      <c r="EX263">
        <v>0</v>
      </c>
      <c r="EY263">
        <v>0</v>
      </c>
      <c r="EZ263">
        <v>0</v>
      </c>
      <c r="FA263">
        <v>0</v>
      </c>
      <c r="FB263">
        <v>0</v>
      </c>
      <c r="FC263">
        <v>0</v>
      </c>
      <c r="FD263">
        <v>0</v>
      </c>
      <c r="FE263">
        <v>0</v>
      </c>
      <c r="FF263">
        <v>0</v>
      </c>
      <c r="FG263">
        <v>0</v>
      </c>
      <c r="FH263">
        <v>0</v>
      </c>
      <c r="FI263">
        <v>0</v>
      </c>
      <c r="FJ263">
        <v>0</v>
      </c>
      <c r="FK263">
        <v>0</v>
      </c>
      <c r="FL263">
        <v>0</v>
      </c>
      <c r="FM263">
        <v>0</v>
      </c>
      <c r="FN263">
        <v>0</v>
      </c>
      <c r="FO263">
        <v>0</v>
      </c>
      <c r="FP263">
        <v>0</v>
      </c>
      <c r="FQ263">
        <v>0</v>
      </c>
      <c r="FR263">
        <v>0</v>
      </c>
      <c r="FS263">
        <v>0</v>
      </c>
    </row>
    <row r="264" spans="1:175" x14ac:dyDescent="0.2">
      <c r="A264" t="s">
        <v>194</v>
      </c>
      <c r="B264" t="s">
        <v>202</v>
      </c>
      <c r="C264">
        <v>42214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BX264">
        <v>0</v>
      </c>
      <c r="BY264">
        <v>0</v>
      </c>
      <c r="BZ264">
        <v>0</v>
      </c>
      <c r="CA264">
        <v>0</v>
      </c>
      <c r="CB264">
        <v>0</v>
      </c>
      <c r="CC264">
        <v>0</v>
      </c>
      <c r="CD264">
        <v>0</v>
      </c>
      <c r="CE264">
        <v>0</v>
      </c>
      <c r="CF264">
        <v>0</v>
      </c>
      <c r="CG264">
        <v>0</v>
      </c>
      <c r="CH264">
        <v>0</v>
      </c>
      <c r="CI264">
        <v>0</v>
      </c>
      <c r="CJ264">
        <v>0</v>
      </c>
      <c r="CK264">
        <v>0</v>
      </c>
      <c r="CL264">
        <v>0</v>
      </c>
      <c r="CM264">
        <v>0</v>
      </c>
      <c r="CN264">
        <v>0</v>
      </c>
      <c r="CO264">
        <v>0</v>
      </c>
      <c r="CP264">
        <v>0</v>
      </c>
      <c r="CQ264">
        <v>0</v>
      </c>
      <c r="CR264">
        <v>0</v>
      </c>
      <c r="CS264">
        <v>0</v>
      </c>
      <c r="CT264">
        <v>0</v>
      </c>
      <c r="CU264">
        <v>0</v>
      </c>
      <c r="CV264">
        <v>0</v>
      </c>
      <c r="CW264">
        <v>0</v>
      </c>
      <c r="CX264">
        <v>0</v>
      </c>
      <c r="CY264">
        <v>0</v>
      </c>
      <c r="CZ264">
        <v>0</v>
      </c>
      <c r="DA264">
        <v>0</v>
      </c>
      <c r="DB264">
        <v>0</v>
      </c>
      <c r="DC264">
        <v>0</v>
      </c>
      <c r="DD264">
        <v>0</v>
      </c>
      <c r="DE264">
        <v>0</v>
      </c>
      <c r="DF264">
        <v>0</v>
      </c>
      <c r="DG264">
        <v>0</v>
      </c>
      <c r="DH264">
        <v>0</v>
      </c>
      <c r="DI264">
        <v>0</v>
      </c>
      <c r="DJ264">
        <v>0</v>
      </c>
      <c r="DK264">
        <v>0</v>
      </c>
      <c r="DL264">
        <v>0</v>
      </c>
      <c r="DM264">
        <v>0</v>
      </c>
      <c r="DN264">
        <v>0</v>
      </c>
      <c r="DO264">
        <v>0</v>
      </c>
      <c r="DP264">
        <v>0</v>
      </c>
      <c r="DQ264">
        <v>0</v>
      </c>
      <c r="DR264">
        <v>0</v>
      </c>
      <c r="DS264">
        <v>0</v>
      </c>
      <c r="DT264">
        <v>0</v>
      </c>
      <c r="DU264">
        <v>0</v>
      </c>
      <c r="DV264">
        <v>0</v>
      </c>
      <c r="DW264">
        <v>0</v>
      </c>
      <c r="DX264">
        <v>0</v>
      </c>
      <c r="DY264">
        <v>0</v>
      </c>
      <c r="DZ264">
        <v>0</v>
      </c>
      <c r="EA264">
        <v>0</v>
      </c>
      <c r="EB264">
        <v>0</v>
      </c>
      <c r="EC264">
        <v>0</v>
      </c>
      <c r="ED264">
        <v>0</v>
      </c>
      <c r="EE264">
        <v>0</v>
      </c>
      <c r="EF264">
        <v>0</v>
      </c>
      <c r="EG264">
        <v>0</v>
      </c>
      <c r="EH264">
        <v>0</v>
      </c>
      <c r="EI264">
        <v>0</v>
      </c>
      <c r="EJ264">
        <v>0</v>
      </c>
      <c r="EK264">
        <v>0</v>
      </c>
      <c r="EL264">
        <v>0</v>
      </c>
      <c r="EM264">
        <v>0</v>
      </c>
      <c r="EN264">
        <v>0</v>
      </c>
      <c r="EO264">
        <v>0</v>
      </c>
      <c r="EP264">
        <v>0</v>
      </c>
      <c r="EQ264">
        <v>0</v>
      </c>
      <c r="ER264">
        <v>0</v>
      </c>
      <c r="ES264">
        <v>0</v>
      </c>
      <c r="ET264">
        <v>0</v>
      </c>
      <c r="EU264">
        <v>0</v>
      </c>
      <c r="EV264">
        <v>0</v>
      </c>
      <c r="EW264">
        <v>0</v>
      </c>
      <c r="EX264">
        <v>0</v>
      </c>
      <c r="EY264">
        <v>0</v>
      </c>
      <c r="EZ264">
        <v>0</v>
      </c>
      <c r="FA264">
        <v>0</v>
      </c>
      <c r="FB264">
        <v>0</v>
      </c>
      <c r="FC264">
        <v>0</v>
      </c>
      <c r="FD264">
        <v>0</v>
      </c>
      <c r="FE264">
        <v>0</v>
      </c>
      <c r="FF264">
        <v>0</v>
      </c>
      <c r="FG264">
        <v>0</v>
      </c>
      <c r="FH264">
        <v>0</v>
      </c>
      <c r="FI264">
        <v>0</v>
      </c>
      <c r="FJ264">
        <v>0</v>
      </c>
      <c r="FK264">
        <v>0</v>
      </c>
      <c r="FL264">
        <v>0</v>
      </c>
      <c r="FM264">
        <v>0</v>
      </c>
      <c r="FN264">
        <v>0</v>
      </c>
      <c r="FO264">
        <v>0</v>
      </c>
      <c r="FP264">
        <v>0</v>
      </c>
      <c r="FQ264">
        <v>0</v>
      </c>
      <c r="FR264">
        <v>0</v>
      </c>
      <c r="FS264">
        <v>0</v>
      </c>
    </row>
    <row r="265" spans="1:175" x14ac:dyDescent="0.2">
      <c r="A265" t="s">
        <v>194</v>
      </c>
      <c r="B265" t="s">
        <v>202</v>
      </c>
      <c r="C265">
        <v>42233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BX265">
        <v>0</v>
      </c>
      <c r="BY265">
        <v>0</v>
      </c>
      <c r="BZ265">
        <v>0</v>
      </c>
      <c r="CA265">
        <v>0</v>
      </c>
      <c r="CB265">
        <v>0</v>
      </c>
      <c r="CC265">
        <v>0</v>
      </c>
      <c r="CD265">
        <v>0</v>
      </c>
      <c r="CE265">
        <v>0</v>
      </c>
      <c r="CF265">
        <v>0</v>
      </c>
      <c r="CG265">
        <v>0</v>
      </c>
      <c r="CH265">
        <v>0</v>
      </c>
      <c r="CI265">
        <v>0</v>
      </c>
      <c r="CJ265">
        <v>0</v>
      </c>
      <c r="CK265">
        <v>0</v>
      </c>
      <c r="CL265">
        <v>0</v>
      </c>
      <c r="CM265">
        <v>0</v>
      </c>
      <c r="CN265">
        <v>0</v>
      </c>
      <c r="CO265">
        <v>0</v>
      </c>
      <c r="CP265">
        <v>0</v>
      </c>
      <c r="CQ265">
        <v>0</v>
      </c>
      <c r="CR265">
        <v>0</v>
      </c>
      <c r="CS265">
        <v>0</v>
      </c>
      <c r="CT265">
        <v>0</v>
      </c>
      <c r="CU265">
        <v>0</v>
      </c>
      <c r="CV265">
        <v>0</v>
      </c>
      <c r="CW265">
        <v>0</v>
      </c>
      <c r="CX265">
        <v>0</v>
      </c>
      <c r="CY265">
        <v>0</v>
      </c>
      <c r="CZ265">
        <v>0</v>
      </c>
      <c r="DA265">
        <v>0</v>
      </c>
      <c r="DB265">
        <v>0</v>
      </c>
      <c r="DC265">
        <v>0</v>
      </c>
      <c r="DD265">
        <v>0</v>
      </c>
      <c r="DE265">
        <v>0</v>
      </c>
      <c r="DF265">
        <v>0</v>
      </c>
      <c r="DG265">
        <v>0</v>
      </c>
      <c r="DH265">
        <v>0</v>
      </c>
      <c r="DI265">
        <v>0</v>
      </c>
      <c r="DJ265">
        <v>0</v>
      </c>
      <c r="DK265">
        <v>0</v>
      </c>
      <c r="DL265">
        <v>0</v>
      </c>
      <c r="DM265">
        <v>0</v>
      </c>
      <c r="DN265">
        <v>0</v>
      </c>
      <c r="DO265">
        <v>0</v>
      </c>
      <c r="DP265">
        <v>0</v>
      </c>
      <c r="DQ265">
        <v>0</v>
      </c>
      <c r="DR265">
        <v>0</v>
      </c>
      <c r="DS265">
        <v>0</v>
      </c>
      <c r="DT265">
        <v>0</v>
      </c>
      <c r="DU265">
        <v>0</v>
      </c>
      <c r="DV265">
        <v>0</v>
      </c>
      <c r="DW265">
        <v>0</v>
      </c>
      <c r="DX265">
        <v>0</v>
      </c>
      <c r="DY265">
        <v>0</v>
      </c>
      <c r="DZ265">
        <v>0</v>
      </c>
      <c r="EA265">
        <v>0</v>
      </c>
      <c r="EB265">
        <v>0</v>
      </c>
      <c r="EC265">
        <v>0</v>
      </c>
      <c r="ED265">
        <v>0</v>
      </c>
      <c r="EE265">
        <v>0</v>
      </c>
      <c r="EF265">
        <v>0</v>
      </c>
      <c r="EG265">
        <v>0</v>
      </c>
      <c r="EH265">
        <v>0</v>
      </c>
      <c r="EI265">
        <v>0</v>
      </c>
      <c r="EJ265">
        <v>0</v>
      </c>
      <c r="EK265">
        <v>0</v>
      </c>
      <c r="EL265">
        <v>0</v>
      </c>
      <c r="EM265">
        <v>0</v>
      </c>
      <c r="EN265">
        <v>0</v>
      </c>
      <c r="EO265">
        <v>0</v>
      </c>
      <c r="EP265">
        <v>0</v>
      </c>
      <c r="EQ265">
        <v>0</v>
      </c>
      <c r="ER265">
        <v>0</v>
      </c>
      <c r="ES265">
        <v>0</v>
      </c>
      <c r="ET265">
        <v>0</v>
      </c>
      <c r="EU265">
        <v>0</v>
      </c>
      <c r="EV265">
        <v>0</v>
      </c>
      <c r="EW265">
        <v>0</v>
      </c>
      <c r="EX265">
        <v>0</v>
      </c>
      <c r="EY265">
        <v>0</v>
      </c>
      <c r="EZ265">
        <v>0</v>
      </c>
      <c r="FA265">
        <v>0</v>
      </c>
      <c r="FB265">
        <v>0</v>
      </c>
      <c r="FC265">
        <v>0</v>
      </c>
      <c r="FD265">
        <v>0</v>
      </c>
      <c r="FE265">
        <v>0</v>
      </c>
      <c r="FF265">
        <v>0</v>
      </c>
      <c r="FG265">
        <v>0</v>
      </c>
      <c r="FH265">
        <v>0</v>
      </c>
      <c r="FI265">
        <v>0</v>
      </c>
      <c r="FJ265">
        <v>0</v>
      </c>
      <c r="FK265">
        <v>0</v>
      </c>
      <c r="FL265">
        <v>0</v>
      </c>
      <c r="FM265">
        <v>0</v>
      </c>
      <c r="FN265">
        <v>0</v>
      </c>
      <c r="FO265">
        <v>0</v>
      </c>
      <c r="FP265">
        <v>0</v>
      </c>
      <c r="FQ265">
        <v>0</v>
      </c>
      <c r="FR265">
        <v>0</v>
      </c>
      <c r="FS265">
        <v>0</v>
      </c>
    </row>
    <row r="266" spans="1:175" x14ac:dyDescent="0.2">
      <c r="A266" t="s">
        <v>194</v>
      </c>
      <c r="B266" t="s">
        <v>202</v>
      </c>
      <c r="C266">
        <v>42234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BX266">
        <v>0</v>
      </c>
      <c r="BY266">
        <v>0</v>
      </c>
      <c r="BZ266">
        <v>0</v>
      </c>
      <c r="CA266">
        <v>0</v>
      </c>
      <c r="CB266">
        <v>0</v>
      </c>
      <c r="CC266">
        <v>0</v>
      </c>
      <c r="CD266">
        <v>0</v>
      </c>
      <c r="CE266">
        <v>0</v>
      </c>
      <c r="CF266">
        <v>0</v>
      </c>
      <c r="CG266">
        <v>0</v>
      </c>
      <c r="CH266">
        <v>0</v>
      </c>
      <c r="CI266">
        <v>0</v>
      </c>
      <c r="CJ266">
        <v>0</v>
      </c>
      <c r="CK266">
        <v>0</v>
      </c>
      <c r="CL266">
        <v>0</v>
      </c>
      <c r="CM266">
        <v>0</v>
      </c>
      <c r="CN266">
        <v>0</v>
      </c>
      <c r="CO266">
        <v>0</v>
      </c>
      <c r="CP266">
        <v>0</v>
      </c>
      <c r="CQ266">
        <v>0</v>
      </c>
      <c r="CR266">
        <v>0</v>
      </c>
      <c r="CS266">
        <v>0</v>
      </c>
      <c r="CT266">
        <v>0</v>
      </c>
      <c r="CU266">
        <v>0</v>
      </c>
      <c r="CV266">
        <v>0</v>
      </c>
      <c r="CW266">
        <v>0</v>
      </c>
      <c r="CX266">
        <v>0</v>
      </c>
      <c r="CY266">
        <v>0</v>
      </c>
      <c r="CZ266">
        <v>0</v>
      </c>
      <c r="DA266">
        <v>0</v>
      </c>
      <c r="DB266">
        <v>0</v>
      </c>
      <c r="DC266">
        <v>0</v>
      </c>
      <c r="DD266">
        <v>0</v>
      </c>
      <c r="DE266">
        <v>0</v>
      </c>
      <c r="DF266">
        <v>0</v>
      </c>
      <c r="DG266">
        <v>0</v>
      </c>
      <c r="DH266">
        <v>0</v>
      </c>
      <c r="DI266">
        <v>0</v>
      </c>
      <c r="DJ266">
        <v>0</v>
      </c>
      <c r="DK266">
        <v>0</v>
      </c>
      <c r="DL266">
        <v>0</v>
      </c>
      <c r="DM266">
        <v>0</v>
      </c>
      <c r="DN266">
        <v>0</v>
      </c>
      <c r="DO266">
        <v>0</v>
      </c>
      <c r="DP266">
        <v>0</v>
      </c>
      <c r="DQ266">
        <v>0</v>
      </c>
      <c r="DR266">
        <v>0</v>
      </c>
      <c r="DS266">
        <v>0</v>
      </c>
      <c r="DT266">
        <v>0</v>
      </c>
      <c r="DU266">
        <v>0</v>
      </c>
      <c r="DV266">
        <v>0</v>
      </c>
      <c r="DW266">
        <v>0</v>
      </c>
      <c r="DX266">
        <v>0</v>
      </c>
      <c r="DY266">
        <v>0</v>
      </c>
      <c r="DZ266">
        <v>0</v>
      </c>
      <c r="EA266">
        <v>0</v>
      </c>
      <c r="EB266">
        <v>0</v>
      </c>
      <c r="EC266">
        <v>0</v>
      </c>
      <c r="ED266">
        <v>0</v>
      </c>
      <c r="EE266">
        <v>0</v>
      </c>
      <c r="EF266">
        <v>0</v>
      </c>
      <c r="EG266">
        <v>0</v>
      </c>
      <c r="EH266">
        <v>0</v>
      </c>
      <c r="EI266">
        <v>0</v>
      </c>
      <c r="EJ266">
        <v>0</v>
      </c>
      <c r="EK266">
        <v>0</v>
      </c>
      <c r="EL266">
        <v>0</v>
      </c>
      <c r="EM266">
        <v>0</v>
      </c>
      <c r="EN266">
        <v>0</v>
      </c>
      <c r="EO266">
        <v>0</v>
      </c>
      <c r="EP266">
        <v>0</v>
      </c>
      <c r="EQ266">
        <v>0</v>
      </c>
      <c r="ER266">
        <v>0</v>
      </c>
      <c r="ES266">
        <v>0</v>
      </c>
      <c r="ET266">
        <v>0</v>
      </c>
      <c r="EU266">
        <v>0</v>
      </c>
      <c r="EV266">
        <v>0</v>
      </c>
      <c r="EW266">
        <v>0</v>
      </c>
      <c r="EX266">
        <v>0</v>
      </c>
      <c r="EY266">
        <v>0</v>
      </c>
      <c r="EZ266">
        <v>0</v>
      </c>
      <c r="FA266">
        <v>0</v>
      </c>
      <c r="FB266">
        <v>0</v>
      </c>
      <c r="FC266">
        <v>0</v>
      </c>
      <c r="FD266">
        <v>0</v>
      </c>
      <c r="FE266">
        <v>0</v>
      </c>
      <c r="FF266">
        <v>0</v>
      </c>
      <c r="FG266">
        <v>0</v>
      </c>
      <c r="FH266">
        <v>0</v>
      </c>
      <c r="FI266">
        <v>0</v>
      </c>
      <c r="FJ266">
        <v>0</v>
      </c>
      <c r="FK266">
        <v>0</v>
      </c>
      <c r="FL266">
        <v>0</v>
      </c>
      <c r="FM266">
        <v>0</v>
      </c>
      <c r="FN266">
        <v>0</v>
      </c>
      <c r="FO266">
        <v>0</v>
      </c>
      <c r="FP266">
        <v>0</v>
      </c>
      <c r="FQ266">
        <v>0</v>
      </c>
      <c r="FR266">
        <v>0</v>
      </c>
      <c r="FS266">
        <v>0</v>
      </c>
    </row>
    <row r="267" spans="1:175" x14ac:dyDescent="0.2">
      <c r="A267" t="s">
        <v>194</v>
      </c>
      <c r="B267" t="s">
        <v>202</v>
      </c>
      <c r="C267">
        <v>42242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BX267">
        <v>0</v>
      </c>
      <c r="BY267">
        <v>0</v>
      </c>
      <c r="BZ267">
        <v>0</v>
      </c>
      <c r="CA267">
        <v>0</v>
      </c>
      <c r="CB267">
        <v>0</v>
      </c>
      <c r="CC267">
        <v>0</v>
      </c>
      <c r="CD267">
        <v>0</v>
      </c>
      <c r="CE267">
        <v>0</v>
      </c>
      <c r="CF267">
        <v>0</v>
      </c>
      <c r="CG267">
        <v>0</v>
      </c>
      <c r="CH267">
        <v>0</v>
      </c>
      <c r="CI267">
        <v>0</v>
      </c>
      <c r="CJ267">
        <v>0</v>
      </c>
      <c r="CK267">
        <v>0</v>
      </c>
      <c r="CL267">
        <v>0</v>
      </c>
      <c r="CM267">
        <v>0</v>
      </c>
      <c r="CN267">
        <v>0</v>
      </c>
      <c r="CO267">
        <v>0</v>
      </c>
      <c r="CP267">
        <v>0</v>
      </c>
      <c r="CQ267">
        <v>0</v>
      </c>
      <c r="CR267">
        <v>0</v>
      </c>
      <c r="CS267">
        <v>0</v>
      </c>
      <c r="CT267">
        <v>0</v>
      </c>
      <c r="CU267">
        <v>0</v>
      </c>
      <c r="CV267">
        <v>0</v>
      </c>
      <c r="CW267">
        <v>0</v>
      </c>
      <c r="CX267">
        <v>0</v>
      </c>
      <c r="CY267">
        <v>0</v>
      </c>
      <c r="CZ267">
        <v>0</v>
      </c>
      <c r="DA267">
        <v>0</v>
      </c>
      <c r="DB267">
        <v>0</v>
      </c>
      <c r="DC267">
        <v>0</v>
      </c>
      <c r="DD267">
        <v>0</v>
      </c>
      <c r="DE267">
        <v>0</v>
      </c>
      <c r="DF267">
        <v>0</v>
      </c>
      <c r="DG267">
        <v>0</v>
      </c>
      <c r="DH267">
        <v>0</v>
      </c>
      <c r="DI267">
        <v>0</v>
      </c>
      <c r="DJ267">
        <v>0</v>
      </c>
      <c r="DK267">
        <v>0</v>
      </c>
      <c r="DL267">
        <v>0</v>
      </c>
      <c r="DM267">
        <v>0</v>
      </c>
      <c r="DN267">
        <v>0</v>
      </c>
      <c r="DO267">
        <v>0</v>
      </c>
      <c r="DP267">
        <v>0</v>
      </c>
      <c r="DQ267">
        <v>0</v>
      </c>
      <c r="DR267">
        <v>0</v>
      </c>
      <c r="DS267">
        <v>0</v>
      </c>
      <c r="DT267">
        <v>0</v>
      </c>
      <c r="DU267">
        <v>0</v>
      </c>
      <c r="DV267">
        <v>0</v>
      </c>
      <c r="DW267">
        <v>0</v>
      </c>
      <c r="DX267">
        <v>0</v>
      </c>
      <c r="DY267">
        <v>0</v>
      </c>
      <c r="DZ267">
        <v>0</v>
      </c>
      <c r="EA267">
        <v>0</v>
      </c>
      <c r="EB267">
        <v>0</v>
      </c>
      <c r="EC267">
        <v>0</v>
      </c>
      <c r="ED267">
        <v>0</v>
      </c>
      <c r="EE267">
        <v>0</v>
      </c>
      <c r="EF267">
        <v>0</v>
      </c>
      <c r="EG267">
        <v>0</v>
      </c>
      <c r="EH267">
        <v>0</v>
      </c>
      <c r="EI267">
        <v>0</v>
      </c>
      <c r="EJ267">
        <v>0</v>
      </c>
      <c r="EK267">
        <v>0</v>
      </c>
      <c r="EL267">
        <v>0</v>
      </c>
      <c r="EM267">
        <v>0</v>
      </c>
      <c r="EN267">
        <v>0</v>
      </c>
      <c r="EO267">
        <v>0</v>
      </c>
      <c r="EP267">
        <v>0</v>
      </c>
      <c r="EQ267">
        <v>0</v>
      </c>
      <c r="ER267">
        <v>0</v>
      </c>
      <c r="ES267">
        <v>0</v>
      </c>
      <c r="ET267">
        <v>0</v>
      </c>
      <c r="EU267">
        <v>0</v>
      </c>
      <c r="EV267">
        <v>0</v>
      </c>
      <c r="EW267">
        <v>0</v>
      </c>
      <c r="EX267">
        <v>0</v>
      </c>
      <c r="EY267">
        <v>0</v>
      </c>
      <c r="EZ267">
        <v>0</v>
      </c>
      <c r="FA267">
        <v>0</v>
      </c>
      <c r="FB267">
        <v>0</v>
      </c>
      <c r="FC267">
        <v>0</v>
      </c>
      <c r="FD267">
        <v>0</v>
      </c>
      <c r="FE267">
        <v>0</v>
      </c>
      <c r="FF267">
        <v>0</v>
      </c>
      <c r="FG267">
        <v>0</v>
      </c>
      <c r="FH267">
        <v>0</v>
      </c>
      <c r="FI267">
        <v>0</v>
      </c>
      <c r="FJ267">
        <v>0</v>
      </c>
      <c r="FK267">
        <v>0</v>
      </c>
      <c r="FL267">
        <v>0</v>
      </c>
      <c r="FM267">
        <v>0</v>
      </c>
      <c r="FN267">
        <v>0</v>
      </c>
      <c r="FO267">
        <v>0</v>
      </c>
      <c r="FP267">
        <v>0</v>
      </c>
      <c r="FQ267">
        <v>0</v>
      </c>
      <c r="FR267">
        <v>0</v>
      </c>
      <c r="FS267">
        <v>0</v>
      </c>
    </row>
    <row r="268" spans="1:175" x14ac:dyDescent="0.2">
      <c r="A268" t="s">
        <v>194</v>
      </c>
      <c r="B268" t="s">
        <v>202</v>
      </c>
      <c r="C268">
        <v>42243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BX268">
        <v>0</v>
      </c>
      <c r="BY268">
        <v>0</v>
      </c>
      <c r="BZ268">
        <v>0</v>
      </c>
      <c r="CA268">
        <v>0</v>
      </c>
      <c r="CB268">
        <v>0</v>
      </c>
      <c r="CC268">
        <v>0</v>
      </c>
      <c r="CD268">
        <v>0</v>
      </c>
      <c r="CE268">
        <v>0</v>
      </c>
      <c r="CF268">
        <v>0</v>
      </c>
      <c r="CG268">
        <v>0</v>
      </c>
      <c r="CH268">
        <v>0</v>
      </c>
      <c r="CI268">
        <v>0</v>
      </c>
      <c r="CJ268">
        <v>0</v>
      </c>
      <c r="CK268">
        <v>0</v>
      </c>
      <c r="CL268">
        <v>0</v>
      </c>
      <c r="CM268">
        <v>0</v>
      </c>
      <c r="CN268">
        <v>0</v>
      </c>
      <c r="CO268">
        <v>0</v>
      </c>
      <c r="CP268">
        <v>0</v>
      </c>
      <c r="CQ268">
        <v>0</v>
      </c>
      <c r="CR268">
        <v>0</v>
      </c>
      <c r="CS268">
        <v>0</v>
      </c>
      <c r="CT268">
        <v>0</v>
      </c>
      <c r="CU268">
        <v>0</v>
      </c>
      <c r="CV268">
        <v>0</v>
      </c>
      <c r="CW268">
        <v>0</v>
      </c>
      <c r="CX268">
        <v>0</v>
      </c>
      <c r="CY268">
        <v>0</v>
      </c>
      <c r="CZ268">
        <v>0</v>
      </c>
      <c r="DA268">
        <v>0</v>
      </c>
      <c r="DB268">
        <v>0</v>
      </c>
      <c r="DC268">
        <v>0</v>
      </c>
      <c r="DD268">
        <v>0</v>
      </c>
      <c r="DE268">
        <v>0</v>
      </c>
      <c r="DF268">
        <v>0</v>
      </c>
      <c r="DG268">
        <v>0</v>
      </c>
      <c r="DH268">
        <v>0</v>
      </c>
      <c r="DI268">
        <v>0</v>
      </c>
      <c r="DJ268">
        <v>0</v>
      </c>
      <c r="DK268">
        <v>0</v>
      </c>
      <c r="DL268">
        <v>0</v>
      </c>
      <c r="DM268">
        <v>0</v>
      </c>
      <c r="DN268">
        <v>0</v>
      </c>
      <c r="DO268">
        <v>0</v>
      </c>
      <c r="DP268">
        <v>0</v>
      </c>
      <c r="DQ268">
        <v>0</v>
      </c>
      <c r="DR268">
        <v>0</v>
      </c>
      <c r="DS268">
        <v>0</v>
      </c>
      <c r="DT268">
        <v>0</v>
      </c>
      <c r="DU268">
        <v>0</v>
      </c>
      <c r="DV268">
        <v>0</v>
      </c>
      <c r="DW268">
        <v>0</v>
      </c>
      <c r="DX268">
        <v>0</v>
      </c>
      <c r="DY268">
        <v>0</v>
      </c>
      <c r="DZ268">
        <v>0</v>
      </c>
      <c r="EA268">
        <v>0</v>
      </c>
      <c r="EB268">
        <v>0</v>
      </c>
      <c r="EC268">
        <v>0</v>
      </c>
      <c r="ED268">
        <v>0</v>
      </c>
      <c r="EE268">
        <v>0</v>
      </c>
      <c r="EF268">
        <v>0</v>
      </c>
      <c r="EG268">
        <v>0</v>
      </c>
      <c r="EH268">
        <v>0</v>
      </c>
      <c r="EI268">
        <v>0</v>
      </c>
      <c r="EJ268">
        <v>0</v>
      </c>
      <c r="EK268">
        <v>0</v>
      </c>
      <c r="EL268">
        <v>0</v>
      </c>
      <c r="EM268">
        <v>0</v>
      </c>
      <c r="EN268">
        <v>0</v>
      </c>
      <c r="EO268">
        <v>0</v>
      </c>
      <c r="EP268">
        <v>0</v>
      </c>
      <c r="EQ268">
        <v>0</v>
      </c>
      <c r="ER268">
        <v>0</v>
      </c>
      <c r="ES268">
        <v>0</v>
      </c>
      <c r="ET268">
        <v>0</v>
      </c>
      <c r="EU268">
        <v>0</v>
      </c>
      <c r="EV268">
        <v>0</v>
      </c>
      <c r="EW268">
        <v>0</v>
      </c>
      <c r="EX268">
        <v>0</v>
      </c>
      <c r="EY268">
        <v>0</v>
      </c>
      <c r="EZ268">
        <v>0</v>
      </c>
      <c r="FA268">
        <v>0</v>
      </c>
      <c r="FB268">
        <v>0</v>
      </c>
      <c r="FC268">
        <v>0</v>
      </c>
      <c r="FD268">
        <v>0</v>
      </c>
      <c r="FE268">
        <v>0</v>
      </c>
      <c r="FF268">
        <v>0</v>
      </c>
      <c r="FG268">
        <v>0</v>
      </c>
      <c r="FH268">
        <v>0</v>
      </c>
      <c r="FI268">
        <v>0</v>
      </c>
      <c r="FJ268">
        <v>0</v>
      </c>
      <c r="FK268">
        <v>0</v>
      </c>
      <c r="FL268">
        <v>0</v>
      </c>
      <c r="FM268">
        <v>0</v>
      </c>
      <c r="FN268">
        <v>0</v>
      </c>
      <c r="FO268">
        <v>0</v>
      </c>
      <c r="FP268">
        <v>0</v>
      </c>
      <c r="FQ268">
        <v>0</v>
      </c>
      <c r="FR268">
        <v>0</v>
      </c>
      <c r="FS268">
        <v>0</v>
      </c>
    </row>
    <row r="269" spans="1:175" x14ac:dyDescent="0.2">
      <c r="A269" t="s">
        <v>194</v>
      </c>
      <c r="B269" t="s">
        <v>202</v>
      </c>
      <c r="C269">
        <v>42244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BX269">
        <v>0</v>
      </c>
      <c r="BY269">
        <v>0</v>
      </c>
      <c r="BZ269">
        <v>0</v>
      </c>
      <c r="CA269">
        <v>0</v>
      </c>
      <c r="CB269">
        <v>0</v>
      </c>
      <c r="CC269">
        <v>0</v>
      </c>
      <c r="CD269">
        <v>0</v>
      </c>
      <c r="CE269">
        <v>0</v>
      </c>
      <c r="CF269">
        <v>0</v>
      </c>
      <c r="CG269">
        <v>0</v>
      </c>
      <c r="CH269">
        <v>0</v>
      </c>
      <c r="CI269">
        <v>0</v>
      </c>
      <c r="CJ269">
        <v>0</v>
      </c>
      <c r="CK269">
        <v>0</v>
      </c>
      <c r="CL269">
        <v>0</v>
      </c>
      <c r="CM269">
        <v>0</v>
      </c>
      <c r="CN269">
        <v>0</v>
      </c>
      <c r="CO269">
        <v>0</v>
      </c>
      <c r="CP269">
        <v>0</v>
      </c>
      <c r="CQ269">
        <v>0</v>
      </c>
      <c r="CR269">
        <v>0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0</v>
      </c>
      <c r="CY269">
        <v>0</v>
      </c>
      <c r="CZ269">
        <v>0</v>
      </c>
      <c r="DA269">
        <v>0</v>
      </c>
      <c r="DB269">
        <v>0</v>
      </c>
      <c r="DC269">
        <v>0</v>
      </c>
      <c r="DD269">
        <v>0</v>
      </c>
      <c r="DE269">
        <v>0</v>
      </c>
      <c r="DF269">
        <v>0</v>
      </c>
      <c r="DG269">
        <v>0</v>
      </c>
      <c r="DH269">
        <v>0</v>
      </c>
      <c r="DI269">
        <v>0</v>
      </c>
      <c r="DJ269">
        <v>0</v>
      </c>
      <c r="DK269">
        <v>0</v>
      </c>
      <c r="DL269">
        <v>0</v>
      </c>
      <c r="DM269">
        <v>0</v>
      </c>
      <c r="DN269">
        <v>0</v>
      </c>
      <c r="DO269">
        <v>0</v>
      </c>
      <c r="DP269">
        <v>0</v>
      </c>
      <c r="DQ269">
        <v>0</v>
      </c>
      <c r="DR269">
        <v>0</v>
      </c>
      <c r="DS269">
        <v>0</v>
      </c>
      <c r="DT269">
        <v>0</v>
      </c>
      <c r="DU269">
        <v>0</v>
      </c>
      <c r="DV269">
        <v>0</v>
      </c>
      <c r="DW269">
        <v>0</v>
      </c>
      <c r="DX269">
        <v>0</v>
      </c>
      <c r="DY269">
        <v>0</v>
      </c>
      <c r="DZ269">
        <v>0</v>
      </c>
      <c r="EA269">
        <v>0</v>
      </c>
      <c r="EB269">
        <v>0</v>
      </c>
      <c r="EC269">
        <v>0</v>
      </c>
      <c r="ED269">
        <v>0</v>
      </c>
      <c r="EE269">
        <v>0</v>
      </c>
      <c r="EF269">
        <v>0</v>
      </c>
      <c r="EG269">
        <v>0</v>
      </c>
      <c r="EH269">
        <v>0</v>
      </c>
      <c r="EI269">
        <v>0</v>
      </c>
      <c r="EJ269">
        <v>0</v>
      </c>
      <c r="EK269">
        <v>0</v>
      </c>
      <c r="EL269">
        <v>0</v>
      </c>
      <c r="EM269">
        <v>0</v>
      </c>
      <c r="EN269">
        <v>0</v>
      </c>
      <c r="EO269">
        <v>0</v>
      </c>
      <c r="EP269">
        <v>0</v>
      </c>
      <c r="EQ269">
        <v>0</v>
      </c>
      <c r="ER269">
        <v>0</v>
      </c>
      <c r="ES269">
        <v>0</v>
      </c>
      <c r="ET269">
        <v>0</v>
      </c>
      <c r="EU269">
        <v>0</v>
      </c>
      <c r="EV269">
        <v>0</v>
      </c>
      <c r="EW269">
        <v>0</v>
      </c>
      <c r="EX269">
        <v>0</v>
      </c>
      <c r="EY269">
        <v>0</v>
      </c>
      <c r="EZ269">
        <v>0</v>
      </c>
      <c r="FA269">
        <v>0</v>
      </c>
      <c r="FB269">
        <v>0</v>
      </c>
      <c r="FC269">
        <v>0</v>
      </c>
      <c r="FD269">
        <v>0</v>
      </c>
      <c r="FE269">
        <v>0</v>
      </c>
      <c r="FF269">
        <v>0</v>
      </c>
      <c r="FG269">
        <v>0</v>
      </c>
      <c r="FH269">
        <v>0</v>
      </c>
      <c r="FI269">
        <v>0</v>
      </c>
      <c r="FJ269">
        <v>0</v>
      </c>
      <c r="FK269">
        <v>0</v>
      </c>
      <c r="FL269">
        <v>0</v>
      </c>
      <c r="FM269">
        <v>0</v>
      </c>
      <c r="FN269">
        <v>0</v>
      </c>
      <c r="FO269">
        <v>0</v>
      </c>
      <c r="FP269">
        <v>0</v>
      </c>
      <c r="FQ269">
        <v>0</v>
      </c>
      <c r="FR269">
        <v>0</v>
      </c>
      <c r="FS269">
        <v>0</v>
      </c>
    </row>
    <row r="270" spans="1:175" x14ac:dyDescent="0.2">
      <c r="A270" t="s">
        <v>194</v>
      </c>
      <c r="B270" t="s">
        <v>202</v>
      </c>
      <c r="C270">
        <v>42256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BX270">
        <v>0</v>
      </c>
      <c r="BY270">
        <v>0</v>
      </c>
      <c r="BZ270">
        <v>0</v>
      </c>
      <c r="CA270">
        <v>0</v>
      </c>
      <c r="CB270">
        <v>0</v>
      </c>
      <c r="CC270">
        <v>0</v>
      </c>
      <c r="CD270">
        <v>0</v>
      </c>
      <c r="CE270">
        <v>0</v>
      </c>
      <c r="CF270">
        <v>0</v>
      </c>
      <c r="CG270">
        <v>0</v>
      </c>
      <c r="CH270">
        <v>0</v>
      </c>
      <c r="CI270">
        <v>0</v>
      </c>
      <c r="CJ270">
        <v>0</v>
      </c>
      <c r="CK270">
        <v>0</v>
      </c>
      <c r="CL270">
        <v>0</v>
      </c>
      <c r="CM270">
        <v>0</v>
      </c>
      <c r="CN270">
        <v>0</v>
      </c>
      <c r="CO270">
        <v>0</v>
      </c>
      <c r="CP270">
        <v>0</v>
      </c>
      <c r="CQ270">
        <v>0</v>
      </c>
      <c r="CR270">
        <v>0</v>
      </c>
      <c r="CS270">
        <v>0</v>
      </c>
      <c r="CT270">
        <v>0</v>
      </c>
      <c r="CU270">
        <v>0</v>
      </c>
      <c r="CV270">
        <v>0</v>
      </c>
      <c r="CW270">
        <v>0</v>
      </c>
      <c r="CX270">
        <v>0</v>
      </c>
      <c r="CY270">
        <v>0</v>
      </c>
      <c r="CZ270">
        <v>0</v>
      </c>
      <c r="DA270">
        <v>0</v>
      </c>
      <c r="DB270">
        <v>0</v>
      </c>
      <c r="DC270">
        <v>0</v>
      </c>
      <c r="DD270">
        <v>0</v>
      </c>
      <c r="DE270">
        <v>0</v>
      </c>
      <c r="DF270">
        <v>0</v>
      </c>
      <c r="DG270">
        <v>0</v>
      </c>
      <c r="DH270">
        <v>0</v>
      </c>
      <c r="DI270">
        <v>0</v>
      </c>
      <c r="DJ270">
        <v>0</v>
      </c>
      <c r="DK270">
        <v>0</v>
      </c>
      <c r="DL270">
        <v>0</v>
      </c>
      <c r="DM270">
        <v>0</v>
      </c>
      <c r="DN270">
        <v>0</v>
      </c>
      <c r="DO270">
        <v>0</v>
      </c>
      <c r="DP270">
        <v>0</v>
      </c>
      <c r="DQ270">
        <v>0</v>
      </c>
      <c r="DR270">
        <v>0</v>
      </c>
      <c r="DS270">
        <v>0</v>
      </c>
      <c r="DT270">
        <v>0</v>
      </c>
      <c r="DU270">
        <v>0</v>
      </c>
      <c r="DV270">
        <v>0</v>
      </c>
      <c r="DW270">
        <v>0</v>
      </c>
      <c r="DX270">
        <v>0</v>
      </c>
      <c r="DY270">
        <v>0</v>
      </c>
      <c r="DZ270">
        <v>0</v>
      </c>
      <c r="EA270">
        <v>0</v>
      </c>
      <c r="EB270">
        <v>0</v>
      </c>
      <c r="EC270">
        <v>0</v>
      </c>
      <c r="ED270">
        <v>0</v>
      </c>
      <c r="EE270">
        <v>0</v>
      </c>
      <c r="EF270">
        <v>0</v>
      </c>
      <c r="EG270">
        <v>0</v>
      </c>
      <c r="EH270">
        <v>0</v>
      </c>
      <c r="EI270">
        <v>0</v>
      </c>
      <c r="EJ270">
        <v>0</v>
      </c>
      <c r="EK270">
        <v>0</v>
      </c>
      <c r="EL270">
        <v>0</v>
      </c>
      <c r="EM270">
        <v>0</v>
      </c>
      <c r="EN270">
        <v>0</v>
      </c>
      <c r="EO270">
        <v>0</v>
      </c>
      <c r="EP270">
        <v>0</v>
      </c>
      <c r="EQ270">
        <v>0</v>
      </c>
      <c r="ER270">
        <v>0</v>
      </c>
      <c r="ES270">
        <v>0</v>
      </c>
      <c r="ET270">
        <v>0</v>
      </c>
      <c r="EU270">
        <v>0</v>
      </c>
      <c r="EV270">
        <v>0</v>
      </c>
      <c r="EW270">
        <v>0</v>
      </c>
      <c r="EX270">
        <v>0</v>
      </c>
      <c r="EY270">
        <v>0</v>
      </c>
      <c r="EZ270">
        <v>0</v>
      </c>
      <c r="FA270">
        <v>0</v>
      </c>
      <c r="FB270">
        <v>0</v>
      </c>
      <c r="FC270">
        <v>0</v>
      </c>
      <c r="FD270">
        <v>0</v>
      </c>
      <c r="FE270">
        <v>0</v>
      </c>
      <c r="FF270">
        <v>0</v>
      </c>
      <c r="FG270">
        <v>0</v>
      </c>
      <c r="FH270">
        <v>0</v>
      </c>
      <c r="FI270">
        <v>0</v>
      </c>
      <c r="FJ270">
        <v>0</v>
      </c>
      <c r="FK270">
        <v>0</v>
      </c>
      <c r="FL270">
        <v>0</v>
      </c>
      <c r="FM270">
        <v>0</v>
      </c>
      <c r="FN270">
        <v>0</v>
      </c>
      <c r="FO270">
        <v>0</v>
      </c>
      <c r="FP270">
        <v>0</v>
      </c>
      <c r="FQ270">
        <v>0</v>
      </c>
      <c r="FR270">
        <v>0</v>
      </c>
      <c r="FS270">
        <v>0</v>
      </c>
    </row>
    <row r="271" spans="1:175" x14ac:dyDescent="0.2">
      <c r="A271" t="s">
        <v>194</v>
      </c>
      <c r="B271" t="s">
        <v>202</v>
      </c>
      <c r="C271">
        <v>42257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BX271">
        <v>0</v>
      </c>
      <c r="BY271">
        <v>0</v>
      </c>
      <c r="BZ271">
        <v>0</v>
      </c>
      <c r="CA271">
        <v>0</v>
      </c>
      <c r="CB271">
        <v>0</v>
      </c>
      <c r="CC271">
        <v>0</v>
      </c>
      <c r="CD271">
        <v>0</v>
      </c>
      <c r="CE271">
        <v>0</v>
      </c>
      <c r="CF271">
        <v>0</v>
      </c>
      <c r="CG271">
        <v>0</v>
      </c>
      <c r="CH271">
        <v>0</v>
      </c>
      <c r="CI271">
        <v>0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0</v>
      </c>
      <c r="CP271">
        <v>0</v>
      </c>
      <c r="CQ271">
        <v>0</v>
      </c>
      <c r="CR271">
        <v>0</v>
      </c>
      <c r="CS271">
        <v>0</v>
      </c>
      <c r="CT271">
        <v>0</v>
      </c>
      <c r="CU271">
        <v>0</v>
      </c>
      <c r="CV271">
        <v>0</v>
      </c>
      <c r="CW271">
        <v>0</v>
      </c>
      <c r="CX271">
        <v>0</v>
      </c>
      <c r="CY271">
        <v>0</v>
      </c>
      <c r="CZ271">
        <v>0</v>
      </c>
      <c r="DA271">
        <v>0</v>
      </c>
      <c r="DB271">
        <v>0</v>
      </c>
      <c r="DC271">
        <v>0</v>
      </c>
      <c r="DD271">
        <v>0</v>
      </c>
      <c r="DE271">
        <v>0</v>
      </c>
      <c r="DF271">
        <v>0</v>
      </c>
      <c r="DG271">
        <v>0</v>
      </c>
      <c r="DH271">
        <v>0</v>
      </c>
      <c r="DI271">
        <v>0</v>
      </c>
      <c r="DJ271">
        <v>0</v>
      </c>
      <c r="DK271">
        <v>0</v>
      </c>
      <c r="DL271">
        <v>0</v>
      </c>
      <c r="DM271">
        <v>0</v>
      </c>
      <c r="DN271">
        <v>0</v>
      </c>
      <c r="DO271">
        <v>0</v>
      </c>
      <c r="DP271">
        <v>0</v>
      </c>
      <c r="DQ271">
        <v>0</v>
      </c>
      <c r="DR271">
        <v>0</v>
      </c>
      <c r="DS271">
        <v>0</v>
      </c>
      <c r="DT271">
        <v>0</v>
      </c>
      <c r="DU271">
        <v>0</v>
      </c>
      <c r="DV271">
        <v>0</v>
      </c>
      <c r="DW271">
        <v>0</v>
      </c>
      <c r="DX271">
        <v>0</v>
      </c>
      <c r="DY271">
        <v>0</v>
      </c>
      <c r="DZ271">
        <v>0</v>
      </c>
      <c r="EA271">
        <v>0</v>
      </c>
      <c r="EB271">
        <v>0</v>
      </c>
      <c r="EC271">
        <v>0</v>
      </c>
      <c r="ED271">
        <v>0</v>
      </c>
      <c r="EE271">
        <v>0</v>
      </c>
      <c r="EF271">
        <v>0</v>
      </c>
      <c r="EG271">
        <v>0</v>
      </c>
      <c r="EH271">
        <v>0</v>
      </c>
      <c r="EI271">
        <v>0</v>
      </c>
      <c r="EJ271">
        <v>0</v>
      </c>
      <c r="EK271">
        <v>0</v>
      </c>
      <c r="EL271">
        <v>0</v>
      </c>
      <c r="EM271">
        <v>0</v>
      </c>
      <c r="EN271">
        <v>0</v>
      </c>
      <c r="EO271">
        <v>0</v>
      </c>
      <c r="EP271">
        <v>0</v>
      </c>
      <c r="EQ271">
        <v>0</v>
      </c>
      <c r="ER271">
        <v>0</v>
      </c>
      <c r="ES271">
        <v>0</v>
      </c>
      <c r="ET271">
        <v>0</v>
      </c>
      <c r="EU271">
        <v>0</v>
      </c>
      <c r="EV271">
        <v>0</v>
      </c>
      <c r="EW271">
        <v>0</v>
      </c>
      <c r="EX271">
        <v>0</v>
      </c>
      <c r="EY271">
        <v>0</v>
      </c>
      <c r="EZ271">
        <v>0</v>
      </c>
      <c r="FA271">
        <v>0</v>
      </c>
      <c r="FB271">
        <v>0</v>
      </c>
      <c r="FC271">
        <v>0</v>
      </c>
      <c r="FD271">
        <v>0</v>
      </c>
      <c r="FE271">
        <v>0</v>
      </c>
      <c r="FF271">
        <v>0</v>
      </c>
      <c r="FG271">
        <v>0</v>
      </c>
      <c r="FH271">
        <v>0</v>
      </c>
      <c r="FI271">
        <v>0</v>
      </c>
      <c r="FJ271">
        <v>0</v>
      </c>
      <c r="FK271">
        <v>0</v>
      </c>
      <c r="FL271">
        <v>0</v>
      </c>
      <c r="FM271">
        <v>0</v>
      </c>
      <c r="FN271">
        <v>0</v>
      </c>
      <c r="FO271">
        <v>0</v>
      </c>
      <c r="FP271">
        <v>0</v>
      </c>
      <c r="FQ271">
        <v>0</v>
      </c>
      <c r="FR271">
        <v>0</v>
      </c>
      <c r="FS271">
        <v>0</v>
      </c>
    </row>
    <row r="272" spans="1:175" x14ac:dyDescent="0.2">
      <c r="A272" t="s">
        <v>194</v>
      </c>
      <c r="B272" t="s">
        <v>202</v>
      </c>
      <c r="C272">
        <v>42258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BX272">
        <v>0</v>
      </c>
      <c r="BY272">
        <v>0</v>
      </c>
      <c r="BZ272">
        <v>0</v>
      </c>
      <c r="CA272">
        <v>0</v>
      </c>
      <c r="CB272">
        <v>0</v>
      </c>
      <c r="CC272">
        <v>0</v>
      </c>
      <c r="CD272">
        <v>0</v>
      </c>
      <c r="CE272">
        <v>0</v>
      </c>
      <c r="CF272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0</v>
      </c>
      <c r="CM272">
        <v>0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0</v>
      </c>
      <c r="CZ272">
        <v>0</v>
      </c>
      <c r="DA272">
        <v>0</v>
      </c>
      <c r="DB272">
        <v>0</v>
      </c>
      <c r="DC272">
        <v>0</v>
      </c>
      <c r="DD272">
        <v>0</v>
      </c>
      <c r="DE272">
        <v>0</v>
      </c>
      <c r="DF272">
        <v>0</v>
      </c>
      <c r="DG272">
        <v>0</v>
      </c>
      <c r="DH272">
        <v>0</v>
      </c>
      <c r="DI272">
        <v>0</v>
      </c>
      <c r="DJ272">
        <v>0</v>
      </c>
      <c r="DK272">
        <v>0</v>
      </c>
      <c r="DL272">
        <v>0</v>
      </c>
      <c r="DM272">
        <v>0</v>
      </c>
      <c r="DN272">
        <v>0</v>
      </c>
      <c r="DO272">
        <v>0</v>
      </c>
      <c r="DP272">
        <v>0</v>
      </c>
      <c r="DQ272">
        <v>0</v>
      </c>
      <c r="DR272">
        <v>0</v>
      </c>
      <c r="DS272">
        <v>0</v>
      </c>
      <c r="DT272">
        <v>0</v>
      </c>
      <c r="DU272">
        <v>0</v>
      </c>
      <c r="DV272">
        <v>0</v>
      </c>
      <c r="DW272">
        <v>0</v>
      </c>
      <c r="DX272">
        <v>0</v>
      </c>
      <c r="DY272">
        <v>0</v>
      </c>
      <c r="DZ272">
        <v>0</v>
      </c>
      <c r="EA272">
        <v>0</v>
      </c>
      <c r="EB272">
        <v>0</v>
      </c>
      <c r="EC272">
        <v>0</v>
      </c>
      <c r="ED272">
        <v>0</v>
      </c>
      <c r="EE272">
        <v>0</v>
      </c>
      <c r="EF272">
        <v>0</v>
      </c>
      <c r="EG272">
        <v>0</v>
      </c>
      <c r="EH272">
        <v>0</v>
      </c>
      <c r="EI272">
        <v>0</v>
      </c>
      <c r="EJ272">
        <v>0</v>
      </c>
      <c r="EK272">
        <v>0</v>
      </c>
      <c r="EL272">
        <v>0</v>
      </c>
      <c r="EM272">
        <v>0</v>
      </c>
      <c r="EN272">
        <v>0</v>
      </c>
      <c r="EO272">
        <v>0</v>
      </c>
      <c r="EP272">
        <v>0</v>
      </c>
      <c r="EQ272">
        <v>0</v>
      </c>
      <c r="ER272">
        <v>0</v>
      </c>
      <c r="ES272">
        <v>0</v>
      </c>
      <c r="ET272">
        <v>0</v>
      </c>
      <c r="EU272">
        <v>0</v>
      </c>
      <c r="EV272">
        <v>0</v>
      </c>
      <c r="EW272">
        <v>0</v>
      </c>
      <c r="EX272">
        <v>0</v>
      </c>
      <c r="EY272">
        <v>0</v>
      </c>
      <c r="EZ272">
        <v>0</v>
      </c>
      <c r="FA272">
        <v>0</v>
      </c>
      <c r="FB272">
        <v>0</v>
      </c>
      <c r="FC272">
        <v>0</v>
      </c>
      <c r="FD272">
        <v>0</v>
      </c>
      <c r="FE272">
        <v>0</v>
      </c>
      <c r="FF272">
        <v>0</v>
      </c>
      <c r="FG272">
        <v>0</v>
      </c>
      <c r="FH272">
        <v>0</v>
      </c>
      <c r="FI272">
        <v>0</v>
      </c>
      <c r="FJ272">
        <v>0</v>
      </c>
      <c r="FK272">
        <v>0</v>
      </c>
      <c r="FL272">
        <v>0</v>
      </c>
      <c r="FM272">
        <v>0</v>
      </c>
      <c r="FN272">
        <v>0</v>
      </c>
      <c r="FO272">
        <v>0</v>
      </c>
      <c r="FP272">
        <v>0</v>
      </c>
      <c r="FQ272">
        <v>0</v>
      </c>
      <c r="FR272">
        <v>0</v>
      </c>
      <c r="FS272">
        <v>0</v>
      </c>
    </row>
    <row r="273" spans="1:175" x14ac:dyDescent="0.2">
      <c r="A273" t="s">
        <v>194</v>
      </c>
      <c r="B273" t="s">
        <v>202</v>
      </c>
      <c r="C273" t="s">
        <v>2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BX273">
        <v>0</v>
      </c>
      <c r="BY273">
        <v>0</v>
      </c>
      <c r="BZ273">
        <v>0</v>
      </c>
      <c r="CA273">
        <v>0</v>
      </c>
      <c r="CB273">
        <v>0</v>
      </c>
      <c r="CC273">
        <v>0</v>
      </c>
      <c r="CD273">
        <v>0</v>
      </c>
      <c r="CE273">
        <v>0</v>
      </c>
      <c r="CF273">
        <v>0</v>
      </c>
      <c r="CG273">
        <v>0</v>
      </c>
      <c r="CH273">
        <v>0</v>
      </c>
      <c r="CI273">
        <v>0</v>
      </c>
      <c r="CJ273">
        <v>0</v>
      </c>
      <c r="CK273">
        <v>0</v>
      </c>
      <c r="CL273">
        <v>0</v>
      </c>
      <c r="CM273">
        <v>0</v>
      </c>
      <c r="CN273">
        <v>0</v>
      </c>
      <c r="CO273">
        <v>0</v>
      </c>
      <c r="CP273">
        <v>0</v>
      </c>
      <c r="CQ273">
        <v>0</v>
      </c>
      <c r="CR273">
        <v>0</v>
      </c>
      <c r="CS273">
        <v>0</v>
      </c>
      <c r="CT273">
        <v>0</v>
      </c>
      <c r="CU273">
        <v>0</v>
      </c>
      <c r="CV273">
        <v>0</v>
      </c>
      <c r="CW273">
        <v>0</v>
      </c>
      <c r="CX273">
        <v>0</v>
      </c>
      <c r="CY273">
        <v>0</v>
      </c>
      <c r="CZ273">
        <v>0</v>
      </c>
      <c r="DA273">
        <v>0</v>
      </c>
      <c r="DB273">
        <v>0</v>
      </c>
      <c r="DC273">
        <v>0</v>
      </c>
      <c r="DD273">
        <v>0</v>
      </c>
      <c r="DE273">
        <v>0</v>
      </c>
      <c r="DF273">
        <v>0</v>
      </c>
      <c r="DG273">
        <v>0</v>
      </c>
      <c r="DH273">
        <v>0</v>
      </c>
      <c r="DI273">
        <v>0</v>
      </c>
      <c r="DJ273">
        <v>0</v>
      </c>
      <c r="DK273">
        <v>0</v>
      </c>
      <c r="DL273">
        <v>0</v>
      </c>
      <c r="DM273">
        <v>0</v>
      </c>
      <c r="DN273">
        <v>0</v>
      </c>
      <c r="DO273">
        <v>0</v>
      </c>
      <c r="DP273">
        <v>0</v>
      </c>
      <c r="DQ273">
        <v>0</v>
      </c>
      <c r="DR273">
        <v>0</v>
      </c>
      <c r="DS273">
        <v>0</v>
      </c>
      <c r="DT273">
        <v>0</v>
      </c>
      <c r="DU273">
        <v>0</v>
      </c>
      <c r="DV273">
        <v>0</v>
      </c>
      <c r="DW273">
        <v>0</v>
      </c>
      <c r="DX273">
        <v>0</v>
      </c>
      <c r="DY273">
        <v>0</v>
      </c>
      <c r="DZ273">
        <v>0</v>
      </c>
      <c r="EA273">
        <v>0</v>
      </c>
      <c r="EB273">
        <v>0</v>
      </c>
      <c r="EC273">
        <v>0</v>
      </c>
      <c r="ED273">
        <v>0</v>
      </c>
      <c r="EE273">
        <v>0</v>
      </c>
      <c r="EF273">
        <v>0</v>
      </c>
      <c r="EG273">
        <v>0</v>
      </c>
      <c r="EH273">
        <v>0</v>
      </c>
      <c r="EI273">
        <v>0</v>
      </c>
      <c r="EJ273">
        <v>0</v>
      </c>
      <c r="EK273">
        <v>0</v>
      </c>
      <c r="EL273">
        <v>0</v>
      </c>
      <c r="EM273">
        <v>0</v>
      </c>
      <c r="EN273">
        <v>0</v>
      </c>
      <c r="EO273">
        <v>0</v>
      </c>
      <c r="EP273">
        <v>0</v>
      </c>
      <c r="EQ273">
        <v>0</v>
      </c>
      <c r="ER273">
        <v>0</v>
      </c>
      <c r="ES273">
        <v>0</v>
      </c>
      <c r="ET273">
        <v>0</v>
      </c>
      <c r="EU273">
        <v>0</v>
      </c>
      <c r="EV273">
        <v>0</v>
      </c>
      <c r="EW273">
        <v>0</v>
      </c>
      <c r="EX273">
        <v>0</v>
      </c>
      <c r="EY273">
        <v>0</v>
      </c>
      <c r="EZ273">
        <v>0</v>
      </c>
      <c r="FA273">
        <v>0</v>
      </c>
      <c r="FB273">
        <v>0</v>
      </c>
      <c r="FC273">
        <v>0</v>
      </c>
      <c r="FD273">
        <v>0</v>
      </c>
      <c r="FE273">
        <v>0</v>
      </c>
      <c r="FF273">
        <v>0</v>
      </c>
      <c r="FG273">
        <v>0</v>
      </c>
      <c r="FH273">
        <v>0</v>
      </c>
      <c r="FI273">
        <v>0</v>
      </c>
      <c r="FJ273">
        <v>0</v>
      </c>
      <c r="FK273">
        <v>0</v>
      </c>
      <c r="FL273">
        <v>0</v>
      </c>
      <c r="FM273">
        <v>0</v>
      </c>
      <c r="FN273">
        <v>0</v>
      </c>
      <c r="FO273">
        <v>0</v>
      </c>
      <c r="FP273">
        <v>0</v>
      </c>
      <c r="FQ273">
        <v>0</v>
      </c>
      <c r="FR273">
        <v>0</v>
      </c>
      <c r="FS273">
        <v>0</v>
      </c>
    </row>
    <row r="274" spans="1:175" x14ac:dyDescent="0.2">
      <c r="A274" t="s">
        <v>194</v>
      </c>
      <c r="B274" t="s">
        <v>204</v>
      </c>
      <c r="C274">
        <v>42167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BX274">
        <v>0</v>
      </c>
      <c r="BY274">
        <v>0</v>
      </c>
      <c r="BZ274">
        <v>0</v>
      </c>
      <c r="CA274">
        <v>0</v>
      </c>
      <c r="CB274">
        <v>0</v>
      </c>
      <c r="CC274">
        <v>0</v>
      </c>
      <c r="CD274">
        <v>0</v>
      </c>
      <c r="CE274">
        <v>0</v>
      </c>
      <c r="CF274">
        <v>0</v>
      </c>
      <c r="CG274">
        <v>0</v>
      </c>
      <c r="CH274">
        <v>0</v>
      </c>
      <c r="CI274">
        <v>0</v>
      </c>
      <c r="CJ274">
        <v>0</v>
      </c>
      <c r="CK274">
        <v>0</v>
      </c>
      <c r="CL274">
        <v>0</v>
      </c>
      <c r="CM274">
        <v>0</v>
      </c>
      <c r="CN274">
        <v>0</v>
      </c>
      <c r="CO274">
        <v>0</v>
      </c>
      <c r="CP274">
        <v>0</v>
      </c>
      <c r="CQ274">
        <v>0</v>
      </c>
      <c r="CR274">
        <v>0</v>
      </c>
      <c r="CS274">
        <v>0</v>
      </c>
      <c r="CT274">
        <v>0</v>
      </c>
      <c r="CU274">
        <v>0</v>
      </c>
      <c r="CV274">
        <v>0</v>
      </c>
      <c r="CW274">
        <v>0</v>
      </c>
      <c r="CX274">
        <v>0</v>
      </c>
      <c r="CY274">
        <v>0</v>
      </c>
      <c r="CZ274">
        <v>0</v>
      </c>
      <c r="DA274">
        <v>0</v>
      </c>
      <c r="DB274">
        <v>0</v>
      </c>
      <c r="DC274">
        <v>0</v>
      </c>
      <c r="DD274">
        <v>0</v>
      </c>
      <c r="DE274">
        <v>0</v>
      </c>
      <c r="DF274">
        <v>0</v>
      </c>
      <c r="DG274">
        <v>0</v>
      </c>
      <c r="DH274">
        <v>0</v>
      </c>
      <c r="DI274">
        <v>0</v>
      </c>
      <c r="DJ274">
        <v>0</v>
      </c>
      <c r="DK274">
        <v>0</v>
      </c>
      <c r="DL274">
        <v>0</v>
      </c>
      <c r="DM274">
        <v>0</v>
      </c>
      <c r="DN274">
        <v>0</v>
      </c>
      <c r="DO274">
        <v>0</v>
      </c>
      <c r="DP274">
        <v>0</v>
      </c>
      <c r="DQ274">
        <v>0</v>
      </c>
      <c r="DR274">
        <v>0</v>
      </c>
      <c r="DS274">
        <v>0</v>
      </c>
      <c r="DT274">
        <v>0</v>
      </c>
      <c r="DU274">
        <v>0</v>
      </c>
      <c r="DV274">
        <v>0</v>
      </c>
      <c r="DW274">
        <v>0</v>
      </c>
      <c r="DX274">
        <v>0</v>
      </c>
      <c r="DY274">
        <v>0</v>
      </c>
      <c r="DZ274">
        <v>0</v>
      </c>
      <c r="EA274">
        <v>0</v>
      </c>
      <c r="EB274">
        <v>0</v>
      </c>
      <c r="EC274">
        <v>0</v>
      </c>
      <c r="ED274">
        <v>0</v>
      </c>
      <c r="EE274">
        <v>0</v>
      </c>
      <c r="EF274">
        <v>0</v>
      </c>
      <c r="EG274">
        <v>0</v>
      </c>
      <c r="EH274">
        <v>0</v>
      </c>
      <c r="EI274">
        <v>0</v>
      </c>
      <c r="EJ274">
        <v>0</v>
      </c>
      <c r="EK274">
        <v>0</v>
      </c>
      <c r="EL274">
        <v>0</v>
      </c>
      <c r="EM274">
        <v>0</v>
      </c>
      <c r="EN274">
        <v>0</v>
      </c>
      <c r="EO274">
        <v>0</v>
      </c>
      <c r="EP274">
        <v>0</v>
      </c>
      <c r="EQ274">
        <v>0</v>
      </c>
      <c r="ER274">
        <v>0</v>
      </c>
      <c r="ES274">
        <v>0</v>
      </c>
      <c r="ET274">
        <v>0</v>
      </c>
      <c r="EU274">
        <v>0</v>
      </c>
      <c r="EV274">
        <v>0</v>
      </c>
      <c r="EW274">
        <v>0</v>
      </c>
      <c r="EX274">
        <v>0</v>
      </c>
      <c r="EY274">
        <v>0</v>
      </c>
      <c r="EZ274">
        <v>0</v>
      </c>
      <c r="FA274">
        <v>0</v>
      </c>
      <c r="FB274">
        <v>0</v>
      </c>
      <c r="FC274">
        <v>0</v>
      </c>
      <c r="FD274">
        <v>0</v>
      </c>
      <c r="FE274">
        <v>0</v>
      </c>
      <c r="FF274">
        <v>0</v>
      </c>
      <c r="FG274">
        <v>0</v>
      </c>
      <c r="FH274">
        <v>0</v>
      </c>
      <c r="FI274">
        <v>0</v>
      </c>
      <c r="FJ274">
        <v>0</v>
      </c>
      <c r="FK274">
        <v>0</v>
      </c>
      <c r="FL274">
        <v>0</v>
      </c>
      <c r="FM274">
        <v>0</v>
      </c>
      <c r="FN274">
        <v>0</v>
      </c>
      <c r="FO274">
        <v>0</v>
      </c>
      <c r="FP274">
        <v>0</v>
      </c>
      <c r="FQ274">
        <v>0</v>
      </c>
      <c r="FR274">
        <v>0</v>
      </c>
      <c r="FS274">
        <v>0</v>
      </c>
    </row>
    <row r="275" spans="1:175" x14ac:dyDescent="0.2">
      <c r="A275" t="s">
        <v>194</v>
      </c>
      <c r="B275" t="s">
        <v>204</v>
      </c>
      <c r="C275">
        <v>42180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0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BX275">
        <v>0</v>
      </c>
      <c r="BY275">
        <v>0</v>
      </c>
      <c r="BZ275">
        <v>0</v>
      </c>
      <c r="CA275">
        <v>0</v>
      </c>
      <c r="CB275">
        <v>0</v>
      </c>
      <c r="CC275">
        <v>0</v>
      </c>
      <c r="CD275">
        <v>0</v>
      </c>
      <c r="CE275">
        <v>0</v>
      </c>
      <c r="CF275">
        <v>0</v>
      </c>
      <c r="CG275">
        <v>0</v>
      </c>
      <c r="CH275">
        <v>0</v>
      </c>
      <c r="CI275">
        <v>0</v>
      </c>
      <c r="CJ275">
        <v>0</v>
      </c>
      <c r="CK275">
        <v>0</v>
      </c>
      <c r="CL275">
        <v>0</v>
      </c>
      <c r="CM275">
        <v>0</v>
      </c>
      <c r="CN275">
        <v>0</v>
      </c>
      <c r="CO275">
        <v>0</v>
      </c>
      <c r="CP275">
        <v>0</v>
      </c>
      <c r="CQ275">
        <v>0</v>
      </c>
      <c r="CR275">
        <v>0</v>
      </c>
      <c r="CS275">
        <v>0</v>
      </c>
      <c r="CT275">
        <v>0</v>
      </c>
      <c r="CU275">
        <v>0</v>
      </c>
      <c r="CV275">
        <v>0</v>
      </c>
      <c r="CW275">
        <v>0</v>
      </c>
      <c r="CX275">
        <v>0</v>
      </c>
      <c r="CY275">
        <v>0</v>
      </c>
      <c r="CZ275">
        <v>0</v>
      </c>
      <c r="DA275">
        <v>0</v>
      </c>
      <c r="DB275">
        <v>0</v>
      </c>
      <c r="DC275">
        <v>0</v>
      </c>
      <c r="DD275">
        <v>0</v>
      </c>
      <c r="DE275">
        <v>0</v>
      </c>
      <c r="DF275">
        <v>0</v>
      </c>
      <c r="DG275">
        <v>0</v>
      </c>
      <c r="DH275">
        <v>0</v>
      </c>
      <c r="DI275">
        <v>0</v>
      </c>
      <c r="DJ275">
        <v>0</v>
      </c>
      <c r="DK275">
        <v>0</v>
      </c>
      <c r="DL275">
        <v>0</v>
      </c>
      <c r="DM275">
        <v>0</v>
      </c>
      <c r="DN275">
        <v>0</v>
      </c>
      <c r="DO275">
        <v>0</v>
      </c>
      <c r="DP275">
        <v>0</v>
      </c>
      <c r="DQ275">
        <v>0</v>
      </c>
      <c r="DR275">
        <v>0</v>
      </c>
      <c r="DS275">
        <v>0</v>
      </c>
      <c r="DT275">
        <v>0</v>
      </c>
      <c r="DU275">
        <v>0</v>
      </c>
      <c r="DV275">
        <v>0</v>
      </c>
      <c r="DW275">
        <v>0</v>
      </c>
      <c r="DX275">
        <v>0</v>
      </c>
      <c r="DY275">
        <v>0</v>
      </c>
      <c r="DZ275">
        <v>0</v>
      </c>
      <c r="EA275">
        <v>0</v>
      </c>
      <c r="EB275">
        <v>0</v>
      </c>
      <c r="EC275">
        <v>0</v>
      </c>
      <c r="ED275">
        <v>0</v>
      </c>
      <c r="EE275">
        <v>0</v>
      </c>
      <c r="EF275">
        <v>0</v>
      </c>
      <c r="EG275">
        <v>0</v>
      </c>
      <c r="EH275">
        <v>0</v>
      </c>
      <c r="EI275">
        <v>0</v>
      </c>
      <c r="EJ275">
        <v>0</v>
      </c>
      <c r="EK275">
        <v>0</v>
      </c>
      <c r="EL275">
        <v>0</v>
      </c>
      <c r="EM275">
        <v>0</v>
      </c>
      <c r="EN275">
        <v>0</v>
      </c>
      <c r="EO275">
        <v>0</v>
      </c>
      <c r="EP275">
        <v>0</v>
      </c>
      <c r="EQ275">
        <v>0</v>
      </c>
      <c r="ER275">
        <v>0</v>
      </c>
      <c r="ES275">
        <v>0</v>
      </c>
      <c r="ET275">
        <v>0</v>
      </c>
      <c r="EU275">
        <v>0</v>
      </c>
      <c r="EV275">
        <v>0</v>
      </c>
      <c r="EW275">
        <v>0</v>
      </c>
      <c r="EX275">
        <v>0</v>
      </c>
      <c r="EY275">
        <v>0</v>
      </c>
      <c r="EZ275">
        <v>0</v>
      </c>
      <c r="FA275">
        <v>0</v>
      </c>
      <c r="FB275">
        <v>0</v>
      </c>
      <c r="FC275">
        <v>0</v>
      </c>
      <c r="FD275">
        <v>0</v>
      </c>
      <c r="FE275">
        <v>0</v>
      </c>
      <c r="FF275">
        <v>0</v>
      </c>
      <c r="FG275">
        <v>0</v>
      </c>
      <c r="FH275">
        <v>0</v>
      </c>
      <c r="FI275">
        <v>0</v>
      </c>
      <c r="FJ275">
        <v>0</v>
      </c>
      <c r="FK275">
        <v>0</v>
      </c>
      <c r="FL275">
        <v>0</v>
      </c>
      <c r="FM275">
        <v>0</v>
      </c>
      <c r="FN275">
        <v>0</v>
      </c>
      <c r="FO275">
        <v>0</v>
      </c>
      <c r="FP275">
        <v>0</v>
      </c>
      <c r="FQ275">
        <v>0</v>
      </c>
      <c r="FR275">
        <v>0</v>
      </c>
      <c r="FS275">
        <v>0</v>
      </c>
    </row>
    <row r="276" spans="1:175" x14ac:dyDescent="0.2">
      <c r="A276" t="s">
        <v>194</v>
      </c>
      <c r="B276" t="s">
        <v>204</v>
      </c>
      <c r="C276">
        <v>42181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BX276">
        <v>0</v>
      </c>
      <c r="BY276">
        <v>0</v>
      </c>
      <c r="BZ276">
        <v>0</v>
      </c>
      <c r="CA276">
        <v>0</v>
      </c>
      <c r="CB276">
        <v>0</v>
      </c>
      <c r="CC276">
        <v>0</v>
      </c>
      <c r="CD276">
        <v>0</v>
      </c>
      <c r="CE276">
        <v>0</v>
      </c>
      <c r="CF276">
        <v>0</v>
      </c>
      <c r="CG276">
        <v>0</v>
      </c>
      <c r="CH276">
        <v>0</v>
      </c>
      <c r="CI276">
        <v>0</v>
      </c>
      <c r="CJ276">
        <v>0</v>
      </c>
      <c r="CK276">
        <v>0</v>
      </c>
      <c r="CL276">
        <v>0</v>
      </c>
      <c r="CM276">
        <v>0</v>
      </c>
      <c r="CN276">
        <v>0</v>
      </c>
      <c r="CO276">
        <v>0</v>
      </c>
      <c r="CP276">
        <v>0</v>
      </c>
      <c r="CQ276">
        <v>0</v>
      </c>
      <c r="CR276">
        <v>0</v>
      </c>
      <c r="CS276">
        <v>0</v>
      </c>
      <c r="CT276">
        <v>0</v>
      </c>
      <c r="CU276">
        <v>0</v>
      </c>
      <c r="CV276">
        <v>0</v>
      </c>
      <c r="CW276">
        <v>0</v>
      </c>
      <c r="CX276">
        <v>0</v>
      </c>
      <c r="CY276">
        <v>0</v>
      </c>
      <c r="CZ276">
        <v>0</v>
      </c>
      <c r="DA276">
        <v>0</v>
      </c>
      <c r="DB276">
        <v>0</v>
      </c>
      <c r="DC276">
        <v>0</v>
      </c>
      <c r="DD276">
        <v>0</v>
      </c>
      <c r="DE276">
        <v>0</v>
      </c>
      <c r="DF276">
        <v>0</v>
      </c>
      <c r="DG276">
        <v>0</v>
      </c>
      <c r="DH276">
        <v>0</v>
      </c>
      <c r="DI276">
        <v>0</v>
      </c>
      <c r="DJ276">
        <v>0</v>
      </c>
      <c r="DK276">
        <v>0</v>
      </c>
      <c r="DL276">
        <v>0</v>
      </c>
      <c r="DM276">
        <v>0</v>
      </c>
      <c r="DN276">
        <v>0</v>
      </c>
      <c r="DO276">
        <v>0</v>
      </c>
      <c r="DP276">
        <v>0</v>
      </c>
      <c r="DQ276">
        <v>0</v>
      </c>
      <c r="DR276">
        <v>0</v>
      </c>
      <c r="DS276">
        <v>0</v>
      </c>
      <c r="DT276">
        <v>0</v>
      </c>
      <c r="DU276">
        <v>0</v>
      </c>
      <c r="DV276">
        <v>0</v>
      </c>
      <c r="DW276">
        <v>0</v>
      </c>
      <c r="DX276">
        <v>0</v>
      </c>
      <c r="DY276">
        <v>0</v>
      </c>
      <c r="DZ276">
        <v>0</v>
      </c>
      <c r="EA276">
        <v>0</v>
      </c>
      <c r="EB276">
        <v>0</v>
      </c>
      <c r="EC276">
        <v>0</v>
      </c>
      <c r="ED276">
        <v>0</v>
      </c>
      <c r="EE276">
        <v>0</v>
      </c>
      <c r="EF276">
        <v>0</v>
      </c>
      <c r="EG276">
        <v>0</v>
      </c>
      <c r="EH276">
        <v>0</v>
      </c>
      <c r="EI276">
        <v>0</v>
      </c>
      <c r="EJ276">
        <v>0</v>
      </c>
      <c r="EK276">
        <v>0</v>
      </c>
      <c r="EL276">
        <v>0</v>
      </c>
      <c r="EM276">
        <v>0</v>
      </c>
      <c r="EN276">
        <v>0</v>
      </c>
      <c r="EO276">
        <v>0</v>
      </c>
      <c r="EP276">
        <v>0</v>
      </c>
      <c r="EQ276">
        <v>0</v>
      </c>
      <c r="ER276">
        <v>0</v>
      </c>
      <c r="ES276">
        <v>0</v>
      </c>
      <c r="ET276">
        <v>0</v>
      </c>
      <c r="EU276">
        <v>0</v>
      </c>
      <c r="EV276">
        <v>0</v>
      </c>
      <c r="EW276">
        <v>0</v>
      </c>
      <c r="EX276">
        <v>0</v>
      </c>
      <c r="EY276">
        <v>0</v>
      </c>
      <c r="EZ276">
        <v>0</v>
      </c>
      <c r="FA276">
        <v>0</v>
      </c>
      <c r="FB276">
        <v>0</v>
      </c>
      <c r="FC276">
        <v>0</v>
      </c>
      <c r="FD276">
        <v>0</v>
      </c>
      <c r="FE276">
        <v>0</v>
      </c>
      <c r="FF276">
        <v>0</v>
      </c>
      <c r="FG276">
        <v>0</v>
      </c>
      <c r="FH276">
        <v>0</v>
      </c>
      <c r="FI276">
        <v>0</v>
      </c>
      <c r="FJ276">
        <v>0</v>
      </c>
      <c r="FK276">
        <v>0</v>
      </c>
      <c r="FL276">
        <v>0</v>
      </c>
      <c r="FM276">
        <v>0</v>
      </c>
      <c r="FN276">
        <v>0</v>
      </c>
      <c r="FO276">
        <v>0</v>
      </c>
      <c r="FP276">
        <v>0</v>
      </c>
      <c r="FQ276">
        <v>0</v>
      </c>
      <c r="FR276">
        <v>0</v>
      </c>
      <c r="FS276">
        <v>0</v>
      </c>
    </row>
    <row r="277" spans="1:175" x14ac:dyDescent="0.2">
      <c r="A277" t="s">
        <v>194</v>
      </c>
      <c r="B277" t="s">
        <v>204</v>
      </c>
      <c r="C277">
        <v>42185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0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BX277">
        <v>0</v>
      </c>
      <c r="BY277">
        <v>0</v>
      </c>
      <c r="BZ277">
        <v>0</v>
      </c>
      <c r="CA277">
        <v>0</v>
      </c>
      <c r="CB277">
        <v>0</v>
      </c>
      <c r="CC277">
        <v>0</v>
      </c>
      <c r="CD277">
        <v>0</v>
      </c>
      <c r="CE277">
        <v>0</v>
      </c>
      <c r="CF277">
        <v>0</v>
      </c>
      <c r="CG277">
        <v>0</v>
      </c>
      <c r="CH277">
        <v>0</v>
      </c>
      <c r="CI277">
        <v>0</v>
      </c>
      <c r="CJ277">
        <v>0</v>
      </c>
      <c r="CK277">
        <v>0</v>
      </c>
      <c r="CL277">
        <v>0</v>
      </c>
      <c r="CM277">
        <v>0</v>
      </c>
      <c r="CN277">
        <v>0</v>
      </c>
      <c r="CO277">
        <v>0</v>
      </c>
      <c r="CP277">
        <v>0</v>
      </c>
      <c r="CQ277">
        <v>0</v>
      </c>
      <c r="CR277">
        <v>0</v>
      </c>
      <c r="CS277">
        <v>0</v>
      </c>
      <c r="CT277">
        <v>0</v>
      </c>
      <c r="CU277">
        <v>0</v>
      </c>
      <c r="CV277">
        <v>0</v>
      </c>
      <c r="CW277">
        <v>0</v>
      </c>
      <c r="CX277">
        <v>0</v>
      </c>
      <c r="CY277">
        <v>0</v>
      </c>
      <c r="CZ277">
        <v>0</v>
      </c>
      <c r="DA277">
        <v>0</v>
      </c>
      <c r="DB277">
        <v>0</v>
      </c>
      <c r="DC277">
        <v>0</v>
      </c>
      <c r="DD277">
        <v>0</v>
      </c>
      <c r="DE277">
        <v>0</v>
      </c>
      <c r="DF277">
        <v>0</v>
      </c>
      <c r="DG277">
        <v>0</v>
      </c>
      <c r="DH277">
        <v>0</v>
      </c>
      <c r="DI277">
        <v>0</v>
      </c>
      <c r="DJ277">
        <v>0</v>
      </c>
      <c r="DK277">
        <v>0</v>
      </c>
      <c r="DL277">
        <v>0</v>
      </c>
      <c r="DM277">
        <v>0</v>
      </c>
      <c r="DN277">
        <v>0</v>
      </c>
      <c r="DO277">
        <v>0</v>
      </c>
      <c r="DP277">
        <v>0</v>
      </c>
      <c r="DQ277">
        <v>0</v>
      </c>
      <c r="DR277">
        <v>0</v>
      </c>
      <c r="DS277">
        <v>0</v>
      </c>
      <c r="DT277">
        <v>0</v>
      </c>
      <c r="DU277">
        <v>0</v>
      </c>
      <c r="DV277">
        <v>0</v>
      </c>
      <c r="DW277">
        <v>0</v>
      </c>
      <c r="DX277">
        <v>0</v>
      </c>
      <c r="DY277">
        <v>0</v>
      </c>
      <c r="DZ277">
        <v>0</v>
      </c>
      <c r="EA277">
        <v>0</v>
      </c>
      <c r="EB277">
        <v>0</v>
      </c>
      <c r="EC277">
        <v>0</v>
      </c>
      <c r="ED277">
        <v>0</v>
      </c>
      <c r="EE277">
        <v>0</v>
      </c>
      <c r="EF277">
        <v>0</v>
      </c>
      <c r="EG277">
        <v>0</v>
      </c>
      <c r="EH277">
        <v>0</v>
      </c>
      <c r="EI277">
        <v>0</v>
      </c>
      <c r="EJ277">
        <v>0</v>
      </c>
      <c r="EK277">
        <v>0</v>
      </c>
      <c r="EL277">
        <v>0</v>
      </c>
      <c r="EM277">
        <v>0</v>
      </c>
      <c r="EN277">
        <v>0</v>
      </c>
      <c r="EO277">
        <v>0</v>
      </c>
      <c r="EP277">
        <v>0</v>
      </c>
      <c r="EQ277">
        <v>0</v>
      </c>
      <c r="ER277">
        <v>0</v>
      </c>
      <c r="ES277">
        <v>0</v>
      </c>
      <c r="ET277">
        <v>0</v>
      </c>
      <c r="EU277">
        <v>0</v>
      </c>
      <c r="EV277">
        <v>0</v>
      </c>
      <c r="EW277">
        <v>0</v>
      </c>
      <c r="EX277">
        <v>0</v>
      </c>
      <c r="EY277">
        <v>0</v>
      </c>
      <c r="EZ277">
        <v>0</v>
      </c>
      <c r="FA277">
        <v>0</v>
      </c>
      <c r="FB277">
        <v>0</v>
      </c>
      <c r="FC277">
        <v>0</v>
      </c>
      <c r="FD277">
        <v>0</v>
      </c>
      <c r="FE277">
        <v>0</v>
      </c>
      <c r="FF277">
        <v>0</v>
      </c>
      <c r="FG277">
        <v>0</v>
      </c>
      <c r="FH277">
        <v>0</v>
      </c>
      <c r="FI277">
        <v>0</v>
      </c>
      <c r="FJ277">
        <v>0</v>
      </c>
      <c r="FK277">
        <v>0</v>
      </c>
      <c r="FL277">
        <v>0</v>
      </c>
      <c r="FM277">
        <v>0</v>
      </c>
      <c r="FN277">
        <v>0</v>
      </c>
      <c r="FO277">
        <v>0</v>
      </c>
      <c r="FP277">
        <v>0</v>
      </c>
      <c r="FQ277">
        <v>0</v>
      </c>
      <c r="FR277">
        <v>0</v>
      </c>
      <c r="FS277">
        <v>0</v>
      </c>
    </row>
    <row r="278" spans="1:175" x14ac:dyDescent="0.2">
      <c r="A278" t="s">
        <v>194</v>
      </c>
      <c r="B278" t="s">
        <v>204</v>
      </c>
      <c r="C278">
        <v>42186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BX278">
        <v>0</v>
      </c>
      <c r="BY278">
        <v>0</v>
      </c>
      <c r="BZ278">
        <v>0</v>
      </c>
      <c r="CA278">
        <v>0</v>
      </c>
      <c r="CB278">
        <v>0</v>
      </c>
      <c r="CC278">
        <v>0</v>
      </c>
      <c r="CD278">
        <v>0</v>
      </c>
      <c r="CE278">
        <v>0</v>
      </c>
      <c r="CF278">
        <v>0</v>
      </c>
      <c r="CG278">
        <v>0</v>
      </c>
      <c r="CH278">
        <v>0</v>
      </c>
      <c r="CI278">
        <v>0</v>
      </c>
      <c r="CJ278">
        <v>0</v>
      </c>
      <c r="CK278">
        <v>0</v>
      </c>
      <c r="CL278">
        <v>0</v>
      </c>
      <c r="CM278">
        <v>0</v>
      </c>
      <c r="CN278">
        <v>0</v>
      </c>
      <c r="CO278">
        <v>0</v>
      </c>
      <c r="CP278">
        <v>0</v>
      </c>
      <c r="CQ278">
        <v>0</v>
      </c>
      <c r="CR278">
        <v>0</v>
      </c>
      <c r="CS278">
        <v>0</v>
      </c>
      <c r="CT278">
        <v>0</v>
      </c>
      <c r="CU278">
        <v>0</v>
      </c>
      <c r="CV278">
        <v>0</v>
      </c>
      <c r="CW278">
        <v>0</v>
      </c>
      <c r="CX278">
        <v>0</v>
      </c>
      <c r="CY278">
        <v>0</v>
      </c>
      <c r="CZ278">
        <v>0</v>
      </c>
      <c r="DA278">
        <v>0</v>
      </c>
      <c r="DB278">
        <v>0</v>
      </c>
      <c r="DC278">
        <v>0</v>
      </c>
      <c r="DD278">
        <v>0</v>
      </c>
      <c r="DE278">
        <v>0</v>
      </c>
      <c r="DF278">
        <v>0</v>
      </c>
      <c r="DG278">
        <v>0</v>
      </c>
      <c r="DH278">
        <v>0</v>
      </c>
      <c r="DI278">
        <v>0</v>
      </c>
      <c r="DJ278">
        <v>0</v>
      </c>
      <c r="DK278">
        <v>0</v>
      </c>
      <c r="DL278">
        <v>0</v>
      </c>
      <c r="DM278">
        <v>0</v>
      </c>
      <c r="DN278">
        <v>0</v>
      </c>
      <c r="DO278">
        <v>0</v>
      </c>
      <c r="DP278">
        <v>0</v>
      </c>
      <c r="DQ278">
        <v>0</v>
      </c>
      <c r="DR278">
        <v>0</v>
      </c>
      <c r="DS278">
        <v>0</v>
      </c>
      <c r="DT278">
        <v>0</v>
      </c>
      <c r="DU278">
        <v>0</v>
      </c>
      <c r="DV278">
        <v>0</v>
      </c>
      <c r="DW278">
        <v>0</v>
      </c>
      <c r="DX278">
        <v>0</v>
      </c>
      <c r="DY278">
        <v>0</v>
      </c>
      <c r="DZ278">
        <v>0</v>
      </c>
      <c r="EA278">
        <v>0</v>
      </c>
      <c r="EB278">
        <v>0</v>
      </c>
      <c r="EC278">
        <v>0</v>
      </c>
      <c r="ED278">
        <v>0</v>
      </c>
      <c r="EE278">
        <v>0</v>
      </c>
      <c r="EF278">
        <v>0</v>
      </c>
      <c r="EG278">
        <v>0</v>
      </c>
      <c r="EH278">
        <v>0</v>
      </c>
      <c r="EI278">
        <v>0</v>
      </c>
      <c r="EJ278">
        <v>0</v>
      </c>
      <c r="EK278">
        <v>0</v>
      </c>
      <c r="EL278">
        <v>0</v>
      </c>
      <c r="EM278">
        <v>0</v>
      </c>
      <c r="EN278">
        <v>0</v>
      </c>
      <c r="EO278">
        <v>0</v>
      </c>
      <c r="EP278">
        <v>0</v>
      </c>
      <c r="EQ278">
        <v>0</v>
      </c>
      <c r="ER278">
        <v>0</v>
      </c>
      <c r="ES278">
        <v>0</v>
      </c>
      <c r="ET278">
        <v>0</v>
      </c>
      <c r="EU278">
        <v>0</v>
      </c>
      <c r="EV278">
        <v>0</v>
      </c>
      <c r="EW278">
        <v>0</v>
      </c>
      <c r="EX278">
        <v>0</v>
      </c>
      <c r="EY278">
        <v>0</v>
      </c>
      <c r="EZ278">
        <v>0</v>
      </c>
      <c r="FA278">
        <v>0</v>
      </c>
      <c r="FB278">
        <v>0</v>
      </c>
      <c r="FC278">
        <v>0</v>
      </c>
      <c r="FD278">
        <v>0</v>
      </c>
      <c r="FE278">
        <v>0</v>
      </c>
      <c r="FF278">
        <v>0</v>
      </c>
      <c r="FG278">
        <v>0</v>
      </c>
      <c r="FH278">
        <v>0</v>
      </c>
      <c r="FI278">
        <v>0</v>
      </c>
      <c r="FJ278">
        <v>0</v>
      </c>
      <c r="FK278">
        <v>0</v>
      </c>
      <c r="FL278">
        <v>0</v>
      </c>
      <c r="FM278">
        <v>0</v>
      </c>
      <c r="FN278">
        <v>0</v>
      </c>
      <c r="FO278">
        <v>0</v>
      </c>
      <c r="FP278">
        <v>0</v>
      </c>
      <c r="FQ278">
        <v>0</v>
      </c>
      <c r="FR278">
        <v>0</v>
      </c>
      <c r="FS278">
        <v>0</v>
      </c>
    </row>
    <row r="279" spans="1:175" x14ac:dyDescent="0.2">
      <c r="A279" t="s">
        <v>194</v>
      </c>
      <c r="B279" t="s">
        <v>204</v>
      </c>
      <c r="C279">
        <v>42213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0</v>
      </c>
      <c r="AZ279">
        <v>0</v>
      </c>
      <c r="BA279">
        <v>0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BX279">
        <v>0</v>
      </c>
      <c r="BY279">
        <v>0</v>
      </c>
      <c r="BZ279">
        <v>0</v>
      </c>
      <c r="CA279">
        <v>0</v>
      </c>
      <c r="CB279">
        <v>0</v>
      </c>
      <c r="CC279">
        <v>0</v>
      </c>
      <c r="CD279">
        <v>0</v>
      </c>
      <c r="CE279">
        <v>0</v>
      </c>
      <c r="CF279">
        <v>0</v>
      </c>
      <c r="CG279">
        <v>0</v>
      </c>
      <c r="CH279">
        <v>0</v>
      </c>
      <c r="CI279">
        <v>0</v>
      </c>
      <c r="CJ279">
        <v>0</v>
      </c>
      <c r="CK279">
        <v>0</v>
      </c>
      <c r="CL279">
        <v>0</v>
      </c>
      <c r="CM279">
        <v>0</v>
      </c>
      <c r="CN279">
        <v>0</v>
      </c>
      <c r="CO279">
        <v>0</v>
      </c>
      <c r="CP279">
        <v>0</v>
      </c>
      <c r="CQ279">
        <v>0</v>
      </c>
      <c r="CR279">
        <v>0</v>
      </c>
      <c r="CS279">
        <v>0</v>
      </c>
      <c r="CT279">
        <v>0</v>
      </c>
      <c r="CU279">
        <v>0</v>
      </c>
      <c r="CV279">
        <v>0</v>
      </c>
      <c r="CW279">
        <v>0</v>
      </c>
      <c r="CX279">
        <v>0</v>
      </c>
      <c r="CY279">
        <v>0</v>
      </c>
      <c r="CZ279">
        <v>0</v>
      </c>
      <c r="DA279">
        <v>0</v>
      </c>
      <c r="DB279">
        <v>0</v>
      </c>
      <c r="DC279">
        <v>0</v>
      </c>
      <c r="DD279">
        <v>0</v>
      </c>
      <c r="DE279">
        <v>0</v>
      </c>
      <c r="DF279">
        <v>0</v>
      </c>
      <c r="DG279">
        <v>0</v>
      </c>
      <c r="DH279">
        <v>0</v>
      </c>
      <c r="DI279">
        <v>0</v>
      </c>
      <c r="DJ279">
        <v>0</v>
      </c>
      <c r="DK279">
        <v>0</v>
      </c>
      <c r="DL279">
        <v>0</v>
      </c>
      <c r="DM279">
        <v>0</v>
      </c>
      <c r="DN279">
        <v>0</v>
      </c>
      <c r="DO279">
        <v>0</v>
      </c>
      <c r="DP279">
        <v>0</v>
      </c>
      <c r="DQ279">
        <v>0</v>
      </c>
      <c r="DR279">
        <v>0</v>
      </c>
      <c r="DS279">
        <v>0</v>
      </c>
      <c r="DT279">
        <v>0</v>
      </c>
      <c r="DU279">
        <v>0</v>
      </c>
      <c r="DV279">
        <v>0</v>
      </c>
      <c r="DW279">
        <v>0</v>
      </c>
      <c r="DX279">
        <v>0</v>
      </c>
      <c r="DY279">
        <v>0</v>
      </c>
      <c r="DZ279">
        <v>0</v>
      </c>
      <c r="EA279">
        <v>0</v>
      </c>
      <c r="EB279">
        <v>0</v>
      </c>
      <c r="EC279">
        <v>0</v>
      </c>
      <c r="ED279">
        <v>0</v>
      </c>
      <c r="EE279">
        <v>0</v>
      </c>
      <c r="EF279">
        <v>0</v>
      </c>
      <c r="EG279">
        <v>0</v>
      </c>
      <c r="EH279">
        <v>0</v>
      </c>
      <c r="EI279">
        <v>0</v>
      </c>
      <c r="EJ279">
        <v>0</v>
      </c>
      <c r="EK279">
        <v>0</v>
      </c>
      <c r="EL279">
        <v>0</v>
      </c>
      <c r="EM279">
        <v>0</v>
      </c>
      <c r="EN279">
        <v>0</v>
      </c>
      <c r="EO279">
        <v>0</v>
      </c>
      <c r="EP279">
        <v>0</v>
      </c>
      <c r="EQ279">
        <v>0</v>
      </c>
      <c r="ER279">
        <v>0</v>
      </c>
      <c r="ES279">
        <v>0</v>
      </c>
      <c r="ET279">
        <v>0</v>
      </c>
      <c r="EU279">
        <v>0</v>
      </c>
      <c r="EV279">
        <v>0</v>
      </c>
      <c r="EW279">
        <v>0</v>
      </c>
      <c r="EX279">
        <v>0</v>
      </c>
      <c r="EY279">
        <v>0</v>
      </c>
      <c r="EZ279">
        <v>0</v>
      </c>
      <c r="FA279">
        <v>0</v>
      </c>
      <c r="FB279">
        <v>0</v>
      </c>
      <c r="FC279">
        <v>0</v>
      </c>
      <c r="FD279">
        <v>0</v>
      </c>
      <c r="FE279">
        <v>0</v>
      </c>
      <c r="FF279">
        <v>0</v>
      </c>
      <c r="FG279">
        <v>0</v>
      </c>
      <c r="FH279">
        <v>0</v>
      </c>
      <c r="FI279">
        <v>0</v>
      </c>
      <c r="FJ279">
        <v>0</v>
      </c>
      <c r="FK279">
        <v>0</v>
      </c>
      <c r="FL279">
        <v>0</v>
      </c>
      <c r="FM279">
        <v>0</v>
      </c>
      <c r="FN279">
        <v>0</v>
      </c>
      <c r="FO279">
        <v>0</v>
      </c>
      <c r="FP279">
        <v>0</v>
      </c>
      <c r="FQ279">
        <v>0</v>
      </c>
      <c r="FR279">
        <v>0</v>
      </c>
      <c r="FS279">
        <v>0</v>
      </c>
    </row>
    <row r="280" spans="1:175" x14ac:dyDescent="0.2">
      <c r="A280" t="s">
        <v>194</v>
      </c>
      <c r="B280" t="s">
        <v>204</v>
      </c>
      <c r="C280">
        <v>42214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BX280">
        <v>0</v>
      </c>
      <c r="BY280">
        <v>0</v>
      </c>
      <c r="BZ280">
        <v>0</v>
      </c>
      <c r="CA280">
        <v>0</v>
      </c>
      <c r="CB280">
        <v>0</v>
      </c>
      <c r="CC280">
        <v>0</v>
      </c>
      <c r="CD280">
        <v>0</v>
      </c>
      <c r="CE280">
        <v>0</v>
      </c>
      <c r="CF280">
        <v>0</v>
      </c>
      <c r="CG280">
        <v>0</v>
      </c>
      <c r="CH280">
        <v>0</v>
      </c>
      <c r="CI280">
        <v>0</v>
      </c>
      <c r="CJ280">
        <v>0</v>
      </c>
      <c r="CK280">
        <v>0</v>
      </c>
      <c r="CL280">
        <v>0</v>
      </c>
      <c r="CM280">
        <v>0</v>
      </c>
      <c r="CN280">
        <v>0</v>
      </c>
      <c r="CO280">
        <v>0</v>
      </c>
      <c r="CP280">
        <v>0</v>
      </c>
      <c r="CQ280">
        <v>0</v>
      </c>
      <c r="CR280">
        <v>0</v>
      </c>
      <c r="CS280">
        <v>0</v>
      </c>
      <c r="CT280">
        <v>0</v>
      </c>
      <c r="CU280">
        <v>0</v>
      </c>
      <c r="CV280">
        <v>0</v>
      </c>
      <c r="CW280">
        <v>0</v>
      </c>
      <c r="CX280">
        <v>0</v>
      </c>
      <c r="CY280">
        <v>0</v>
      </c>
      <c r="CZ280">
        <v>0</v>
      </c>
      <c r="DA280">
        <v>0</v>
      </c>
      <c r="DB280">
        <v>0</v>
      </c>
      <c r="DC280">
        <v>0</v>
      </c>
      <c r="DD280">
        <v>0</v>
      </c>
      <c r="DE280">
        <v>0</v>
      </c>
      <c r="DF280">
        <v>0</v>
      </c>
      <c r="DG280">
        <v>0</v>
      </c>
      <c r="DH280">
        <v>0</v>
      </c>
      <c r="DI280">
        <v>0</v>
      </c>
      <c r="DJ280">
        <v>0</v>
      </c>
      <c r="DK280">
        <v>0</v>
      </c>
      <c r="DL280">
        <v>0</v>
      </c>
      <c r="DM280">
        <v>0</v>
      </c>
      <c r="DN280">
        <v>0</v>
      </c>
      <c r="DO280">
        <v>0</v>
      </c>
      <c r="DP280">
        <v>0</v>
      </c>
      <c r="DQ280">
        <v>0</v>
      </c>
      <c r="DR280">
        <v>0</v>
      </c>
      <c r="DS280">
        <v>0</v>
      </c>
      <c r="DT280">
        <v>0</v>
      </c>
      <c r="DU280">
        <v>0</v>
      </c>
      <c r="DV280">
        <v>0</v>
      </c>
      <c r="DW280">
        <v>0</v>
      </c>
      <c r="DX280">
        <v>0</v>
      </c>
      <c r="DY280">
        <v>0</v>
      </c>
      <c r="DZ280">
        <v>0</v>
      </c>
      <c r="EA280">
        <v>0</v>
      </c>
      <c r="EB280">
        <v>0</v>
      </c>
      <c r="EC280">
        <v>0</v>
      </c>
      <c r="ED280">
        <v>0</v>
      </c>
      <c r="EE280">
        <v>0</v>
      </c>
      <c r="EF280">
        <v>0</v>
      </c>
      <c r="EG280">
        <v>0</v>
      </c>
      <c r="EH280">
        <v>0</v>
      </c>
      <c r="EI280">
        <v>0</v>
      </c>
      <c r="EJ280">
        <v>0</v>
      </c>
      <c r="EK280">
        <v>0</v>
      </c>
      <c r="EL280">
        <v>0</v>
      </c>
      <c r="EM280">
        <v>0</v>
      </c>
      <c r="EN280">
        <v>0</v>
      </c>
      <c r="EO280">
        <v>0</v>
      </c>
      <c r="EP280">
        <v>0</v>
      </c>
      <c r="EQ280">
        <v>0</v>
      </c>
      <c r="ER280">
        <v>0</v>
      </c>
      <c r="ES280">
        <v>0</v>
      </c>
      <c r="ET280">
        <v>0</v>
      </c>
      <c r="EU280">
        <v>0</v>
      </c>
      <c r="EV280">
        <v>0</v>
      </c>
      <c r="EW280">
        <v>0</v>
      </c>
      <c r="EX280">
        <v>0</v>
      </c>
      <c r="EY280">
        <v>0</v>
      </c>
      <c r="EZ280">
        <v>0</v>
      </c>
      <c r="FA280">
        <v>0</v>
      </c>
      <c r="FB280">
        <v>0</v>
      </c>
      <c r="FC280">
        <v>0</v>
      </c>
      <c r="FD280">
        <v>0</v>
      </c>
      <c r="FE280">
        <v>0</v>
      </c>
      <c r="FF280">
        <v>0</v>
      </c>
      <c r="FG280">
        <v>0</v>
      </c>
      <c r="FH280">
        <v>0</v>
      </c>
      <c r="FI280">
        <v>0</v>
      </c>
      <c r="FJ280">
        <v>0</v>
      </c>
      <c r="FK280">
        <v>0</v>
      </c>
      <c r="FL280">
        <v>0</v>
      </c>
      <c r="FM280">
        <v>0</v>
      </c>
      <c r="FN280">
        <v>0</v>
      </c>
      <c r="FO280">
        <v>0</v>
      </c>
      <c r="FP280">
        <v>0</v>
      </c>
      <c r="FQ280">
        <v>0</v>
      </c>
      <c r="FR280">
        <v>0</v>
      </c>
      <c r="FS280">
        <v>0</v>
      </c>
    </row>
    <row r="281" spans="1:175" x14ac:dyDescent="0.2">
      <c r="A281" t="s">
        <v>194</v>
      </c>
      <c r="B281" t="s">
        <v>204</v>
      </c>
      <c r="C281">
        <v>42233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0</v>
      </c>
      <c r="BA281">
        <v>0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BX281">
        <v>0</v>
      </c>
      <c r="BY281">
        <v>0</v>
      </c>
      <c r="BZ281">
        <v>0</v>
      </c>
      <c r="CA281">
        <v>0</v>
      </c>
      <c r="CB281">
        <v>0</v>
      </c>
      <c r="CC281">
        <v>0</v>
      </c>
      <c r="CD281">
        <v>0</v>
      </c>
      <c r="CE281">
        <v>0</v>
      </c>
      <c r="CF281">
        <v>0</v>
      </c>
      <c r="CG281">
        <v>0</v>
      </c>
      <c r="CH281">
        <v>0</v>
      </c>
      <c r="CI281">
        <v>0</v>
      </c>
      <c r="CJ281">
        <v>0</v>
      </c>
      <c r="CK281">
        <v>0</v>
      </c>
      <c r="CL281">
        <v>0</v>
      </c>
      <c r="CM281">
        <v>0</v>
      </c>
      <c r="CN281">
        <v>0</v>
      </c>
      <c r="CO281">
        <v>0</v>
      </c>
      <c r="CP281">
        <v>0</v>
      </c>
      <c r="CQ281">
        <v>0</v>
      </c>
      <c r="CR281">
        <v>0</v>
      </c>
      <c r="CS281">
        <v>0</v>
      </c>
      <c r="CT281">
        <v>0</v>
      </c>
      <c r="CU281">
        <v>0</v>
      </c>
      <c r="CV281">
        <v>0</v>
      </c>
      <c r="CW281">
        <v>0</v>
      </c>
      <c r="CX281">
        <v>0</v>
      </c>
      <c r="CY281">
        <v>0</v>
      </c>
      <c r="CZ281">
        <v>0</v>
      </c>
      <c r="DA281">
        <v>0</v>
      </c>
      <c r="DB281">
        <v>0</v>
      </c>
      <c r="DC281">
        <v>0</v>
      </c>
      <c r="DD281">
        <v>0</v>
      </c>
      <c r="DE281">
        <v>0</v>
      </c>
      <c r="DF281">
        <v>0</v>
      </c>
      <c r="DG281">
        <v>0</v>
      </c>
      <c r="DH281">
        <v>0</v>
      </c>
      <c r="DI281">
        <v>0</v>
      </c>
      <c r="DJ281">
        <v>0</v>
      </c>
      <c r="DK281">
        <v>0</v>
      </c>
      <c r="DL281">
        <v>0</v>
      </c>
      <c r="DM281">
        <v>0</v>
      </c>
      <c r="DN281">
        <v>0</v>
      </c>
      <c r="DO281">
        <v>0</v>
      </c>
      <c r="DP281">
        <v>0</v>
      </c>
      <c r="DQ281">
        <v>0</v>
      </c>
      <c r="DR281">
        <v>0</v>
      </c>
      <c r="DS281">
        <v>0</v>
      </c>
      <c r="DT281">
        <v>0</v>
      </c>
      <c r="DU281">
        <v>0</v>
      </c>
      <c r="DV281">
        <v>0</v>
      </c>
      <c r="DW281">
        <v>0</v>
      </c>
      <c r="DX281">
        <v>0</v>
      </c>
      <c r="DY281">
        <v>0</v>
      </c>
      <c r="DZ281">
        <v>0</v>
      </c>
      <c r="EA281">
        <v>0</v>
      </c>
      <c r="EB281">
        <v>0</v>
      </c>
      <c r="EC281">
        <v>0</v>
      </c>
      <c r="ED281">
        <v>0</v>
      </c>
      <c r="EE281">
        <v>0</v>
      </c>
      <c r="EF281">
        <v>0</v>
      </c>
      <c r="EG281">
        <v>0</v>
      </c>
      <c r="EH281">
        <v>0</v>
      </c>
      <c r="EI281">
        <v>0</v>
      </c>
      <c r="EJ281">
        <v>0</v>
      </c>
      <c r="EK281">
        <v>0</v>
      </c>
      <c r="EL281">
        <v>0</v>
      </c>
      <c r="EM281">
        <v>0</v>
      </c>
      <c r="EN281">
        <v>0</v>
      </c>
      <c r="EO281">
        <v>0</v>
      </c>
      <c r="EP281">
        <v>0</v>
      </c>
      <c r="EQ281">
        <v>0</v>
      </c>
      <c r="ER281">
        <v>0</v>
      </c>
      <c r="ES281">
        <v>0</v>
      </c>
      <c r="ET281">
        <v>0</v>
      </c>
      <c r="EU281">
        <v>0</v>
      </c>
      <c r="EV281">
        <v>0</v>
      </c>
      <c r="EW281">
        <v>0</v>
      </c>
      <c r="EX281">
        <v>0</v>
      </c>
      <c r="EY281">
        <v>0</v>
      </c>
      <c r="EZ281">
        <v>0</v>
      </c>
      <c r="FA281">
        <v>0</v>
      </c>
      <c r="FB281">
        <v>0</v>
      </c>
      <c r="FC281">
        <v>0</v>
      </c>
      <c r="FD281">
        <v>0</v>
      </c>
      <c r="FE281">
        <v>0</v>
      </c>
      <c r="FF281">
        <v>0</v>
      </c>
      <c r="FG281">
        <v>0</v>
      </c>
      <c r="FH281">
        <v>0</v>
      </c>
      <c r="FI281">
        <v>0</v>
      </c>
      <c r="FJ281">
        <v>0</v>
      </c>
      <c r="FK281">
        <v>0</v>
      </c>
      <c r="FL281">
        <v>0</v>
      </c>
      <c r="FM281">
        <v>0</v>
      </c>
      <c r="FN281">
        <v>0</v>
      </c>
      <c r="FO281">
        <v>0</v>
      </c>
      <c r="FP281">
        <v>0</v>
      </c>
      <c r="FQ281">
        <v>0</v>
      </c>
      <c r="FR281">
        <v>0</v>
      </c>
      <c r="FS281">
        <v>0</v>
      </c>
    </row>
    <row r="282" spans="1:175" x14ac:dyDescent="0.2">
      <c r="A282" t="s">
        <v>194</v>
      </c>
      <c r="B282" t="s">
        <v>204</v>
      </c>
      <c r="C282">
        <v>42234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0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BX282">
        <v>0</v>
      </c>
      <c r="BY282">
        <v>0</v>
      </c>
      <c r="BZ282">
        <v>0</v>
      </c>
      <c r="CA282">
        <v>0</v>
      </c>
      <c r="CB282">
        <v>0</v>
      </c>
      <c r="CC282">
        <v>0</v>
      </c>
      <c r="CD282">
        <v>0</v>
      </c>
      <c r="CE282">
        <v>0</v>
      </c>
      <c r="CF282">
        <v>0</v>
      </c>
      <c r="CG282">
        <v>0</v>
      </c>
      <c r="CH282">
        <v>0</v>
      </c>
      <c r="CI282">
        <v>0</v>
      </c>
      <c r="CJ282">
        <v>0</v>
      </c>
      <c r="CK282">
        <v>0</v>
      </c>
      <c r="CL282">
        <v>0</v>
      </c>
      <c r="CM282">
        <v>0</v>
      </c>
      <c r="CN282">
        <v>0</v>
      </c>
      <c r="CO282">
        <v>0</v>
      </c>
      <c r="CP282">
        <v>0</v>
      </c>
      <c r="CQ282">
        <v>0</v>
      </c>
      <c r="CR282">
        <v>0</v>
      </c>
      <c r="CS282">
        <v>0</v>
      </c>
      <c r="CT282">
        <v>0</v>
      </c>
      <c r="CU282">
        <v>0</v>
      </c>
      <c r="CV282">
        <v>0</v>
      </c>
      <c r="CW282">
        <v>0</v>
      </c>
      <c r="CX282">
        <v>0</v>
      </c>
      <c r="CY282">
        <v>0</v>
      </c>
      <c r="CZ282">
        <v>0</v>
      </c>
      <c r="DA282">
        <v>0</v>
      </c>
      <c r="DB282">
        <v>0</v>
      </c>
      <c r="DC282">
        <v>0</v>
      </c>
      <c r="DD282">
        <v>0</v>
      </c>
      <c r="DE282">
        <v>0</v>
      </c>
      <c r="DF282">
        <v>0</v>
      </c>
      <c r="DG282">
        <v>0</v>
      </c>
      <c r="DH282">
        <v>0</v>
      </c>
      <c r="DI282">
        <v>0</v>
      </c>
      <c r="DJ282">
        <v>0</v>
      </c>
      <c r="DK282">
        <v>0</v>
      </c>
      <c r="DL282">
        <v>0</v>
      </c>
      <c r="DM282">
        <v>0</v>
      </c>
      <c r="DN282">
        <v>0</v>
      </c>
      <c r="DO282">
        <v>0</v>
      </c>
      <c r="DP282">
        <v>0</v>
      </c>
      <c r="DQ282">
        <v>0</v>
      </c>
      <c r="DR282">
        <v>0</v>
      </c>
      <c r="DS282">
        <v>0</v>
      </c>
      <c r="DT282">
        <v>0</v>
      </c>
      <c r="DU282">
        <v>0</v>
      </c>
      <c r="DV282">
        <v>0</v>
      </c>
      <c r="DW282">
        <v>0</v>
      </c>
      <c r="DX282">
        <v>0</v>
      </c>
      <c r="DY282">
        <v>0</v>
      </c>
      <c r="DZ282">
        <v>0</v>
      </c>
      <c r="EA282">
        <v>0</v>
      </c>
      <c r="EB282">
        <v>0</v>
      </c>
      <c r="EC282">
        <v>0</v>
      </c>
      <c r="ED282">
        <v>0</v>
      </c>
      <c r="EE282">
        <v>0</v>
      </c>
      <c r="EF282">
        <v>0</v>
      </c>
      <c r="EG282">
        <v>0</v>
      </c>
      <c r="EH282">
        <v>0</v>
      </c>
      <c r="EI282">
        <v>0</v>
      </c>
      <c r="EJ282">
        <v>0</v>
      </c>
      <c r="EK282">
        <v>0</v>
      </c>
      <c r="EL282">
        <v>0</v>
      </c>
      <c r="EM282">
        <v>0</v>
      </c>
      <c r="EN282">
        <v>0</v>
      </c>
      <c r="EO282">
        <v>0</v>
      </c>
      <c r="EP282">
        <v>0</v>
      </c>
      <c r="EQ282">
        <v>0</v>
      </c>
      <c r="ER282">
        <v>0</v>
      </c>
      <c r="ES282">
        <v>0</v>
      </c>
      <c r="ET282">
        <v>0</v>
      </c>
      <c r="EU282">
        <v>0</v>
      </c>
      <c r="EV282">
        <v>0</v>
      </c>
      <c r="EW282">
        <v>0</v>
      </c>
      <c r="EX282">
        <v>0</v>
      </c>
      <c r="EY282">
        <v>0</v>
      </c>
      <c r="EZ282">
        <v>0</v>
      </c>
      <c r="FA282">
        <v>0</v>
      </c>
      <c r="FB282">
        <v>0</v>
      </c>
      <c r="FC282">
        <v>0</v>
      </c>
      <c r="FD282">
        <v>0</v>
      </c>
      <c r="FE282">
        <v>0</v>
      </c>
      <c r="FF282">
        <v>0</v>
      </c>
      <c r="FG282">
        <v>0</v>
      </c>
      <c r="FH282">
        <v>0</v>
      </c>
      <c r="FI282">
        <v>0</v>
      </c>
      <c r="FJ282">
        <v>0</v>
      </c>
      <c r="FK282">
        <v>0</v>
      </c>
      <c r="FL282">
        <v>0</v>
      </c>
      <c r="FM282">
        <v>0</v>
      </c>
      <c r="FN282">
        <v>0</v>
      </c>
      <c r="FO282">
        <v>0</v>
      </c>
      <c r="FP282">
        <v>0</v>
      </c>
      <c r="FQ282">
        <v>0</v>
      </c>
      <c r="FR282">
        <v>0</v>
      </c>
      <c r="FS282">
        <v>0</v>
      </c>
    </row>
    <row r="283" spans="1:175" x14ac:dyDescent="0.2">
      <c r="A283" t="s">
        <v>194</v>
      </c>
      <c r="B283" t="s">
        <v>204</v>
      </c>
      <c r="C283">
        <v>42242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0</v>
      </c>
      <c r="BA283">
        <v>0</v>
      </c>
      <c r="BB283">
        <v>0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BX283">
        <v>0</v>
      </c>
      <c r="BY283">
        <v>0</v>
      </c>
      <c r="BZ283">
        <v>0</v>
      </c>
      <c r="CA283">
        <v>0</v>
      </c>
      <c r="CB283">
        <v>0</v>
      </c>
      <c r="CC283">
        <v>0</v>
      </c>
      <c r="CD283">
        <v>0</v>
      </c>
      <c r="CE283">
        <v>0</v>
      </c>
      <c r="CF283">
        <v>0</v>
      </c>
      <c r="CG283">
        <v>0</v>
      </c>
      <c r="CH283">
        <v>0</v>
      </c>
      <c r="CI283">
        <v>0</v>
      </c>
      <c r="CJ283">
        <v>0</v>
      </c>
      <c r="CK283">
        <v>0</v>
      </c>
      <c r="CL283">
        <v>0</v>
      </c>
      <c r="CM283">
        <v>0</v>
      </c>
      <c r="CN283">
        <v>0</v>
      </c>
      <c r="CO283">
        <v>0</v>
      </c>
      <c r="CP283">
        <v>0</v>
      </c>
      <c r="CQ283">
        <v>0</v>
      </c>
      <c r="CR283">
        <v>0</v>
      </c>
      <c r="CS283">
        <v>0</v>
      </c>
      <c r="CT283">
        <v>0</v>
      </c>
      <c r="CU283">
        <v>0</v>
      </c>
      <c r="CV283">
        <v>0</v>
      </c>
      <c r="CW283">
        <v>0</v>
      </c>
      <c r="CX283">
        <v>0</v>
      </c>
      <c r="CY283">
        <v>0</v>
      </c>
      <c r="CZ283">
        <v>0</v>
      </c>
      <c r="DA283">
        <v>0</v>
      </c>
      <c r="DB283">
        <v>0</v>
      </c>
      <c r="DC283">
        <v>0</v>
      </c>
      <c r="DD283">
        <v>0</v>
      </c>
      <c r="DE283">
        <v>0</v>
      </c>
      <c r="DF283">
        <v>0</v>
      </c>
      <c r="DG283">
        <v>0</v>
      </c>
      <c r="DH283">
        <v>0</v>
      </c>
      <c r="DI283">
        <v>0</v>
      </c>
      <c r="DJ283">
        <v>0</v>
      </c>
      <c r="DK283">
        <v>0</v>
      </c>
      <c r="DL283">
        <v>0</v>
      </c>
      <c r="DM283">
        <v>0</v>
      </c>
      <c r="DN283">
        <v>0</v>
      </c>
      <c r="DO283">
        <v>0</v>
      </c>
      <c r="DP283">
        <v>0</v>
      </c>
      <c r="DQ283">
        <v>0</v>
      </c>
      <c r="DR283">
        <v>0</v>
      </c>
      <c r="DS283">
        <v>0</v>
      </c>
      <c r="DT283">
        <v>0</v>
      </c>
      <c r="DU283">
        <v>0</v>
      </c>
      <c r="DV283">
        <v>0</v>
      </c>
      <c r="DW283">
        <v>0</v>
      </c>
      <c r="DX283">
        <v>0</v>
      </c>
      <c r="DY283">
        <v>0</v>
      </c>
      <c r="DZ283">
        <v>0</v>
      </c>
      <c r="EA283">
        <v>0</v>
      </c>
      <c r="EB283">
        <v>0</v>
      </c>
      <c r="EC283">
        <v>0</v>
      </c>
      <c r="ED283">
        <v>0</v>
      </c>
      <c r="EE283">
        <v>0</v>
      </c>
      <c r="EF283">
        <v>0</v>
      </c>
      <c r="EG283">
        <v>0</v>
      </c>
      <c r="EH283">
        <v>0</v>
      </c>
      <c r="EI283">
        <v>0</v>
      </c>
      <c r="EJ283">
        <v>0</v>
      </c>
      <c r="EK283">
        <v>0</v>
      </c>
      <c r="EL283">
        <v>0</v>
      </c>
      <c r="EM283">
        <v>0</v>
      </c>
      <c r="EN283">
        <v>0</v>
      </c>
      <c r="EO283">
        <v>0</v>
      </c>
      <c r="EP283">
        <v>0</v>
      </c>
      <c r="EQ283">
        <v>0</v>
      </c>
      <c r="ER283">
        <v>0</v>
      </c>
      <c r="ES283">
        <v>0</v>
      </c>
      <c r="ET283">
        <v>0</v>
      </c>
      <c r="EU283">
        <v>0</v>
      </c>
      <c r="EV283">
        <v>0</v>
      </c>
      <c r="EW283">
        <v>0</v>
      </c>
      <c r="EX283">
        <v>0</v>
      </c>
      <c r="EY283">
        <v>0</v>
      </c>
      <c r="EZ283">
        <v>0</v>
      </c>
      <c r="FA283">
        <v>0</v>
      </c>
      <c r="FB283">
        <v>0</v>
      </c>
      <c r="FC283">
        <v>0</v>
      </c>
      <c r="FD283">
        <v>0</v>
      </c>
      <c r="FE283">
        <v>0</v>
      </c>
      <c r="FF283">
        <v>0</v>
      </c>
      <c r="FG283">
        <v>0</v>
      </c>
      <c r="FH283">
        <v>0</v>
      </c>
      <c r="FI283">
        <v>0</v>
      </c>
      <c r="FJ283">
        <v>0</v>
      </c>
      <c r="FK283">
        <v>0</v>
      </c>
      <c r="FL283">
        <v>0</v>
      </c>
      <c r="FM283">
        <v>0</v>
      </c>
      <c r="FN283">
        <v>0</v>
      </c>
      <c r="FO283">
        <v>0</v>
      </c>
      <c r="FP283">
        <v>0</v>
      </c>
      <c r="FQ283">
        <v>0</v>
      </c>
      <c r="FR283">
        <v>0</v>
      </c>
      <c r="FS283">
        <v>0</v>
      </c>
    </row>
    <row r="284" spans="1:175" x14ac:dyDescent="0.2">
      <c r="A284" t="s">
        <v>194</v>
      </c>
      <c r="B284" t="s">
        <v>204</v>
      </c>
      <c r="C284">
        <v>42243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BX284">
        <v>0</v>
      </c>
      <c r="BY284">
        <v>0</v>
      </c>
      <c r="BZ284">
        <v>0</v>
      </c>
      <c r="CA284">
        <v>0</v>
      </c>
      <c r="CB284">
        <v>0</v>
      </c>
      <c r="CC284">
        <v>0</v>
      </c>
      <c r="CD284">
        <v>0</v>
      </c>
      <c r="CE284">
        <v>0</v>
      </c>
      <c r="CF284">
        <v>0</v>
      </c>
      <c r="CG284">
        <v>0</v>
      </c>
      <c r="CH284">
        <v>0</v>
      </c>
      <c r="CI284">
        <v>0</v>
      </c>
      <c r="CJ284">
        <v>0</v>
      </c>
      <c r="CK284">
        <v>0</v>
      </c>
      <c r="CL284">
        <v>0</v>
      </c>
      <c r="CM284">
        <v>0</v>
      </c>
      <c r="CN284">
        <v>0</v>
      </c>
      <c r="CO284">
        <v>0</v>
      </c>
      <c r="CP284">
        <v>0</v>
      </c>
      <c r="CQ284">
        <v>0</v>
      </c>
      <c r="CR284">
        <v>0</v>
      </c>
      <c r="CS284">
        <v>0</v>
      </c>
      <c r="CT284">
        <v>0</v>
      </c>
      <c r="CU284">
        <v>0</v>
      </c>
      <c r="CV284">
        <v>0</v>
      </c>
      <c r="CW284">
        <v>0</v>
      </c>
      <c r="CX284">
        <v>0</v>
      </c>
      <c r="CY284">
        <v>0</v>
      </c>
      <c r="CZ284">
        <v>0</v>
      </c>
      <c r="DA284">
        <v>0</v>
      </c>
      <c r="DB284">
        <v>0</v>
      </c>
      <c r="DC284">
        <v>0</v>
      </c>
      <c r="DD284">
        <v>0</v>
      </c>
      <c r="DE284">
        <v>0</v>
      </c>
      <c r="DF284">
        <v>0</v>
      </c>
      <c r="DG284">
        <v>0</v>
      </c>
      <c r="DH284">
        <v>0</v>
      </c>
      <c r="DI284">
        <v>0</v>
      </c>
      <c r="DJ284">
        <v>0</v>
      </c>
      <c r="DK284">
        <v>0</v>
      </c>
      <c r="DL284">
        <v>0</v>
      </c>
      <c r="DM284">
        <v>0</v>
      </c>
      <c r="DN284">
        <v>0</v>
      </c>
      <c r="DO284">
        <v>0</v>
      </c>
      <c r="DP284">
        <v>0</v>
      </c>
      <c r="DQ284">
        <v>0</v>
      </c>
      <c r="DR284">
        <v>0</v>
      </c>
      <c r="DS284">
        <v>0</v>
      </c>
      <c r="DT284">
        <v>0</v>
      </c>
      <c r="DU284">
        <v>0</v>
      </c>
      <c r="DV284">
        <v>0</v>
      </c>
      <c r="DW284">
        <v>0</v>
      </c>
      <c r="DX284">
        <v>0</v>
      </c>
      <c r="DY284">
        <v>0</v>
      </c>
      <c r="DZ284">
        <v>0</v>
      </c>
      <c r="EA284">
        <v>0</v>
      </c>
      <c r="EB284">
        <v>0</v>
      </c>
      <c r="EC284">
        <v>0</v>
      </c>
      <c r="ED284">
        <v>0</v>
      </c>
      <c r="EE284">
        <v>0</v>
      </c>
      <c r="EF284">
        <v>0</v>
      </c>
      <c r="EG284">
        <v>0</v>
      </c>
      <c r="EH284">
        <v>0</v>
      </c>
      <c r="EI284">
        <v>0</v>
      </c>
      <c r="EJ284">
        <v>0</v>
      </c>
      <c r="EK284">
        <v>0</v>
      </c>
      <c r="EL284">
        <v>0</v>
      </c>
      <c r="EM284">
        <v>0</v>
      </c>
      <c r="EN284">
        <v>0</v>
      </c>
      <c r="EO284">
        <v>0</v>
      </c>
      <c r="EP284">
        <v>0</v>
      </c>
      <c r="EQ284">
        <v>0</v>
      </c>
      <c r="ER284">
        <v>0</v>
      </c>
      <c r="ES284">
        <v>0</v>
      </c>
      <c r="ET284">
        <v>0</v>
      </c>
      <c r="EU284">
        <v>0</v>
      </c>
      <c r="EV284">
        <v>0</v>
      </c>
      <c r="EW284">
        <v>0</v>
      </c>
      <c r="EX284">
        <v>0</v>
      </c>
      <c r="EY284">
        <v>0</v>
      </c>
      <c r="EZ284">
        <v>0</v>
      </c>
      <c r="FA284">
        <v>0</v>
      </c>
      <c r="FB284">
        <v>0</v>
      </c>
      <c r="FC284">
        <v>0</v>
      </c>
      <c r="FD284">
        <v>0</v>
      </c>
      <c r="FE284">
        <v>0</v>
      </c>
      <c r="FF284">
        <v>0</v>
      </c>
      <c r="FG284">
        <v>0</v>
      </c>
      <c r="FH284">
        <v>0</v>
      </c>
      <c r="FI284">
        <v>0</v>
      </c>
      <c r="FJ284">
        <v>0</v>
      </c>
      <c r="FK284">
        <v>0</v>
      </c>
      <c r="FL284">
        <v>0</v>
      </c>
      <c r="FM284">
        <v>0</v>
      </c>
      <c r="FN284">
        <v>0</v>
      </c>
      <c r="FO284">
        <v>0</v>
      </c>
      <c r="FP284">
        <v>0</v>
      </c>
      <c r="FQ284">
        <v>0</v>
      </c>
      <c r="FR284">
        <v>0</v>
      </c>
      <c r="FS284">
        <v>0</v>
      </c>
    </row>
    <row r="285" spans="1:175" x14ac:dyDescent="0.2">
      <c r="A285" t="s">
        <v>194</v>
      </c>
      <c r="B285" t="s">
        <v>204</v>
      </c>
      <c r="C285">
        <v>42244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0</v>
      </c>
      <c r="BX285">
        <v>0</v>
      </c>
      <c r="BY285">
        <v>0</v>
      </c>
      <c r="BZ285">
        <v>0</v>
      </c>
      <c r="CA285">
        <v>0</v>
      </c>
      <c r="CB285">
        <v>0</v>
      </c>
      <c r="CC285">
        <v>0</v>
      </c>
      <c r="CD285">
        <v>0</v>
      </c>
      <c r="CE285">
        <v>0</v>
      </c>
      <c r="CF285">
        <v>0</v>
      </c>
      <c r="CG285">
        <v>0</v>
      </c>
      <c r="CH285">
        <v>0</v>
      </c>
      <c r="CI285">
        <v>0</v>
      </c>
      <c r="CJ285">
        <v>0</v>
      </c>
      <c r="CK285">
        <v>0</v>
      </c>
      <c r="CL285">
        <v>0</v>
      </c>
      <c r="CM285">
        <v>0</v>
      </c>
      <c r="CN285">
        <v>0</v>
      </c>
      <c r="CO285">
        <v>0</v>
      </c>
      <c r="CP285">
        <v>0</v>
      </c>
      <c r="CQ285">
        <v>0</v>
      </c>
      <c r="CR285">
        <v>0</v>
      </c>
      <c r="CS285">
        <v>0</v>
      </c>
      <c r="CT285">
        <v>0</v>
      </c>
      <c r="CU285">
        <v>0</v>
      </c>
      <c r="CV285">
        <v>0</v>
      </c>
      <c r="CW285">
        <v>0</v>
      </c>
      <c r="CX285">
        <v>0</v>
      </c>
      <c r="CY285">
        <v>0</v>
      </c>
      <c r="CZ285">
        <v>0</v>
      </c>
      <c r="DA285">
        <v>0</v>
      </c>
      <c r="DB285">
        <v>0</v>
      </c>
      <c r="DC285">
        <v>0</v>
      </c>
      <c r="DD285">
        <v>0</v>
      </c>
      <c r="DE285">
        <v>0</v>
      </c>
      <c r="DF285">
        <v>0</v>
      </c>
      <c r="DG285">
        <v>0</v>
      </c>
      <c r="DH285">
        <v>0</v>
      </c>
      <c r="DI285">
        <v>0</v>
      </c>
      <c r="DJ285">
        <v>0</v>
      </c>
      <c r="DK285">
        <v>0</v>
      </c>
      <c r="DL285">
        <v>0</v>
      </c>
      <c r="DM285">
        <v>0</v>
      </c>
      <c r="DN285">
        <v>0</v>
      </c>
      <c r="DO285">
        <v>0</v>
      </c>
      <c r="DP285">
        <v>0</v>
      </c>
      <c r="DQ285">
        <v>0</v>
      </c>
      <c r="DR285">
        <v>0</v>
      </c>
      <c r="DS285">
        <v>0</v>
      </c>
      <c r="DT285">
        <v>0</v>
      </c>
      <c r="DU285">
        <v>0</v>
      </c>
      <c r="DV285">
        <v>0</v>
      </c>
      <c r="DW285">
        <v>0</v>
      </c>
      <c r="DX285">
        <v>0</v>
      </c>
      <c r="DY285">
        <v>0</v>
      </c>
      <c r="DZ285">
        <v>0</v>
      </c>
      <c r="EA285">
        <v>0</v>
      </c>
      <c r="EB285">
        <v>0</v>
      </c>
      <c r="EC285">
        <v>0</v>
      </c>
      <c r="ED285">
        <v>0</v>
      </c>
      <c r="EE285">
        <v>0</v>
      </c>
      <c r="EF285">
        <v>0</v>
      </c>
      <c r="EG285">
        <v>0</v>
      </c>
      <c r="EH285">
        <v>0</v>
      </c>
      <c r="EI285">
        <v>0</v>
      </c>
      <c r="EJ285">
        <v>0</v>
      </c>
      <c r="EK285">
        <v>0</v>
      </c>
      <c r="EL285">
        <v>0</v>
      </c>
      <c r="EM285">
        <v>0</v>
      </c>
      <c r="EN285">
        <v>0</v>
      </c>
      <c r="EO285">
        <v>0</v>
      </c>
      <c r="EP285">
        <v>0</v>
      </c>
      <c r="EQ285">
        <v>0</v>
      </c>
      <c r="ER285">
        <v>0</v>
      </c>
      <c r="ES285">
        <v>0</v>
      </c>
      <c r="ET285">
        <v>0</v>
      </c>
      <c r="EU285">
        <v>0</v>
      </c>
      <c r="EV285">
        <v>0</v>
      </c>
      <c r="EW285">
        <v>0</v>
      </c>
      <c r="EX285">
        <v>0</v>
      </c>
      <c r="EY285">
        <v>0</v>
      </c>
      <c r="EZ285">
        <v>0</v>
      </c>
      <c r="FA285">
        <v>0</v>
      </c>
      <c r="FB285">
        <v>0</v>
      </c>
      <c r="FC285">
        <v>0</v>
      </c>
      <c r="FD285">
        <v>0</v>
      </c>
      <c r="FE285">
        <v>0</v>
      </c>
      <c r="FF285">
        <v>0</v>
      </c>
      <c r="FG285">
        <v>0</v>
      </c>
      <c r="FH285">
        <v>0</v>
      </c>
      <c r="FI285">
        <v>0</v>
      </c>
      <c r="FJ285">
        <v>0</v>
      </c>
      <c r="FK285">
        <v>0</v>
      </c>
      <c r="FL285">
        <v>0</v>
      </c>
      <c r="FM285">
        <v>0</v>
      </c>
      <c r="FN285">
        <v>0</v>
      </c>
      <c r="FO285">
        <v>0</v>
      </c>
      <c r="FP285">
        <v>0</v>
      </c>
      <c r="FQ285">
        <v>0</v>
      </c>
      <c r="FR285">
        <v>0</v>
      </c>
      <c r="FS285">
        <v>0</v>
      </c>
    </row>
    <row r="286" spans="1:175" x14ac:dyDescent="0.2">
      <c r="A286" t="s">
        <v>194</v>
      </c>
      <c r="B286" t="s">
        <v>204</v>
      </c>
      <c r="C286">
        <v>42256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BX286">
        <v>0</v>
      </c>
      <c r="BY286">
        <v>0</v>
      </c>
      <c r="BZ286">
        <v>0</v>
      </c>
      <c r="CA286">
        <v>0</v>
      </c>
      <c r="CB286">
        <v>0</v>
      </c>
      <c r="CC286">
        <v>0</v>
      </c>
      <c r="CD286">
        <v>0</v>
      </c>
      <c r="CE286">
        <v>0</v>
      </c>
      <c r="CF286">
        <v>0</v>
      </c>
      <c r="CG286">
        <v>0</v>
      </c>
      <c r="CH286">
        <v>0</v>
      </c>
      <c r="CI286">
        <v>0</v>
      </c>
      <c r="CJ286">
        <v>0</v>
      </c>
      <c r="CK286">
        <v>0</v>
      </c>
      <c r="CL286">
        <v>0</v>
      </c>
      <c r="CM286">
        <v>0</v>
      </c>
      <c r="CN286">
        <v>0</v>
      </c>
      <c r="CO286">
        <v>0</v>
      </c>
      <c r="CP286">
        <v>0</v>
      </c>
      <c r="CQ286">
        <v>0</v>
      </c>
      <c r="CR286">
        <v>0</v>
      </c>
      <c r="CS286">
        <v>0</v>
      </c>
      <c r="CT286">
        <v>0</v>
      </c>
      <c r="CU286">
        <v>0</v>
      </c>
      <c r="CV286">
        <v>0</v>
      </c>
      <c r="CW286">
        <v>0</v>
      </c>
      <c r="CX286">
        <v>0</v>
      </c>
      <c r="CY286">
        <v>0</v>
      </c>
      <c r="CZ286">
        <v>0</v>
      </c>
      <c r="DA286">
        <v>0</v>
      </c>
      <c r="DB286">
        <v>0</v>
      </c>
      <c r="DC286">
        <v>0</v>
      </c>
      <c r="DD286">
        <v>0</v>
      </c>
      <c r="DE286">
        <v>0</v>
      </c>
      <c r="DF286">
        <v>0</v>
      </c>
      <c r="DG286">
        <v>0</v>
      </c>
      <c r="DH286">
        <v>0</v>
      </c>
      <c r="DI286">
        <v>0</v>
      </c>
      <c r="DJ286">
        <v>0</v>
      </c>
      <c r="DK286">
        <v>0</v>
      </c>
      <c r="DL286">
        <v>0</v>
      </c>
      <c r="DM286">
        <v>0</v>
      </c>
      <c r="DN286">
        <v>0</v>
      </c>
      <c r="DO286">
        <v>0</v>
      </c>
      <c r="DP286">
        <v>0</v>
      </c>
      <c r="DQ286">
        <v>0</v>
      </c>
      <c r="DR286">
        <v>0</v>
      </c>
      <c r="DS286">
        <v>0</v>
      </c>
      <c r="DT286">
        <v>0</v>
      </c>
      <c r="DU286">
        <v>0</v>
      </c>
      <c r="DV286">
        <v>0</v>
      </c>
      <c r="DW286">
        <v>0</v>
      </c>
      <c r="DX286">
        <v>0</v>
      </c>
      <c r="DY286">
        <v>0</v>
      </c>
      <c r="DZ286">
        <v>0</v>
      </c>
      <c r="EA286">
        <v>0</v>
      </c>
      <c r="EB286">
        <v>0</v>
      </c>
      <c r="EC286">
        <v>0</v>
      </c>
      <c r="ED286">
        <v>0</v>
      </c>
      <c r="EE286">
        <v>0</v>
      </c>
      <c r="EF286">
        <v>0</v>
      </c>
      <c r="EG286">
        <v>0</v>
      </c>
      <c r="EH286">
        <v>0</v>
      </c>
      <c r="EI286">
        <v>0</v>
      </c>
      <c r="EJ286">
        <v>0</v>
      </c>
      <c r="EK286">
        <v>0</v>
      </c>
      <c r="EL286">
        <v>0</v>
      </c>
      <c r="EM286">
        <v>0</v>
      </c>
      <c r="EN286">
        <v>0</v>
      </c>
      <c r="EO286">
        <v>0</v>
      </c>
      <c r="EP286">
        <v>0</v>
      </c>
      <c r="EQ286">
        <v>0</v>
      </c>
      <c r="ER286">
        <v>0</v>
      </c>
      <c r="ES286">
        <v>0</v>
      </c>
      <c r="ET286">
        <v>0</v>
      </c>
      <c r="EU286">
        <v>0</v>
      </c>
      <c r="EV286">
        <v>0</v>
      </c>
      <c r="EW286">
        <v>0</v>
      </c>
      <c r="EX286">
        <v>0</v>
      </c>
      <c r="EY286">
        <v>0</v>
      </c>
      <c r="EZ286">
        <v>0</v>
      </c>
      <c r="FA286">
        <v>0</v>
      </c>
      <c r="FB286">
        <v>0</v>
      </c>
      <c r="FC286">
        <v>0</v>
      </c>
      <c r="FD286">
        <v>0</v>
      </c>
      <c r="FE286">
        <v>0</v>
      </c>
      <c r="FF286">
        <v>0</v>
      </c>
      <c r="FG286">
        <v>0</v>
      </c>
      <c r="FH286">
        <v>0</v>
      </c>
      <c r="FI286">
        <v>0</v>
      </c>
      <c r="FJ286">
        <v>0</v>
      </c>
      <c r="FK286">
        <v>0</v>
      </c>
      <c r="FL286">
        <v>0</v>
      </c>
      <c r="FM286">
        <v>0</v>
      </c>
      <c r="FN286">
        <v>0</v>
      </c>
      <c r="FO286">
        <v>0</v>
      </c>
      <c r="FP286">
        <v>0</v>
      </c>
      <c r="FQ286">
        <v>0</v>
      </c>
      <c r="FR286">
        <v>0</v>
      </c>
      <c r="FS286">
        <v>0</v>
      </c>
    </row>
    <row r="287" spans="1:175" x14ac:dyDescent="0.2">
      <c r="A287" t="s">
        <v>194</v>
      </c>
      <c r="B287" t="s">
        <v>204</v>
      </c>
      <c r="C287">
        <v>42257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BX287">
        <v>0</v>
      </c>
      <c r="BY287">
        <v>0</v>
      </c>
      <c r="BZ287">
        <v>0</v>
      </c>
      <c r="CA287">
        <v>0</v>
      </c>
      <c r="CB287">
        <v>0</v>
      </c>
      <c r="CC287">
        <v>0</v>
      </c>
      <c r="CD287">
        <v>0</v>
      </c>
      <c r="CE287">
        <v>0</v>
      </c>
      <c r="CF287">
        <v>0</v>
      </c>
      <c r="CG287">
        <v>0</v>
      </c>
      <c r="CH287">
        <v>0</v>
      </c>
      <c r="CI287">
        <v>0</v>
      </c>
      <c r="CJ287">
        <v>0</v>
      </c>
      <c r="CK287">
        <v>0</v>
      </c>
      <c r="CL287">
        <v>0</v>
      </c>
      <c r="CM287">
        <v>0</v>
      </c>
      <c r="CN287">
        <v>0</v>
      </c>
      <c r="CO287">
        <v>0</v>
      </c>
      <c r="CP287">
        <v>0</v>
      </c>
      <c r="CQ287">
        <v>0</v>
      </c>
      <c r="CR287">
        <v>0</v>
      </c>
      <c r="CS287">
        <v>0</v>
      </c>
      <c r="CT287">
        <v>0</v>
      </c>
      <c r="CU287">
        <v>0</v>
      </c>
      <c r="CV287">
        <v>0</v>
      </c>
      <c r="CW287">
        <v>0</v>
      </c>
      <c r="CX287">
        <v>0</v>
      </c>
      <c r="CY287">
        <v>0</v>
      </c>
      <c r="CZ287">
        <v>0</v>
      </c>
      <c r="DA287">
        <v>0</v>
      </c>
      <c r="DB287">
        <v>0</v>
      </c>
      <c r="DC287">
        <v>0</v>
      </c>
      <c r="DD287">
        <v>0</v>
      </c>
      <c r="DE287">
        <v>0</v>
      </c>
      <c r="DF287">
        <v>0</v>
      </c>
      <c r="DG287">
        <v>0</v>
      </c>
      <c r="DH287">
        <v>0</v>
      </c>
      <c r="DI287">
        <v>0</v>
      </c>
      <c r="DJ287">
        <v>0</v>
      </c>
      <c r="DK287">
        <v>0</v>
      </c>
      <c r="DL287">
        <v>0</v>
      </c>
      <c r="DM287">
        <v>0</v>
      </c>
      <c r="DN287">
        <v>0</v>
      </c>
      <c r="DO287">
        <v>0</v>
      </c>
      <c r="DP287">
        <v>0</v>
      </c>
      <c r="DQ287">
        <v>0</v>
      </c>
      <c r="DR287">
        <v>0</v>
      </c>
      <c r="DS287">
        <v>0</v>
      </c>
      <c r="DT287">
        <v>0</v>
      </c>
      <c r="DU287">
        <v>0</v>
      </c>
      <c r="DV287">
        <v>0</v>
      </c>
      <c r="DW287">
        <v>0</v>
      </c>
      <c r="DX287">
        <v>0</v>
      </c>
      <c r="DY287">
        <v>0</v>
      </c>
      <c r="DZ287">
        <v>0</v>
      </c>
      <c r="EA287">
        <v>0</v>
      </c>
      <c r="EB287">
        <v>0</v>
      </c>
      <c r="EC287">
        <v>0</v>
      </c>
      <c r="ED287">
        <v>0</v>
      </c>
      <c r="EE287">
        <v>0</v>
      </c>
      <c r="EF287">
        <v>0</v>
      </c>
      <c r="EG287">
        <v>0</v>
      </c>
      <c r="EH287">
        <v>0</v>
      </c>
      <c r="EI287">
        <v>0</v>
      </c>
      <c r="EJ287">
        <v>0</v>
      </c>
      <c r="EK287">
        <v>0</v>
      </c>
      <c r="EL287">
        <v>0</v>
      </c>
      <c r="EM287">
        <v>0</v>
      </c>
      <c r="EN287">
        <v>0</v>
      </c>
      <c r="EO287">
        <v>0</v>
      </c>
      <c r="EP287">
        <v>0</v>
      </c>
      <c r="EQ287">
        <v>0</v>
      </c>
      <c r="ER287">
        <v>0</v>
      </c>
      <c r="ES287">
        <v>0</v>
      </c>
      <c r="ET287">
        <v>0</v>
      </c>
      <c r="EU287">
        <v>0</v>
      </c>
      <c r="EV287">
        <v>0</v>
      </c>
      <c r="EW287">
        <v>0</v>
      </c>
      <c r="EX287">
        <v>0</v>
      </c>
      <c r="EY287">
        <v>0</v>
      </c>
      <c r="EZ287">
        <v>0</v>
      </c>
      <c r="FA287">
        <v>0</v>
      </c>
      <c r="FB287">
        <v>0</v>
      </c>
      <c r="FC287">
        <v>0</v>
      </c>
      <c r="FD287">
        <v>0</v>
      </c>
      <c r="FE287">
        <v>0</v>
      </c>
      <c r="FF287">
        <v>0</v>
      </c>
      <c r="FG287">
        <v>0</v>
      </c>
      <c r="FH287">
        <v>0</v>
      </c>
      <c r="FI287">
        <v>0</v>
      </c>
      <c r="FJ287">
        <v>0</v>
      </c>
      <c r="FK287">
        <v>0</v>
      </c>
      <c r="FL287">
        <v>0</v>
      </c>
      <c r="FM287">
        <v>0</v>
      </c>
      <c r="FN287">
        <v>0</v>
      </c>
      <c r="FO287">
        <v>0</v>
      </c>
      <c r="FP287">
        <v>0</v>
      </c>
      <c r="FQ287">
        <v>0</v>
      </c>
      <c r="FR287">
        <v>0</v>
      </c>
      <c r="FS287">
        <v>0</v>
      </c>
    </row>
    <row r="288" spans="1:175" x14ac:dyDescent="0.2">
      <c r="A288" t="s">
        <v>194</v>
      </c>
      <c r="B288" t="s">
        <v>204</v>
      </c>
      <c r="C288">
        <v>42258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BX288">
        <v>0</v>
      </c>
      <c r="BY288">
        <v>0</v>
      </c>
      <c r="BZ288">
        <v>0</v>
      </c>
      <c r="CA288">
        <v>0</v>
      </c>
      <c r="CB288">
        <v>0</v>
      </c>
      <c r="CC288">
        <v>0</v>
      </c>
      <c r="CD288">
        <v>0</v>
      </c>
      <c r="CE288">
        <v>0</v>
      </c>
      <c r="CF288">
        <v>0</v>
      </c>
      <c r="CG288">
        <v>0</v>
      </c>
      <c r="CH288">
        <v>0</v>
      </c>
      <c r="CI288">
        <v>0</v>
      </c>
      <c r="CJ288">
        <v>0</v>
      </c>
      <c r="CK288">
        <v>0</v>
      </c>
      <c r="CL288">
        <v>0</v>
      </c>
      <c r="CM288">
        <v>0</v>
      </c>
      <c r="CN288">
        <v>0</v>
      </c>
      <c r="CO288">
        <v>0</v>
      </c>
      <c r="CP288">
        <v>0</v>
      </c>
      <c r="CQ288">
        <v>0</v>
      </c>
      <c r="CR288">
        <v>0</v>
      </c>
      <c r="CS288">
        <v>0</v>
      </c>
      <c r="CT288">
        <v>0</v>
      </c>
      <c r="CU288">
        <v>0</v>
      </c>
      <c r="CV288">
        <v>0</v>
      </c>
      <c r="CW288">
        <v>0</v>
      </c>
      <c r="CX288">
        <v>0</v>
      </c>
      <c r="CY288">
        <v>0</v>
      </c>
      <c r="CZ288">
        <v>0</v>
      </c>
      <c r="DA288">
        <v>0</v>
      </c>
      <c r="DB288">
        <v>0</v>
      </c>
      <c r="DC288">
        <v>0</v>
      </c>
      <c r="DD288">
        <v>0</v>
      </c>
      <c r="DE288">
        <v>0</v>
      </c>
      <c r="DF288">
        <v>0</v>
      </c>
      <c r="DG288">
        <v>0</v>
      </c>
      <c r="DH288">
        <v>0</v>
      </c>
      <c r="DI288">
        <v>0</v>
      </c>
      <c r="DJ288">
        <v>0</v>
      </c>
      <c r="DK288">
        <v>0</v>
      </c>
      <c r="DL288">
        <v>0</v>
      </c>
      <c r="DM288">
        <v>0</v>
      </c>
      <c r="DN288">
        <v>0</v>
      </c>
      <c r="DO288">
        <v>0</v>
      </c>
      <c r="DP288">
        <v>0</v>
      </c>
      <c r="DQ288">
        <v>0</v>
      </c>
      <c r="DR288">
        <v>0</v>
      </c>
      <c r="DS288">
        <v>0</v>
      </c>
      <c r="DT288">
        <v>0</v>
      </c>
      <c r="DU288">
        <v>0</v>
      </c>
      <c r="DV288">
        <v>0</v>
      </c>
      <c r="DW288">
        <v>0</v>
      </c>
      <c r="DX288">
        <v>0</v>
      </c>
      <c r="DY288">
        <v>0</v>
      </c>
      <c r="DZ288">
        <v>0</v>
      </c>
      <c r="EA288">
        <v>0</v>
      </c>
      <c r="EB288">
        <v>0</v>
      </c>
      <c r="EC288">
        <v>0</v>
      </c>
      <c r="ED288">
        <v>0</v>
      </c>
      <c r="EE288">
        <v>0</v>
      </c>
      <c r="EF288">
        <v>0</v>
      </c>
      <c r="EG288">
        <v>0</v>
      </c>
      <c r="EH288">
        <v>0</v>
      </c>
      <c r="EI288">
        <v>0</v>
      </c>
      <c r="EJ288">
        <v>0</v>
      </c>
      <c r="EK288">
        <v>0</v>
      </c>
      <c r="EL288">
        <v>0</v>
      </c>
      <c r="EM288">
        <v>0</v>
      </c>
      <c r="EN288">
        <v>0</v>
      </c>
      <c r="EO288">
        <v>0</v>
      </c>
      <c r="EP288">
        <v>0</v>
      </c>
      <c r="EQ288">
        <v>0</v>
      </c>
      <c r="ER288">
        <v>0</v>
      </c>
      <c r="ES288">
        <v>0</v>
      </c>
      <c r="ET288">
        <v>0</v>
      </c>
      <c r="EU288">
        <v>0</v>
      </c>
      <c r="EV288">
        <v>0</v>
      </c>
      <c r="EW288">
        <v>0</v>
      </c>
      <c r="EX288">
        <v>0</v>
      </c>
      <c r="EY288">
        <v>0</v>
      </c>
      <c r="EZ288">
        <v>0</v>
      </c>
      <c r="FA288">
        <v>0</v>
      </c>
      <c r="FB288">
        <v>0</v>
      </c>
      <c r="FC288">
        <v>0</v>
      </c>
      <c r="FD288">
        <v>0</v>
      </c>
      <c r="FE288">
        <v>0</v>
      </c>
      <c r="FF288">
        <v>0</v>
      </c>
      <c r="FG288">
        <v>0</v>
      </c>
      <c r="FH288">
        <v>0</v>
      </c>
      <c r="FI288">
        <v>0</v>
      </c>
      <c r="FJ288">
        <v>0</v>
      </c>
      <c r="FK288">
        <v>0</v>
      </c>
      <c r="FL288">
        <v>0</v>
      </c>
      <c r="FM288">
        <v>0</v>
      </c>
      <c r="FN288">
        <v>0</v>
      </c>
      <c r="FO288">
        <v>0</v>
      </c>
      <c r="FP288">
        <v>0</v>
      </c>
      <c r="FQ288">
        <v>0</v>
      </c>
      <c r="FR288">
        <v>0</v>
      </c>
      <c r="FS288">
        <v>0</v>
      </c>
    </row>
    <row r="289" spans="1:175" x14ac:dyDescent="0.2">
      <c r="A289" t="s">
        <v>194</v>
      </c>
      <c r="B289" t="s">
        <v>204</v>
      </c>
      <c r="C289" t="s">
        <v>2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  <c r="BX289">
        <v>0</v>
      </c>
      <c r="BY289">
        <v>0</v>
      </c>
      <c r="BZ289">
        <v>0</v>
      </c>
      <c r="CA289">
        <v>0</v>
      </c>
      <c r="CB289">
        <v>0</v>
      </c>
      <c r="CC289">
        <v>0</v>
      </c>
      <c r="CD289">
        <v>0</v>
      </c>
      <c r="CE289">
        <v>0</v>
      </c>
      <c r="CF289">
        <v>0</v>
      </c>
      <c r="CG289">
        <v>0</v>
      </c>
      <c r="CH289">
        <v>0</v>
      </c>
      <c r="CI289">
        <v>0</v>
      </c>
      <c r="CJ289">
        <v>0</v>
      </c>
      <c r="CK289">
        <v>0</v>
      </c>
      <c r="CL289">
        <v>0</v>
      </c>
      <c r="CM289">
        <v>0</v>
      </c>
      <c r="CN289">
        <v>0</v>
      </c>
      <c r="CO289">
        <v>0</v>
      </c>
      <c r="CP289">
        <v>0</v>
      </c>
      <c r="CQ289">
        <v>0</v>
      </c>
      <c r="CR289">
        <v>0</v>
      </c>
      <c r="CS289">
        <v>0</v>
      </c>
      <c r="CT289">
        <v>0</v>
      </c>
      <c r="CU289">
        <v>0</v>
      </c>
      <c r="CV289">
        <v>0</v>
      </c>
      <c r="CW289">
        <v>0</v>
      </c>
      <c r="CX289">
        <v>0</v>
      </c>
      <c r="CY289">
        <v>0</v>
      </c>
      <c r="CZ289">
        <v>0</v>
      </c>
      <c r="DA289">
        <v>0</v>
      </c>
      <c r="DB289">
        <v>0</v>
      </c>
      <c r="DC289">
        <v>0</v>
      </c>
      <c r="DD289">
        <v>0</v>
      </c>
      <c r="DE289">
        <v>0</v>
      </c>
      <c r="DF289">
        <v>0</v>
      </c>
      <c r="DG289">
        <v>0</v>
      </c>
      <c r="DH289">
        <v>0</v>
      </c>
      <c r="DI289">
        <v>0</v>
      </c>
      <c r="DJ289">
        <v>0</v>
      </c>
      <c r="DK289">
        <v>0</v>
      </c>
      <c r="DL289">
        <v>0</v>
      </c>
      <c r="DM289">
        <v>0</v>
      </c>
      <c r="DN289">
        <v>0</v>
      </c>
      <c r="DO289">
        <v>0</v>
      </c>
      <c r="DP289">
        <v>0</v>
      </c>
      <c r="DQ289">
        <v>0</v>
      </c>
      <c r="DR289">
        <v>0</v>
      </c>
      <c r="DS289">
        <v>0</v>
      </c>
      <c r="DT289">
        <v>0</v>
      </c>
      <c r="DU289">
        <v>0</v>
      </c>
      <c r="DV289">
        <v>0</v>
      </c>
      <c r="DW289">
        <v>0</v>
      </c>
      <c r="DX289">
        <v>0</v>
      </c>
      <c r="DY289">
        <v>0</v>
      </c>
      <c r="DZ289">
        <v>0</v>
      </c>
      <c r="EA289">
        <v>0</v>
      </c>
      <c r="EB289">
        <v>0</v>
      </c>
      <c r="EC289">
        <v>0</v>
      </c>
      <c r="ED289">
        <v>0</v>
      </c>
      <c r="EE289">
        <v>0</v>
      </c>
      <c r="EF289">
        <v>0</v>
      </c>
      <c r="EG289">
        <v>0</v>
      </c>
      <c r="EH289">
        <v>0</v>
      </c>
      <c r="EI289">
        <v>0</v>
      </c>
      <c r="EJ289">
        <v>0</v>
      </c>
      <c r="EK289">
        <v>0</v>
      </c>
      <c r="EL289">
        <v>0</v>
      </c>
      <c r="EM289">
        <v>0</v>
      </c>
      <c r="EN289">
        <v>0</v>
      </c>
      <c r="EO289">
        <v>0</v>
      </c>
      <c r="EP289">
        <v>0</v>
      </c>
      <c r="EQ289">
        <v>0</v>
      </c>
      <c r="ER289">
        <v>0</v>
      </c>
      <c r="ES289">
        <v>0</v>
      </c>
      <c r="ET289">
        <v>0</v>
      </c>
      <c r="EU289">
        <v>0</v>
      </c>
      <c r="EV289">
        <v>0</v>
      </c>
      <c r="EW289">
        <v>0</v>
      </c>
      <c r="EX289">
        <v>0</v>
      </c>
      <c r="EY289">
        <v>0</v>
      </c>
      <c r="EZ289">
        <v>0</v>
      </c>
      <c r="FA289">
        <v>0</v>
      </c>
      <c r="FB289">
        <v>0</v>
      </c>
      <c r="FC289">
        <v>0</v>
      </c>
      <c r="FD289">
        <v>0</v>
      </c>
      <c r="FE289">
        <v>0</v>
      </c>
      <c r="FF289">
        <v>0</v>
      </c>
      <c r="FG289">
        <v>0</v>
      </c>
      <c r="FH289">
        <v>0</v>
      </c>
      <c r="FI289">
        <v>0</v>
      </c>
      <c r="FJ289">
        <v>0</v>
      </c>
      <c r="FK289">
        <v>0</v>
      </c>
      <c r="FL289">
        <v>0</v>
      </c>
      <c r="FM289">
        <v>0</v>
      </c>
      <c r="FN289">
        <v>0</v>
      </c>
      <c r="FO289">
        <v>0</v>
      </c>
      <c r="FP289">
        <v>0</v>
      </c>
      <c r="FQ289">
        <v>0</v>
      </c>
      <c r="FR289">
        <v>0</v>
      </c>
      <c r="FS289">
        <v>0</v>
      </c>
    </row>
    <row r="290" spans="1:175" x14ac:dyDescent="0.2">
      <c r="A290" t="s">
        <v>194</v>
      </c>
      <c r="B290" t="s">
        <v>1</v>
      </c>
      <c r="C290">
        <v>42167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0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BX290">
        <v>0</v>
      </c>
      <c r="BY290">
        <v>0</v>
      </c>
      <c r="BZ290">
        <v>0</v>
      </c>
      <c r="CA290">
        <v>0</v>
      </c>
      <c r="CB290">
        <v>0</v>
      </c>
      <c r="CC290">
        <v>0</v>
      </c>
      <c r="CD290">
        <v>0</v>
      </c>
      <c r="CE290">
        <v>0</v>
      </c>
      <c r="CF290">
        <v>0</v>
      </c>
      <c r="CG290">
        <v>0</v>
      </c>
      <c r="CH290">
        <v>0</v>
      </c>
      <c r="CI290">
        <v>0</v>
      </c>
      <c r="CJ290">
        <v>0</v>
      </c>
      <c r="CK290">
        <v>0</v>
      </c>
      <c r="CL290">
        <v>0</v>
      </c>
      <c r="CM290">
        <v>0</v>
      </c>
      <c r="CN290">
        <v>0</v>
      </c>
      <c r="CO290">
        <v>0</v>
      </c>
      <c r="CP290">
        <v>0</v>
      </c>
      <c r="CQ290">
        <v>0</v>
      </c>
      <c r="CR290">
        <v>0</v>
      </c>
      <c r="CS290">
        <v>0</v>
      </c>
      <c r="CT290">
        <v>0</v>
      </c>
      <c r="CU290">
        <v>0</v>
      </c>
      <c r="CV290">
        <v>0</v>
      </c>
      <c r="CW290">
        <v>0</v>
      </c>
      <c r="CX290">
        <v>0</v>
      </c>
      <c r="CY290">
        <v>0</v>
      </c>
      <c r="CZ290">
        <v>0</v>
      </c>
      <c r="DA290">
        <v>0</v>
      </c>
      <c r="DB290">
        <v>0</v>
      </c>
      <c r="DC290">
        <v>0</v>
      </c>
      <c r="DD290">
        <v>0</v>
      </c>
      <c r="DE290">
        <v>0</v>
      </c>
      <c r="DF290">
        <v>0</v>
      </c>
      <c r="DG290">
        <v>0</v>
      </c>
      <c r="DH290">
        <v>0</v>
      </c>
      <c r="DI290">
        <v>0</v>
      </c>
      <c r="DJ290">
        <v>0</v>
      </c>
      <c r="DK290">
        <v>0</v>
      </c>
      <c r="DL290">
        <v>0</v>
      </c>
      <c r="DM290">
        <v>0</v>
      </c>
      <c r="DN290">
        <v>0</v>
      </c>
      <c r="DO290">
        <v>0</v>
      </c>
      <c r="DP290">
        <v>0</v>
      </c>
      <c r="DQ290">
        <v>0</v>
      </c>
      <c r="DR290">
        <v>0</v>
      </c>
      <c r="DS290">
        <v>0</v>
      </c>
      <c r="DT290">
        <v>0</v>
      </c>
      <c r="DU290">
        <v>0</v>
      </c>
      <c r="DV290">
        <v>0</v>
      </c>
      <c r="DW290">
        <v>0</v>
      </c>
      <c r="DX290">
        <v>0</v>
      </c>
      <c r="DY290">
        <v>0</v>
      </c>
      <c r="DZ290">
        <v>0</v>
      </c>
      <c r="EA290">
        <v>0</v>
      </c>
      <c r="EB290">
        <v>0</v>
      </c>
      <c r="EC290">
        <v>0</v>
      </c>
      <c r="ED290">
        <v>0</v>
      </c>
      <c r="EE290">
        <v>0</v>
      </c>
      <c r="EF290">
        <v>0</v>
      </c>
      <c r="EG290">
        <v>0</v>
      </c>
      <c r="EH290">
        <v>0</v>
      </c>
      <c r="EI290">
        <v>0</v>
      </c>
      <c r="EJ290">
        <v>0</v>
      </c>
      <c r="EK290">
        <v>0</v>
      </c>
      <c r="EL290">
        <v>0</v>
      </c>
      <c r="EM290">
        <v>0</v>
      </c>
      <c r="EN290">
        <v>0</v>
      </c>
      <c r="EO290">
        <v>0</v>
      </c>
      <c r="EP290">
        <v>0</v>
      </c>
      <c r="EQ290">
        <v>0</v>
      </c>
      <c r="ER290">
        <v>0</v>
      </c>
      <c r="ES290">
        <v>0</v>
      </c>
      <c r="ET290">
        <v>0</v>
      </c>
      <c r="EU290">
        <v>0</v>
      </c>
      <c r="EV290">
        <v>0</v>
      </c>
      <c r="EW290">
        <v>0</v>
      </c>
      <c r="EX290">
        <v>0</v>
      </c>
      <c r="EY290">
        <v>0</v>
      </c>
      <c r="EZ290">
        <v>0</v>
      </c>
      <c r="FA290">
        <v>0</v>
      </c>
      <c r="FB290">
        <v>0</v>
      </c>
      <c r="FC290">
        <v>0</v>
      </c>
      <c r="FD290">
        <v>0</v>
      </c>
      <c r="FE290">
        <v>0</v>
      </c>
      <c r="FF290">
        <v>0</v>
      </c>
      <c r="FG290">
        <v>0</v>
      </c>
      <c r="FH290">
        <v>0</v>
      </c>
      <c r="FI290">
        <v>0</v>
      </c>
      <c r="FJ290">
        <v>0</v>
      </c>
      <c r="FK290">
        <v>0</v>
      </c>
      <c r="FL290">
        <v>0</v>
      </c>
      <c r="FM290">
        <v>0</v>
      </c>
      <c r="FN290">
        <v>0</v>
      </c>
      <c r="FO290">
        <v>0</v>
      </c>
      <c r="FP290">
        <v>0</v>
      </c>
      <c r="FQ290">
        <v>0</v>
      </c>
      <c r="FR290">
        <v>0</v>
      </c>
      <c r="FS290">
        <v>0</v>
      </c>
    </row>
    <row r="291" spans="1:175" x14ac:dyDescent="0.2">
      <c r="A291" t="s">
        <v>194</v>
      </c>
      <c r="B291" t="s">
        <v>1</v>
      </c>
      <c r="C291">
        <v>42180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v>0</v>
      </c>
      <c r="BA291">
        <v>0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BX291">
        <v>0</v>
      </c>
      <c r="BY291">
        <v>0</v>
      </c>
      <c r="BZ291">
        <v>0</v>
      </c>
      <c r="CA291">
        <v>0</v>
      </c>
      <c r="CB291">
        <v>0</v>
      </c>
      <c r="CC291">
        <v>0</v>
      </c>
      <c r="CD291">
        <v>0</v>
      </c>
      <c r="CE291">
        <v>0</v>
      </c>
      <c r="CF291">
        <v>0</v>
      </c>
      <c r="CG291">
        <v>0</v>
      </c>
      <c r="CH291">
        <v>0</v>
      </c>
      <c r="CI291">
        <v>0</v>
      </c>
      <c r="CJ291">
        <v>0</v>
      </c>
      <c r="CK291">
        <v>0</v>
      </c>
      <c r="CL291">
        <v>0</v>
      </c>
      <c r="CM291">
        <v>0</v>
      </c>
      <c r="CN291">
        <v>0</v>
      </c>
      <c r="CO291">
        <v>0</v>
      </c>
      <c r="CP291">
        <v>0</v>
      </c>
      <c r="CQ291">
        <v>0</v>
      </c>
      <c r="CR291">
        <v>0</v>
      </c>
      <c r="CS291">
        <v>0</v>
      </c>
      <c r="CT291">
        <v>0</v>
      </c>
      <c r="CU291">
        <v>0</v>
      </c>
      <c r="CV291">
        <v>0</v>
      </c>
      <c r="CW291">
        <v>0</v>
      </c>
      <c r="CX291">
        <v>0</v>
      </c>
      <c r="CY291">
        <v>0</v>
      </c>
      <c r="CZ291">
        <v>0</v>
      </c>
      <c r="DA291">
        <v>0</v>
      </c>
      <c r="DB291">
        <v>0</v>
      </c>
      <c r="DC291">
        <v>0</v>
      </c>
      <c r="DD291">
        <v>0</v>
      </c>
      <c r="DE291">
        <v>0</v>
      </c>
      <c r="DF291">
        <v>0</v>
      </c>
      <c r="DG291">
        <v>0</v>
      </c>
      <c r="DH291">
        <v>0</v>
      </c>
      <c r="DI291">
        <v>0</v>
      </c>
      <c r="DJ291">
        <v>0</v>
      </c>
      <c r="DK291">
        <v>0</v>
      </c>
      <c r="DL291">
        <v>0</v>
      </c>
      <c r="DM291">
        <v>0</v>
      </c>
      <c r="DN291">
        <v>0</v>
      </c>
      <c r="DO291">
        <v>0</v>
      </c>
      <c r="DP291">
        <v>0</v>
      </c>
      <c r="DQ291">
        <v>0</v>
      </c>
      <c r="DR291">
        <v>0</v>
      </c>
      <c r="DS291">
        <v>0</v>
      </c>
      <c r="DT291">
        <v>0</v>
      </c>
      <c r="DU291">
        <v>0</v>
      </c>
      <c r="DV291">
        <v>0</v>
      </c>
      <c r="DW291">
        <v>0</v>
      </c>
      <c r="DX291">
        <v>0</v>
      </c>
      <c r="DY291">
        <v>0</v>
      </c>
      <c r="DZ291">
        <v>0</v>
      </c>
      <c r="EA291">
        <v>0</v>
      </c>
      <c r="EB291">
        <v>0</v>
      </c>
      <c r="EC291">
        <v>0</v>
      </c>
      <c r="ED291">
        <v>0</v>
      </c>
      <c r="EE291">
        <v>0</v>
      </c>
      <c r="EF291">
        <v>0</v>
      </c>
      <c r="EG291">
        <v>0</v>
      </c>
      <c r="EH291">
        <v>0</v>
      </c>
      <c r="EI291">
        <v>0</v>
      </c>
      <c r="EJ291">
        <v>0</v>
      </c>
      <c r="EK291">
        <v>0</v>
      </c>
      <c r="EL291">
        <v>0</v>
      </c>
      <c r="EM291">
        <v>0</v>
      </c>
      <c r="EN291">
        <v>0</v>
      </c>
      <c r="EO291">
        <v>0</v>
      </c>
      <c r="EP291">
        <v>0</v>
      </c>
      <c r="EQ291">
        <v>0</v>
      </c>
      <c r="ER291">
        <v>0</v>
      </c>
      <c r="ES291">
        <v>0</v>
      </c>
      <c r="ET291">
        <v>0</v>
      </c>
      <c r="EU291">
        <v>0</v>
      </c>
      <c r="EV291">
        <v>0</v>
      </c>
      <c r="EW291">
        <v>0</v>
      </c>
      <c r="EX291">
        <v>0</v>
      </c>
      <c r="EY291">
        <v>0</v>
      </c>
      <c r="EZ291">
        <v>0</v>
      </c>
      <c r="FA291">
        <v>0</v>
      </c>
      <c r="FB291">
        <v>0</v>
      </c>
      <c r="FC291">
        <v>0</v>
      </c>
      <c r="FD291">
        <v>0</v>
      </c>
      <c r="FE291">
        <v>0</v>
      </c>
      <c r="FF291">
        <v>0</v>
      </c>
      <c r="FG291">
        <v>0</v>
      </c>
      <c r="FH291">
        <v>0</v>
      </c>
      <c r="FI291">
        <v>0</v>
      </c>
      <c r="FJ291">
        <v>0</v>
      </c>
      <c r="FK291">
        <v>0</v>
      </c>
      <c r="FL291">
        <v>0</v>
      </c>
      <c r="FM291">
        <v>0</v>
      </c>
      <c r="FN291">
        <v>0</v>
      </c>
      <c r="FO291">
        <v>0</v>
      </c>
      <c r="FP291">
        <v>0</v>
      </c>
      <c r="FQ291">
        <v>0</v>
      </c>
      <c r="FR291">
        <v>0</v>
      </c>
      <c r="FS291">
        <v>0</v>
      </c>
    </row>
    <row r="292" spans="1:175" x14ac:dyDescent="0.2">
      <c r="A292" t="s">
        <v>194</v>
      </c>
      <c r="B292" t="s">
        <v>1</v>
      </c>
      <c r="C292">
        <v>42181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0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BX292">
        <v>0</v>
      </c>
      <c r="BY292">
        <v>0</v>
      </c>
      <c r="BZ292">
        <v>0</v>
      </c>
      <c r="CA292">
        <v>0</v>
      </c>
      <c r="CB292">
        <v>0</v>
      </c>
      <c r="CC292">
        <v>0</v>
      </c>
      <c r="CD292">
        <v>0</v>
      </c>
      <c r="CE292">
        <v>0</v>
      </c>
      <c r="CF292">
        <v>0</v>
      </c>
      <c r="CG292">
        <v>0</v>
      </c>
      <c r="CH292">
        <v>0</v>
      </c>
      <c r="CI292">
        <v>0</v>
      </c>
      <c r="CJ292">
        <v>0</v>
      </c>
      <c r="CK292">
        <v>0</v>
      </c>
      <c r="CL292">
        <v>0</v>
      </c>
      <c r="CM292">
        <v>0</v>
      </c>
      <c r="CN292">
        <v>0</v>
      </c>
      <c r="CO292">
        <v>0</v>
      </c>
      <c r="CP292">
        <v>0</v>
      </c>
      <c r="CQ292">
        <v>0</v>
      </c>
      <c r="CR292">
        <v>0</v>
      </c>
      <c r="CS292">
        <v>0</v>
      </c>
      <c r="CT292">
        <v>0</v>
      </c>
      <c r="CU292">
        <v>0</v>
      </c>
      <c r="CV292">
        <v>0</v>
      </c>
      <c r="CW292">
        <v>0</v>
      </c>
      <c r="CX292">
        <v>0</v>
      </c>
      <c r="CY292">
        <v>0</v>
      </c>
      <c r="CZ292">
        <v>0</v>
      </c>
      <c r="DA292">
        <v>0</v>
      </c>
      <c r="DB292">
        <v>0</v>
      </c>
      <c r="DC292">
        <v>0</v>
      </c>
      <c r="DD292">
        <v>0</v>
      </c>
      <c r="DE292">
        <v>0</v>
      </c>
      <c r="DF292">
        <v>0</v>
      </c>
      <c r="DG292">
        <v>0</v>
      </c>
      <c r="DH292">
        <v>0</v>
      </c>
      <c r="DI292">
        <v>0</v>
      </c>
      <c r="DJ292">
        <v>0</v>
      </c>
      <c r="DK292">
        <v>0</v>
      </c>
      <c r="DL292">
        <v>0</v>
      </c>
      <c r="DM292">
        <v>0</v>
      </c>
      <c r="DN292">
        <v>0</v>
      </c>
      <c r="DO292">
        <v>0</v>
      </c>
      <c r="DP292">
        <v>0</v>
      </c>
      <c r="DQ292">
        <v>0</v>
      </c>
      <c r="DR292">
        <v>0</v>
      </c>
      <c r="DS292">
        <v>0</v>
      </c>
      <c r="DT292">
        <v>0</v>
      </c>
      <c r="DU292">
        <v>0</v>
      </c>
      <c r="DV292">
        <v>0</v>
      </c>
      <c r="DW292">
        <v>0</v>
      </c>
      <c r="DX292">
        <v>0</v>
      </c>
      <c r="DY292">
        <v>0</v>
      </c>
      <c r="DZ292">
        <v>0</v>
      </c>
      <c r="EA292">
        <v>0</v>
      </c>
      <c r="EB292">
        <v>0</v>
      </c>
      <c r="EC292">
        <v>0</v>
      </c>
      <c r="ED292">
        <v>0</v>
      </c>
      <c r="EE292">
        <v>0</v>
      </c>
      <c r="EF292">
        <v>0</v>
      </c>
      <c r="EG292">
        <v>0</v>
      </c>
      <c r="EH292">
        <v>0</v>
      </c>
      <c r="EI292">
        <v>0</v>
      </c>
      <c r="EJ292">
        <v>0</v>
      </c>
      <c r="EK292">
        <v>0</v>
      </c>
      <c r="EL292">
        <v>0</v>
      </c>
      <c r="EM292">
        <v>0</v>
      </c>
      <c r="EN292">
        <v>0</v>
      </c>
      <c r="EO292">
        <v>0</v>
      </c>
      <c r="EP292">
        <v>0</v>
      </c>
      <c r="EQ292">
        <v>0</v>
      </c>
      <c r="ER292">
        <v>0</v>
      </c>
      <c r="ES292">
        <v>0</v>
      </c>
      <c r="ET292">
        <v>0</v>
      </c>
      <c r="EU292">
        <v>0</v>
      </c>
      <c r="EV292">
        <v>0</v>
      </c>
      <c r="EW292">
        <v>0</v>
      </c>
      <c r="EX292">
        <v>0</v>
      </c>
      <c r="EY292">
        <v>0</v>
      </c>
      <c r="EZ292">
        <v>0</v>
      </c>
      <c r="FA292">
        <v>0</v>
      </c>
      <c r="FB292">
        <v>0</v>
      </c>
      <c r="FC292">
        <v>0</v>
      </c>
      <c r="FD292">
        <v>0</v>
      </c>
      <c r="FE292">
        <v>0</v>
      </c>
      <c r="FF292">
        <v>0</v>
      </c>
      <c r="FG292">
        <v>0</v>
      </c>
      <c r="FH292">
        <v>0</v>
      </c>
      <c r="FI292">
        <v>0</v>
      </c>
      <c r="FJ292">
        <v>0</v>
      </c>
      <c r="FK292">
        <v>0</v>
      </c>
      <c r="FL292">
        <v>0</v>
      </c>
      <c r="FM292">
        <v>0</v>
      </c>
      <c r="FN292">
        <v>0</v>
      </c>
      <c r="FO292">
        <v>0</v>
      </c>
      <c r="FP292">
        <v>0</v>
      </c>
      <c r="FQ292">
        <v>0</v>
      </c>
      <c r="FR292">
        <v>0</v>
      </c>
      <c r="FS292">
        <v>0</v>
      </c>
    </row>
    <row r="293" spans="1:175" x14ac:dyDescent="0.2">
      <c r="A293" t="s">
        <v>194</v>
      </c>
      <c r="B293" t="s">
        <v>1</v>
      </c>
      <c r="C293">
        <v>42185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0</v>
      </c>
      <c r="AY293">
        <v>0</v>
      </c>
      <c r="AZ293">
        <v>0</v>
      </c>
      <c r="BA293">
        <v>0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0</v>
      </c>
      <c r="BX293">
        <v>0</v>
      </c>
      <c r="BY293">
        <v>0</v>
      </c>
      <c r="BZ293">
        <v>0</v>
      </c>
      <c r="CA293">
        <v>0</v>
      </c>
      <c r="CB293">
        <v>0</v>
      </c>
      <c r="CC293">
        <v>0</v>
      </c>
      <c r="CD293">
        <v>0</v>
      </c>
      <c r="CE293">
        <v>0</v>
      </c>
      <c r="CF293">
        <v>0</v>
      </c>
      <c r="CG293">
        <v>0</v>
      </c>
      <c r="CH293">
        <v>0</v>
      </c>
      <c r="CI293">
        <v>0</v>
      </c>
      <c r="CJ293">
        <v>0</v>
      </c>
      <c r="CK293">
        <v>0</v>
      </c>
      <c r="CL293">
        <v>0</v>
      </c>
      <c r="CM293">
        <v>0</v>
      </c>
      <c r="CN293">
        <v>0</v>
      </c>
      <c r="CO293">
        <v>0</v>
      </c>
      <c r="CP293">
        <v>0</v>
      </c>
      <c r="CQ293">
        <v>0</v>
      </c>
      <c r="CR293">
        <v>0</v>
      </c>
      <c r="CS293">
        <v>0</v>
      </c>
      <c r="CT293">
        <v>0</v>
      </c>
      <c r="CU293">
        <v>0</v>
      </c>
      <c r="CV293">
        <v>0</v>
      </c>
      <c r="CW293">
        <v>0</v>
      </c>
      <c r="CX293">
        <v>0</v>
      </c>
      <c r="CY293">
        <v>0</v>
      </c>
      <c r="CZ293">
        <v>0</v>
      </c>
      <c r="DA293">
        <v>0</v>
      </c>
      <c r="DB293">
        <v>0</v>
      </c>
      <c r="DC293">
        <v>0</v>
      </c>
      <c r="DD293">
        <v>0</v>
      </c>
      <c r="DE293">
        <v>0</v>
      </c>
      <c r="DF293">
        <v>0</v>
      </c>
      <c r="DG293">
        <v>0</v>
      </c>
      <c r="DH293">
        <v>0</v>
      </c>
      <c r="DI293">
        <v>0</v>
      </c>
      <c r="DJ293">
        <v>0</v>
      </c>
      <c r="DK293">
        <v>0</v>
      </c>
      <c r="DL293">
        <v>0</v>
      </c>
      <c r="DM293">
        <v>0</v>
      </c>
      <c r="DN293">
        <v>0</v>
      </c>
      <c r="DO293">
        <v>0</v>
      </c>
      <c r="DP293">
        <v>0</v>
      </c>
      <c r="DQ293">
        <v>0</v>
      </c>
      <c r="DR293">
        <v>0</v>
      </c>
      <c r="DS293">
        <v>0</v>
      </c>
      <c r="DT293">
        <v>0</v>
      </c>
      <c r="DU293">
        <v>0</v>
      </c>
      <c r="DV293">
        <v>0</v>
      </c>
      <c r="DW293">
        <v>0</v>
      </c>
      <c r="DX293">
        <v>0</v>
      </c>
      <c r="DY293">
        <v>0</v>
      </c>
      <c r="DZ293">
        <v>0</v>
      </c>
      <c r="EA293">
        <v>0</v>
      </c>
      <c r="EB293">
        <v>0</v>
      </c>
      <c r="EC293">
        <v>0</v>
      </c>
      <c r="ED293">
        <v>0</v>
      </c>
      <c r="EE293">
        <v>0</v>
      </c>
      <c r="EF293">
        <v>0</v>
      </c>
      <c r="EG293">
        <v>0</v>
      </c>
      <c r="EH293">
        <v>0</v>
      </c>
      <c r="EI293">
        <v>0</v>
      </c>
      <c r="EJ293">
        <v>0</v>
      </c>
      <c r="EK293">
        <v>0</v>
      </c>
      <c r="EL293">
        <v>0</v>
      </c>
      <c r="EM293">
        <v>0</v>
      </c>
      <c r="EN293">
        <v>0</v>
      </c>
      <c r="EO293">
        <v>0</v>
      </c>
      <c r="EP293">
        <v>0</v>
      </c>
      <c r="EQ293">
        <v>0</v>
      </c>
      <c r="ER293">
        <v>0</v>
      </c>
      <c r="ES293">
        <v>0</v>
      </c>
      <c r="ET293">
        <v>0</v>
      </c>
      <c r="EU293">
        <v>0</v>
      </c>
      <c r="EV293">
        <v>0</v>
      </c>
      <c r="EW293">
        <v>0</v>
      </c>
      <c r="EX293">
        <v>0</v>
      </c>
      <c r="EY293">
        <v>0</v>
      </c>
      <c r="EZ293">
        <v>0</v>
      </c>
      <c r="FA293">
        <v>0</v>
      </c>
      <c r="FB293">
        <v>0</v>
      </c>
      <c r="FC293">
        <v>0</v>
      </c>
      <c r="FD293">
        <v>0</v>
      </c>
      <c r="FE293">
        <v>0</v>
      </c>
      <c r="FF293">
        <v>0</v>
      </c>
      <c r="FG293">
        <v>0</v>
      </c>
      <c r="FH293">
        <v>0</v>
      </c>
      <c r="FI293">
        <v>0</v>
      </c>
      <c r="FJ293">
        <v>0</v>
      </c>
      <c r="FK293">
        <v>0</v>
      </c>
      <c r="FL293">
        <v>0</v>
      </c>
      <c r="FM293">
        <v>0</v>
      </c>
      <c r="FN293">
        <v>0</v>
      </c>
      <c r="FO293">
        <v>0</v>
      </c>
      <c r="FP293">
        <v>0</v>
      </c>
      <c r="FQ293">
        <v>0</v>
      </c>
      <c r="FR293">
        <v>0</v>
      </c>
      <c r="FS293">
        <v>0</v>
      </c>
    </row>
    <row r="294" spans="1:175" x14ac:dyDescent="0.2">
      <c r="A294" t="s">
        <v>194</v>
      </c>
      <c r="B294" t="s">
        <v>1</v>
      </c>
      <c r="C294">
        <v>42186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0</v>
      </c>
      <c r="AZ294">
        <v>0</v>
      </c>
      <c r="BA294">
        <v>0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0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0</v>
      </c>
      <c r="BX294">
        <v>0</v>
      </c>
      <c r="BY294">
        <v>0</v>
      </c>
      <c r="BZ294">
        <v>0</v>
      </c>
      <c r="CA294">
        <v>0</v>
      </c>
      <c r="CB294">
        <v>0</v>
      </c>
      <c r="CC294">
        <v>0</v>
      </c>
      <c r="CD294">
        <v>0</v>
      </c>
      <c r="CE294">
        <v>0</v>
      </c>
      <c r="CF294">
        <v>0</v>
      </c>
      <c r="CG294">
        <v>0</v>
      </c>
      <c r="CH294">
        <v>0</v>
      </c>
      <c r="CI294">
        <v>0</v>
      </c>
      <c r="CJ294">
        <v>0</v>
      </c>
      <c r="CK294">
        <v>0</v>
      </c>
      <c r="CL294">
        <v>0</v>
      </c>
      <c r="CM294">
        <v>0</v>
      </c>
      <c r="CN294">
        <v>0</v>
      </c>
      <c r="CO294">
        <v>0</v>
      </c>
      <c r="CP294">
        <v>0</v>
      </c>
      <c r="CQ294">
        <v>0</v>
      </c>
      <c r="CR294">
        <v>0</v>
      </c>
      <c r="CS294">
        <v>0</v>
      </c>
      <c r="CT294">
        <v>0</v>
      </c>
      <c r="CU294">
        <v>0</v>
      </c>
      <c r="CV294">
        <v>0</v>
      </c>
      <c r="CW294">
        <v>0</v>
      </c>
      <c r="CX294">
        <v>0</v>
      </c>
      <c r="CY294">
        <v>0</v>
      </c>
      <c r="CZ294">
        <v>0</v>
      </c>
      <c r="DA294">
        <v>0</v>
      </c>
      <c r="DB294">
        <v>0</v>
      </c>
      <c r="DC294">
        <v>0</v>
      </c>
      <c r="DD294">
        <v>0</v>
      </c>
      <c r="DE294">
        <v>0</v>
      </c>
      <c r="DF294">
        <v>0</v>
      </c>
      <c r="DG294">
        <v>0</v>
      </c>
      <c r="DH294">
        <v>0</v>
      </c>
      <c r="DI294">
        <v>0</v>
      </c>
      <c r="DJ294">
        <v>0</v>
      </c>
      <c r="DK294">
        <v>0</v>
      </c>
      <c r="DL294">
        <v>0</v>
      </c>
      <c r="DM294">
        <v>0</v>
      </c>
      <c r="DN294">
        <v>0</v>
      </c>
      <c r="DO294">
        <v>0</v>
      </c>
      <c r="DP294">
        <v>0</v>
      </c>
      <c r="DQ294">
        <v>0</v>
      </c>
      <c r="DR294">
        <v>0</v>
      </c>
      <c r="DS294">
        <v>0</v>
      </c>
      <c r="DT294">
        <v>0</v>
      </c>
      <c r="DU294">
        <v>0</v>
      </c>
      <c r="DV294">
        <v>0</v>
      </c>
      <c r="DW294">
        <v>0</v>
      </c>
      <c r="DX294">
        <v>0</v>
      </c>
      <c r="DY294">
        <v>0</v>
      </c>
      <c r="DZ294">
        <v>0</v>
      </c>
      <c r="EA294">
        <v>0</v>
      </c>
      <c r="EB294">
        <v>0</v>
      </c>
      <c r="EC294">
        <v>0</v>
      </c>
      <c r="ED294">
        <v>0</v>
      </c>
      <c r="EE294">
        <v>0</v>
      </c>
      <c r="EF294">
        <v>0</v>
      </c>
      <c r="EG294">
        <v>0</v>
      </c>
      <c r="EH294">
        <v>0</v>
      </c>
      <c r="EI294">
        <v>0</v>
      </c>
      <c r="EJ294">
        <v>0</v>
      </c>
      <c r="EK294">
        <v>0</v>
      </c>
      <c r="EL294">
        <v>0</v>
      </c>
      <c r="EM294">
        <v>0</v>
      </c>
      <c r="EN294">
        <v>0</v>
      </c>
      <c r="EO294">
        <v>0</v>
      </c>
      <c r="EP294">
        <v>0</v>
      </c>
      <c r="EQ294">
        <v>0</v>
      </c>
      <c r="ER294">
        <v>0</v>
      </c>
      <c r="ES294">
        <v>0</v>
      </c>
      <c r="ET294">
        <v>0</v>
      </c>
      <c r="EU294">
        <v>0</v>
      </c>
      <c r="EV294">
        <v>0</v>
      </c>
      <c r="EW294">
        <v>0</v>
      </c>
      <c r="EX294">
        <v>0</v>
      </c>
      <c r="EY294">
        <v>0</v>
      </c>
      <c r="EZ294">
        <v>0</v>
      </c>
      <c r="FA294">
        <v>0</v>
      </c>
      <c r="FB294">
        <v>0</v>
      </c>
      <c r="FC294">
        <v>0</v>
      </c>
      <c r="FD294">
        <v>0</v>
      </c>
      <c r="FE294">
        <v>0</v>
      </c>
      <c r="FF294">
        <v>0</v>
      </c>
      <c r="FG294">
        <v>0</v>
      </c>
      <c r="FH294">
        <v>0</v>
      </c>
      <c r="FI294">
        <v>0</v>
      </c>
      <c r="FJ294">
        <v>0</v>
      </c>
      <c r="FK294">
        <v>0</v>
      </c>
      <c r="FL294">
        <v>0</v>
      </c>
      <c r="FM294">
        <v>0</v>
      </c>
      <c r="FN294">
        <v>0</v>
      </c>
      <c r="FO294">
        <v>0</v>
      </c>
      <c r="FP294">
        <v>0</v>
      </c>
      <c r="FQ294">
        <v>0</v>
      </c>
      <c r="FR294">
        <v>0</v>
      </c>
      <c r="FS294">
        <v>0</v>
      </c>
    </row>
    <row r="295" spans="1:175" x14ac:dyDescent="0.2">
      <c r="A295" t="s">
        <v>194</v>
      </c>
      <c r="B295" t="s">
        <v>1</v>
      </c>
      <c r="C295">
        <v>42213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0</v>
      </c>
      <c r="BX295">
        <v>0</v>
      </c>
      <c r="BY295">
        <v>0</v>
      </c>
      <c r="BZ295">
        <v>0</v>
      </c>
      <c r="CA295">
        <v>0</v>
      </c>
      <c r="CB295">
        <v>0</v>
      </c>
      <c r="CC295">
        <v>0</v>
      </c>
      <c r="CD295">
        <v>0</v>
      </c>
      <c r="CE295">
        <v>0</v>
      </c>
      <c r="CF295">
        <v>0</v>
      </c>
      <c r="CG295">
        <v>0</v>
      </c>
      <c r="CH295">
        <v>0</v>
      </c>
      <c r="CI295">
        <v>0</v>
      </c>
      <c r="CJ295">
        <v>0</v>
      </c>
      <c r="CK295">
        <v>0</v>
      </c>
      <c r="CL295">
        <v>0</v>
      </c>
      <c r="CM295">
        <v>0</v>
      </c>
      <c r="CN295">
        <v>0</v>
      </c>
      <c r="CO295">
        <v>0</v>
      </c>
      <c r="CP295">
        <v>0</v>
      </c>
      <c r="CQ295">
        <v>0</v>
      </c>
      <c r="CR295">
        <v>0</v>
      </c>
      <c r="CS295">
        <v>0</v>
      </c>
      <c r="CT295">
        <v>0</v>
      </c>
      <c r="CU295">
        <v>0</v>
      </c>
      <c r="CV295">
        <v>0</v>
      </c>
      <c r="CW295">
        <v>0</v>
      </c>
      <c r="CX295">
        <v>0</v>
      </c>
      <c r="CY295">
        <v>0</v>
      </c>
      <c r="CZ295">
        <v>0</v>
      </c>
      <c r="DA295">
        <v>0</v>
      </c>
      <c r="DB295">
        <v>0</v>
      </c>
      <c r="DC295">
        <v>0</v>
      </c>
      <c r="DD295">
        <v>0</v>
      </c>
      <c r="DE295">
        <v>0</v>
      </c>
      <c r="DF295">
        <v>0</v>
      </c>
      <c r="DG295">
        <v>0</v>
      </c>
      <c r="DH295">
        <v>0</v>
      </c>
      <c r="DI295">
        <v>0</v>
      </c>
      <c r="DJ295">
        <v>0</v>
      </c>
      <c r="DK295">
        <v>0</v>
      </c>
      <c r="DL295">
        <v>0</v>
      </c>
      <c r="DM295">
        <v>0</v>
      </c>
      <c r="DN295">
        <v>0</v>
      </c>
      <c r="DO295">
        <v>0</v>
      </c>
      <c r="DP295">
        <v>0</v>
      </c>
      <c r="DQ295">
        <v>0</v>
      </c>
      <c r="DR295">
        <v>0</v>
      </c>
      <c r="DS295">
        <v>0</v>
      </c>
      <c r="DT295">
        <v>0</v>
      </c>
      <c r="DU295">
        <v>0</v>
      </c>
      <c r="DV295">
        <v>0</v>
      </c>
      <c r="DW295">
        <v>0</v>
      </c>
      <c r="DX295">
        <v>0</v>
      </c>
      <c r="DY295">
        <v>0</v>
      </c>
      <c r="DZ295">
        <v>0</v>
      </c>
      <c r="EA295">
        <v>0</v>
      </c>
      <c r="EB295">
        <v>0</v>
      </c>
      <c r="EC295">
        <v>0</v>
      </c>
      <c r="ED295">
        <v>0</v>
      </c>
      <c r="EE295">
        <v>0</v>
      </c>
      <c r="EF295">
        <v>0</v>
      </c>
      <c r="EG295">
        <v>0</v>
      </c>
      <c r="EH295">
        <v>0</v>
      </c>
      <c r="EI295">
        <v>0</v>
      </c>
      <c r="EJ295">
        <v>0</v>
      </c>
      <c r="EK295">
        <v>0</v>
      </c>
      <c r="EL295">
        <v>0</v>
      </c>
      <c r="EM295">
        <v>0</v>
      </c>
      <c r="EN295">
        <v>0</v>
      </c>
      <c r="EO295">
        <v>0</v>
      </c>
      <c r="EP295">
        <v>0</v>
      </c>
      <c r="EQ295">
        <v>0</v>
      </c>
      <c r="ER295">
        <v>0</v>
      </c>
      <c r="ES295">
        <v>0</v>
      </c>
      <c r="ET295">
        <v>0</v>
      </c>
      <c r="EU295">
        <v>0</v>
      </c>
      <c r="EV295">
        <v>0</v>
      </c>
      <c r="EW295">
        <v>0</v>
      </c>
      <c r="EX295">
        <v>0</v>
      </c>
      <c r="EY295">
        <v>0</v>
      </c>
      <c r="EZ295">
        <v>0</v>
      </c>
      <c r="FA295">
        <v>0</v>
      </c>
      <c r="FB295">
        <v>0</v>
      </c>
      <c r="FC295">
        <v>0</v>
      </c>
      <c r="FD295">
        <v>0</v>
      </c>
      <c r="FE295">
        <v>0</v>
      </c>
      <c r="FF295">
        <v>0</v>
      </c>
      <c r="FG295">
        <v>0</v>
      </c>
      <c r="FH295">
        <v>0</v>
      </c>
      <c r="FI295">
        <v>0</v>
      </c>
      <c r="FJ295">
        <v>0</v>
      </c>
      <c r="FK295">
        <v>0</v>
      </c>
      <c r="FL295">
        <v>0</v>
      </c>
      <c r="FM295">
        <v>0</v>
      </c>
      <c r="FN295">
        <v>0</v>
      </c>
      <c r="FO295">
        <v>0</v>
      </c>
      <c r="FP295">
        <v>0</v>
      </c>
      <c r="FQ295">
        <v>0</v>
      </c>
      <c r="FR295">
        <v>0</v>
      </c>
      <c r="FS295">
        <v>0</v>
      </c>
    </row>
    <row r="296" spans="1:175" x14ac:dyDescent="0.2">
      <c r="A296" t="s">
        <v>194</v>
      </c>
      <c r="B296" t="s">
        <v>1</v>
      </c>
      <c r="C296">
        <v>42214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v>0</v>
      </c>
      <c r="BA296">
        <v>0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0</v>
      </c>
      <c r="BX296">
        <v>0</v>
      </c>
      <c r="BY296">
        <v>0</v>
      </c>
      <c r="BZ296">
        <v>0</v>
      </c>
      <c r="CA296">
        <v>0</v>
      </c>
      <c r="CB296">
        <v>0</v>
      </c>
      <c r="CC296">
        <v>0</v>
      </c>
      <c r="CD296">
        <v>0</v>
      </c>
      <c r="CE296">
        <v>0</v>
      </c>
      <c r="CF296">
        <v>0</v>
      </c>
      <c r="CG296">
        <v>0</v>
      </c>
      <c r="CH296">
        <v>0</v>
      </c>
      <c r="CI296">
        <v>0</v>
      </c>
      <c r="CJ296">
        <v>0</v>
      </c>
      <c r="CK296">
        <v>0</v>
      </c>
      <c r="CL296">
        <v>0</v>
      </c>
      <c r="CM296">
        <v>0</v>
      </c>
      <c r="CN296">
        <v>0</v>
      </c>
      <c r="CO296">
        <v>0</v>
      </c>
      <c r="CP296">
        <v>0</v>
      </c>
      <c r="CQ296">
        <v>0</v>
      </c>
      <c r="CR296">
        <v>0</v>
      </c>
      <c r="CS296">
        <v>0</v>
      </c>
      <c r="CT296">
        <v>0</v>
      </c>
      <c r="CU296">
        <v>0</v>
      </c>
      <c r="CV296">
        <v>0</v>
      </c>
      <c r="CW296">
        <v>0</v>
      </c>
      <c r="CX296">
        <v>0</v>
      </c>
      <c r="CY296">
        <v>0</v>
      </c>
      <c r="CZ296">
        <v>0</v>
      </c>
      <c r="DA296">
        <v>0</v>
      </c>
      <c r="DB296">
        <v>0</v>
      </c>
      <c r="DC296">
        <v>0</v>
      </c>
      <c r="DD296">
        <v>0</v>
      </c>
      <c r="DE296">
        <v>0</v>
      </c>
      <c r="DF296">
        <v>0</v>
      </c>
      <c r="DG296">
        <v>0</v>
      </c>
      <c r="DH296">
        <v>0</v>
      </c>
      <c r="DI296">
        <v>0</v>
      </c>
      <c r="DJ296">
        <v>0</v>
      </c>
      <c r="DK296">
        <v>0</v>
      </c>
      <c r="DL296">
        <v>0</v>
      </c>
      <c r="DM296">
        <v>0</v>
      </c>
      <c r="DN296">
        <v>0</v>
      </c>
      <c r="DO296">
        <v>0</v>
      </c>
      <c r="DP296">
        <v>0</v>
      </c>
      <c r="DQ296">
        <v>0</v>
      </c>
      <c r="DR296">
        <v>0</v>
      </c>
      <c r="DS296">
        <v>0</v>
      </c>
      <c r="DT296">
        <v>0</v>
      </c>
      <c r="DU296">
        <v>0</v>
      </c>
      <c r="DV296">
        <v>0</v>
      </c>
      <c r="DW296">
        <v>0</v>
      </c>
      <c r="DX296">
        <v>0</v>
      </c>
      <c r="DY296">
        <v>0</v>
      </c>
      <c r="DZ296">
        <v>0</v>
      </c>
      <c r="EA296">
        <v>0</v>
      </c>
      <c r="EB296">
        <v>0</v>
      </c>
      <c r="EC296">
        <v>0</v>
      </c>
      <c r="ED296">
        <v>0</v>
      </c>
      <c r="EE296">
        <v>0</v>
      </c>
      <c r="EF296">
        <v>0</v>
      </c>
      <c r="EG296">
        <v>0</v>
      </c>
      <c r="EH296">
        <v>0</v>
      </c>
      <c r="EI296">
        <v>0</v>
      </c>
      <c r="EJ296">
        <v>0</v>
      </c>
      <c r="EK296">
        <v>0</v>
      </c>
      <c r="EL296">
        <v>0</v>
      </c>
      <c r="EM296">
        <v>0</v>
      </c>
      <c r="EN296">
        <v>0</v>
      </c>
      <c r="EO296">
        <v>0</v>
      </c>
      <c r="EP296">
        <v>0</v>
      </c>
      <c r="EQ296">
        <v>0</v>
      </c>
      <c r="ER296">
        <v>0</v>
      </c>
      <c r="ES296">
        <v>0</v>
      </c>
      <c r="ET296">
        <v>0</v>
      </c>
      <c r="EU296">
        <v>0</v>
      </c>
      <c r="EV296">
        <v>0</v>
      </c>
      <c r="EW296">
        <v>0</v>
      </c>
      <c r="EX296">
        <v>0</v>
      </c>
      <c r="EY296">
        <v>0</v>
      </c>
      <c r="EZ296">
        <v>0</v>
      </c>
      <c r="FA296">
        <v>0</v>
      </c>
      <c r="FB296">
        <v>0</v>
      </c>
      <c r="FC296">
        <v>0</v>
      </c>
      <c r="FD296">
        <v>0</v>
      </c>
      <c r="FE296">
        <v>0</v>
      </c>
      <c r="FF296">
        <v>0</v>
      </c>
      <c r="FG296">
        <v>0</v>
      </c>
      <c r="FH296">
        <v>0</v>
      </c>
      <c r="FI296">
        <v>0</v>
      </c>
      <c r="FJ296">
        <v>0</v>
      </c>
      <c r="FK296">
        <v>0</v>
      </c>
      <c r="FL296">
        <v>0</v>
      </c>
      <c r="FM296">
        <v>0</v>
      </c>
      <c r="FN296">
        <v>0</v>
      </c>
      <c r="FO296">
        <v>0</v>
      </c>
      <c r="FP296">
        <v>0</v>
      </c>
      <c r="FQ296">
        <v>0</v>
      </c>
      <c r="FR296">
        <v>0</v>
      </c>
      <c r="FS296">
        <v>0</v>
      </c>
    </row>
    <row r="297" spans="1:175" x14ac:dyDescent="0.2">
      <c r="A297" t="s">
        <v>194</v>
      </c>
      <c r="B297" t="s">
        <v>1</v>
      </c>
      <c r="C297">
        <v>42233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BX297">
        <v>0</v>
      </c>
      <c r="BY297">
        <v>0</v>
      </c>
      <c r="BZ297">
        <v>0</v>
      </c>
      <c r="CA297">
        <v>0</v>
      </c>
      <c r="CB297">
        <v>0</v>
      </c>
      <c r="CC297">
        <v>0</v>
      </c>
      <c r="CD297">
        <v>0</v>
      </c>
      <c r="CE297">
        <v>0</v>
      </c>
      <c r="CF297">
        <v>0</v>
      </c>
      <c r="CG297">
        <v>0</v>
      </c>
      <c r="CH297">
        <v>0</v>
      </c>
      <c r="CI297">
        <v>0</v>
      </c>
      <c r="CJ297">
        <v>0</v>
      </c>
      <c r="CK297">
        <v>0</v>
      </c>
      <c r="CL297">
        <v>0</v>
      </c>
      <c r="CM297">
        <v>0</v>
      </c>
      <c r="CN297">
        <v>0</v>
      </c>
      <c r="CO297">
        <v>0</v>
      </c>
      <c r="CP297">
        <v>0</v>
      </c>
      <c r="CQ297">
        <v>0</v>
      </c>
      <c r="CR297">
        <v>0</v>
      </c>
      <c r="CS297">
        <v>0</v>
      </c>
      <c r="CT297">
        <v>0</v>
      </c>
      <c r="CU297">
        <v>0</v>
      </c>
      <c r="CV297">
        <v>0</v>
      </c>
      <c r="CW297">
        <v>0</v>
      </c>
      <c r="CX297">
        <v>0</v>
      </c>
      <c r="CY297">
        <v>0</v>
      </c>
      <c r="CZ297">
        <v>0</v>
      </c>
      <c r="DA297">
        <v>0</v>
      </c>
      <c r="DB297">
        <v>0</v>
      </c>
      <c r="DC297">
        <v>0</v>
      </c>
      <c r="DD297">
        <v>0</v>
      </c>
      <c r="DE297">
        <v>0</v>
      </c>
      <c r="DF297">
        <v>0</v>
      </c>
      <c r="DG297">
        <v>0</v>
      </c>
      <c r="DH297">
        <v>0</v>
      </c>
      <c r="DI297">
        <v>0</v>
      </c>
      <c r="DJ297">
        <v>0</v>
      </c>
      <c r="DK297">
        <v>0</v>
      </c>
      <c r="DL297">
        <v>0</v>
      </c>
      <c r="DM297">
        <v>0</v>
      </c>
      <c r="DN297">
        <v>0</v>
      </c>
      <c r="DO297">
        <v>0</v>
      </c>
      <c r="DP297">
        <v>0</v>
      </c>
      <c r="DQ297">
        <v>0</v>
      </c>
      <c r="DR297">
        <v>0</v>
      </c>
      <c r="DS297">
        <v>0</v>
      </c>
      <c r="DT297">
        <v>0</v>
      </c>
      <c r="DU297">
        <v>0</v>
      </c>
      <c r="DV297">
        <v>0</v>
      </c>
      <c r="DW297">
        <v>0</v>
      </c>
      <c r="DX297">
        <v>0</v>
      </c>
      <c r="DY297">
        <v>0</v>
      </c>
      <c r="DZ297">
        <v>0</v>
      </c>
      <c r="EA297">
        <v>0</v>
      </c>
      <c r="EB297">
        <v>0</v>
      </c>
      <c r="EC297">
        <v>0</v>
      </c>
      <c r="ED297">
        <v>0</v>
      </c>
      <c r="EE297">
        <v>0</v>
      </c>
      <c r="EF297">
        <v>0</v>
      </c>
      <c r="EG297">
        <v>0</v>
      </c>
      <c r="EH297">
        <v>0</v>
      </c>
      <c r="EI297">
        <v>0</v>
      </c>
      <c r="EJ297">
        <v>0</v>
      </c>
      <c r="EK297">
        <v>0</v>
      </c>
      <c r="EL297">
        <v>0</v>
      </c>
      <c r="EM297">
        <v>0</v>
      </c>
      <c r="EN297">
        <v>0</v>
      </c>
      <c r="EO297">
        <v>0</v>
      </c>
      <c r="EP297">
        <v>0</v>
      </c>
      <c r="EQ297">
        <v>0</v>
      </c>
      <c r="ER297">
        <v>0</v>
      </c>
      <c r="ES297">
        <v>0</v>
      </c>
      <c r="ET297">
        <v>0</v>
      </c>
      <c r="EU297">
        <v>0</v>
      </c>
      <c r="EV297">
        <v>0</v>
      </c>
      <c r="EW297">
        <v>0</v>
      </c>
      <c r="EX297">
        <v>0</v>
      </c>
      <c r="EY297">
        <v>0</v>
      </c>
      <c r="EZ297">
        <v>0</v>
      </c>
      <c r="FA297">
        <v>0</v>
      </c>
      <c r="FB297">
        <v>0</v>
      </c>
      <c r="FC297">
        <v>0</v>
      </c>
      <c r="FD297">
        <v>0</v>
      </c>
      <c r="FE297">
        <v>0</v>
      </c>
      <c r="FF297">
        <v>0</v>
      </c>
      <c r="FG297">
        <v>0</v>
      </c>
      <c r="FH297">
        <v>0</v>
      </c>
      <c r="FI297">
        <v>0</v>
      </c>
      <c r="FJ297">
        <v>0</v>
      </c>
      <c r="FK297">
        <v>0</v>
      </c>
      <c r="FL297">
        <v>0</v>
      </c>
      <c r="FM297">
        <v>0</v>
      </c>
      <c r="FN297">
        <v>0</v>
      </c>
      <c r="FO297">
        <v>0</v>
      </c>
      <c r="FP297">
        <v>0</v>
      </c>
      <c r="FQ297">
        <v>0</v>
      </c>
      <c r="FR297">
        <v>0</v>
      </c>
      <c r="FS297">
        <v>0</v>
      </c>
    </row>
    <row r="298" spans="1:175" x14ac:dyDescent="0.2">
      <c r="A298" t="s">
        <v>194</v>
      </c>
      <c r="B298" t="s">
        <v>1</v>
      </c>
      <c r="C298">
        <v>42234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0</v>
      </c>
      <c r="BX298">
        <v>0</v>
      </c>
      <c r="BY298">
        <v>0</v>
      </c>
      <c r="BZ298">
        <v>0</v>
      </c>
      <c r="CA298">
        <v>0</v>
      </c>
      <c r="CB298">
        <v>0</v>
      </c>
      <c r="CC298">
        <v>0</v>
      </c>
      <c r="CD298">
        <v>0</v>
      </c>
      <c r="CE298">
        <v>0</v>
      </c>
      <c r="CF298">
        <v>0</v>
      </c>
      <c r="CG298">
        <v>0</v>
      </c>
      <c r="CH298">
        <v>0</v>
      </c>
      <c r="CI298">
        <v>0</v>
      </c>
      <c r="CJ298">
        <v>0</v>
      </c>
      <c r="CK298">
        <v>0</v>
      </c>
      <c r="CL298">
        <v>0</v>
      </c>
      <c r="CM298">
        <v>0</v>
      </c>
      <c r="CN298">
        <v>0</v>
      </c>
      <c r="CO298">
        <v>0</v>
      </c>
      <c r="CP298">
        <v>0</v>
      </c>
      <c r="CQ298">
        <v>0</v>
      </c>
      <c r="CR298">
        <v>0</v>
      </c>
      <c r="CS298">
        <v>0</v>
      </c>
      <c r="CT298">
        <v>0</v>
      </c>
      <c r="CU298">
        <v>0</v>
      </c>
      <c r="CV298">
        <v>0</v>
      </c>
      <c r="CW298">
        <v>0</v>
      </c>
      <c r="CX298">
        <v>0</v>
      </c>
      <c r="CY298">
        <v>0</v>
      </c>
      <c r="CZ298">
        <v>0</v>
      </c>
      <c r="DA298">
        <v>0</v>
      </c>
      <c r="DB298">
        <v>0</v>
      </c>
      <c r="DC298">
        <v>0</v>
      </c>
      <c r="DD298">
        <v>0</v>
      </c>
      <c r="DE298">
        <v>0</v>
      </c>
      <c r="DF298">
        <v>0</v>
      </c>
      <c r="DG298">
        <v>0</v>
      </c>
      <c r="DH298">
        <v>0</v>
      </c>
      <c r="DI298">
        <v>0</v>
      </c>
      <c r="DJ298">
        <v>0</v>
      </c>
      <c r="DK298">
        <v>0</v>
      </c>
      <c r="DL298">
        <v>0</v>
      </c>
      <c r="DM298">
        <v>0</v>
      </c>
      <c r="DN298">
        <v>0</v>
      </c>
      <c r="DO298">
        <v>0</v>
      </c>
      <c r="DP298">
        <v>0</v>
      </c>
      <c r="DQ298">
        <v>0</v>
      </c>
      <c r="DR298">
        <v>0</v>
      </c>
      <c r="DS298">
        <v>0</v>
      </c>
      <c r="DT298">
        <v>0</v>
      </c>
      <c r="DU298">
        <v>0</v>
      </c>
      <c r="DV298">
        <v>0</v>
      </c>
      <c r="DW298">
        <v>0</v>
      </c>
      <c r="DX298">
        <v>0</v>
      </c>
      <c r="DY298">
        <v>0</v>
      </c>
      <c r="DZ298">
        <v>0</v>
      </c>
      <c r="EA298">
        <v>0</v>
      </c>
      <c r="EB298">
        <v>0</v>
      </c>
      <c r="EC298">
        <v>0</v>
      </c>
      <c r="ED298">
        <v>0</v>
      </c>
      <c r="EE298">
        <v>0</v>
      </c>
      <c r="EF298">
        <v>0</v>
      </c>
      <c r="EG298">
        <v>0</v>
      </c>
      <c r="EH298">
        <v>0</v>
      </c>
      <c r="EI298">
        <v>0</v>
      </c>
      <c r="EJ298">
        <v>0</v>
      </c>
      <c r="EK298">
        <v>0</v>
      </c>
      <c r="EL298">
        <v>0</v>
      </c>
      <c r="EM298">
        <v>0</v>
      </c>
      <c r="EN298">
        <v>0</v>
      </c>
      <c r="EO298">
        <v>0</v>
      </c>
      <c r="EP298">
        <v>0</v>
      </c>
      <c r="EQ298">
        <v>0</v>
      </c>
      <c r="ER298">
        <v>0</v>
      </c>
      <c r="ES298">
        <v>0</v>
      </c>
      <c r="ET298">
        <v>0</v>
      </c>
      <c r="EU298">
        <v>0</v>
      </c>
      <c r="EV298">
        <v>0</v>
      </c>
      <c r="EW298">
        <v>0</v>
      </c>
      <c r="EX298">
        <v>0</v>
      </c>
      <c r="EY298">
        <v>0</v>
      </c>
      <c r="EZ298">
        <v>0</v>
      </c>
      <c r="FA298">
        <v>0</v>
      </c>
      <c r="FB298">
        <v>0</v>
      </c>
      <c r="FC298">
        <v>0</v>
      </c>
      <c r="FD298">
        <v>0</v>
      </c>
      <c r="FE298">
        <v>0</v>
      </c>
      <c r="FF298">
        <v>0</v>
      </c>
      <c r="FG298">
        <v>0</v>
      </c>
      <c r="FH298">
        <v>0</v>
      </c>
      <c r="FI298">
        <v>0</v>
      </c>
      <c r="FJ298">
        <v>0</v>
      </c>
      <c r="FK298">
        <v>0</v>
      </c>
      <c r="FL298">
        <v>0</v>
      </c>
      <c r="FM298">
        <v>0</v>
      </c>
      <c r="FN298">
        <v>0</v>
      </c>
      <c r="FO298">
        <v>0</v>
      </c>
      <c r="FP298">
        <v>0</v>
      </c>
      <c r="FQ298">
        <v>0</v>
      </c>
      <c r="FR298">
        <v>0</v>
      </c>
      <c r="FS298">
        <v>0</v>
      </c>
    </row>
    <row r="299" spans="1:175" x14ac:dyDescent="0.2">
      <c r="A299" t="s">
        <v>194</v>
      </c>
      <c r="B299" t="s">
        <v>1</v>
      </c>
      <c r="C299">
        <v>42242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0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0</v>
      </c>
      <c r="BX299">
        <v>0</v>
      </c>
      <c r="BY299">
        <v>0</v>
      </c>
      <c r="BZ299">
        <v>0</v>
      </c>
      <c r="CA299">
        <v>0</v>
      </c>
      <c r="CB299">
        <v>0</v>
      </c>
      <c r="CC299">
        <v>0</v>
      </c>
      <c r="CD299">
        <v>0</v>
      </c>
      <c r="CE299">
        <v>0</v>
      </c>
      <c r="CF299">
        <v>0</v>
      </c>
      <c r="CG299">
        <v>0</v>
      </c>
      <c r="CH299">
        <v>0</v>
      </c>
      <c r="CI299">
        <v>0</v>
      </c>
      <c r="CJ299">
        <v>0</v>
      </c>
      <c r="CK299">
        <v>0</v>
      </c>
      <c r="CL299">
        <v>0</v>
      </c>
      <c r="CM299">
        <v>0</v>
      </c>
      <c r="CN299">
        <v>0</v>
      </c>
      <c r="CO299">
        <v>0</v>
      </c>
      <c r="CP299">
        <v>0</v>
      </c>
      <c r="CQ299">
        <v>0</v>
      </c>
      <c r="CR299">
        <v>0</v>
      </c>
      <c r="CS299">
        <v>0</v>
      </c>
      <c r="CT299">
        <v>0</v>
      </c>
      <c r="CU299">
        <v>0</v>
      </c>
      <c r="CV299">
        <v>0</v>
      </c>
      <c r="CW299">
        <v>0</v>
      </c>
      <c r="CX299">
        <v>0</v>
      </c>
      <c r="CY299">
        <v>0</v>
      </c>
      <c r="CZ299">
        <v>0</v>
      </c>
      <c r="DA299">
        <v>0</v>
      </c>
      <c r="DB299">
        <v>0</v>
      </c>
      <c r="DC299">
        <v>0</v>
      </c>
      <c r="DD299">
        <v>0</v>
      </c>
      <c r="DE299">
        <v>0</v>
      </c>
      <c r="DF299">
        <v>0</v>
      </c>
      <c r="DG299">
        <v>0</v>
      </c>
      <c r="DH299">
        <v>0</v>
      </c>
      <c r="DI299">
        <v>0</v>
      </c>
      <c r="DJ299">
        <v>0</v>
      </c>
      <c r="DK299">
        <v>0</v>
      </c>
      <c r="DL299">
        <v>0</v>
      </c>
      <c r="DM299">
        <v>0</v>
      </c>
      <c r="DN299">
        <v>0</v>
      </c>
      <c r="DO299">
        <v>0</v>
      </c>
      <c r="DP299">
        <v>0</v>
      </c>
      <c r="DQ299">
        <v>0</v>
      </c>
      <c r="DR299">
        <v>0</v>
      </c>
      <c r="DS299">
        <v>0</v>
      </c>
      <c r="DT299">
        <v>0</v>
      </c>
      <c r="DU299">
        <v>0</v>
      </c>
      <c r="DV299">
        <v>0</v>
      </c>
      <c r="DW299">
        <v>0</v>
      </c>
      <c r="DX299">
        <v>0</v>
      </c>
      <c r="DY299">
        <v>0</v>
      </c>
      <c r="DZ299">
        <v>0</v>
      </c>
      <c r="EA299">
        <v>0</v>
      </c>
      <c r="EB299">
        <v>0</v>
      </c>
      <c r="EC299">
        <v>0</v>
      </c>
      <c r="ED299">
        <v>0</v>
      </c>
      <c r="EE299">
        <v>0</v>
      </c>
      <c r="EF299">
        <v>0</v>
      </c>
      <c r="EG299">
        <v>0</v>
      </c>
      <c r="EH299">
        <v>0</v>
      </c>
      <c r="EI299">
        <v>0</v>
      </c>
      <c r="EJ299">
        <v>0</v>
      </c>
      <c r="EK299">
        <v>0</v>
      </c>
      <c r="EL299">
        <v>0</v>
      </c>
      <c r="EM299">
        <v>0</v>
      </c>
      <c r="EN299">
        <v>0</v>
      </c>
      <c r="EO299">
        <v>0</v>
      </c>
      <c r="EP299">
        <v>0</v>
      </c>
      <c r="EQ299">
        <v>0</v>
      </c>
      <c r="ER299">
        <v>0</v>
      </c>
      <c r="ES299">
        <v>0</v>
      </c>
      <c r="ET299">
        <v>0</v>
      </c>
      <c r="EU299">
        <v>0</v>
      </c>
      <c r="EV299">
        <v>0</v>
      </c>
      <c r="EW299">
        <v>0</v>
      </c>
      <c r="EX299">
        <v>0</v>
      </c>
      <c r="EY299">
        <v>0</v>
      </c>
      <c r="EZ299">
        <v>0</v>
      </c>
      <c r="FA299">
        <v>0</v>
      </c>
      <c r="FB299">
        <v>0</v>
      </c>
      <c r="FC299">
        <v>0</v>
      </c>
      <c r="FD299">
        <v>0</v>
      </c>
      <c r="FE299">
        <v>0</v>
      </c>
      <c r="FF299">
        <v>0</v>
      </c>
      <c r="FG299">
        <v>0</v>
      </c>
      <c r="FH299">
        <v>0</v>
      </c>
      <c r="FI299">
        <v>0</v>
      </c>
      <c r="FJ299">
        <v>0</v>
      </c>
      <c r="FK299">
        <v>0</v>
      </c>
      <c r="FL299">
        <v>0</v>
      </c>
      <c r="FM299">
        <v>0</v>
      </c>
      <c r="FN299">
        <v>0</v>
      </c>
      <c r="FO299">
        <v>0</v>
      </c>
      <c r="FP299">
        <v>0</v>
      </c>
      <c r="FQ299">
        <v>0</v>
      </c>
      <c r="FR299">
        <v>0</v>
      </c>
      <c r="FS299">
        <v>0</v>
      </c>
    </row>
    <row r="300" spans="1:175" x14ac:dyDescent="0.2">
      <c r="A300" t="s">
        <v>194</v>
      </c>
      <c r="B300" t="s">
        <v>1</v>
      </c>
      <c r="C300">
        <v>42243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0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BX300">
        <v>0</v>
      </c>
      <c r="BY300">
        <v>0</v>
      </c>
      <c r="BZ300">
        <v>0</v>
      </c>
      <c r="CA300">
        <v>0</v>
      </c>
      <c r="CB300">
        <v>0</v>
      </c>
      <c r="CC300">
        <v>0</v>
      </c>
      <c r="CD300">
        <v>0</v>
      </c>
      <c r="CE300">
        <v>0</v>
      </c>
      <c r="CF300">
        <v>0</v>
      </c>
      <c r="CG300">
        <v>0</v>
      </c>
      <c r="CH300">
        <v>0</v>
      </c>
      <c r="CI300">
        <v>0</v>
      </c>
      <c r="CJ300">
        <v>0</v>
      </c>
      <c r="CK300">
        <v>0</v>
      </c>
      <c r="CL300">
        <v>0</v>
      </c>
      <c r="CM300">
        <v>0</v>
      </c>
      <c r="CN300">
        <v>0</v>
      </c>
      <c r="CO300">
        <v>0</v>
      </c>
      <c r="CP300">
        <v>0</v>
      </c>
      <c r="CQ300">
        <v>0</v>
      </c>
      <c r="CR300">
        <v>0</v>
      </c>
      <c r="CS300">
        <v>0</v>
      </c>
      <c r="CT300">
        <v>0</v>
      </c>
      <c r="CU300">
        <v>0</v>
      </c>
      <c r="CV300">
        <v>0</v>
      </c>
      <c r="CW300">
        <v>0</v>
      </c>
      <c r="CX300">
        <v>0</v>
      </c>
      <c r="CY300">
        <v>0</v>
      </c>
      <c r="CZ300">
        <v>0</v>
      </c>
      <c r="DA300">
        <v>0</v>
      </c>
      <c r="DB300">
        <v>0</v>
      </c>
      <c r="DC300">
        <v>0</v>
      </c>
      <c r="DD300">
        <v>0</v>
      </c>
      <c r="DE300">
        <v>0</v>
      </c>
      <c r="DF300">
        <v>0</v>
      </c>
      <c r="DG300">
        <v>0</v>
      </c>
      <c r="DH300">
        <v>0</v>
      </c>
      <c r="DI300">
        <v>0</v>
      </c>
      <c r="DJ300">
        <v>0</v>
      </c>
      <c r="DK300">
        <v>0</v>
      </c>
      <c r="DL300">
        <v>0</v>
      </c>
      <c r="DM300">
        <v>0</v>
      </c>
      <c r="DN300">
        <v>0</v>
      </c>
      <c r="DO300">
        <v>0</v>
      </c>
      <c r="DP300">
        <v>0</v>
      </c>
      <c r="DQ300">
        <v>0</v>
      </c>
      <c r="DR300">
        <v>0</v>
      </c>
      <c r="DS300">
        <v>0</v>
      </c>
      <c r="DT300">
        <v>0</v>
      </c>
      <c r="DU300">
        <v>0</v>
      </c>
      <c r="DV300">
        <v>0</v>
      </c>
      <c r="DW300">
        <v>0</v>
      </c>
      <c r="DX300">
        <v>0</v>
      </c>
      <c r="DY300">
        <v>0</v>
      </c>
      <c r="DZ300">
        <v>0</v>
      </c>
      <c r="EA300">
        <v>0</v>
      </c>
      <c r="EB300">
        <v>0</v>
      </c>
      <c r="EC300">
        <v>0</v>
      </c>
      <c r="ED300">
        <v>0</v>
      </c>
      <c r="EE300">
        <v>0</v>
      </c>
      <c r="EF300">
        <v>0</v>
      </c>
      <c r="EG300">
        <v>0</v>
      </c>
      <c r="EH300">
        <v>0</v>
      </c>
      <c r="EI300">
        <v>0</v>
      </c>
      <c r="EJ300">
        <v>0</v>
      </c>
      <c r="EK300">
        <v>0</v>
      </c>
      <c r="EL300">
        <v>0</v>
      </c>
      <c r="EM300">
        <v>0</v>
      </c>
      <c r="EN300">
        <v>0</v>
      </c>
      <c r="EO300">
        <v>0</v>
      </c>
      <c r="EP300">
        <v>0</v>
      </c>
      <c r="EQ300">
        <v>0</v>
      </c>
      <c r="ER300">
        <v>0</v>
      </c>
      <c r="ES300">
        <v>0</v>
      </c>
      <c r="ET300">
        <v>0</v>
      </c>
      <c r="EU300">
        <v>0</v>
      </c>
      <c r="EV300">
        <v>0</v>
      </c>
      <c r="EW300">
        <v>0</v>
      </c>
      <c r="EX300">
        <v>0</v>
      </c>
      <c r="EY300">
        <v>0</v>
      </c>
      <c r="EZ300">
        <v>0</v>
      </c>
      <c r="FA300">
        <v>0</v>
      </c>
      <c r="FB300">
        <v>0</v>
      </c>
      <c r="FC300">
        <v>0</v>
      </c>
      <c r="FD300">
        <v>0</v>
      </c>
      <c r="FE300">
        <v>0</v>
      </c>
      <c r="FF300">
        <v>0</v>
      </c>
      <c r="FG300">
        <v>0</v>
      </c>
      <c r="FH300">
        <v>0</v>
      </c>
      <c r="FI300">
        <v>0</v>
      </c>
      <c r="FJ300">
        <v>0</v>
      </c>
      <c r="FK300">
        <v>0</v>
      </c>
      <c r="FL300">
        <v>0</v>
      </c>
      <c r="FM300">
        <v>0</v>
      </c>
      <c r="FN300">
        <v>0</v>
      </c>
      <c r="FO300">
        <v>0</v>
      </c>
      <c r="FP300">
        <v>0</v>
      </c>
      <c r="FQ300">
        <v>0</v>
      </c>
      <c r="FR300">
        <v>0</v>
      </c>
      <c r="FS300">
        <v>0</v>
      </c>
    </row>
    <row r="301" spans="1:175" x14ac:dyDescent="0.2">
      <c r="A301" t="s">
        <v>194</v>
      </c>
      <c r="B301" t="s">
        <v>1</v>
      </c>
      <c r="C301">
        <v>42244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0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</v>
      </c>
      <c r="BX301">
        <v>0</v>
      </c>
      <c r="BY301">
        <v>0</v>
      </c>
      <c r="BZ301">
        <v>0</v>
      </c>
      <c r="CA301">
        <v>0</v>
      </c>
      <c r="CB301">
        <v>0</v>
      </c>
      <c r="CC301">
        <v>0</v>
      </c>
      <c r="CD301">
        <v>0</v>
      </c>
      <c r="CE301">
        <v>0</v>
      </c>
      <c r="CF301">
        <v>0</v>
      </c>
      <c r="CG301">
        <v>0</v>
      </c>
      <c r="CH301">
        <v>0</v>
      </c>
      <c r="CI301">
        <v>0</v>
      </c>
      <c r="CJ301">
        <v>0</v>
      </c>
      <c r="CK301">
        <v>0</v>
      </c>
      <c r="CL301">
        <v>0</v>
      </c>
      <c r="CM301">
        <v>0</v>
      </c>
      <c r="CN301">
        <v>0</v>
      </c>
      <c r="CO301">
        <v>0</v>
      </c>
      <c r="CP301">
        <v>0</v>
      </c>
      <c r="CQ301">
        <v>0</v>
      </c>
      <c r="CR301">
        <v>0</v>
      </c>
      <c r="CS301">
        <v>0</v>
      </c>
      <c r="CT301">
        <v>0</v>
      </c>
      <c r="CU301">
        <v>0</v>
      </c>
      <c r="CV301">
        <v>0</v>
      </c>
      <c r="CW301">
        <v>0</v>
      </c>
      <c r="CX301">
        <v>0</v>
      </c>
      <c r="CY301">
        <v>0</v>
      </c>
      <c r="CZ301">
        <v>0</v>
      </c>
      <c r="DA301">
        <v>0</v>
      </c>
      <c r="DB301">
        <v>0</v>
      </c>
      <c r="DC301">
        <v>0</v>
      </c>
      <c r="DD301">
        <v>0</v>
      </c>
      <c r="DE301">
        <v>0</v>
      </c>
      <c r="DF301">
        <v>0</v>
      </c>
      <c r="DG301">
        <v>0</v>
      </c>
      <c r="DH301">
        <v>0</v>
      </c>
      <c r="DI301">
        <v>0</v>
      </c>
      <c r="DJ301">
        <v>0</v>
      </c>
      <c r="DK301">
        <v>0</v>
      </c>
      <c r="DL301">
        <v>0</v>
      </c>
      <c r="DM301">
        <v>0</v>
      </c>
      <c r="DN301">
        <v>0</v>
      </c>
      <c r="DO301">
        <v>0</v>
      </c>
      <c r="DP301">
        <v>0</v>
      </c>
      <c r="DQ301">
        <v>0</v>
      </c>
      <c r="DR301">
        <v>0</v>
      </c>
      <c r="DS301">
        <v>0</v>
      </c>
      <c r="DT301">
        <v>0</v>
      </c>
      <c r="DU301">
        <v>0</v>
      </c>
      <c r="DV301">
        <v>0</v>
      </c>
      <c r="DW301">
        <v>0</v>
      </c>
      <c r="DX301">
        <v>0</v>
      </c>
      <c r="DY301">
        <v>0</v>
      </c>
      <c r="DZ301">
        <v>0</v>
      </c>
      <c r="EA301">
        <v>0</v>
      </c>
      <c r="EB301">
        <v>0</v>
      </c>
      <c r="EC301">
        <v>0</v>
      </c>
      <c r="ED301">
        <v>0</v>
      </c>
      <c r="EE301">
        <v>0</v>
      </c>
      <c r="EF301">
        <v>0</v>
      </c>
      <c r="EG301">
        <v>0</v>
      </c>
      <c r="EH301">
        <v>0</v>
      </c>
      <c r="EI301">
        <v>0</v>
      </c>
      <c r="EJ301">
        <v>0</v>
      </c>
      <c r="EK301">
        <v>0</v>
      </c>
      <c r="EL301">
        <v>0</v>
      </c>
      <c r="EM301">
        <v>0</v>
      </c>
      <c r="EN301">
        <v>0</v>
      </c>
      <c r="EO301">
        <v>0</v>
      </c>
      <c r="EP301">
        <v>0</v>
      </c>
      <c r="EQ301">
        <v>0</v>
      </c>
      <c r="ER301">
        <v>0</v>
      </c>
      <c r="ES301">
        <v>0</v>
      </c>
      <c r="ET301">
        <v>0</v>
      </c>
      <c r="EU301">
        <v>0</v>
      </c>
      <c r="EV301">
        <v>0</v>
      </c>
      <c r="EW301">
        <v>0</v>
      </c>
      <c r="EX301">
        <v>0</v>
      </c>
      <c r="EY301">
        <v>0</v>
      </c>
      <c r="EZ301">
        <v>0</v>
      </c>
      <c r="FA301">
        <v>0</v>
      </c>
      <c r="FB301">
        <v>0</v>
      </c>
      <c r="FC301">
        <v>0</v>
      </c>
      <c r="FD301">
        <v>0</v>
      </c>
      <c r="FE301">
        <v>0</v>
      </c>
      <c r="FF301">
        <v>0</v>
      </c>
      <c r="FG301">
        <v>0</v>
      </c>
      <c r="FH301">
        <v>0</v>
      </c>
      <c r="FI301">
        <v>0</v>
      </c>
      <c r="FJ301">
        <v>0</v>
      </c>
      <c r="FK301">
        <v>0</v>
      </c>
      <c r="FL301">
        <v>0</v>
      </c>
      <c r="FM301">
        <v>0</v>
      </c>
      <c r="FN301">
        <v>0</v>
      </c>
      <c r="FO301">
        <v>0</v>
      </c>
      <c r="FP301">
        <v>0</v>
      </c>
      <c r="FQ301">
        <v>0</v>
      </c>
      <c r="FR301">
        <v>0</v>
      </c>
      <c r="FS301">
        <v>0</v>
      </c>
    </row>
    <row r="302" spans="1:175" x14ac:dyDescent="0.2">
      <c r="A302" t="s">
        <v>194</v>
      </c>
      <c r="B302" t="s">
        <v>1</v>
      </c>
      <c r="C302">
        <v>42256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0</v>
      </c>
      <c r="BN302">
        <v>0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BX302">
        <v>0</v>
      </c>
      <c r="BY302">
        <v>0</v>
      </c>
      <c r="BZ302">
        <v>0</v>
      </c>
      <c r="CA302">
        <v>0</v>
      </c>
      <c r="CB302">
        <v>0</v>
      </c>
      <c r="CC302">
        <v>0</v>
      </c>
      <c r="CD302">
        <v>0</v>
      </c>
      <c r="CE302">
        <v>0</v>
      </c>
      <c r="CF302">
        <v>0</v>
      </c>
      <c r="CG302">
        <v>0</v>
      </c>
      <c r="CH302">
        <v>0</v>
      </c>
      <c r="CI302">
        <v>0</v>
      </c>
      <c r="CJ302">
        <v>0</v>
      </c>
      <c r="CK302">
        <v>0</v>
      </c>
      <c r="CL302">
        <v>0</v>
      </c>
      <c r="CM302">
        <v>0</v>
      </c>
      <c r="CN302">
        <v>0</v>
      </c>
      <c r="CO302">
        <v>0</v>
      </c>
      <c r="CP302">
        <v>0</v>
      </c>
      <c r="CQ302">
        <v>0</v>
      </c>
      <c r="CR302">
        <v>0</v>
      </c>
      <c r="CS302">
        <v>0</v>
      </c>
      <c r="CT302">
        <v>0</v>
      </c>
      <c r="CU302">
        <v>0</v>
      </c>
      <c r="CV302">
        <v>0</v>
      </c>
      <c r="CW302">
        <v>0</v>
      </c>
      <c r="CX302">
        <v>0</v>
      </c>
      <c r="CY302">
        <v>0</v>
      </c>
      <c r="CZ302">
        <v>0</v>
      </c>
      <c r="DA302">
        <v>0</v>
      </c>
      <c r="DB302">
        <v>0</v>
      </c>
      <c r="DC302">
        <v>0</v>
      </c>
      <c r="DD302">
        <v>0</v>
      </c>
      <c r="DE302">
        <v>0</v>
      </c>
      <c r="DF302">
        <v>0</v>
      </c>
      <c r="DG302">
        <v>0</v>
      </c>
      <c r="DH302">
        <v>0</v>
      </c>
      <c r="DI302">
        <v>0</v>
      </c>
      <c r="DJ302">
        <v>0</v>
      </c>
      <c r="DK302">
        <v>0</v>
      </c>
      <c r="DL302">
        <v>0</v>
      </c>
      <c r="DM302">
        <v>0</v>
      </c>
      <c r="DN302">
        <v>0</v>
      </c>
      <c r="DO302">
        <v>0</v>
      </c>
      <c r="DP302">
        <v>0</v>
      </c>
      <c r="DQ302">
        <v>0</v>
      </c>
      <c r="DR302">
        <v>0</v>
      </c>
      <c r="DS302">
        <v>0</v>
      </c>
      <c r="DT302">
        <v>0</v>
      </c>
      <c r="DU302">
        <v>0</v>
      </c>
      <c r="DV302">
        <v>0</v>
      </c>
      <c r="DW302">
        <v>0</v>
      </c>
      <c r="DX302">
        <v>0</v>
      </c>
      <c r="DY302">
        <v>0</v>
      </c>
      <c r="DZ302">
        <v>0</v>
      </c>
      <c r="EA302">
        <v>0</v>
      </c>
      <c r="EB302">
        <v>0</v>
      </c>
      <c r="EC302">
        <v>0</v>
      </c>
      <c r="ED302">
        <v>0</v>
      </c>
      <c r="EE302">
        <v>0</v>
      </c>
      <c r="EF302">
        <v>0</v>
      </c>
      <c r="EG302">
        <v>0</v>
      </c>
      <c r="EH302">
        <v>0</v>
      </c>
      <c r="EI302">
        <v>0</v>
      </c>
      <c r="EJ302">
        <v>0</v>
      </c>
      <c r="EK302">
        <v>0</v>
      </c>
      <c r="EL302">
        <v>0</v>
      </c>
      <c r="EM302">
        <v>0</v>
      </c>
      <c r="EN302">
        <v>0</v>
      </c>
      <c r="EO302">
        <v>0</v>
      </c>
      <c r="EP302">
        <v>0</v>
      </c>
      <c r="EQ302">
        <v>0</v>
      </c>
      <c r="ER302">
        <v>0</v>
      </c>
      <c r="ES302">
        <v>0</v>
      </c>
      <c r="ET302">
        <v>0</v>
      </c>
      <c r="EU302">
        <v>0</v>
      </c>
      <c r="EV302">
        <v>0</v>
      </c>
      <c r="EW302">
        <v>0</v>
      </c>
      <c r="EX302">
        <v>0</v>
      </c>
      <c r="EY302">
        <v>0</v>
      </c>
      <c r="EZ302">
        <v>0</v>
      </c>
      <c r="FA302">
        <v>0</v>
      </c>
      <c r="FB302">
        <v>0</v>
      </c>
      <c r="FC302">
        <v>0</v>
      </c>
      <c r="FD302">
        <v>0</v>
      </c>
      <c r="FE302">
        <v>0</v>
      </c>
      <c r="FF302">
        <v>0</v>
      </c>
      <c r="FG302">
        <v>0</v>
      </c>
      <c r="FH302">
        <v>0</v>
      </c>
      <c r="FI302">
        <v>0</v>
      </c>
      <c r="FJ302">
        <v>0</v>
      </c>
      <c r="FK302">
        <v>0</v>
      </c>
      <c r="FL302">
        <v>0</v>
      </c>
      <c r="FM302">
        <v>0</v>
      </c>
      <c r="FN302">
        <v>0</v>
      </c>
      <c r="FO302">
        <v>0</v>
      </c>
      <c r="FP302">
        <v>0</v>
      </c>
      <c r="FQ302">
        <v>0</v>
      </c>
      <c r="FR302">
        <v>0</v>
      </c>
      <c r="FS302">
        <v>0</v>
      </c>
    </row>
    <row r="303" spans="1:175" x14ac:dyDescent="0.2">
      <c r="A303" t="s">
        <v>194</v>
      </c>
      <c r="B303" t="s">
        <v>1</v>
      </c>
      <c r="C303">
        <v>42257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0</v>
      </c>
      <c r="AY303">
        <v>0</v>
      </c>
      <c r="AZ303">
        <v>0</v>
      </c>
      <c r="BA303">
        <v>0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0</v>
      </c>
      <c r="BX303">
        <v>0</v>
      </c>
      <c r="BY303">
        <v>0</v>
      </c>
      <c r="BZ303">
        <v>0</v>
      </c>
      <c r="CA303">
        <v>0</v>
      </c>
      <c r="CB303">
        <v>0</v>
      </c>
      <c r="CC303">
        <v>0</v>
      </c>
      <c r="CD303">
        <v>0</v>
      </c>
      <c r="CE303">
        <v>0</v>
      </c>
      <c r="CF303">
        <v>0</v>
      </c>
      <c r="CG303">
        <v>0</v>
      </c>
      <c r="CH303">
        <v>0</v>
      </c>
      <c r="CI303">
        <v>0</v>
      </c>
      <c r="CJ303">
        <v>0</v>
      </c>
      <c r="CK303">
        <v>0</v>
      </c>
      <c r="CL303">
        <v>0</v>
      </c>
      <c r="CM303">
        <v>0</v>
      </c>
      <c r="CN303">
        <v>0</v>
      </c>
      <c r="CO303">
        <v>0</v>
      </c>
      <c r="CP303">
        <v>0</v>
      </c>
      <c r="CQ303">
        <v>0</v>
      </c>
      <c r="CR303">
        <v>0</v>
      </c>
      <c r="CS303">
        <v>0</v>
      </c>
      <c r="CT303">
        <v>0</v>
      </c>
      <c r="CU303">
        <v>0</v>
      </c>
      <c r="CV303">
        <v>0</v>
      </c>
      <c r="CW303">
        <v>0</v>
      </c>
      <c r="CX303">
        <v>0</v>
      </c>
      <c r="CY303">
        <v>0</v>
      </c>
      <c r="CZ303">
        <v>0</v>
      </c>
      <c r="DA303">
        <v>0</v>
      </c>
      <c r="DB303">
        <v>0</v>
      </c>
      <c r="DC303">
        <v>0</v>
      </c>
      <c r="DD303">
        <v>0</v>
      </c>
      <c r="DE303">
        <v>0</v>
      </c>
      <c r="DF303">
        <v>0</v>
      </c>
      <c r="DG303">
        <v>0</v>
      </c>
      <c r="DH303">
        <v>0</v>
      </c>
      <c r="DI303">
        <v>0</v>
      </c>
      <c r="DJ303">
        <v>0</v>
      </c>
      <c r="DK303">
        <v>0</v>
      </c>
      <c r="DL303">
        <v>0</v>
      </c>
      <c r="DM303">
        <v>0</v>
      </c>
      <c r="DN303">
        <v>0</v>
      </c>
      <c r="DO303">
        <v>0</v>
      </c>
      <c r="DP303">
        <v>0</v>
      </c>
      <c r="DQ303">
        <v>0</v>
      </c>
      <c r="DR303">
        <v>0</v>
      </c>
      <c r="DS303">
        <v>0</v>
      </c>
      <c r="DT303">
        <v>0</v>
      </c>
      <c r="DU303">
        <v>0</v>
      </c>
      <c r="DV303">
        <v>0</v>
      </c>
      <c r="DW303">
        <v>0</v>
      </c>
      <c r="DX303">
        <v>0</v>
      </c>
      <c r="DY303">
        <v>0</v>
      </c>
      <c r="DZ303">
        <v>0</v>
      </c>
      <c r="EA303">
        <v>0</v>
      </c>
      <c r="EB303">
        <v>0</v>
      </c>
      <c r="EC303">
        <v>0</v>
      </c>
      <c r="ED303">
        <v>0</v>
      </c>
      <c r="EE303">
        <v>0</v>
      </c>
      <c r="EF303">
        <v>0</v>
      </c>
      <c r="EG303">
        <v>0</v>
      </c>
      <c r="EH303">
        <v>0</v>
      </c>
      <c r="EI303">
        <v>0</v>
      </c>
      <c r="EJ303">
        <v>0</v>
      </c>
      <c r="EK303">
        <v>0</v>
      </c>
      <c r="EL303">
        <v>0</v>
      </c>
      <c r="EM303">
        <v>0</v>
      </c>
      <c r="EN303">
        <v>0</v>
      </c>
      <c r="EO303">
        <v>0</v>
      </c>
      <c r="EP303">
        <v>0</v>
      </c>
      <c r="EQ303">
        <v>0</v>
      </c>
      <c r="ER303">
        <v>0</v>
      </c>
      <c r="ES303">
        <v>0</v>
      </c>
      <c r="ET303">
        <v>0</v>
      </c>
      <c r="EU303">
        <v>0</v>
      </c>
      <c r="EV303">
        <v>0</v>
      </c>
      <c r="EW303">
        <v>0</v>
      </c>
      <c r="EX303">
        <v>0</v>
      </c>
      <c r="EY303">
        <v>0</v>
      </c>
      <c r="EZ303">
        <v>0</v>
      </c>
      <c r="FA303">
        <v>0</v>
      </c>
      <c r="FB303">
        <v>0</v>
      </c>
      <c r="FC303">
        <v>0</v>
      </c>
      <c r="FD303">
        <v>0</v>
      </c>
      <c r="FE303">
        <v>0</v>
      </c>
      <c r="FF303">
        <v>0</v>
      </c>
      <c r="FG303">
        <v>0</v>
      </c>
      <c r="FH303">
        <v>0</v>
      </c>
      <c r="FI303">
        <v>0</v>
      </c>
      <c r="FJ303">
        <v>0</v>
      </c>
      <c r="FK303">
        <v>0</v>
      </c>
      <c r="FL303">
        <v>0</v>
      </c>
      <c r="FM303">
        <v>0</v>
      </c>
      <c r="FN303">
        <v>0</v>
      </c>
      <c r="FO303">
        <v>0</v>
      </c>
      <c r="FP303">
        <v>0</v>
      </c>
      <c r="FQ303">
        <v>0</v>
      </c>
      <c r="FR303">
        <v>0</v>
      </c>
      <c r="FS303">
        <v>0</v>
      </c>
    </row>
    <row r="304" spans="1:175" x14ac:dyDescent="0.2">
      <c r="A304" t="s">
        <v>194</v>
      </c>
      <c r="B304" t="s">
        <v>1</v>
      </c>
      <c r="C304">
        <v>42258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0</v>
      </c>
      <c r="BX304">
        <v>0</v>
      </c>
      <c r="BY304">
        <v>0</v>
      </c>
      <c r="BZ304">
        <v>0</v>
      </c>
      <c r="CA304">
        <v>0</v>
      </c>
      <c r="CB304">
        <v>0</v>
      </c>
      <c r="CC304">
        <v>0</v>
      </c>
      <c r="CD304">
        <v>0</v>
      </c>
      <c r="CE304">
        <v>0</v>
      </c>
      <c r="CF304">
        <v>0</v>
      </c>
      <c r="CG304">
        <v>0</v>
      </c>
      <c r="CH304">
        <v>0</v>
      </c>
      <c r="CI304">
        <v>0</v>
      </c>
      <c r="CJ304">
        <v>0</v>
      </c>
      <c r="CK304">
        <v>0</v>
      </c>
      <c r="CL304">
        <v>0</v>
      </c>
      <c r="CM304">
        <v>0</v>
      </c>
      <c r="CN304">
        <v>0</v>
      </c>
      <c r="CO304">
        <v>0</v>
      </c>
      <c r="CP304">
        <v>0</v>
      </c>
      <c r="CQ304">
        <v>0</v>
      </c>
      <c r="CR304">
        <v>0</v>
      </c>
      <c r="CS304">
        <v>0</v>
      </c>
      <c r="CT304">
        <v>0</v>
      </c>
      <c r="CU304">
        <v>0</v>
      </c>
      <c r="CV304">
        <v>0</v>
      </c>
      <c r="CW304">
        <v>0</v>
      </c>
      <c r="CX304">
        <v>0</v>
      </c>
      <c r="CY304">
        <v>0</v>
      </c>
      <c r="CZ304">
        <v>0</v>
      </c>
      <c r="DA304">
        <v>0</v>
      </c>
      <c r="DB304">
        <v>0</v>
      </c>
      <c r="DC304">
        <v>0</v>
      </c>
      <c r="DD304">
        <v>0</v>
      </c>
      <c r="DE304">
        <v>0</v>
      </c>
      <c r="DF304">
        <v>0</v>
      </c>
      <c r="DG304">
        <v>0</v>
      </c>
      <c r="DH304">
        <v>0</v>
      </c>
      <c r="DI304">
        <v>0</v>
      </c>
      <c r="DJ304">
        <v>0</v>
      </c>
      <c r="DK304">
        <v>0</v>
      </c>
      <c r="DL304">
        <v>0</v>
      </c>
      <c r="DM304">
        <v>0</v>
      </c>
      <c r="DN304">
        <v>0</v>
      </c>
      <c r="DO304">
        <v>0</v>
      </c>
      <c r="DP304">
        <v>0</v>
      </c>
      <c r="DQ304">
        <v>0</v>
      </c>
      <c r="DR304">
        <v>0</v>
      </c>
      <c r="DS304">
        <v>0</v>
      </c>
      <c r="DT304">
        <v>0</v>
      </c>
      <c r="DU304">
        <v>0</v>
      </c>
      <c r="DV304">
        <v>0</v>
      </c>
      <c r="DW304">
        <v>0</v>
      </c>
      <c r="DX304">
        <v>0</v>
      </c>
      <c r="DY304">
        <v>0</v>
      </c>
      <c r="DZ304">
        <v>0</v>
      </c>
      <c r="EA304">
        <v>0</v>
      </c>
      <c r="EB304">
        <v>0</v>
      </c>
      <c r="EC304">
        <v>0</v>
      </c>
      <c r="ED304">
        <v>0</v>
      </c>
      <c r="EE304">
        <v>0</v>
      </c>
      <c r="EF304">
        <v>0</v>
      </c>
      <c r="EG304">
        <v>0</v>
      </c>
      <c r="EH304">
        <v>0</v>
      </c>
      <c r="EI304">
        <v>0</v>
      </c>
      <c r="EJ304">
        <v>0</v>
      </c>
      <c r="EK304">
        <v>0</v>
      </c>
      <c r="EL304">
        <v>0</v>
      </c>
      <c r="EM304">
        <v>0</v>
      </c>
      <c r="EN304">
        <v>0</v>
      </c>
      <c r="EO304">
        <v>0</v>
      </c>
      <c r="EP304">
        <v>0</v>
      </c>
      <c r="EQ304">
        <v>0</v>
      </c>
      <c r="ER304">
        <v>0</v>
      </c>
      <c r="ES304">
        <v>0</v>
      </c>
      <c r="ET304">
        <v>0</v>
      </c>
      <c r="EU304">
        <v>0</v>
      </c>
      <c r="EV304">
        <v>0</v>
      </c>
      <c r="EW304">
        <v>0</v>
      </c>
      <c r="EX304">
        <v>0</v>
      </c>
      <c r="EY304">
        <v>0</v>
      </c>
      <c r="EZ304">
        <v>0</v>
      </c>
      <c r="FA304">
        <v>0</v>
      </c>
      <c r="FB304">
        <v>0</v>
      </c>
      <c r="FC304">
        <v>0</v>
      </c>
      <c r="FD304">
        <v>0</v>
      </c>
      <c r="FE304">
        <v>0</v>
      </c>
      <c r="FF304">
        <v>0</v>
      </c>
      <c r="FG304">
        <v>0</v>
      </c>
      <c r="FH304">
        <v>0</v>
      </c>
      <c r="FI304">
        <v>0</v>
      </c>
      <c r="FJ304">
        <v>0</v>
      </c>
      <c r="FK304">
        <v>0</v>
      </c>
      <c r="FL304">
        <v>0</v>
      </c>
      <c r="FM304">
        <v>0</v>
      </c>
      <c r="FN304">
        <v>0</v>
      </c>
      <c r="FO304">
        <v>0</v>
      </c>
      <c r="FP304">
        <v>0</v>
      </c>
      <c r="FQ304">
        <v>0</v>
      </c>
      <c r="FR304">
        <v>0</v>
      </c>
      <c r="FS304">
        <v>0</v>
      </c>
    </row>
    <row r="305" spans="1:175" x14ac:dyDescent="0.2">
      <c r="A305" t="s">
        <v>194</v>
      </c>
      <c r="B305" t="s">
        <v>1</v>
      </c>
      <c r="C305" t="s">
        <v>2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0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0</v>
      </c>
      <c r="BX305">
        <v>0</v>
      </c>
      <c r="BY305">
        <v>0</v>
      </c>
      <c r="BZ305">
        <v>0</v>
      </c>
      <c r="CA305">
        <v>0</v>
      </c>
      <c r="CB305">
        <v>0</v>
      </c>
      <c r="CC305">
        <v>0</v>
      </c>
      <c r="CD305">
        <v>0</v>
      </c>
      <c r="CE305">
        <v>0</v>
      </c>
      <c r="CF305">
        <v>0</v>
      </c>
      <c r="CG305">
        <v>0</v>
      </c>
      <c r="CH305">
        <v>0</v>
      </c>
      <c r="CI305">
        <v>0</v>
      </c>
      <c r="CJ305">
        <v>0</v>
      </c>
      <c r="CK305">
        <v>0</v>
      </c>
      <c r="CL305">
        <v>0</v>
      </c>
      <c r="CM305">
        <v>0</v>
      </c>
      <c r="CN305">
        <v>0</v>
      </c>
      <c r="CO305">
        <v>0</v>
      </c>
      <c r="CP305">
        <v>0</v>
      </c>
      <c r="CQ305">
        <v>0</v>
      </c>
      <c r="CR305">
        <v>0</v>
      </c>
      <c r="CS305">
        <v>0</v>
      </c>
      <c r="CT305">
        <v>0</v>
      </c>
      <c r="CU305">
        <v>0</v>
      </c>
      <c r="CV305">
        <v>0</v>
      </c>
      <c r="CW305">
        <v>0</v>
      </c>
      <c r="CX305">
        <v>0</v>
      </c>
      <c r="CY305">
        <v>0</v>
      </c>
      <c r="CZ305">
        <v>0</v>
      </c>
      <c r="DA305">
        <v>0</v>
      </c>
      <c r="DB305">
        <v>0</v>
      </c>
      <c r="DC305">
        <v>0</v>
      </c>
      <c r="DD305">
        <v>0</v>
      </c>
      <c r="DE305">
        <v>0</v>
      </c>
      <c r="DF305">
        <v>0</v>
      </c>
      <c r="DG305">
        <v>0</v>
      </c>
      <c r="DH305">
        <v>0</v>
      </c>
      <c r="DI305">
        <v>0</v>
      </c>
      <c r="DJ305">
        <v>0</v>
      </c>
      <c r="DK305">
        <v>0</v>
      </c>
      <c r="DL305">
        <v>0</v>
      </c>
      <c r="DM305">
        <v>0</v>
      </c>
      <c r="DN305">
        <v>0</v>
      </c>
      <c r="DO305">
        <v>0</v>
      </c>
      <c r="DP305">
        <v>0</v>
      </c>
      <c r="DQ305">
        <v>0</v>
      </c>
      <c r="DR305">
        <v>0</v>
      </c>
      <c r="DS305">
        <v>0</v>
      </c>
      <c r="DT305">
        <v>0</v>
      </c>
      <c r="DU305">
        <v>0</v>
      </c>
      <c r="DV305">
        <v>0</v>
      </c>
      <c r="DW305">
        <v>0</v>
      </c>
      <c r="DX305">
        <v>0</v>
      </c>
      <c r="DY305">
        <v>0</v>
      </c>
      <c r="DZ305">
        <v>0</v>
      </c>
      <c r="EA305">
        <v>0</v>
      </c>
      <c r="EB305">
        <v>0</v>
      </c>
      <c r="EC305">
        <v>0</v>
      </c>
      <c r="ED305">
        <v>0</v>
      </c>
      <c r="EE305">
        <v>0</v>
      </c>
      <c r="EF305">
        <v>0</v>
      </c>
      <c r="EG305">
        <v>0</v>
      </c>
      <c r="EH305">
        <v>0</v>
      </c>
      <c r="EI305">
        <v>0</v>
      </c>
      <c r="EJ305">
        <v>0</v>
      </c>
      <c r="EK305">
        <v>0</v>
      </c>
      <c r="EL305">
        <v>0</v>
      </c>
      <c r="EM305">
        <v>0</v>
      </c>
      <c r="EN305">
        <v>0</v>
      </c>
      <c r="EO305">
        <v>0</v>
      </c>
      <c r="EP305">
        <v>0</v>
      </c>
      <c r="EQ305">
        <v>0</v>
      </c>
      <c r="ER305">
        <v>0</v>
      </c>
      <c r="ES305">
        <v>0</v>
      </c>
      <c r="ET305">
        <v>0</v>
      </c>
      <c r="EU305">
        <v>0</v>
      </c>
      <c r="EV305">
        <v>0</v>
      </c>
      <c r="EW305">
        <v>0</v>
      </c>
      <c r="EX305">
        <v>0</v>
      </c>
      <c r="EY305">
        <v>0</v>
      </c>
      <c r="EZ305">
        <v>0</v>
      </c>
      <c r="FA305">
        <v>0</v>
      </c>
      <c r="FB305">
        <v>0</v>
      </c>
      <c r="FC305">
        <v>0</v>
      </c>
      <c r="FD305">
        <v>0</v>
      </c>
      <c r="FE305">
        <v>0</v>
      </c>
      <c r="FF305">
        <v>0</v>
      </c>
      <c r="FG305">
        <v>0</v>
      </c>
      <c r="FH305">
        <v>0</v>
      </c>
      <c r="FI305">
        <v>0</v>
      </c>
      <c r="FJ305">
        <v>0</v>
      </c>
      <c r="FK305">
        <v>0</v>
      </c>
      <c r="FL305">
        <v>0</v>
      </c>
      <c r="FM305">
        <v>0</v>
      </c>
      <c r="FN305">
        <v>0</v>
      </c>
      <c r="FO305">
        <v>0</v>
      </c>
      <c r="FP305">
        <v>0</v>
      </c>
      <c r="FQ305">
        <v>0</v>
      </c>
      <c r="FR305">
        <v>0</v>
      </c>
      <c r="FS305">
        <v>0</v>
      </c>
    </row>
    <row r="306" spans="1:175" x14ac:dyDescent="0.2">
      <c r="A306" t="s">
        <v>194</v>
      </c>
      <c r="B306" t="s">
        <v>203</v>
      </c>
      <c r="C306">
        <v>42167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v>0</v>
      </c>
      <c r="BA306">
        <v>0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0</v>
      </c>
      <c r="BX306">
        <v>0</v>
      </c>
      <c r="BY306">
        <v>0</v>
      </c>
      <c r="BZ306">
        <v>0</v>
      </c>
      <c r="CA306">
        <v>0</v>
      </c>
      <c r="CB306">
        <v>0</v>
      </c>
      <c r="CC306">
        <v>0</v>
      </c>
      <c r="CD306">
        <v>0</v>
      </c>
      <c r="CE306">
        <v>0</v>
      </c>
      <c r="CF306">
        <v>0</v>
      </c>
      <c r="CG306">
        <v>0</v>
      </c>
      <c r="CH306">
        <v>0</v>
      </c>
      <c r="CI306">
        <v>0</v>
      </c>
      <c r="CJ306">
        <v>0</v>
      </c>
      <c r="CK306">
        <v>0</v>
      </c>
      <c r="CL306">
        <v>0</v>
      </c>
      <c r="CM306">
        <v>0</v>
      </c>
      <c r="CN306">
        <v>0</v>
      </c>
      <c r="CO306">
        <v>0</v>
      </c>
      <c r="CP306">
        <v>0</v>
      </c>
      <c r="CQ306">
        <v>0</v>
      </c>
      <c r="CR306">
        <v>0</v>
      </c>
      <c r="CS306">
        <v>0</v>
      </c>
      <c r="CT306">
        <v>0</v>
      </c>
      <c r="CU306">
        <v>0</v>
      </c>
      <c r="CV306">
        <v>0</v>
      </c>
      <c r="CW306">
        <v>0</v>
      </c>
      <c r="CX306">
        <v>0</v>
      </c>
      <c r="CY306">
        <v>0</v>
      </c>
      <c r="CZ306">
        <v>0</v>
      </c>
      <c r="DA306">
        <v>0</v>
      </c>
      <c r="DB306">
        <v>0</v>
      </c>
      <c r="DC306">
        <v>0</v>
      </c>
      <c r="DD306">
        <v>0</v>
      </c>
      <c r="DE306">
        <v>0</v>
      </c>
      <c r="DF306">
        <v>0</v>
      </c>
      <c r="DG306">
        <v>0</v>
      </c>
      <c r="DH306">
        <v>0</v>
      </c>
      <c r="DI306">
        <v>0</v>
      </c>
      <c r="DJ306">
        <v>0</v>
      </c>
      <c r="DK306">
        <v>0</v>
      </c>
      <c r="DL306">
        <v>0</v>
      </c>
      <c r="DM306">
        <v>0</v>
      </c>
      <c r="DN306">
        <v>0</v>
      </c>
      <c r="DO306">
        <v>0</v>
      </c>
      <c r="DP306">
        <v>0</v>
      </c>
      <c r="DQ306">
        <v>0</v>
      </c>
      <c r="DR306">
        <v>0</v>
      </c>
      <c r="DS306">
        <v>0</v>
      </c>
      <c r="DT306">
        <v>0</v>
      </c>
      <c r="DU306">
        <v>0</v>
      </c>
      <c r="DV306">
        <v>0</v>
      </c>
      <c r="DW306">
        <v>0</v>
      </c>
      <c r="DX306">
        <v>0</v>
      </c>
      <c r="DY306">
        <v>0</v>
      </c>
      <c r="DZ306">
        <v>0</v>
      </c>
      <c r="EA306">
        <v>0</v>
      </c>
      <c r="EB306">
        <v>0</v>
      </c>
      <c r="EC306">
        <v>0</v>
      </c>
      <c r="ED306">
        <v>0</v>
      </c>
      <c r="EE306">
        <v>0</v>
      </c>
      <c r="EF306">
        <v>0</v>
      </c>
      <c r="EG306">
        <v>0</v>
      </c>
      <c r="EH306">
        <v>0</v>
      </c>
      <c r="EI306">
        <v>0</v>
      </c>
      <c r="EJ306">
        <v>0</v>
      </c>
      <c r="EK306">
        <v>0</v>
      </c>
      <c r="EL306">
        <v>0</v>
      </c>
      <c r="EM306">
        <v>0</v>
      </c>
      <c r="EN306">
        <v>0</v>
      </c>
      <c r="EO306">
        <v>0</v>
      </c>
      <c r="EP306">
        <v>0</v>
      </c>
      <c r="EQ306">
        <v>0</v>
      </c>
      <c r="ER306">
        <v>0</v>
      </c>
      <c r="ES306">
        <v>0</v>
      </c>
      <c r="ET306">
        <v>0</v>
      </c>
      <c r="EU306">
        <v>0</v>
      </c>
      <c r="EV306">
        <v>0</v>
      </c>
      <c r="EW306">
        <v>0</v>
      </c>
      <c r="EX306">
        <v>0</v>
      </c>
      <c r="EY306">
        <v>0</v>
      </c>
      <c r="EZ306">
        <v>0</v>
      </c>
      <c r="FA306">
        <v>0</v>
      </c>
      <c r="FB306">
        <v>0</v>
      </c>
      <c r="FC306">
        <v>0</v>
      </c>
      <c r="FD306">
        <v>0</v>
      </c>
      <c r="FE306">
        <v>0</v>
      </c>
      <c r="FF306">
        <v>0</v>
      </c>
      <c r="FG306">
        <v>0</v>
      </c>
      <c r="FH306">
        <v>0</v>
      </c>
      <c r="FI306">
        <v>0</v>
      </c>
      <c r="FJ306">
        <v>0</v>
      </c>
      <c r="FK306">
        <v>0</v>
      </c>
      <c r="FL306">
        <v>0</v>
      </c>
      <c r="FM306">
        <v>0</v>
      </c>
      <c r="FN306">
        <v>0</v>
      </c>
      <c r="FO306">
        <v>0</v>
      </c>
      <c r="FP306">
        <v>0</v>
      </c>
      <c r="FQ306">
        <v>0</v>
      </c>
      <c r="FR306">
        <v>0</v>
      </c>
      <c r="FS306">
        <v>0</v>
      </c>
    </row>
    <row r="307" spans="1:175" x14ac:dyDescent="0.2">
      <c r="A307" t="s">
        <v>194</v>
      </c>
      <c r="B307" t="s">
        <v>203</v>
      </c>
      <c r="C307">
        <v>42180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BX307">
        <v>0</v>
      </c>
      <c r="BY307">
        <v>0</v>
      </c>
      <c r="BZ307">
        <v>0</v>
      </c>
      <c r="CA307">
        <v>0</v>
      </c>
      <c r="CB307">
        <v>0</v>
      </c>
      <c r="CC307">
        <v>0</v>
      </c>
      <c r="CD307">
        <v>0</v>
      </c>
      <c r="CE307">
        <v>0</v>
      </c>
      <c r="CF307">
        <v>0</v>
      </c>
      <c r="CG307">
        <v>0</v>
      </c>
      <c r="CH307">
        <v>0</v>
      </c>
      <c r="CI307">
        <v>0</v>
      </c>
      <c r="CJ307">
        <v>0</v>
      </c>
      <c r="CK307">
        <v>0</v>
      </c>
      <c r="CL307">
        <v>0</v>
      </c>
      <c r="CM307">
        <v>0</v>
      </c>
      <c r="CN307">
        <v>0</v>
      </c>
      <c r="CO307">
        <v>0</v>
      </c>
      <c r="CP307">
        <v>0</v>
      </c>
      <c r="CQ307">
        <v>0</v>
      </c>
      <c r="CR307">
        <v>0</v>
      </c>
      <c r="CS307">
        <v>0</v>
      </c>
      <c r="CT307">
        <v>0</v>
      </c>
      <c r="CU307">
        <v>0</v>
      </c>
      <c r="CV307">
        <v>0</v>
      </c>
      <c r="CW307">
        <v>0</v>
      </c>
      <c r="CX307">
        <v>0</v>
      </c>
      <c r="CY307">
        <v>0</v>
      </c>
      <c r="CZ307">
        <v>0</v>
      </c>
      <c r="DA307">
        <v>0</v>
      </c>
      <c r="DB307">
        <v>0</v>
      </c>
      <c r="DC307">
        <v>0</v>
      </c>
      <c r="DD307">
        <v>0</v>
      </c>
      <c r="DE307">
        <v>0</v>
      </c>
      <c r="DF307">
        <v>0</v>
      </c>
      <c r="DG307">
        <v>0</v>
      </c>
      <c r="DH307">
        <v>0</v>
      </c>
      <c r="DI307">
        <v>0</v>
      </c>
      <c r="DJ307">
        <v>0</v>
      </c>
      <c r="DK307">
        <v>0</v>
      </c>
      <c r="DL307">
        <v>0</v>
      </c>
      <c r="DM307">
        <v>0</v>
      </c>
      <c r="DN307">
        <v>0</v>
      </c>
      <c r="DO307">
        <v>0</v>
      </c>
      <c r="DP307">
        <v>0</v>
      </c>
      <c r="DQ307">
        <v>0</v>
      </c>
      <c r="DR307">
        <v>0</v>
      </c>
      <c r="DS307">
        <v>0</v>
      </c>
      <c r="DT307">
        <v>0</v>
      </c>
      <c r="DU307">
        <v>0</v>
      </c>
      <c r="DV307">
        <v>0</v>
      </c>
      <c r="DW307">
        <v>0</v>
      </c>
      <c r="DX307">
        <v>0</v>
      </c>
      <c r="DY307">
        <v>0</v>
      </c>
      <c r="DZ307">
        <v>0</v>
      </c>
      <c r="EA307">
        <v>0</v>
      </c>
      <c r="EB307">
        <v>0</v>
      </c>
      <c r="EC307">
        <v>0</v>
      </c>
      <c r="ED307">
        <v>0</v>
      </c>
      <c r="EE307">
        <v>0</v>
      </c>
      <c r="EF307">
        <v>0</v>
      </c>
      <c r="EG307">
        <v>0</v>
      </c>
      <c r="EH307">
        <v>0</v>
      </c>
      <c r="EI307">
        <v>0</v>
      </c>
      <c r="EJ307">
        <v>0</v>
      </c>
      <c r="EK307">
        <v>0</v>
      </c>
      <c r="EL307">
        <v>0</v>
      </c>
      <c r="EM307">
        <v>0</v>
      </c>
      <c r="EN307">
        <v>0</v>
      </c>
      <c r="EO307">
        <v>0</v>
      </c>
      <c r="EP307">
        <v>0</v>
      </c>
      <c r="EQ307">
        <v>0</v>
      </c>
      <c r="ER307">
        <v>0</v>
      </c>
      <c r="ES307">
        <v>0</v>
      </c>
      <c r="ET307">
        <v>0</v>
      </c>
      <c r="EU307">
        <v>0</v>
      </c>
      <c r="EV307">
        <v>0</v>
      </c>
      <c r="EW307">
        <v>0</v>
      </c>
      <c r="EX307">
        <v>0</v>
      </c>
      <c r="EY307">
        <v>0</v>
      </c>
      <c r="EZ307">
        <v>0</v>
      </c>
      <c r="FA307">
        <v>0</v>
      </c>
      <c r="FB307">
        <v>0</v>
      </c>
      <c r="FC307">
        <v>0</v>
      </c>
      <c r="FD307">
        <v>0</v>
      </c>
      <c r="FE307">
        <v>0</v>
      </c>
      <c r="FF307">
        <v>0</v>
      </c>
      <c r="FG307">
        <v>0</v>
      </c>
      <c r="FH307">
        <v>0</v>
      </c>
      <c r="FI307">
        <v>0</v>
      </c>
      <c r="FJ307">
        <v>0</v>
      </c>
      <c r="FK307">
        <v>0</v>
      </c>
      <c r="FL307">
        <v>0</v>
      </c>
      <c r="FM307">
        <v>0</v>
      </c>
      <c r="FN307">
        <v>0</v>
      </c>
      <c r="FO307">
        <v>0</v>
      </c>
      <c r="FP307">
        <v>0</v>
      </c>
      <c r="FQ307">
        <v>0</v>
      </c>
      <c r="FR307">
        <v>0</v>
      </c>
      <c r="FS307">
        <v>0</v>
      </c>
    </row>
    <row r="308" spans="1:175" x14ac:dyDescent="0.2">
      <c r="A308" t="s">
        <v>194</v>
      </c>
      <c r="B308" t="s">
        <v>203</v>
      </c>
      <c r="C308">
        <v>42181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0</v>
      </c>
      <c r="BA308">
        <v>0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0</v>
      </c>
      <c r="BX308">
        <v>0</v>
      </c>
      <c r="BY308">
        <v>0</v>
      </c>
      <c r="BZ308">
        <v>0</v>
      </c>
      <c r="CA308">
        <v>0</v>
      </c>
      <c r="CB308">
        <v>0</v>
      </c>
      <c r="CC308">
        <v>0</v>
      </c>
      <c r="CD308">
        <v>0</v>
      </c>
      <c r="CE308">
        <v>0</v>
      </c>
      <c r="CF308">
        <v>0</v>
      </c>
      <c r="CG308">
        <v>0</v>
      </c>
      <c r="CH308">
        <v>0</v>
      </c>
      <c r="CI308">
        <v>0</v>
      </c>
      <c r="CJ308">
        <v>0</v>
      </c>
      <c r="CK308">
        <v>0</v>
      </c>
      <c r="CL308">
        <v>0</v>
      </c>
      <c r="CM308">
        <v>0</v>
      </c>
      <c r="CN308">
        <v>0</v>
      </c>
      <c r="CO308">
        <v>0</v>
      </c>
      <c r="CP308">
        <v>0</v>
      </c>
      <c r="CQ308">
        <v>0</v>
      </c>
      <c r="CR308">
        <v>0</v>
      </c>
      <c r="CS308">
        <v>0</v>
      </c>
      <c r="CT308">
        <v>0</v>
      </c>
      <c r="CU308">
        <v>0</v>
      </c>
      <c r="CV308">
        <v>0</v>
      </c>
      <c r="CW308">
        <v>0</v>
      </c>
      <c r="CX308">
        <v>0</v>
      </c>
      <c r="CY308">
        <v>0</v>
      </c>
      <c r="CZ308">
        <v>0</v>
      </c>
      <c r="DA308">
        <v>0</v>
      </c>
      <c r="DB308">
        <v>0</v>
      </c>
      <c r="DC308">
        <v>0</v>
      </c>
      <c r="DD308">
        <v>0</v>
      </c>
      <c r="DE308">
        <v>0</v>
      </c>
      <c r="DF308">
        <v>0</v>
      </c>
      <c r="DG308">
        <v>0</v>
      </c>
      <c r="DH308">
        <v>0</v>
      </c>
      <c r="DI308">
        <v>0</v>
      </c>
      <c r="DJ308">
        <v>0</v>
      </c>
      <c r="DK308">
        <v>0</v>
      </c>
      <c r="DL308">
        <v>0</v>
      </c>
      <c r="DM308">
        <v>0</v>
      </c>
      <c r="DN308">
        <v>0</v>
      </c>
      <c r="DO308">
        <v>0</v>
      </c>
      <c r="DP308">
        <v>0</v>
      </c>
      <c r="DQ308">
        <v>0</v>
      </c>
      <c r="DR308">
        <v>0</v>
      </c>
      <c r="DS308">
        <v>0</v>
      </c>
      <c r="DT308">
        <v>0</v>
      </c>
      <c r="DU308">
        <v>0</v>
      </c>
      <c r="DV308">
        <v>0</v>
      </c>
      <c r="DW308">
        <v>0</v>
      </c>
      <c r="DX308">
        <v>0</v>
      </c>
      <c r="DY308">
        <v>0</v>
      </c>
      <c r="DZ308">
        <v>0</v>
      </c>
      <c r="EA308">
        <v>0</v>
      </c>
      <c r="EB308">
        <v>0</v>
      </c>
      <c r="EC308">
        <v>0</v>
      </c>
      <c r="ED308">
        <v>0</v>
      </c>
      <c r="EE308">
        <v>0</v>
      </c>
      <c r="EF308">
        <v>0</v>
      </c>
      <c r="EG308">
        <v>0</v>
      </c>
      <c r="EH308">
        <v>0</v>
      </c>
      <c r="EI308">
        <v>0</v>
      </c>
      <c r="EJ308">
        <v>0</v>
      </c>
      <c r="EK308">
        <v>0</v>
      </c>
      <c r="EL308">
        <v>0</v>
      </c>
      <c r="EM308">
        <v>0</v>
      </c>
      <c r="EN308">
        <v>0</v>
      </c>
      <c r="EO308">
        <v>0</v>
      </c>
      <c r="EP308">
        <v>0</v>
      </c>
      <c r="EQ308">
        <v>0</v>
      </c>
      <c r="ER308">
        <v>0</v>
      </c>
      <c r="ES308">
        <v>0</v>
      </c>
      <c r="ET308">
        <v>0</v>
      </c>
      <c r="EU308">
        <v>0</v>
      </c>
      <c r="EV308">
        <v>0</v>
      </c>
      <c r="EW308">
        <v>0</v>
      </c>
      <c r="EX308">
        <v>0</v>
      </c>
      <c r="EY308">
        <v>0</v>
      </c>
      <c r="EZ308">
        <v>0</v>
      </c>
      <c r="FA308">
        <v>0</v>
      </c>
      <c r="FB308">
        <v>0</v>
      </c>
      <c r="FC308">
        <v>0</v>
      </c>
      <c r="FD308">
        <v>0</v>
      </c>
      <c r="FE308">
        <v>0</v>
      </c>
      <c r="FF308">
        <v>0</v>
      </c>
      <c r="FG308">
        <v>0</v>
      </c>
      <c r="FH308">
        <v>0</v>
      </c>
      <c r="FI308">
        <v>0</v>
      </c>
      <c r="FJ308">
        <v>0</v>
      </c>
      <c r="FK308">
        <v>0</v>
      </c>
      <c r="FL308">
        <v>0</v>
      </c>
      <c r="FM308">
        <v>0</v>
      </c>
      <c r="FN308">
        <v>0</v>
      </c>
      <c r="FO308">
        <v>0</v>
      </c>
      <c r="FP308">
        <v>0</v>
      </c>
      <c r="FQ308">
        <v>0</v>
      </c>
      <c r="FR308">
        <v>0</v>
      </c>
      <c r="FS308">
        <v>0</v>
      </c>
    </row>
    <row r="309" spans="1:175" x14ac:dyDescent="0.2">
      <c r="A309" t="s">
        <v>194</v>
      </c>
      <c r="B309" t="s">
        <v>203</v>
      </c>
      <c r="C309">
        <v>42185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0</v>
      </c>
      <c r="AZ309">
        <v>0</v>
      </c>
      <c r="BA309">
        <v>0</v>
      </c>
      <c r="BB309">
        <v>0</v>
      </c>
      <c r="BC309">
        <v>0</v>
      </c>
      <c r="BD309">
        <v>0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0</v>
      </c>
      <c r="BX309">
        <v>0</v>
      </c>
      <c r="BY309">
        <v>0</v>
      </c>
      <c r="BZ309">
        <v>0</v>
      </c>
      <c r="CA309">
        <v>0</v>
      </c>
      <c r="CB309">
        <v>0</v>
      </c>
      <c r="CC309">
        <v>0</v>
      </c>
      <c r="CD309">
        <v>0</v>
      </c>
      <c r="CE309">
        <v>0</v>
      </c>
      <c r="CF309">
        <v>0</v>
      </c>
      <c r="CG309">
        <v>0</v>
      </c>
      <c r="CH309">
        <v>0</v>
      </c>
      <c r="CI309">
        <v>0</v>
      </c>
      <c r="CJ309">
        <v>0</v>
      </c>
      <c r="CK309">
        <v>0</v>
      </c>
      <c r="CL309">
        <v>0</v>
      </c>
      <c r="CM309">
        <v>0</v>
      </c>
      <c r="CN309">
        <v>0</v>
      </c>
      <c r="CO309">
        <v>0</v>
      </c>
      <c r="CP309">
        <v>0</v>
      </c>
      <c r="CQ309">
        <v>0</v>
      </c>
      <c r="CR309">
        <v>0</v>
      </c>
      <c r="CS309">
        <v>0</v>
      </c>
      <c r="CT309">
        <v>0</v>
      </c>
      <c r="CU309">
        <v>0</v>
      </c>
      <c r="CV309">
        <v>0</v>
      </c>
      <c r="CW309">
        <v>0</v>
      </c>
      <c r="CX309">
        <v>0</v>
      </c>
      <c r="CY309">
        <v>0</v>
      </c>
      <c r="CZ309">
        <v>0</v>
      </c>
      <c r="DA309">
        <v>0</v>
      </c>
      <c r="DB309">
        <v>0</v>
      </c>
      <c r="DC309">
        <v>0</v>
      </c>
      <c r="DD309">
        <v>0</v>
      </c>
      <c r="DE309">
        <v>0</v>
      </c>
      <c r="DF309">
        <v>0</v>
      </c>
      <c r="DG309">
        <v>0</v>
      </c>
      <c r="DH309">
        <v>0</v>
      </c>
      <c r="DI309">
        <v>0</v>
      </c>
      <c r="DJ309">
        <v>0</v>
      </c>
      <c r="DK309">
        <v>0</v>
      </c>
      <c r="DL309">
        <v>0</v>
      </c>
      <c r="DM309">
        <v>0</v>
      </c>
      <c r="DN309">
        <v>0</v>
      </c>
      <c r="DO309">
        <v>0</v>
      </c>
      <c r="DP309">
        <v>0</v>
      </c>
      <c r="DQ309">
        <v>0</v>
      </c>
      <c r="DR309">
        <v>0</v>
      </c>
      <c r="DS309">
        <v>0</v>
      </c>
      <c r="DT309">
        <v>0</v>
      </c>
      <c r="DU309">
        <v>0</v>
      </c>
      <c r="DV309">
        <v>0</v>
      </c>
      <c r="DW309">
        <v>0</v>
      </c>
      <c r="DX309">
        <v>0</v>
      </c>
      <c r="DY309">
        <v>0</v>
      </c>
      <c r="DZ309">
        <v>0</v>
      </c>
      <c r="EA309">
        <v>0</v>
      </c>
      <c r="EB309">
        <v>0</v>
      </c>
      <c r="EC309">
        <v>0</v>
      </c>
      <c r="ED309">
        <v>0</v>
      </c>
      <c r="EE309">
        <v>0</v>
      </c>
      <c r="EF309">
        <v>0</v>
      </c>
      <c r="EG309">
        <v>0</v>
      </c>
      <c r="EH309">
        <v>0</v>
      </c>
      <c r="EI309">
        <v>0</v>
      </c>
      <c r="EJ309">
        <v>0</v>
      </c>
      <c r="EK309">
        <v>0</v>
      </c>
      <c r="EL309">
        <v>0</v>
      </c>
      <c r="EM309">
        <v>0</v>
      </c>
      <c r="EN309">
        <v>0</v>
      </c>
      <c r="EO309">
        <v>0</v>
      </c>
      <c r="EP309">
        <v>0</v>
      </c>
      <c r="EQ309">
        <v>0</v>
      </c>
      <c r="ER309">
        <v>0</v>
      </c>
      <c r="ES309">
        <v>0</v>
      </c>
      <c r="ET309">
        <v>0</v>
      </c>
      <c r="EU309">
        <v>0</v>
      </c>
      <c r="EV309">
        <v>0</v>
      </c>
      <c r="EW309">
        <v>0</v>
      </c>
      <c r="EX309">
        <v>0</v>
      </c>
      <c r="EY309">
        <v>0</v>
      </c>
      <c r="EZ309">
        <v>0</v>
      </c>
      <c r="FA309">
        <v>0</v>
      </c>
      <c r="FB309">
        <v>0</v>
      </c>
      <c r="FC309">
        <v>0</v>
      </c>
      <c r="FD309">
        <v>0</v>
      </c>
      <c r="FE309">
        <v>0</v>
      </c>
      <c r="FF309">
        <v>0</v>
      </c>
      <c r="FG309">
        <v>0</v>
      </c>
      <c r="FH309">
        <v>0</v>
      </c>
      <c r="FI309">
        <v>0</v>
      </c>
      <c r="FJ309">
        <v>0</v>
      </c>
      <c r="FK309">
        <v>0</v>
      </c>
      <c r="FL309">
        <v>0</v>
      </c>
      <c r="FM309">
        <v>0</v>
      </c>
      <c r="FN309">
        <v>0</v>
      </c>
      <c r="FO309">
        <v>0</v>
      </c>
      <c r="FP309">
        <v>0</v>
      </c>
      <c r="FQ309">
        <v>0</v>
      </c>
      <c r="FR309">
        <v>0</v>
      </c>
      <c r="FS309">
        <v>0</v>
      </c>
    </row>
    <row r="310" spans="1:175" x14ac:dyDescent="0.2">
      <c r="A310" t="s">
        <v>194</v>
      </c>
      <c r="B310" t="s">
        <v>203</v>
      </c>
      <c r="C310">
        <v>42186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0</v>
      </c>
      <c r="AZ310">
        <v>0</v>
      </c>
      <c r="BA310">
        <v>0</v>
      </c>
      <c r="BB310">
        <v>0</v>
      </c>
      <c r="BC310">
        <v>0</v>
      </c>
      <c r="BD310">
        <v>0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0</v>
      </c>
      <c r="BX310">
        <v>0</v>
      </c>
      <c r="BY310">
        <v>0</v>
      </c>
      <c r="BZ310">
        <v>0</v>
      </c>
      <c r="CA310">
        <v>0</v>
      </c>
      <c r="CB310">
        <v>0</v>
      </c>
      <c r="CC310">
        <v>0</v>
      </c>
      <c r="CD310">
        <v>0</v>
      </c>
      <c r="CE310">
        <v>0</v>
      </c>
      <c r="CF310">
        <v>0</v>
      </c>
      <c r="CG310">
        <v>0</v>
      </c>
      <c r="CH310">
        <v>0</v>
      </c>
      <c r="CI310">
        <v>0</v>
      </c>
      <c r="CJ310">
        <v>0</v>
      </c>
      <c r="CK310">
        <v>0</v>
      </c>
      <c r="CL310">
        <v>0</v>
      </c>
      <c r="CM310">
        <v>0</v>
      </c>
      <c r="CN310">
        <v>0</v>
      </c>
      <c r="CO310">
        <v>0</v>
      </c>
      <c r="CP310">
        <v>0</v>
      </c>
      <c r="CQ310">
        <v>0</v>
      </c>
      <c r="CR310">
        <v>0</v>
      </c>
      <c r="CS310">
        <v>0</v>
      </c>
      <c r="CT310">
        <v>0</v>
      </c>
      <c r="CU310">
        <v>0</v>
      </c>
      <c r="CV310">
        <v>0</v>
      </c>
      <c r="CW310">
        <v>0</v>
      </c>
      <c r="CX310">
        <v>0</v>
      </c>
      <c r="CY310">
        <v>0</v>
      </c>
      <c r="CZ310">
        <v>0</v>
      </c>
      <c r="DA310">
        <v>0</v>
      </c>
      <c r="DB310">
        <v>0</v>
      </c>
      <c r="DC310">
        <v>0</v>
      </c>
      <c r="DD310">
        <v>0</v>
      </c>
      <c r="DE310">
        <v>0</v>
      </c>
      <c r="DF310">
        <v>0</v>
      </c>
      <c r="DG310">
        <v>0</v>
      </c>
      <c r="DH310">
        <v>0</v>
      </c>
      <c r="DI310">
        <v>0</v>
      </c>
      <c r="DJ310">
        <v>0</v>
      </c>
      <c r="DK310">
        <v>0</v>
      </c>
      <c r="DL310">
        <v>0</v>
      </c>
      <c r="DM310">
        <v>0</v>
      </c>
      <c r="DN310">
        <v>0</v>
      </c>
      <c r="DO310">
        <v>0</v>
      </c>
      <c r="DP310">
        <v>0</v>
      </c>
      <c r="DQ310">
        <v>0</v>
      </c>
      <c r="DR310">
        <v>0</v>
      </c>
      <c r="DS310">
        <v>0</v>
      </c>
      <c r="DT310">
        <v>0</v>
      </c>
      <c r="DU310">
        <v>0</v>
      </c>
      <c r="DV310">
        <v>0</v>
      </c>
      <c r="DW310">
        <v>0</v>
      </c>
      <c r="DX310">
        <v>0</v>
      </c>
      <c r="DY310">
        <v>0</v>
      </c>
      <c r="DZ310">
        <v>0</v>
      </c>
      <c r="EA310">
        <v>0</v>
      </c>
      <c r="EB310">
        <v>0</v>
      </c>
      <c r="EC310">
        <v>0</v>
      </c>
      <c r="ED310">
        <v>0</v>
      </c>
      <c r="EE310">
        <v>0</v>
      </c>
      <c r="EF310">
        <v>0</v>
      </c>
      <c r="EG310">
        <v>0</v>
      </c>
      <c r="EH310">
        <v>0</v>
      </c>
      <c r="EI310">
        <v>0</v>
      </c>
      <c r="EJ310">
        <v>0</v>
      </c>
      <c r="EK310">
        <v>0</v>
      </c>
      <c r="EL310">
        <v>0</v>
      </c>
      <c r="EM310">
        <v>0</v>
      </c>
      <c r="EN310">
        <v>0</v>
      </c>
      <c r="EO310">
        <v>0</v>
      </c>
      <c r="EP310">
        <v>0</v>
      </c>
      <c r="EQ310">
        <v>0</v>
      </c>
      <c r="ER310">
        <v>0</v>
      </c>
      <c r="ES310">
        <v>0</v>
      </c>
      <c r="ET310">
        <v>0</v>
      </c>
      <c r="EU310">
        <v>0</v>
      </c>
      <c r="EV310">
        <v>0</v>
      </c>
      <c r="EW310">
        <v>0</v>
      </c>
      <c r="EX310">
        <v>0</v>
      </c>
      <c r="EY310">
        <v>0</v>
      </c>
      <c r="EZ310">
        <v>0</v>
      </c>
      <c r="FA310">
        <v>0</v>
      </c>
      <c r="FB310">
        <v>0</v>
      </c>
      <c r="FC310">
        <v>0</v>
      </c>
      <c r="FD310">
        <v>0</v>
      </c>
      <c r="FE310">
        <v>0</v>
      </c>
      <c r="FF310">
        <v>0</v>
      </c>
      <c r="FG310">
        <v>0</v>
      </c>
      <c r="FH310">
        <v>0</v>
      </c>
      <c r="FI310">
        <v>0</v>
      </c>
      <c r="FJ310">
        <v>0</v>
      </c>
      <c r="FK310">
        <v>0</v>
      </c>
      <c r="FL310">
        <v>0</v>
      </c>
      <c r="FM310">
        <v>0</v>
      </c>
      <c r="FN310">
        <v>0</v>
      </c>
      <c r="FO310">
        <v>0</v>
      </c>
      <c r="FP310">
        <v>0</v>
      </c>
      <c r="FQ310">
        <v>0</v>
      </c>
      <c r="FR310">
        <v>0</v>
      </c>
      <c r="FS310">
        <v>0</v>
      </c>
    </row>
    <row r="311" spans="1:175" x14ac:dyDescent="0.2">
      <c r="A311" t="s">
        <v>194</v>
      </c>
      <c r="B311" t="s">
        <v>203</v>
      </c>
      <c r="C311">
        <v>42213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0</v>
      </c>
      <c r="AX311">
        <v>0</v>
      </c>
      <c r="AY311">
        <v>0</v>
      </c>
      <c r="AZ311">
        <v>0</v>
      </c>
      <c r="BA311">
        <v>0</v>
      </c>
      <c r="BB311">
        <v>0</v>
      </c>
      <c r="BC311">
        <v>0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0</v>
      </c>
      <c r="BK311">
        <v>0</v>
      </c>
      <c r="BL311">
        <v>0</v>
      </c>
      <c r="BM311">
        <v>0</v>
      </c>
      <c r="BN311">
        <v>0</v>
      </c>
      <c r="BO311">
        <v>0</v>
      </c>
      <c r="BP311">
        <v>0</v>
      </c>
      <c r="BQ311">
        <v>0</v>
      </c>
      <c r="BR311">
        <v>0</v>
      </c>
      <c r="BS311">
        <v>0</v>
      </c>
      <c r="BT311">
        <v>0</v>
      </c>
      <c r="BU311">
        <v>0</v>
      </c>
      <c r="BV311">
        <v>0</v>
      </c>
      <c r="BW311">
        <v>0</v>
      </c>
      <c r="BX311">
        <v>0</v>
      </c>
      <c r="BY311">
        <v>0</v>
      </c>
      <c r="BZ311">
        <v>0</v>
      </c>
      <c r="CA311">
        <v>0</v>
      </c>
      <c r="CB311">
        <v>0</v>
      </c>
      <c r="CC311">
        <v>0</v>
      </c>
      <c r="CD311">
        <v>0</v>
      </c>
      <c r="CE311">
        <v>0</v>
      </c>
      <c r="CF311">
        <v>0</v>
      </c>
      <c r="CG311">
        <v>0</v>
      </c>
      <c r="CH311">
        <v>0</v>
      </c>
      <c r="CI311">
        <v>0</v>
      </c>
      <c r="CJ311">
        <v>0</v>
      </c>
      <c r="CK311">
        <v>0</v>
      </c>
      <c r="CL311">
        <v>0</v>
      </c>
      <c r="CM311">
        <v>0</v>
      </c>
      <c r="CN311">
        <v>0</v>
      </c>
      <c r="CO311">
        <v>0</v>
      </c>
      <c r="CP311">
        <v>0</v>
      </c>
      <c r="CQ311">
        <v>0</v>
      </c>
      <c r="CR311">
        <v>0</v>
      </c>
      <c r="CS311">
        <v>0</v>
      </c>
      <c r="CT311">
        <v>0</v>
      </c>
      <c r="CU311">
        <v>0</v>
      </c>
      <c r="CV311">
        <v>0</v>
      </c>
      <c r="CW311">
        <v>0</v>
      </c>
      <c r="CX311">
        <v>0</v>
      </c>
      <c r="CY311">
        <v>0</v>
      </c>
      <c r="CZ311">
        <v>0</v>
      </c>
      <c r="DA311">
        <v>0</v>
      </c>
      <c r="DB311">
        <v>0</v>
      </c>
      <c r="DC311">
        <v>0</v>
      </c>
      <c r="DD311">
        <v>0</v>
      </c>
      <c r="DE311">
        <v>0</v>
      </c>
      <c r="DF311">
        <v>0</v>
      </c>
      <c r="DG311">
        <v>0</v>
      </c>
      <c r="DH311">
        <v>0</v>
      </c>
      <c r="DI311">
        <v>0</v>
      </c>
      <c r="DJ311">
        <v>0</v>
      </c>
      <c r="DK311">
        <v>0</v>
      </c>
      <c r="DL311">
        <v>0</v>
      </c>
      <c r="DM311">
        <v>0</v>
      </c>
      <c r="DN311">
        <v>0</v>
      </c>
      <c r="DO311">
        <v>0</v>
      </c>
      <c r="DP311">
        <v>0</v>
      </c>
      <c r="DQ311">
        <v>0</v>
      </c>
      <c r="DR311">
        <v>0</v>
      </c>
      <c r="DS311">
        <v>0</v>
      </c>
      <c r="DT311">
        <v>0</v>
      </c>
      <c r="DU311">
        <v>0</v>
      </c>
      <c r="DV311">
        <v>0</v>
      </c>
      <c r="DW311">
        <v>0</v>
      </c>
      <c r="DX311">
        <v>0</v>
      </c>
      <c r="DY311">
        <v>0</v>
      </c>
      <c r="DZ311">
        <v>0</v>
      </c>
      <c r="EA311">
        <v>0</v>
      </c>
      <c r="EB311">
        <v>0</v>
      </c>
      <c r="EC311">
        <v>0</v>
      </c>
      <c r="ED311">
        <v>0</v>
      </c>
      <c r="EE311">
        <v>0</v>
      </c>
      <c r="EF311">
        <v>0</v>
      </c>
      <c r="EG311">
        <v>0</v>
      </c>
      <c r="EH311">
        <v>0</v>
      </c>
      <c r="EI311">
        <v>0</v>
      </c>
      <c r="EJ311">
        <v>0</v>
      </c>
      <c r="EK311">
        <v>0</v>
      </c>
      <c r="EL311">
        <v>0</v>
      </c>
      <c r="EM311">
        <v>0</v>
      </c>
      <c r="EN311">
        <v>0</v>
      </c>
      <c r="EO311">
        <v>0</v>
      </c>
      <c r="EP311">
        <v>0</v>
      </c>
      <c r="EQ311">
        <v>0</v>
      </c>
      <c r="ER311">
        <v>0</v>
      </c>
      <c r="ES311">
        <v>0</v>
      </c>
      <c r="ET311">
        <v>0</v>
      </c>
      <c r="EU311">
        <v>0</v>
      </c>
      <c r="EV311">
        <v>0</v>
      </c>
      <c r="EW311">
        <v>0</v>
      </c>
      <c r="EX311">
        <v>0</v>
      </c>
      <c r="EY311">
        <v>0</v>
      </c>
      <c r="EZ311">
        <v>0</v>
      </c>
      <c r="FA311">
        <v>0</v>
      </c>
      <c r="FB311">
        <v>0</v>
      </c>
      <c r="FC311">
        <v>0</v>
      </c>
      <c r="FD311">
        <v>0</v>
      </c>
      <c r="FE311">
        <v>0</v>
      </c>
      <c r="FF311">
        <v>0</v>
      </c>
      <c r="FG311">
        <v>0</v>
      </c>
      <c r="FH311">
        <v>0</v>
      </c>
      <c r="FI311">
        <v>0</v>
      </c>
      <c r="FJ311">
        <v>0</v>
      </c>
      <c r="FK311">
        <v>0</v>
      </c>
      <c r="FL311">
        <v>0</v>
      </c>
      <c r="FM311">
        <v>0</v>
      </c>
      <c r="FN311">
        <v>0</v>
      </c>
      <c r="FO311">
        <v>0</v>
      </c>
      <c r="FP311">
        <v>0</v>
      </c>
      <c r="FQ311">
        <v>0</v>
      </c>
      <c r="FR311">
        <v>0</v>
      </c>
      <c r="FS311">
        <v>0</v>
      </c>
    </row>
    <row r="312" spans="1:175" x14ac:dyDescent="0.2">
      <c r="A312" t="s">
        <v>194</v>
      </c>
      <c r="B312" t="s">
        <v>203</v>
      </c>
      <c r="C312">
        <v>42214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0</v>
      </c>
      <c r="AZ312">
        <v>0</v>
      </c>
      <c r="BA312">
        <v>0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0</v>
      </c>
      <c r="BP312">
        <v>0</v>
      </c>
      <c r="BQ312">
        <v>0</v>
      </c>
      <c r="BR312">
        <v>0</v>
      </c>
      <c r="BS312">
        <v>0</v>
      </c>
      <c r="BT312">
        <v>0</v>
      </c>
      <c r="BU312">
        <v>0</v>
      </c>
      <c r="BV312">
        <v>0</v>
      </c>
      <c r="BW312">
        <v>0</v>
      </c>
      <c r="BX312">
        <v>0</v>
      </c>
      <c r="BY312">
        <v>0</v>
      </c>
      <c r="BZ312">
        <v>0</v>
      </c>
      <c r="CA312">
        <v>0</v>
      </c>
      <c r="CB312">
        <v>0</v>
      </c>
      <c r="CC312">
        <v>0</v>
      </c>
      <c r="CD312">
        <v>0</v>
      </c>
      <c r="CE312">
        <v>0</v>
      </c>
      <c r="CF312">
        <v>0</v>
      </c>
      <c r="CG312">
        <v>0</v>
      </c>
      <c r="CH312">
        <v>0</v>
      </c>
      <c r="CI312">
        <v>0</v>
      </c>
      <c r="CJ312">
        <v>0</v>
      </c>
      <c r="CK312">
        <v>0</v>
      </c>
      <c r="CL312">
        <v>0</v>
      </c>
      <c r="CM312">
        <v>0</v>
      </c>
      <c r="CN312">
        <v>0</v>
      </c>
      <c r="CO312">
        <v>0</v>
      </c>
      <c r="CP312">
        <v>0</v>
      </c>
      <c r="CQ312">
        <v>0</v>
      </c>
      <c r="CR312">
        <v>0</v>
      </c>
      <c r="CS312">
        <v>0</v>
      </c>
      <c r="CT312">
        <v>0</v>
      </c>
      <c r="CU312">
        <v>0</v>
      </c>
      <c r="CV312">
        <v>0</v>
      </c>
      <c r="CW312">
        <v>0</v>
      </c>
      <c r="CX312">
        <v>0</v>
      </c>
      <c r="CY312">
        <v>0</v>
      </c>
      <c r="CZ312">
        <v>0</v>
      </c>
      <c r="DA312">
        <v>0</v>
      </c>
      <c r="DB312">
        <v>0</v>
      </c>
      <c r="DC312">
        <v>0</v>
      </c>
      <c r="DD312">
        <v>0</v>
      </c>
      <c r="DE312">
        <v>0</v>
      </c>
      <c r="DF312">
        <v>0</v>
      </c>
      <c r="DG312">
        <v>0</v>
      </c>
      <c r="DH312">
        <v>0</v>
      </c>
      <c r="DI312">
        <v>0</v>
      </c>
      <c r="DJ312">
        <v>0</v>
      </c>
      <c r="DK312">
        <v>0</v>
      </c>
      <c r="DL312">
        <v>0</v>
      </c>
      <c r="DM312">
        <v>0</v>
      </c>
      <c r="DN312">
        <v>0</v>
      </c>
      <c r="DO312">
        <v>0</v>
      </c>
      <c r="DP312">
        <v>0</v>
      </c>
      <c r="DQ312">
        <v>0</v>
      </c>
      <c r="DR312">
        <v>0</v>
      </c>
      <c r="DS312">
        <v>0</v>
      </c>
      <c r="DT312">
        <v>0</v>
      </c>
      <c r="DU312">
        <v>0</v>
      </c>
      <c r="DV312">
        <v>0</v>
      </c>
      <c r="DW312">
        <v>0</v>
      </c>
      <c r="DX312">
        <v>0</v>
      </c>
      <c r="DY312">
        <v>0</v>
      </c>
      <c r="DZ312">
        <v>0</v>
      </c>
      <c r="EA312">
        <v>0</v>
      </c>
      <c r="EB312">
        <v>0</v>
      </c>
      <c r="EC312">
        <v>0</v>
      </c>
      <c r="ED312">
        <v>0</v>
      </c>
      <c r="EE312">
        <v>0</v>
      </c>
      <c r="EF312">
        <v>0</v>
      </c>
      <c r="EG312">
        <v>0</v>
      </c>
      <c r="EH312">
        <v>0</v>
      </c>
      <c r="EI312">
        <v>0</v>
      </c>
      <c r="EJ312">
        <v>0</v>
      </c>
      <c r="EK312">
        <v>0</v>
      </c>
      <c r="EL312">
        <v>0</v>
      </c>
      <c r="EM312">
        <v>0</v>
      </c>
      <c r="EN312">
        <v>0</v>
      </c>
      <c r="EO312">
        <v>0</v>
      </c>
      <c r="EP312">
        <v>0</v>
      </c>
      <c r="EQ312">
        <v>0</v>
      </c>
      <c r="ER312">
        <v>0</v>
      </c>
      <c r="ES312">
        <v>0</v>
      </c>
      <c r="ET312">
        <v>0</v>
      </c>
      <c r="EU312">
        <v>0</v>
      </c>
      <c r="EV312">
        <v>0</v>
      </c>
      <c r="EW312">
        <v>0</v>
      </c>
      <c r="EX312">
        <v>0</v>
      </c>
      <c r="EY312">
        <v>0</v>
      </c>
      <c r="EZ312">
        <v>0</v>
      </c>
      <c r="FA312">
        <v>0</v>
      </c>
      <c r="FB312">
        <v>0</v>
      </c>
      <c r="FC312">
        <v>0</v>
      </c>
      <c r="FD312">
        <v>0</v>
      </c>
      <c r="FE312">
        <v>0</v>
      </c>
      <c r="FF312">
        <v>0</v>
      </c>
      <c r="FG312">
        <v>0</v>
      </c>
      <c r="FH312">
        <v>0</v>
      </c>
      <c r="FI312">
        <v>0</v>
      </c>
      <c r="FJ312">
        <v>0</v>
      </c>
      <c r="FK312">
        <v>0</v>
      </c>
      <c r="FL312">
        <v>0</v>
      </c>
      <c r="FM312">
        <v>0</v>
      </c>
      <c r="FN312">
        <v>0</v>
      </c>
      <c r="FO312">
        <v>0</v>
      </c>
      <c r="FP312">
        <v>0</v>
      </c>
      <c r="FQ312">
        <v>0</v>
      </c>
      <c r="FR312">
        <v>0</v>
      </c>
      <c r="FS312">
        <v>0</v>
      </c>
    </row>
    <row r="313" spans="1:175" x14ac:dyDescent="0.2">
      <c r="A313" t="s">
        <v>194</v>
      </c>
      <c r="B313" t="s">
        <v>203</v>
      </c>
      <c r="C313">
        <v>42233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0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0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0</v>
      </c>
      <c r="BQ313">
        <v>0</v>
      </c>
      <c r="BR313">
        <v>0</v>
      </c>
      <c r="BS313">
        <v>0</v>
      </c>
      <c r="BT313">
        <v>0</v>
      </c>
      <c r="BU313">
        <v>0</v>
      </c>
      <c r="BV313">
        <v>0</v>
      </c>
      <c r="BW313">
        <v>0</v>
      </c>
      <c r="BX313">
        <v>0</v>
      </c>
      <c r="BY313">
        <v>0</v>
      </c>
      <c r="BZ313">
        <v>0</v>
      </c>
      <c r="CA313">
        <v>0</v>
      </c>
      <c r="CB313">
        <v>0</v>
      </c>
      <c r="CC313">
        <v>0</v>
      </c>
      <c r="CD313">
        <v>0</v>
      </c>
      <c r="CE313">
        <v>0</v>
      </c>
      <c r="CF313">
        <v>0</v>
      </c>
      <c r="CG313">
        <v>0</v>
      </c>
      <c r="CH313">
        <v>0</v>
      </c>
      <c r="CI313">
        <v>0</v>
      </c>
      <c r="CJ313">
        <v>0</v>
      </c>
      <c r="CK313">
        <v>0</v>
      </c>
      <c r="CL313">
        <v>0</v>
      </c>
      <c r="CM313">
        <v>0</v>
      </c>
      <c r="CN313">
        <v>0</v>
      </c>
      <c r="CO313">
        <v>0</v>
      </c>
      <c r="CP313">
        <v>0</v>
      </c>
      <c r="CQ313">
        <v>0</v>
      </c>
      <c r="CR313">
        <v>0</v>
      </c>
      <c r="CS313">
        <v>0</v>
      </c>
      <c r="CT313">
        <v>0</v>
      </c>
      <c r="CU313">
        <v>0</v>
      </c>
      <c r="CV313">
        <v>0</v>
      </c>
      <c r="CW313">
        <v>0</v>
      </c>
      <c r="CX313">
        <v>0</v>
      </c>
      <c r="CY313">
        <v>0</v>
      </c>
      <c r="CZ313">
        <v>0</v>
      </c>
      <c r="DA313">
        <v>0</v>
      </c>
      <c r="DB313">
        <v>0</v>
      </c>
      <c r="DC313">
        <v>0</v>
      </c>
      <c r="DD313">
        <v>0</v>
      </c>
      <c r="DE313">
        <v>0</v>
      </c>
      <c r="DF313">
        <v>0</v>
      </c>
      <c r="DG313">
        <v>0</v>
      </c>
      <c r="DH313">
        <v>0</v>
      </c>
      <c r="DI313">
        <v>0</v>
      </c>
      <c r="DJ313">
        <v>0</v>
      </c>
      <c r="DK313">
        <v>0</v>
      </c>
      <c r="DL313">
        <v>0</v>
      </c>
      <c r="DM313">
        <v>0</v>
      </c>
      <c r="DN313">
        <v>0</v>
      </c>
      <c r="DO313">
        <v>0</v>
      </c>
      <c r="DP313">
        <v>0</v>
      </c>
      <c r="DQ313">
        <v>0</v>
      </c>
      <c r="DR313">
        <v>0</v>
      </c>
      <c r="DS313">
        <v>0</v>
      </c>
      <c r="DT313">
        <v>0</v>
      </c>
      <c r="DU313">
        <v>0</v>
      </c>
      <c r="DV313">
        <v>0</v>
      </c>
      <c r="DW313">
        <v>0</v>
      </c>
      <c r="DX313">
        <v>0</v>
      </c>
      <c r="DY313">
        <v>0</v>
      </c>
      <c r="DZ313">
        <v>0</v>
      </c>
      <c r="EA313">
        <v>0</v>
      </c>
      <c r="EB313">
        <v>0</v>
      </c>
      <c r="EC313">
        <v>0</v>
      </c>
      <c r="ED313">
        <v>0</v>
      </c>
      <c r="EE313">
        <v>0</v>
      </c>
      <c r="EF313">
        <v>0</v>
      </c>
      <c r="EG313">
        <v>0</v>
      </c>
      <c r="EH313">
        <v>0</v>
      </c>
      <c r="EI313">
        <v>0</v>
      </c>
      <c r="EJ313">
        <v>0</v>
      </c>
      <c r="EK313">
        <v>0</v>
      </c>
      <c r="EL313">
        <v>0</v>
      </c>
      <c r="EM313">
        <v>0</v>
      </c>
      <c r="EN313">
        <v>0</v>
      </c>
      <c r="EO313">
        <v>0</v>
      </c>
      <c r="EP313">
        <v>0</v>
      </c>
      <c r="EQ313">
        <v>0</v>
      </c>
      <c r="ER313">
        <v>0</v>
      </c>
      <c r="ES313">
        <v>0</v>
      </c>
      <c r="ET313">
        <v>0</v>
      </c>
      <c r="EU313">
        <v>0</v>
      </c>
      <c r="EV313">
        <v>0</v>
      </c>
      <c r="EW313">
        <v>0</v>
      </c>
      <c r="EX313">
        <v>0</v>
      </c>
      <c r="EY313">
        <v>0</v>
      </c>
      <c r="EZ313">
        <v>0</v>
      </c>
      <c r="FA313">
        <v>0</v>
      </c>
      <c r="FB313">
        <v>0</v>
      </c>
      <c r="FC313">
        <v>0</v>
      </c>
      <c r="FD313">
        <v>0</v>
      </c>
      <c r="FE313">
        <v>0</v>
      </c>
      <c r="FF313">
        <v>0</v>
      </c>
      <c r="FG313">
        <v>0</v>
      </c>
      <c r="FH313">
        <v>0</v>
      </c>
      <c r="FI313">
        <v>0</v>
      </c>
      <c r="FJ313">
        <v>0</v>
      </c>
      <c r="FK313">
        <v>0</v>
      </c>
      <c r="FL313">
        <v>0</v>
      </c>
      <c r="FM313">
        <v>0</v>
      </c>
      <c r="FN313">
        <v>0</v>
      </c>
      <c r="FO313">
        <v>0</v>
      </c>
      <c r="FP313">
        <v>0</v>
      </c>
      <c r="FQ313">
        <v>0</v>
      </c>
      <c r="FR313">
        <v>0</v>
      </c>
      <c r="FS313">
        <v>0</v>
      </c>
    </row>
    <row r="314" spans="1:175" x14ac:dyDescent="0.2">
      <c r="A314" t="s">
        <v>194</v>
      </c>
      <c r="B314" t="s">
        <v>203</v>
      </c>
      <c r="C314">
        <v>42234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0</v>
      </c>
      <c r="AZ314">
        <v>0</v>
      </c>
      <c r="BA314">
        <v>0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0</v>
      </c>
      <c r="BX314">
        <v>0</v>
      </c>
      <c r="BY314">
        <v>0</v>
      </c>
      <c r="BZ314">
        <v>0</v>
      </c>
      <c r="CA314">
        <v>0</v>
      </c>
      <c r="CB314">
        <v>0</v>
      </c>
      <c r="CC314">
        <v>0</v>
      </c>
      <c r="CD314">
        <v>0</v>
      </c>
      <c r="CE314">
        <v>0</v>
      </c>
      <c r="CF314">
        <v>0</v>
      </c>
      <c r="CG314">
        <v>0</v>
      </c>
      <c r="CH314">
        <v>0</v>
      </c>
      <c r="CI314">
        <v>0</v>
      </c>
      <c r="CJ314">
        <v>0</v>
      </c>
      <c r="CK314">
        <v>0</v>
      </c>
      <c r="CL314">
        <v>0</v>
      </c>
      <c r="CM314">
        <v>0</v>
      </c>
      <c r="CN314">
        <v>0</v>
      </c>
      <c r="CO314">
        <v>0</v>
      </c>
      <c r="CP314">
        <v>0</v>
      </c>
      <c r="CQ314">
        <v>0</v>
      </c>
      <c r="CR314">
        <v>0</v>
      </c>
      <c r="CS314">
        <v>0</v>
      </c>
      <c r="CT314">
        <v>0</v>
      </c>
      <c r="CU314">
        <v>0</v>
      </c>
      <c r="CV314">
        <v>0</v>
      </c>
      <c r="CW314">
        <v>0</v>
      </c>
      <c r="CX314">
        <v>0</v>
      </c>
      <c r="CY314">
        <v>0</v>
      </c>
      <c r="CZ314">
        <v>0</v>
      </c>
      <c r="DA314">
        <v>0</v>
      </c>
      <c r="DB314">
        <v>0</v>
      </c>
      <c r="DC314">
        <v>0</v>
      </c>
      <c r="DD314">
        <v>0</v>
      </c>
      <c r="DE314">
        <v>0</v>
      </c>
      <c r="DF314">
        <v>0</v>
      </c>
      <c r="DG314">
        <v>0</v>
      </c>
      <c r="DH314">
        <v>0</v>
      </c>
      <c r="DI314">
        <v>0</v>
      </c>
      <c r="DJ314">
        <v>0</v>
      </c>
      <c r="DK314">
        <v>0</v>
      </c>
      <c r="DL314">
        <v>0</v>
      </c>
      <c r="DM314">
        <v>0</v>
      </c>
      <c r="DN314">
        <v>0</v>
      </c>
      <c r="DO314">
        <v>0</v>
      </c>
      <c r="DP314">
        <v>0</v>
      </c>
      <c r="DQ314">
        <v>0</v>
      </c>
      <c r="DR314">
        <v>0</v>
      </c>
      <c r="DS314">
        <v>0</v>
      </c>
      <c r="DT314">
        <v>0</v>
      </c>
      <c r="DU314">
        <v>0</v>
      </c>
      <c r="DV314">
        <v>0</v>
      </c>
      <c r="DW314">
        <v>0</v>
      </c>
      <c r="DX314">
        <v>0</v>
      </c>
      <c r="DY314">
        <v>0</v>
      </c>
      <c r="DZ314">
        <v>0</v>
      </c>
      <c r="EA314">
        <v>0</v>
      </c>
      <c r="EB314">
        <v>0</v>
      </c>
      <c r="EC314">
        <v>0</v>
      </c>
      <c r="ED314">
        <v>0</v>
      </c>
      <c r="EE314">
        <v>0</v>
      </c>
      <c r="EF314">
        <v>0</v>
      </c>
      <c r="EG314">
        <v>0</v>
      </c>
      <c r="EH314">
        <v>0</v>
      </c>
      <c r="EI314">
        <v>0</v>
      </c>
      <c r="EJ314">
        <v>0</v>
      </c>
      <c r="EK314">
        <v>0</v>
      </c>
      <c r="EL314">
        <v>0</v>
      </c>
      <c r="EM314">
        <v>0</v>
      </c>
      <c r="EN314">
        <v>0</v>
      </c>
      <c r="EO314">
        <v>0</v>
      </c>
      <c r="EP314">
        <v>0</v>
      </c>
      <c r="EQ314">
        <v>0</v>
      </c>
      <c r="ER314">
        <v>0</v>
      </c>
      <c r="ES314">
        <v>0</v>
      </c>
      <c r="ET314">
        <v>0</v>
      </c>
      <c r="EU314">
        <v>0</v>
      </c>
      <c r="EV314">
        <v>0</v>
      </c>
      <c r="EW314">
        <v>0</v>
      </c>
      <c r="EX314">
        <v>0</v>
      </c>
      <c r="EY314">
        <v>0</v>
      </c>
      <c r="EZ314">
        <v>0</v>
      </c>
      <c r="FA314">
        <v>0</v>
      </c>
      <c r="FB314">
        <v>0</v>
      </c>
      <c r="FC314">
        <v>0</v>
      </c>
      <c r="FD314">
        <v>0</v>
      </c>
      <c r="FE314">
        <v>0</v>
      </c>
      <c r="FF314">
        <v>0</v>
      </c>
      <c r="FG314">
        <v>0</v>
      </c>
      <c r="FH314">
        <v>0</v>
      </c>
      <c r="FI314">
        <v>0</v>
      </c>
      <c r="FJ314">
        <v>0</v>
      </c>
      <c r="FK314">
        <v>0</v>
      </c>
      <c r="FL314">
        <v>0</v>
      </c>
      <c r="FM314">
        <v>0</v>
      </c>
      <c r="FN314">
        <v>0</v>
      </c>
      <c r="FO314">
        <v>0</v>
      </c>
      <c r="FP314">
        <v>0</v>
      </c>
      <c r="FQ314">
        <v>0</v>
      </c>
      <c r="FR314">
        <v>0</v>
      </c>
      <c r="FS314">
        <v>0</v>
      </c>
    </row>
    <row r="315" spans="1:175" x14ac:dyDescent="0.2">
      <c r="A315" t="s">
        <v>194</v>
      </c>
      <c r="B315" t="s">
        <v>203</v>
      </c>
      <c r="C315">
        <v>42242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0</v>
      </c>
      <c r="AZ315">
        <v>0</v>
      </c>
      <c r="BA315">
        <v>0</v>
      </c>
      <c r="BB315">
        <v>0</v>
      </c>
      <c r="BC315">
        <v>0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0</v>
      </c>
      <c r="BT315">
        <v>0</v>
      </c>
      <c r="BU315">
        <v>0</v>
      </c>
      <c r="BV315">
        <v>0</v>
      </c>
      <c r="BW315">
        <v>0</v>
      </c>
      <c r="BX315">
        <v>0</v>
      </c>
      <c r="BY315">
        <v>0</v>
      </c>
      <c r="BZ315">
        <v>0</v>
      </c>
      <c r="CA315">
        <v>0</v>
      </c>
      <c r="CB315">
        <v>0</v>
      </c>
      <c r="CC315">
        <v>0</v>
      </c>
      <c r="CD315">
        <v>0</v>
      </c>
      <c r="CE315">
        <v>0</v>
      </c>
      <c r="CF315">
        <v>0</v>
      </c>
      <c r="CG315">
        <v>0</v>
      </c>
      <c r="CH315">
        <v>0</v>
      </c>
      <c r="CI315">
        <v>0</v>
      </c>
      <c r="CJ315">
        <v>0</v>
      </c>
      <c r="CK315">
        <v>0</v>
      </c>
      <c r="CL315">
        <v>0</v>
      </c>
      <c r="CM315">
        <v>0</v>
      </c>
      <c r="CN315">
        <v>0</v>
      </c>
      <c r="CO315">
        <v>0</v>
      </c>
      <c r="CP315">
        <v>0</v>
      </c>
      <c r="CQ315">
        <v>0</v>
      </c>
      <c r="CR315">
        <v>0</v>
      </c>
      <c r="CS315">
        <v>0</v>
      </c>
      <c r="CT315">
        <v>0</v>
      </c>
      <c r="CU315">
        <v>0</v>
      </c>
      <c r="CV315">
        <v>0</v>
      </c>
      <c r="CW315">
        <v>0</v>
      </c>
      <c r="CX315">
        <v>0</v>
      </c>
      <c r="CY315">
        <v>0</v>
      </c>
      <c r="CZ315">
        <v>0</v>
      </c>
      <c r="DA315">
        <v>0</v>
      </c>
      <c r="DB315">
        <v>0</v>
      </c>
      <c r="DC315">
        <v>0</v>
      </c>
      <c r="DD315">
        <v>0</v>
      </c>
      <c r="DE315">
        <v>0</v>
      </c>
      <c r="DF315">
        <v>0</v>
      </c>
      <c r="DG315">
        <v>0</v>
      </c>
      <c r="DH315">
        <v>0</v>
      </c>
      <c r="DI315">
        <v>0</v>
      </c>
      <c r="DJ315">
        <v>0</v>
      </c>
      <c r="DK315">
        <v>0</v>
      </c>
      <c r="DL315">
        <v>0</v>
      </c>
      <c r="DM315">
        <v>0</v>
      </c>
      <c r="DN315">
        <v>0</v>
      </c>
      <c r="DO315">
        <v>0</v>
      </c>
      <c r="DP315">
        <v>0</v>
      </c>
      <c r="DQ315">
        <v>0</v>
      </c>
      <c r="DR315">
        <v>0</v>
      </c>
      <c r="DS315">
        <v>0</v>
      </c>
      <c r="DT315">
        <v>0</v>
      </c>
      <c r="DU315">
        <v>0</v>
      </c>
      <c r="DV315">
        <v>0</v>
      </c>
      <c r="DW315">
        <v>0</v>
      </c>
      <c r="DX315">
        <v>0</v>
      </c>
      <c r="DY315">
        <v>0</v>
      </c>
      <c r="DZ315">
        <v>0</v>
      </c>
      <c r="EA315">
        <v>0</v>
      </c>
      <c r="EB315">
        <v>0</v>
      </c>
      <c r="EC315">
        <v>0</v>
      </c>
      <c r="ED315">
        <v>0</v>
      </c>
      <c r="EE315">
        <v>0</v>
      </c>
      <c r="EF315">
        <v>0</v>
      </c>
      <c r="EG315">
        <v>0</v>
      </c>
      <c r="EH315">
        <v>0</v>
      </c>
      <c r="EI315">
        <v>0</v>
      </c>
      <c r="EJ315">
        <v>0</v>
      </c>
      <c r="EK315">
        <v>0</v>
      </c>
      <c r="EL315">
        <v>0</v>
      </c>
      <c r="EM315">
        <v>0</v>
      </c>
      <c r="EN315">
        <v>0</v>
      </c>
      <c r="EO315">
        <v>0</v>
      </c>
      <c r="EP315">
        <v>0</v>
      </c>
      <c r="EQ315">
        <v>0</v>
      </c>
      <c r="ER315">
        <v>0</v>
      </c>
      <c r="ES315">
        <v>0</v>
      </c>
      <c r="ET315">
        <v>0</v>
      </c>
      <c r="EU315">
        <v>0</v>
      </c>
      <c r="EV315">
        <v>0</v>
      </c>
      <c r="EW315">
        <v>0</v>
      </c>
      <c r="EX315">
        <v>0</v>
      </c>
      <c r="EY315">
        <v>0</v>
      </c>
      <c r="EZ315">
        <v>0</v>
      </c>
      <c r="FA315">
        <v>0</v>
      </c>
      <c r="FB315">
        <v>0</v>
      </c>
      <c r="FC315">
        <v>0</v>
      </c>
      <c r="FD315">
        <v>0</v>
      </c>
      <c r="FE315">
        <v>0</v>
      </c>
      <c r="FF315">
        <v>0</v>
      </c>
      <c r="FG315">
        <v>0</v>
      </c>
      <c r="FH315">
        <v>0</v>
      </c>
      <c r="FI315">
        <v>0</v>
      </c>
      <c r="FJ315">
        <v>0</v>
      </c>
      <c r="FK315">
        <v>0</v>
      </c>
      <c r="FL315">
        <v>0</v>
      </c>
      <c r="FM315">
        <v>0</v>
      </c>
      <c r="FN315">
        <v>0</v>
      </c>
      <c r="FO315">
        <v>0</v>
      </c>
      <c r="FP315">
        <v>0</v>
      </c>
      <c r="FQ315">
        <v>0</v>
      </c>
      <c r="FR315">
        <v>0</v>
      </c>
      <c r="FS315">
        <v>0</v>
      </c>
    </row>
    <row r="316" spans="1:175" x14ac:dyDescent="0.2">
      <c r="A316" t="s">
        <v>194</v>
      </c>
      <c r="B316" t="s">
        <v>203</v>
      </c>
      <c r="C316">
        <v>42243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0</v>
      </c>
      <c r="BB316">
        <v>0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0</v>
      </c>
      <c r="BX316">
        <v>0</v>
      </c>
      <c r="BY316">
        <v>0</v>
      </c>
      <c r="BZ316">
        <v>0</v>
      </c>
      <c r="CA316">
        <v>0</v>
      </c>
      <c r="CB316">
        <v>0</v>
      </c>
      <c r="CC316">
        <v>0</v>
      </c>
      <c r="CD316">
        <v>0</v>
      </c>
      <c r="CE316">
        <v>0</v>
      </c>
      <c r="CF316">
        <v>0</v>
      </c>
      <c r="CG316">
        <v>0</v>
      </c>
      <c r="CH316">
        <v>0</v>
      </c>
      <c r="CI316">
        <v>0</v>
      </c>
      <c r="CJ316">
        <v>0</v>
      </c>
      <c r="CK316">
        <v>0</v>
      </c>
      <c r="CL316">
        <v>0</v>
      </c>
      <c r="CM316">
        <v>0</v>
      </c>
      <c r="CN316">
        <v>0</v>
      </c>
      <c r="CO316">
        <v>0</v>
      </c>
      <c r="CP316">
        <v>0</v>
      </c>
      <c r="CQ316">
        <v>0</v>
      </c>
      <c r="CR316">
        <v>0</v>
      </c>
      <c r="CS316">
        <v>0</v>
      </c>
      <c r="CT316">
        <v>0</v>
      </c>
      <c r="CU316">
        <v>0</v>
      </c>
      <c r="CV316">
        <v>0</v>
      </c>
      <c r="CW316">
        <v>0</v>
      </c>
      <c r="CX316">
        <v>0</v>
      </c>
      <c r="CY316">
        <v>0</v>
      </c>
      <c r="CZ316">
        <v>0</v>
      </c>
      <c r="DA316">
        <v>0</v>
      </c>
      <c r="DB316">
        <v>0</v>
      </c>
      <c r="DC316">
        <v>0</v>
      </c>
      <c r="DD316">
        <v>0</v>
      </c>
      <c r="DE316">
        <v>0</v>
      </c>
      <c r="DF316">
        <v>0</v>
      </c>
      <c r="DG316">
        <v>0</v>
      </c>
      <c r="DH316">
        <v>0</v>
      </c>
      <c r="DI316">
        <v>0</v>
      </c>
      <c r="DJ316">
        <v>0</v>
      </c>
      <c r="DK316">
        <v>0</v>
      </c>
      <c r="DL316">
        <v>0</v>
      </c>
      <c r="DM316">
        <v>0</v>
      </c>
      <c r="DN316">
        <v>0</v>
      </c>
      <c r="DO316">
        <v>0</v>
      </c>
      <c r="DP316">
        <v>0</v>
      </c>
      <c r="DQ316">
        <v>0</v>
      </c>
      <c r="DR316">
        <v>0</v>
      </c>
      <c r="DS316">
        <v>0</v>
      </c>
      <c r="DT316">
        <v>0</v>
      </c>
      <c r="DU316">
        <v>0</v>
      </c>
      <c r="DV316">
        <v>0</v>
      </c>
      <c r="DW316">
        <v>0</v>
      </c>
      <c r="DX316">
        <v>0</v>
      </c>
      <c r="DY316">
        <v>0</v>
      </c>
      <c r="DZ316">
        <v>0</v>
      </c>
      <c r="EA316">
        <v>0</v>
      </c>
      <c r="EB316">
        <v>0</v>
      </c>
      <c r="EC316">
        <v>0</v>
      </c>
      <c r="ED316">
        <v>0</v>
      </c>
      <c r="EE316">
        <v>0</v>
      </c>
      <c r="EF316">
        <v>0</v>
      </c>
      <c r="EG316">
        <v>0</v>
      </c>
      <c r="EH316">
        <v>0</v>
      </c>
      <c r="EI316">
        <v>0</v>
      </c>
      <c r="EJ316">
        <v>0</v>
      </c>
      <c r="EK316">
        <v>0</v>
      </c>
      <c r="EL316">
        <v>0</v>
      </c>
      <c r="EM316">
        <v>0</v>
      </c>
      <c r="EN316">
        <v>0</v>
      </c>
      <c r="EO316">
        <v>0</v>
      </c>
      <c r="EP316">
        <v>0</v>
      </c>
      <c r="EQ316">
        <v>0</v>
      </c>
      <c r="ER316">
        <v>0</v>
      </c>
      <c r="ES316">
        <v>0</v>
      </c>
      <c r="ET316">
        <v>0</v>
      </c>
      <c r="EU316">
        <v>0</v>
      </c>
      <c r="EV316">
        <v>0</v>
      </c>
      <c r="EW316">
        <v>0</v>
      </c>
      <c r="EX316">
        <v>0</v>
      </c>
      <c r="EY316">
        <v>0</v>
      </c>
      <c r="EZ316">
        <v>0</v>
      </c>
      <c r="FA316">
        <v>0</v>
      </c>
      <c r="FB316">
        <v>0</v>
      </c>
      <c r="FC316">
        <v>0</v>
      </c>
      <c r="FD316">
        <v>0</v>
      </c>
      <c r="FE316">
        <v>0</v>
      </c>
      <c r="FF316">
        <v>0</v>
      </c>
      <c r="FG316">
        <v>0</v>
      </c>
      <c r="FH316">
        <v>0</v>
      </c>
      <c r="FI316">
        <v>0</v>
      </c>
      <c r="FJ316">
        <v>0</v>
      </c>
      <c r="FK316">
        <v>0</v>
      </c>
      <c r="FL316">
        <v>0</v>
      </c>
      <c r="FM316">
        <v>0</v>
      </c>
      <c r="FN316">
        <v>0</v>
      </c>
      <c r="FO316">
        <v>0</v>
      </c>
      <c r="FP316">
        <v>0</v>
      </c>
      <c r="FQ316">
        <v>0</v>
      </c>
      <c r="FR316">
        <v>0</v>
      </c>
      <c r="FS316">
        <v>0</v>
      </c>
    </row>
    <row r="317" spans="1:175" x14ac:dyDescent="0.2">
      <c r="A317" t="s">
        <v>194</v>
      </c>
      <c r="B317" t="s">
        <v>203</v>
      </c>
      <c r="C317">
        <v>42244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0</v>
      </c>
      <c r="BA317">
        <v>0</v>
      </c>
      <c r="BB317">
        <v>0</v>
      </c>
      <c r="BC317">
        <v>0</v>
      </c>
      <c r="BD317">
        <v>0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>
        <v>0</v>
      </c>
      <c r="BN317">
        <v>0</v>
      </c>
      <c r="BO317">
        <v>0</v>
      </c>
      <c r="BP317">
        <v>0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0</v>
      </c>
      <c r="BW317">
        <v>0</v>
      </c>
      <c r="BX317">
        <v>0</v>
      </c>
      <c r="BY317">
        <v>0</v>
      </c>
      <c r="BZ317">
        <v>0</v>
      </c>
      <c r="CA317">
        <v>0</v>
      </c>
      <c r="CB317">
        <v>0</v>
      </c>
      <c r="CC317">
        <v>0</v>
      </c>
      <c r="CD317">
        <v>0</v>
      </c>
      <c r="CE317">
        <v>0</v>
      </c>
      <c r="CF317">
        <v>0</v>
      </c>
      <c r="CG317">
        <v>0</v>
      </c>
      <c r="CH317">
        <v>0</v>
      </c>
      <c r="CI317">
        <v>0</v>
      </c>
      <c r="CJ317">
        <v>0</v>
      </c>
      <c r="CK317">
        <v>0</v>
      </c>
      <c r="CL317">
        <v>0</v>
      </c>
      <c r="CM317">
        <v>0</v>
      </c>
      <c r="CN317">
        <v>0</v>
      </c>
      <c r="CO317">
        <v>0</v>
      </c>
      <c r="CP317">
        <v>0</v>
      </c>
      <c r="CQ317">
        <v>0</v>
      </c>
      <c r="CR317">
        <v>0</v>
      </c>
      <c r="CS317">
        <v>0</v>
      </c>
      <c r="CT317">
        <v>0</v>
      </c>
      <c r="CU317">
        <v>0</v>
      </c>
      <c r="CV317">
        <v>0</v>
      </c>
      <c r="CW317">
        <v>0</v>
      </c>
      <c r="CX317">
        <v>0</v>
      </c>
      <c r="CY317">
        <v>0</v>
      </c>
      <c r="CZ317">
        <v>0</v>
      </c>
      <c r="DA317">
        <v>0</v>
      </c>
      <c r="DB317">
        <v>0</v>
      </c>
      <c r="DC317">
        <v>0</v>
      </c>
      <c r="DD317">
        <v>0</v>
      </c>
      <c r="DE317">
        <v>0</v>
      </c>
      <c r="DF317">
        <v>0</v>
      </c>
      <c r="DG317">
        <v>0</v>
      </c>
      <c r="DH317">
        <v>0</v>
      </c>
      <c r="DI317">
        <v>0</v>
      </c>
      <c r="DJ317">
        <v>0</v>
      </c>
      <c r="DK317">
        <v>0</v>
      </c>
      <c r="DL317">
        <v>0</v>
      </c>
      <c r="DM317">
        <v>0</v>
      </c>
      <c r="DN317">
        <v>0</v>
      </c>
      <c r="DO317">
        <v>0</v>
      </c>
      <c r="DP317">
        <v>0</v>
      </c>
      <c r="DQ317">
        <v>0</v>
      </c>
      <c r="DR317">
        <v>0</v>
      </c>
      <c r="DS317">
        <v>0</v>
      </c>
      <c r="DT317">
        <v>0</v>
      </c>
      <c r="DU317">
        <v>0</v>
      </c>
      <c r="DV317">
        <v>0</v>
      </c>
      <c r="DW317">
        <v>0</v>
      </c>
      <c r="DX317">
        <v>0</v>
      </c>
      <c r="DY317">
        <v>0</v>
      </c>
      <c r="DZ317">
        <v>0</v>
      </c>
      <c r="EA317">
        <v>0</v>
      </c>
      <c r="EB317">
        <v>0</v>
      </c>
      <c r="EC317">
        <v>0</v>
      </c>
      <c r="ED317">
        <v>0</v>
      </c>
      <c r="EE317">
        <v>0</v>
      </c>
      <c r="EF317">
        <v>0</v>
      </c>
      <c r="EG317">
        <v>0</v>
      </c>
      <c r="EH317">
        <v>0</v>
      </c>
      <c r="EI317">
        <v>0</v>
      </c>
      <c r="EJ317">
        <v>0</v>
      </c>
      <c r="EK317">
        <v>0</v>
      </c>
      <c r="EL317">
        <v>0</v>
      </c>
      <c r="EM317">
        <v>0</v>
      </c>
      <c r="EN317">
        <v>0</v>
      </c>
      <c r="EO317">
        <v>0</v>
      </c>
      <c r="EP317">
        <v>0</v>
      </c>
      <c r="EQ317">
        <v>0</v>
      </c>
      <c r="ER317">
        <v>0</v>
      </c>
      <c r="ES317">
        <v>0</v>
      </c>
      <c r="ET317">
        <v>0</v>
      </c>
      <c r="EU317">
        <v>0</v>
      </c>
      <c r="EV317">
        <v>0</v>
      </c>
      <c r="EW317">
        <v>0</v>
      </c>
      <c r="EX317">
        <v>0</v>
      </c>
      <c r="EY317">
        <v>0</v>
      </c>
      <c r="EZ317">
        <v>0</v>
      </c>
      <c r="FA317">
        <v>0</v>
      </c>
      <c r="FB317">
        <v>0</v>
      </c>
      <c r="FC317">
        <v>0</v>
      </c>
      <c r="FD317">
        <v>0</v>
      </c>
      <c r="FE317">
        <v>0</v>
      </c>
      <c r="FF317">
        <v>0</v>
      </c>
      <c r="FG317">
        <v>0</v>
      </c>
      <c r="FH317">
        <v>0</v>
      </c>
      <c r="FI317">
        <v>0</v>
      </c>
      <c r="FJ317">
        <v>0</v>
      </c>
      <c r="FK317">
        <v>0</v>
      </c>
      <c r="FL317">
        <v>0</v>
      </c>
      <c r="FM317">
        <v>0</v>
      </c>
      <c r="FN317">
        <v>0</v>
      </c>
      <c r="FO317">
        <v>0</v>
      </c>
      <c r="FP317">
        <v>0</v>
      </c>
      <c r="FQ317">
        <v>0</v>
      </c>
      <c r="FR317">
        <v>0</v>
      </c>
      <c r="FS317">
        <v>0</v>
      </c>
    </row>
    <row r="318" spans="1:175" x14ac:dyDescent="0.2">
      <c r="A318" t="s">
        <v>194</v>
      </c>
      <c r="B318" t="s">
        <v>203</v>
      </c>
      <c r="C318">
        <v>42256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0</v>
      </c>
      <c r="AZ318">
        <v>0</v>
      </c>
      <c r="BA318">
        <v>0</v>
      </c>
      <c r="BB318">
        <v>0</v>
      </c>
      <c r="BC318">
        <v>0</v>
      </c>
      <c r="BD318">
        <v>0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0</v>
      </c>
      <c r="BS318">
        <v>0</v>
      </c>
      <c r="BT318">
        <v>0</v>
      </c>
      <c r="BU318">
        <v>0</v>
      </c>
      <c r="BV318">
        <v>0</v>
      </c>
      <c r="BW318">
        <v>0</v>
      </c>
      <c r="BX318">
        <v>0</v>
      </c>
      <c r="BY318">
        <v>0</v>
      </c>
      <c r="BZ318">
        <v>0</v>
      </c>
      <c r="CA318">
        <v>0</v>
      </c>
      <c r="CB318">
        <v>0</v>
      </c>
      <c r="CC318">
        <v>0</v>
      </c>
      <c r="CD318">
        <v>0</v>
      </c>
      <c r="CE318">
        <v>0</v>
      </c>
      <c r="CF318">
        <v>0</v>
      </c>
      <c r="CG318">
        <v>0</v>
      </c>
      <c r="CH318">
        <v>0</v>
      </c>
      <c r="CI318">
        <v>0</v>
      </c>
      <c r="CJ318">
        <v>0</v>
      </c>
      <c r="CK318">
        <v>0</v>
      </c>
      <c r="CL318">
        <v>0</v>
      </c>
      <c r="CM318">
        <v>0</v>
      </c>
      <c r="CN318">
        <v>0</v>
      </c>
      <c r="CO318">
        <v>0</v>
      </c>
      <c r="CP318">
        <v>0</v>
      </c>
      <c r="CQ318">
        <v>0</v>
      </c>
      <c r="CR318">
        <v>0</v>
      </c>
      <c r="CS318">
        <v>0</v>
      </c>
      <c r="CT318">
        <v>0</v>
      </c>
      <c r="CU318">
        <v>0</v>
      </c>
      <c r="CV318">
        <v>0</v>
      </c>
      <c r="CW318">
        <v>0</v>
      </c>
      <c r="CX318">
        <v>0</v>
      </c>
      <c r="CY318">
        <v>0</v>
      </c>
      <c r="CZ318">
        <v>0</v>
      </c>
      <c r="DA318">
        <v>0</v>
      </c>
      <c r="DB318">
        <v>0</v>
      </c>
      <c r="DC318">
        <v>0</v>
      </c>
      <c r="DD318">
        <v>0</v>
      </c>
      <c r="DE318">
        <v>0</v>
      </c>
      <c r="DF318">
        <v>0</v>
      </c>
      <c r="DG318">
        <v>0</v>
      </c>
      <c r="DH318">
        <v>0</v>
      </c>
      <c r="DI318">
        <v>0</v>
      </c>
      <c r="DJ318">
        <v>0</v>
      </c>
      <c r="DK318">
        <v>0</v>
      </c>
      <c r="DL318">
        <v>0</v>
      </c>
      <c r="DM318">
        <v>0</v>
      </c>
      <c r="DN318">
        <v>0</v>
      </c>
      <c r="DO318">
        <v>0</v>
      </c>
      <c r="DP318">
        <v>0</v>
      </c>
      <c r="DQ318">
        <v>0</v>
      </c>
      <c r="DR318">
        <v>0</v>
      </c>
      <c r="DS318">
        <v>0</v>
      </c>
      <c r="DT318">
        <v>0</v>
      </c>
      <c r="DU318">
        <v>0</v>
      </c>
      <c r="DV318">
        <v>0</v>
      </c>
      <c r="DW318">
        <v>0</v>
      </c>
      <c r="DX318">
        <v>0</v>
      </c>
      <c r="DY318">
        <v>0</v>
      </c>
      <c r="DZ318">
        <v>0</v>
      </c>
      <c r="EA318">
        <v>0</v>
      </c>
      <c r="EB318">
        <v>0</v>
      </c>
      <c r="EC318">
        <v>0</v>
      </c>
      <c r="ED318">
        <v>0</v>
      </c>
      <c r="EE318">
        <v>0</v>
      </c>
      <c r="EF318">
        <v>0</v>
      </c>
      <c r="EG318">
        <v>0</v>
      </c>
      <c r="EH318">
        <v>0</v>
      </c>
      <c r="EI318">
        <v>0</v>
      </c>
      <c r="EJ318">
        <v>0</v>
      </c>
      <c r="EK318">
        <v>0</v>
      </c>
      <c r="EL318">
        <v>0</v>
      </c>
      <c r="EM318">
        <v>0</v>
      </c>
      <c r="EN318">
        <v>0</v>
      </c>
      <c r="EO318">
        <v>0</v>
      </c>
      <c r="EP318">
        <v>0</v>
      </c>
      <c r="EQ318">
        <v>0</v>
      </c>
      <c r="ER318">
        <v>0</v>
      </c>
      <c r="ES318">
        <v>0</v>
      </c>
      <c r="ET318">
        <v>0</v>
      </c>
      <c r="EU318">
        <v>0</v>
      </c>
      <c r="EV318">
        <v>0</v>
      </c>
      <c r="EW318">
        <v>0</v>
      </c>
      <c r="EX318">
        <v>0</v>
      </c>
      <c r="EY318">
        <v>0</v>
      </c>
      <c r="EZ318">
        <v>0</v>
      </c>
      <c r="FA318">
        <v>0</v>
      </c>
      <c r="FB318">
        <v>0</v>
      </c>
      <c r="FC318">
        <v>0</v>
      </c>
      <c r="FD318">
        <v>0</v>
      </c>
      <c r="FE318">
        <v>0</v>
      </c>
      <c r="FF318">
        <v>0</v>
      </c>
      <c r="FG318">
        <v>0</v>
      </c>
      <c r="FH318">
        <v>0</v>
      </c>
      <c r="FI318">
        <v>0</v>
      </c>
      <c r="FJ318">
        <v>0</v>
      </c>
      <c r="FK318">
        <v>0</v>
      </c>
      <c r="FL318">
        <v>0</v>
      </c>
      <c r="FM318">
        <v>0</v>
      </c>
      <c r="FN318">
        <v>0</v>
      </c>
      <c r="FO318">
        <v>0</v>
      </c>
      <c r="FP318">
        <v>0</v>
      </c>
      <c r="FQ318">
        <v>0</v>
      </c>
      <c r="FR318">
        <v>0</v>
      </c>
      <c r="FS318">
        <v>0</v>
      </c>
    </row>
    <row r="319" spans="1:175" x14ac:dyDescent="0.2">
      <c r="A319" t="s">
        <v>194</v>
      </c>
      <c r="B319" t="s">
        <v>203</v>
      </c>
      <c r="C319">
        <v>42257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0</v>
      </c>
      <c r="AZ319">
        <v>0</v>
      </c>
      <c r="BA319">
        <v>0</v>
      </c>
      <c r="BB319">
        <v>0</v>
      </c>
      <c r="BC319">
        <v>0</v>
      </c>
      <c r="BD319">
        <v>0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0</v>
      </c>
      <c r="BX319">
        <v>0</v>
      </c>
      <c r="BY319">
        <v>0</v>
      </c>
      <c r="BZ319">
        <v>0</v>
      </c>
      <c r="CA319">
        <v>0</v>
      </c>
      <c r="CB319">
        <v>0</v>
      </c>
      <c r="CC319">
        <v>0</v>
      </c>
      <c r="CD319">
        <v>0</v>
      </c>
      <c r="CE319">
        <v>0</v>
      </c>
      <c r="CF319">
        <v>0</v>
      </c>
      <c r="CG319">
        <v>0</v>
      </c>
      <c r="CH319">
        <v>0</v>
      </c>
      <c r="CI319">
        <v>0</v>
      </c>
      <c r="CJ319">
        <v>0</v>
      </c>
      <c r="CK319">
        <v>0</v>
      </c>
      <c r="CL319">
        <v>0</v>
      </c>
      <c r="CM319">
        <v>0</v>
      </c>
      <c r="CN319">
        <v>0</v>
      </c>
      <c r="CO319">
        <v>0</v>
      </c>
      <c r="CP319">
        <v>0</v>
      </c>
      <c r="CQ319">
        <v>0</v>
      </c>
      <c r="CR319">
        <v>0</v>
      </c>
      <c r="CS319">
        <v>0</v>
      </c>
      <c r="CT319">
        <v>0</v>
      </c>
      <c r="CU319">
        <v>0</v>
      </c>
      <c r="CV319">
        <v>0</v>
      </c>
      <c r="CW319">
        <v>0</v>
      </c>
      <c r="CX319">
        <v>0</v>
      </c>
      <c r="CY319">
        <v>0</v>
      </c>
      <c r="CZ319">
        <v>0</v>
      </c>
      <c r="DA319">
        <v>0</v>
      </c>
      <c r="DB319">
        <v>0</v>
      </c>
      <c r="DC319">
        <v>0</v>
      </c>
      <c r="DD319">
        <v>0</v>
      </c>
      <c r="DE319">
        <v>0</v>
      </c>
      <c r="DF319">
        <v>0</v>
      </c>
      <c r="DG319">
        <v>0</v>
      </c>
      <c r="DH319">
        <v>0</v>
      </c>
      <c r="DI319">
        <v>0</v>
      </c>
      <c r="DJ319">
        <v>0</v>
      </c>
      <c r="DK319">
        <v>0</v>
      </c>
      <c r="DL319">
        <v>0</v>
      </c>
      <c r="DM319">
        <v>0</v>
      </c>
      <c r="DN319">
        <v>0</v>
      </c>
      <c r="DO319">
        <v>0</v>
      </c>
      <c r="DP319">
        <v>0</v>
      </c>
      <c r="DQ319">
        <v>0</v>
      </c>
      <c r="DR319">
        <v>0</v>
      </c>
      <c r="DS319">
        <v>0</v>
      </c>
      <c r="DT319">
        <v>0</v>
      </c>
      <c r="DU319">
        <v>0</v>
      </c>
      <c r="DV319">
        <v>0</v>
      </c>
      <c r="DW319">
        <v>0</v>
      </c>
      <c r="DX319">
        <v>0</v>
      </c>
      <c r="DY319">
        <v>0</v>
      </c>
      <c r="DZ319">
        <v>0</v>
      </c>
      <c r="EA319">
        <v>0</v>
      </c>
      <c r="EB319">
        <v>0</v>
      </c>
      <c r="EC319">
        <v>0</v>
      </c>
      <c r="ED319">
        <v>0</v>
      </c>
      <c r="EE319">
        <v>0</v>
      </c>
      <c r="EF319">
        <v>0</v>
      </c>
      <c r="EG319">
        <v>0</v>
      </c>
      <c r="EH319">
        <v>0</v>
      </c>
      <c r="EI319">
        <v>0</v>
      </c>
      <c r="EJ319">
        <v>0</v>
      </c>
      <c r="EK319">
        <v>0</v>
      </c>
      <c r="EL319">
        <v>0</v>
      </c>
      <c r="EM319">
        <v>0</v>
      </c>
      <c r="EN319">
        <v>0</v>
      </c>
      <c r="EO319">
        <v>0</v>
      </c>
      <c r="EP319">
        <v>0</v>
      </c>
      <c r="EQ319">
        <v>0</v>
      </c>
      <c r="ER319">
        <v>0</v>
      </c>
      <c r="ES319">
        <v>0</v>
      </c>
      <c r="ET319">
        <v>0</v>
      </c>
      <c r="EU319">
        <v>0</v>
      </c>
      <c r="EV319">
        <v>0</v>
      </c>
      <c r="EW319">
        <v>0</v>
      </c>
      <c r="EX319">
        <v>0</v>
      </c>
      <c r="EY319">
        <v>0</v>
      </c>
      <c r="EZ319">
        <v>0</v>
      </c>
      <c r="FA319">
        <v>0</v>
      </c>
      <c r="FB319">
        <v>0</v>
      </c>
      <c r="FC319">
        <v>0</v>
      </c>
      <c r="FD319">
        <v>0</v>
      </c>
      <c r="FE319">
        <v>0</v>
      </c>
      <c r="FF319">
        <v>0</v>
      </c>
      <c r="FG319">
        <v>0</v>
      </c>
      <c r="FH319">
        <v>0</v>
      </c>
      <c r="FI319">
        <v>0</v>
      </c>
      <c r="FJ319">
        <v>0</v>
      </c>
      <c r="FK319">
        <v>0</v>
      </c>
      <c r="FL319">
        <v>0</v>
      </c>
      <c r="FM319">
        <v>0</v>
      </c>
      <c r="FN319">
        <v>0</v>
      </c>
      <c r="FO319">
        <v>0</v>
      </c>
      <c r="FP319">
        <v>0</v>
      </c>
      <c r="FQ319">
        <v>0</v>
      </c>
      <c r="FR319">
        <v>0</v>
      </c>
      <c r="FS319">
        <v>0</v>
      </c>
    </row>
    <row r="320" spans="1:175" x14ac:dyDescent="0.2">
      <c r="A320" t="s">
        <v>194</v>
      </c>
      <c r="B320" t="s">
        <v>203</v>
      </c>
      <c r="C320">
        <v>42258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0</v>
      </c>
      <c r="AZ320">
        <v>0</v>
      </c>
      <c r="BA320">
        <v>0</v>
      </c>
      <c r="BB320">
        <v>0</v>
      </c>
      <c r="BC320">
        <v>0</v>
      </c>
      <c r="BD320">
        <v>0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0</v>
      </c>
      <c r="BM320">
        <v>0</v>
      </c>
      <c r="BN320">
        <v>0</v>
      </c>
      <c r="BO320">
        <v>0</v>
      </c>
      <c r="BP320">
        <v>0</v>
      </c>
      <c r="BQ320">
        <v>0</v>
      </c>
      <c r="BR320">
        <v>0</v>
      </c>
      <c r="BS320">
        <v>0</v>
      </c>
      <c r="BT320">
        <v>0</v>
      </c>
      <c r="BU320">
        <v>0</v>
      </c>
      <c r="BV320">
        <v>0</v>
      </c>
      <c r="BW320">
        <v>0</v>
      </c>
      <c r="BX320">
        <v>0</v>
      </c>
      <c r="BY320">
        <v>0</v>
      </c>
      <c r="BZ320">
        <v>0</v>
      </c>
      <c r="CA320">
        <v>0</v>
      </c>
      <c r="CB320">
        <v>0</v>
      </c>
      <c r="CC320">
        <v>0</v>
      </c>
      <c r="CD320">
        <v>0</v>
      </c>
      <c r="CE320">
        <v>0</v>
      </c>
      <c r="CF320">
        <v>0</v>
      </c>
      <c r="CG320">
        <v>0</v>
      </c>
      <c r="CH320">
        <v>0</v>
      </c>
      <c r="CI320">
        <v>0</v>
      </c>
      <c r="CJ320">
        <v>0</v>
      </c>
      <c r="CK320">
        <v>0</v>
      </c>
      <c r="CL320">
        <v>0</v>
      </c>
      <c r="CM320">
        <v>0</v>
      </c>
      <c r="CN320">
        <v>0</v>
      </c>
      <c r="CO320">
        <v>0</v>
      </c>
      <c r="CP320">
        <v>0</v>
      </c>
      <c r="CQ320">
        <v>0</v>
      </c>
      <c r="CR320">
        <v>0</v>
      </c>
      <c r="CS320">
        <v>0</v>
      </c>
      <c r="CT320">
        <v>0</v>
      </c>
      <c r="CU320">
        <v>0</v>
      </c>
      <c r="CV320">
        <v>0</v>
      </c>
      <c r="CW320">
        <v>0</v>
      </c>
      <c r="CX320">
        <v>0</v>
      </c>
      <c r="CY320">
        <v>0</v>
      </c>
      <c r="CZ320">
        <v>0</v>
      </c>
      <c r="DA320">
        <v>0</v>
      </c>
      <c r="DB320">
        <v>0</v>
      </c>
      <c r="DC320">
        <v>0</v>
      </c>
      <c r="DD320">
        <v>0</v>
      </c>
      <c r="DE320">
        <v>0</v>
      </c>
      <c r="DF320">
        <v>0</v>
      </c>
      <c r="DG320">
        <v>0</v>
      </c>
      <c r="DH320">
        <v>0</v>
      </c>
      <c r="DI320">
        <v>0</v>
      </c>
      <c r="DJ320">
        <v>0</v>
      </c>
      <c r="DK320">
        <v>0</v>
      </c>
      <c r="DL320">
        <v>0</v>
      </c>
      <c r="DM320">
        <v>0</v>
      </c>
      <c r="DN320">
        <v>0</v>
      </c>
      <c r="DO320">
        <v>0</v>
      </c>
      <c r="DP320">
        <v>0</v>
      </c>
      <c r="DQ320">
        <v>0</v>
      </c>
      <c r="DR320">
        <v>0</v>
      </c>
      <c r="DS320">
        <v>0</v>
      </c>
      <c r="DT320">
        <v>0</v>
      </c>
      <c r="DU320">
        <v>0</v>
      </c>
      <c r="DV320">
        <v>0</v>
      </c>
      <c r="DW320">
        <v>0</v>
      </c>
      <c r="DX320">
        <v>0</v>
      </c>
      <c r="DY320">
        <v>0</v>
      </c>
      <c r="DZ320">
        <v>0</v>
      </c>
      <c r="EA320">
        <v>0</v>
      </c>
      <c r="EB320">
        <v>0</v>
      </c>
      <c r="EC320">
        <v>0</v>
      </c>
      <c r="ED320">
        <v>0</v>
      </c>
      <c r="EE320">
        <v>0</v>
      </c>
      <c r="EF320">
        <v>0</v>
      </c>
      <c r="EG320">
        <v>0</v>
      </c>
      <c r="EH320">
        <v>0</v>
      </c>
      <c r="EI320">
        <v>0</v>
      </c>
      <c r="EJ320">
        <v>0</v>
      </c>
      <c r="EK320">
        <v>0</v>
      </c>
      <c r="EL320">
        <v>0</v>
      </c>
      <c r="EM320">
        <v>0</v>
      </c>
      <c r="EN320">
        <v>0</v>
      </c>
      <c r="EO320">
        <v>0</v>
      </c>
      <c r="EP320">
        <v>0</v>
      </c>
      <c r="EQ320">
        <v>0</v>
      </c>
      <c r="ER320">
        <v>0</v>
      </c>
      <c r="ES320">
        <v>0</v>
      </c>
      <c r="ET320">
        <v>0</v>
      </c>
      <c r="EU320">
        <v>0</v>
      </c>
      <c r="EV320">
        <v>0</v>
      </c>
      <c r="EW320">
        <v>0</v>
      </c>
      <c r="EX320">
        <v>0</v>
      </c>
      <c r="EY320">
        <v>0</v>
      </c>
      <c r="EZ320">
        <v>0</v>
      </c>
      <c r="FA320">
        <v>0</v>
      </c>
      <c r="FB320">
        <v>0</v>
      </c>
      <c r="FC320">
        <v>0</v>
      </c>
      <c r="FD320">
        <v>0</v>
      </c>
      <c r="FE320">
        <v>0</v>
      </c>
      <c r="FF320">
        <v>0</v>
      </c>
      <c r="FG320">
        <v>0</v>
      </c>
      <c r="FH320">
        <v>0</v>
      </c>
      <c r="FI320">
        <v>0</v>
      </c>
      <c r="FJ320">
        <v>0</v>
      </c>
      <c r="FK320">
        <v>0</v>
      </c>
      <c r="FL320">
        <v>0</v>
      </c>
      <c r="FM320">
        <v>0</v>
      </c>
      <c r="FN320">
        <v>0</v>
      </c>
      <c r="FO320">
        <v>0</v>
      </c>
      <c r="FP320">
        <v>0</v>
      </c>
      <c r="FQ320">
        <v>0</v>
      </c>
      <c r="FR320">
        <v>0</v>
      </c>
      <c r="FS320">
        <v>0</v>
      </c>
    </row>
    <row r="321" spans="1:175" x14ac:dyDescent="0.2">
      <c r="A321" t="s">
        <v>194</v>
      </c>
      <c r="B321" t="s">
        <v>203</v>
      </c>
      <c r="C321" t="s">
        <v>2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  <c r="BB321">
        <v>0</v>
      </c>
      <c r="BC321">
        <v>0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0</v>
      </c>
      <c r="BX321">
        <v>0</v>
      </c>
      <c r="BY321">
        <v>0</v>
      </c>
      <c r="BZ321">
        <v>0</v>
      </c>
      <c r="CA321">
        <v>0</v>
      </c>
      <c r="CB321">
        <v>0</v>
      </c>
      <c r="CC321">
        <v>0</v>
      </c>
      <c r="CD321">
        <v>0</v>
      </c>
      <c r="CE321">
        <v>0</v>
      </c>
      <c r="CF321">
        <v>0</v>
      </c>
      <c r="CG321">
        <v>0</v>
      </c>
      <c r="CH321">
        <v>0</v>
      </c>
      <c r="CI321">
        <v>0</v>
      </c>
      <c r="CJ321">
        <v>0</v>
      </c>
      <c r="CK321">
        <v>0</v>
      </c>
      <c r="CL321">
        <v>0</v>
      </c>
      <c r="CM321">
        <v>0</v>
      </c>
      <c r="CN321">
        <v>0</v>
      </c>
      <c r="CO321">
        <v>0</v>
      </c>
      <c r="CP321">
        <v>0</v>
      </c>
      <c r="CQ321">
        <v>0</v>
      </c>
      <c r="CR321">
        <v>0</v>
      </c>
      <c r="CS321">
        <v>0</v>
      </c>
      <c r="CT321">
        <v>0</v>
      </c>
      <c r="CU321">
        <v>0</v>
      </c>
      <c r="CV321">
        <v>0</v>
      </c>
      <c r="CW321">
        <v>0</v>
      </c>
      <c r="CX321">
        <v>0</v>
      </c>
      <c r="CY321">
        <v>0</v>
      </c>
      <c r="CZ321">
        <v>0</v>
      </c>
      <c r="DA321">
        <v>0</v>
      </c>
      <c r="DB321">
        <v>0</v>
      </c>
      <c r="DC321">
        <v>0</v>
      </c>
      <c r="DD321">
        <v>0</v>
      </c>
      <c r="DE321">
        <v>0</v>
      </c>
      <c r="DF321">
        <v>0</v>
      </c>
      <c r="DG321">
        <v>0</v>
      </c>
      <c r="DH321">
        <v>0</v>
      </c>
      <c r="DI321">
        <v>0</v>
      </c>
      <c r="DJ321">
        <v>0</v>
      </c>
      <c r="DK321">
        <v>0</v>
      </c>
      <c r="DL321">
        <v>0</v>
      </c>
      <c r="DM321">
        <v>0</v>
      </c>
      <c r="DN321">
        <v>0</v>
      </c>
      <c r="DO321">
        <v>0</v>
      </c>
      <c r="DP321">
        <v>0</v>
      </c>
      <c r="DQ321">
        <v>0</v>
      </c>
      <c r="DR321">
        <v>0</v>
      </c>
      <c r="DS321">
        <v>0</v>
      </c>
      <c r="DT321">
        <v>0</v>
      </c>
      <c r="DU321">
        <v>0</v>
      </c>
      <c r="DV321">
        <v>0</v>
      </c>
      <c r="DW321">
        <v>0</v>
      </c>
      <c r="DX321">
        <v>0</v>
      </c>
      <c r="DY321">
        <v>0</v>
      </c>
      <c r="DZ321">
        <v>0</v>
      </c>
      <c r="EA321">
        <v>0</v>
      </c>
      <c r="EB321">
        <v>0</v>
      </c>
      <c r="EC321">
        <v>0</v>
      </c>
      <c r="ED321">
        <v>0</v>
      </c>
      <c r="EE321">
        <v>0</v>
      </c>
      <c r="EF321">
        <v>0</v>
      </c>
      <c r="EG321">
        <v>0</v>
      </c>
      <c r="EH321">
        <v>0</v>
      </c>
      <c r="EI321">
        <v>0</v>
      </c>
      <c r="EJ321">
        <v>0</v>
      </c>
      <c r="EK321">
        <v>0</v>
      </c>
      <c r="EL321">
        <v>0</v>
      </c>
      <c r="EM321">
        <v>0</v>
      </c>
      <c r="EN321">
        <v>0</v>
      </c>
      <c r="EO321">
        <v>0</v>
      </c>
      <c r="EP321">
        <v>0</v>
      </c>
      <c r="EQ321">
        <v>0</v>
      </c>
      <c r="ER321">
        <v>0</v>
      </c>
      <c r="ES321">
        <v>0</v>
      </c>
      <c r="ET321">
        <v>0</v>
      </c>
      <c r="EU321">
        <v>0</v>
      </c>
      <c r="EV321">
        <v>0</v>
      </c>
      <c r="EW321">
        <v>0</v>
      </c>
      <c r="EX321">
        <v>0</v>
      </c>
      <c r="EY321">
        <v>0</v>
      </c>
      <c r="EZ321">
        <v>0</v>
      </c>
      <c r="FA321">
        <v>0</v>
      </c>
      <c r="FB321">
        <v>0</v>
      </c>
      <c r="FC321">
        <v>0</v>
      </c>
      <c r="FD321">
        <v>0</v>
      </c>
      <c r="FE321">
        <v>0</v>
      </c>
      <c r="FF321">
        <v>0</v>
      </c>
      <c r="FG321">
        <v>0</v>
      </c>
      <c r="FH321">
        <v>0</v>
      </c>
      <c r="FI321">
        <v>0</v>
      </c>
      <c r="FJ321">
        <v>0</v>
      </c>
      <c r="FK321">
        <v>0</v>
      </c>
      <c r="FL321">
        <v>0</v>
      </c>
      <c r="FM321">
        <v>0</v>
      </c>
      <c r="FN321">
        <v>0</v>
      </c>
      <c r="FO321">
        <v>0</v>
      </c>
      <c r="FP321">
        <v>0</v>
      </c>
      <c r="FQ321">
        <v>0</v>
      </c>
      <c r="FR321">
        <v>0</v>
      </c>
      <c r="FS321">
        <v>0</v>
      </c>
    </row>
    <row r="322" spans="1:175" x14ac:dyDescent="0.2">
      <c r="A322" t="s">
        <v>195</v>
      </c>
      <c r="B322" t="s">
        <v>202</v>
      </c>
      <c r="C322">
        <v>42167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0</v>
      </c>
      <c r="BA322">
        <v>0</v>
      </c>
      <c r="BB322">
        <v>0</v>
      </c>
      <c r="BC322">
        <v>0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0</v>
      </c>
      <c r="BW322">
        <v>0</v>
      </c>
      <c r="BX322">
        <v>0</v>
      </c>
      <c r="BY322">
        <v>0</v>
      </c>
      <c r="BZ322">
        <v>0</v>
      </c>
      <c r="CA322">
        <v>0</v>
      </c>
      <c r="CB322">
        <v>0</v>
      </c>
      <c r="CC322">
        <v>0</v>
      </c>
      <c r="CD322">
        <v>0</v>
      </c>
      <c r="CE322">
        <v>0</v>
      </c>
      <c r="CF322">
        <v>0</v>
      </c>
      <c r="CG322">
        <v>0</v>
      </c>
      <c r="CH322">
        <v>0</v>
      </c>
      <c r="CI322">
        <v>0</v>
      </c>
      <c r="CJ322">
        <v>0</v>
      </c>
      <c r="CK322">
        <v>0</v>
      </c>
      <c r="CL322">
        <v>0</v>
      </c>
      <c r="CM322">
        <v>0</v>
      </c>
      <c r="CN322">
        <v>0</v>
      </c>
      <c r="CO322">
        <v>0</v>
      </c>
      <c r="CP322">
        <v>0</v>
      </c>
      <c r="CQ322">
        <v>0</v>
      </c>
      <c r="CR322">
        <v>0</v>
      </c>
      <c r="CS322">
        <v>0</v>
      </c>
      <c r="CT322">
        <v>0</v>
      </c>
      <c r="CU322">
        <v>0</v>
      </c>
      <c r="CV322">
        <v>0</v>
      </c>
      <c r="CW322">
        <v>0</v>
      </c>
      <c r="CX322">
        <v>0</v>
      </c>
      <c r="CY322">
        <v>0</v>
      </c>
      <c r="CZ322">
        <v>0</v>
      </c>
      <c r="DA322">
        <v>0</v>
      </c>
      <c r="DB322">
        <v>0</v>
      </c>
      <c r="DC322">
        <v>0</v>
      </c>
      <c r="DD322">
        <v>0</v>
      </c>
      <c r="DE322">
        <v>0</v>
      </c>
      <c r="DF322">
        <v>0</v>
      </c>
      <c r="DG322">
        <v>0</v>
      </c>
      <c r="DH322">
        <v>0</v>
      </c>
      <c r="DI322">
        <v>0</v>
      </c>
      <c r="DJ322">
        <v>0</v>
      </c>
      <c r="DK322">
        <v>0</v>
      </c>
      <c r="DL322">
        <v>0</v>
      </c>
      <c r="DM322">
        <v>0</v>
      </c>
      <c r="DN322">
        <v>0</v>
      </c>
      <c r="DO322">
        <v>0</v>
      </c>
      <c r="DP322">
        <v>0</v>
      </c>
      <c r="DQ322">
        <v>0</v>
      </c>
      <c r="DR322">
        <v>0</v>
      </c>
      <c r="DS322">
        <v>0</v>
      </c>
      <c r="DT322">
        <v>0</v>
      </c>
      <c r="DU322">
        <v>0</v>
      </c>
      <c r="DV322">
        <v>0</v>
      </c>
      <c r="DW322">
        <v>0</v>
      </c>
      <c r="DX322">
        <v>0</v>
      </c>
      <c r="DY322">
        <v>0</v>
      </c>
      <c r="DZ322">
        <v>0</v>
      </c>
      <c r="EA322">
        <v>0</v>
      </c>
      <c r="EB322">
        <v>0</v>
      </c>
      <c r="EC322">
        <v>0</v>
      </c>
      <c r="ED322">
        <v>0</v>
      </c>
      <c r="EE322">
        <v>0</v>
      </c>
      <c r="EF322">
        <v>0</v>
      </c>
      <c r="EG322">
        <v>0</v>
      </c>
      <c r="EH322">
        <v>0</v>
      </c>
      <c r="EI322">
        <v>0</v>
      </c>
      <c r="EJ322">
        <v>0</v>
      </c>
      <c r="EK322">
        <v>0</v>
      </c>
      <c r="EL322">
        <v>0</v>
      </c>
      <c r="EM322">
        <v>0</v>
      </c>
      <c r="EN322">
        <v>0</v>
      </c>
      <c r="EO322">
        <v>0</v>
      </c>
      <c r="EP322">
        <v>0</v>
      </c>
      <c r="EQ322">
        <v>0</v>
      </c>
      <c r="ER322">
        <v>0</v>
      </c>
      <c r="ES322">
        <v>0</v>
      </c>
      <c r="ET322">
        <v>0</v>
      </c>
      <c r="EU322">
        <v>0</v>
      </c>
      <c r="EV322">
        <v>0</v>
      </c>
      <c r="EW322">
        <v>0</v>
      </c>
      <c r="EX322">
        <v>0</v>
      </c>
      <c r="EY322">
        <v>0</v>
      </c>
      <c r="EZ322">
        <v>0</v>
      </c>
      <c r="FA322">
        <v>0</v>
      </c>
      <c r="FB322">
        <v>0</v>
      </c>
      <c r="FC322">
        <v>0</v>
      </c>
      <c r="FD322">
        <v>0</v>
      </c>
      <c r="FE322">
        <v>0</v>
      </c>
      <c r="FF322">
        <v>0</v>
      </c>
      <c r="FG322">
        <v>0</v>
      </c>
      <c r="FH322">
        <v>0</v>
      </c>
      <c r="FI322">
        <v>0</v>
      </c>
      <c r="FJ322">
        <v>0</v>
      </c>
      <c r="FK322">
        <v>0</v>
      </c>
      <c r="FL322">
        <v>0</v>
      </c>
      <c r="FM322">
        <v>0</v>
      </c>
      <c r="FN322">
        <v>0</v>
      </c>
      <c r="FO322">
        <v>0</v>
      </c>
      <c r="FP322">
        <v>0</v>
      </c>
      <c r="FQ322">
        <v>0</v>
      </c>
      <c r="FR322">
        <v>0</v>
      </c>
      <c r="FS322">
        <v>0</v>
      </c>
    </row>
    <row r="323" spans="1:175" x14ac:dyDescent="0.2">
      <c r="A323" t="s">
        <v>195</v>
      </c>
      <c r="B323" t="s">
        <v>202</v>
      </c>
      <c r="C323">
        <v>42180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BX323">
        <v>0</v>
      </c>
      <c r="BY323">
        <v>0</v>
      </c>
      <c r="BZ323">
        <v>0</v>
      </c>
      <c r="CA323">
        <v>0</v>
      </c>
      <c r="CB323">
        <v>0</v>
      </c>
      <c r="CC323">
        <v>0</v>
      </c>
      <c r="CD323">
        <v>0</v>
      </c>
      <c r="CE323">
        <v>0</v>
      </c>
      <c r="CF323">
        <v>0</v>
      </c>
      <c r="CG323">
        <v>0</v>
      </c>
      <c r="CH323">
        <v>0</v>
      </c>
      <c r="CI323">
        <v>0</v>
      </c>
      <c r="CJ323">
        <v>0</v>
      </c>
      <c r="CK323">
        <v>0</v>
      </c>
      <c r="CL323">
        <v>0</v>
      </c>
      <c r="CM323">
        <v>0</v>
      </c>
      <c r="CN323">
        <v>0</v>
      </c>
      <c r="CO323">
        <v>0</v>
      </c>
      <c r="CP323">
        <v>0</v>
      </c>
      <c r="CQ323">
        <v>0</v>
      </c>
      <c r="CR323">
        <v>0</v>
      </c>
      <c r="CS323">
        <v>0</v>
      </c>
      <c r="CT323">
        <v>0</v>
      </c>
      <c r="CU323">
        <v>0</v>
      </c>
      <c r="CV323">
        <v>0</v>
      </c>
      <c r="CW323">
        <v>0</v>
      </c>
      <c r="CX323">
        <v>0</v>
      </c>
      <c r="CY323">
        <v>0</v>
      </c>
      <c r="CZ323">
        <v>0</v>
      </c>
      <c r="DA323">
        <v>0</v>
      </c>
      <c r="DB323">
        <v>0</v>
      </c>
      <c r="DC323">
        <v>0</v>
      </c>
      <c r="DD323">
        <v>0</v>
      </c>
      <c r="DE323">
        <v>0</v>
      </c>
      <c r="DF323">
        <v>0</v>
      </c>
      <c r="DG323">
        <v>0</v>
      </c>
      <c r="DH323">
        <v>0</v>
      </c>
      <c r="DI323">
        <v>0</v>
      </c>
      <c r="DJ323">
        <v>0</v>
      </c>
      <c r="DK323">
        <v>0</v>
      </c>
      <c r="DL323">
        <v>0</v>
      </c>
      <c r="DM323">
        <v>0</v>
      </c>
      <c r="DN323">
        <v>0</v>
      </c>
      <c r="DO323">
        <v>0</v>
      </c>
      <c r="DP323">
        <v>0</v>
      </c>
      <c r="DQ323">
        <v>0</v>
      </c>
      <c r="DR323">
        <v>0</v>
      </c>
      <c r="DS323">
        <v>0</v>
      </c>
      <c r="DT323">
        <v>0</v>
      </c>
      <c r="DU323">
        <v>0</v>
      </c>
      <c r="DV323">
        <v>0</v>
      </c>
      <c r="DW323">
        <v>0</v>
      </c>
      <c r="DX323">
        <v>0</v>
      </c>
      <c r="DY323">
        <v>0</v>
      </c>
      <c r="DZ323">
        <v>0</v>
      </c>
      <c r="EA323">
        <v>0</v>
      </c>
      <c r="EB323">
        <v>0</v>
      </c>
      <c r="EC323">
        <v>0</v>
      </c>
      <c r="ED323">
        <v>0</v>
      </c>
      <c r="EE323">
        <v>0</v>
      </c>
      <c r="EF323">
        <v>0</v>
      </c>
      <c r="EG323">
        <v>0</v>
      </c>
      <c r="EH323">
        <v>0</v>
      </c>
      <c r="EI323">
        <v>0</v>
      </c>
      <c r="EJ323">
        <v>0</v>
      </c>
      <c r="EK323">
        <v>0</v>
      </c>
      <c r="EL323">
        <v>0</v>
      </c>
      <c r="EM323">
        <v>0</v>
      </c>
      <c r="EN323">
        <v>0</v>
      </c>
      <c r="EO323">
        <v>0</v>
      </c>
      <c r="EP323">
        <v>0</v>
      </c>
      <c r="EQ323">
        <v>0</v>
      </c>
      <c r="ER323">
        <v>0</v>
      </c>
      <c r="ES323">
        <v>0</v>
      </c>
      <c r="ET323">
        <v>0</v>
      </c>
      <c r="EU323">
        <v>0</v>
      </c>
      <c r="EV323">
        <v>0</v>
      </c>
      <c r="EW323">
        <v>0</v>
      </c>
      <c r="EX323">
        <v>0</v>
      </c>
      <c r="EY323">
        <v>0</v>
      </c>
      <c r="EZ323">
        <v>0</v>
      </c>
      <c r="FA323">
        <v>0</v>
      </c>
      <c r="FB323">
        <v>0</v>
      </c>
      <c r="FC323">
        <v>0</v>
      </c>
      <c r="FD323">
        <v>0</v>
      </c>
      <c r="FE323">
        <v>0</v>
      </c>
      <c r="FF323">
        <v>0</v>
      </c>
      <c r="FG323">
        <v>0</v>
      </c>
      <c r="FH323">
        <v>0</v>
      </c>
      <c r="FI323">
        <v>0</v>
      </c>
      <c r="FJ323">
        <v>0</v>
      </c>
      <c r="FK323">
        <v>0</v>
      </c>
      <c r="FL323">
        <v>0</v>
      </c>
      <c r="FM323">
        <v>0</v>
      </c>
      <c r="FN323">
        <v>0</v>
      </c>
      <c r="FO323">
        <v>0</v>
      </c>
      <c r="FP323">
        <v>0</v>
      </c>
      <c r="FQ323">
        <v>0</v>
      </c>
      <c r="FR323">
        <v>0</v>
      </c>
      <c r="FS323">
        <v>0</v>
      </c>
    </row>
    <row r="324" spans="1:175" x14ac:dyDescent="0.2">
      <c r="A324" t="s">
        <v>195</v>
      </c>
      <c r="B324" t="s">
        <v>202</v>
      </c>
      <c r="C324">
        <v>42181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  <c r="BB324">
        <v>0</v>
      </c>
      <c r="BC324">
        <v>0</v>
      </c>
      <c r="BD324">
        <v>0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0</v>
      </c>
      <c r="BX324">
        <v>0</v>
      </c>
      <c r="BY324">
        <v>0</v>
      </c>
      <c r="BZ324">
        <v>0</v>
      </c>
      <c r="CA324">
        <v>0</v>
      </c>
      <c r="CB324">
        <v>0</v>
      </c>
      <c r="CC324">
        <v>0</v>
      </c>
      <c r="CD324">
        <v>0</v>
      </c>
      <c r="CE324">
        <v>0</v>
      </c>
      <c r="CF324">
        <v>0</v>
      </c>
      <c r="CG324">
        <v>0</v>
      </c>
      <c r="CH324">
        <v>0</v>
      </c>
      <c r="CI324">
        <v>0</v>
      </c>
      <c r="CJ324">
        <v>0</v>
      </c>
      <c r="CK324">
        <v>0</v>
      </c>
      <c r="CL324">
        <v>0</v>
      </c>
      <c r="CM324">
        <v>0</v>
      </c>
      <c r="CN324">
        <v>0</v>
      </c>
      <c r="CO324">
        <v>0</v>
      </c>
      <c r="CP324">
        <v>0</v>
      </c>
      <c r="CQ324">
        <v>0</v>
      </c>
      <c r="CR324">
        <v>0</v>
      </c>
      <c r="CS324">
        <v>0</v>
      </c>
      <c r="CT324">
        <v>0</v>
      </c>
      <c r="CU324">
        <v>0</v>
      </c>
      <c r="CV324">
        <v>0</v>
      </c>
      <c r="CW324">
        <v>0</v>
      </c>
      <c r="CX324">
        <v>0</v>
      </c>
      <c r="CY324">
        <v>0</v>
      </c>
      <c r="CZ324">
        <v>0</v>
      </c>
      <c r="DA324">
        <v>0</v>
      </c>
      <c r="DB324">
        <v>0</v>
      </c>
      <c r="DC324">
        <v>0</v>
      </c>
      <c r="DD324">
        <v>0</v>
      </c>
      <c r="DE324">
        <v>0</v>
      </c>
      <c r="DF324">
        <v>0</v>
      </c>
      <c r="DG324">
        <v>0</v>
      </c>
      <c r="DH324">
        <v>0</v>
      </c>
      <c r="DI324">
        <v>0</v>
      </c>
      <c r="DJ324">
        <v>0</v>
      </c>
      <c r="DK324">
        <v>0</v>
      </c>
      <c r="DL324">
        <v>0</v>
      </c>
      <c r="DM324">
        <v>0</v>
      </c>
      <c r="DN324">
        <v>0</v>
      </c>
      <c r="DO324">
        <v>0</v>
      </c>
      <c r="DP324">
        <v>0</v>
      </c>
      <c r="DQ324">
        <v>0</v>
      </c>
      <c r="DR324">
        <v>0</v>
      </c>
      <c r="DS324">
        <v>0</v>
      </c>
      <c r="DT324">
        <v>0</v>
      </c>
      <c r="DU324">
        <v>0</v>
      </c>
      <c r="DV324">
        <v>0</v>
      </c>
      <c r="DW324">
        <v>0</v>
      </c>
      <c r="DX324">
        <v>0</v>
      </c>
      <c r="DY324">
        <v>0</v>
      </c>
      <c r="DZ324">
        <v>0</v>
      </c>
      <c r="EA324">
        <v>0</v>
      </c>
      <c r="EB324">
        <v>0</v>
      </c>
      <c r="EC324">
        <v>0</v>
      </c>
      <c r="ED324">
        <v>0</v>
      </c>
      <c r="EE324">
        <v>0</v>
      </c>
      <c r="EF324">
        <v>0</v>
      </c>
      <c r="EG324">
        <v>0</v>
      </c>
      <c r="EH324">
        <v>0</v>
      </c>
      <c r="EI324">
        <v>0</v>
      </c>
      <c r="EJ324">
        <v>0</v>
      </c>
      <c r="EK324">
        <v>0</v>
      </c>
      <c r="EL324">
        <v>0</v>
      </c>
      <c r="EM324">
        <v>0</v>
      </c>
      <c r="EN324">
        <v>0</v>
      </c>
      <c r="EO324">
        <v>0</v>
      </c>
      <c r="EP324">
        <v>0</v>
      </c>
      <c r="EQ324">
        <v>0</v>
      </c>
      <c r="ER324">
        <v>0</v>
      </c>
      <c r="ES324">
        <v>0</v>
      </c>
      <c r="ET324">
        <v>0</v>
      </c>
      <c r="EU324">
        <v>0</v>
      </c>
      <c r="EV324">
        <v>0</v>
      </c>
      <c r="EW324">
        <v>0</v>
      </c>
      <c r="EX324">
        <v>0</v>
      </c>
      <c r="EY324">
        <v>0</v>
      </c>
      <c r="EZ324">
        <v>0</v>
      </c>
      <c r="FA324">
        <v>0</v>
      </c>
      <c r="FB324">
        <v>0</v>
      </c>
      <c r="FC324">
        <v>0</v>
      </c>
      <c r="FD324">
        <v>0</v>
      </c>
      <c r="FE324">
        <v>0</v>
      </c>
      <c r="FF324">
        <v>0</v>
      </c>
      <c r="FG324">
        <v>0</v>
      </c>
      <c r="FH324">
        <v>0</v>
      </c>
      <c r="FI324">
        <v>0</v>
      </c>
      <c r="FJ324">
        <v>0</v>
      </c>
      <c r="FK324">
        <v>0</v>
      </c>
      <c r="FL324">
        <v>0</v>
      </c>
      <c r="FM324">
        <v>0</v>
      </c>
      <c r="FN324">
        <v>0</v>
      </c>
      <c r="FO324">
        <v>0</v>
      </c>
      <c r="FP324">
        <v>0</v>
      </c>
      <c r="FQ324">
        <v>0</v>
      </c>
      <c r="FR324">
        <v>0</v>
      </c>
      <c r="FS324">
        <v>0</v>
      </c>
    </row>
    <row r="325" spans="1:175" x14ac:dyDescent="0.2">
      <c r="A325" t="s">
        <v>195</v>
      </c>
      <c r="B325" t="s">
        <v>202</v>
      </c>
      <c r="C325">
        <v>42185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0</v>
      </c>
      <c r="BA325">
        <v>0</v>
      </c>
      <c r="BB325">
        <v>0</v>
      </c>
      <c r="BC325">
        <v>0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0</v>
      </c>
      <c r="BX325">
        <v>0</v>
      </c>
      <c r="BY325">
        <v>0</v>
      </c>
      <c r="BZ325">
        <v>0</v>
      </c>
      <c r="CA325">
        <v>0</v>
      </c>
      <c r="CB325">
        <v>0</v>
      </c>
      <c r="CC325">
        <v>0</v>
      </c>
      <c r="CD325">
        <v>0</v>
      </c>
      <c r="CE325">
        <v>0</v>
      </c>
      <c r="CF325">
        <v>0</v>
      </c>
      <c r="CG325">
        <v>0</v>
      </c>
      <c r="CH325">
        <v>0</v>
      </c>
      <c r="CI325">
        <v>0</v>
      </c>
      <c r="CJ325">
        <v>0</v>
      </c>
      <c r="CK325">
        <v>0</v>
      </c>
      <c r="CL325">
        <v>0</v>
      </c>
      <c r="CM325">
        <v>0</v>
      </c>
      <c r="CN325">
        <v>0</v>
      </c>
      <c r="CO325">
        <v>0</v>
      </c>
      <c r="CP325">
        <v>0</v>
      </c>
      <c r="CQ325">
        <v>0</v>
      </c>
      <c r="CR325">
        <v>0</v>
      </c>
      <c r="CS325">
        <v>0</v>
      </c>
      <c r="CT325">
        <v>0</v>
      </c>
      <c r="CU325">
        <v>0</v>
      </c>
      <c r="CV325">
        <v>0</v>
      </c>
      <c r="CW325">
        <v>0</v>
      </c>
      <c r="CX325">
        <v>0</v>
      </c>
      <c r="CY325">
        <v>0</v>
      </c>
      <c r="CZ325">
        <v>0</v>
      </c>
      <c r="DA325">
        <v>0</v>
      </c>
      <c r="DB325">
        <v>0</v>
      </c>
      <c r="DC325">
        <v>0</v>
      </c>
      <c r="DD325">
        <v>0</v>
      </c>
      <c r="DE325">
        <v>0</v>
      </c>
      <c r="DF325">
        <v>0</v>
      </c>
      <c r="DG325">
        <v>0</v>
      </c>
      <c r="DH325">
        <v>0</v>
      </c>
      <c r="DI325">
        <v>0</v>
      </c>
      <c r="DJ325">
        <v>0</v>
      </c>
      <c r="DK325">
        <v>0</v>
      </c>
      <c r="DL325">
        <v>0</v>
      </c>
      <c r="DM325">
        <v>0</v>
      </c>
      <c r="DN325">
        <v>0</v>
      </c>
      <c r="DO325">
        <v>0</v>
      </c>
      <c r="DP325">
        <v>0</v>
      </c>
      <c r="DQ325">
        <v>0</v>
      </c>
      <c r="DR325">
        <v>0</v>
      </c>
      <c r="DS325">
        <v>0</v>
      </c>
      <c r="DT325">
        <v>0</v>
      </c>
      <c r="DU325">
        <v>0</v>
      </c>
      <c r="DV325">
        <v>0</v>
      </c>
      <c r="DW325">
        <v>0</v>
      </c>
      <c r="DX325">
        <v>0</v>
      </c>
      <c r="DY325">
        <v>0</v>
      </c>
      <c r="DZ325">
        <v>0</v>
      </c>
      <c r="EA325">
        <v>0</v>
      </c>
      <c r="EB325">
        <v>0</v>
      </c>
      <c r="EC325">
        <v>0</v>
      </c>
      <c r="ED325">
        <v>0</v>
      </c>
      <c r="EE325">
        <v>0</v>
      </c>
      <c r="EF325">
        <v>0</v>
      </c>
      <c r="EG325">
        <v>0</v>
      </c>
      <c r="EH325">
        <v>0</v>
      </c>
      <c r="EI325">
        <v>0</v>
      </c>
      <c r="EJ325">
        <v>0</v>
      </c>
      <c r="EK325">
        <v>0</v>
      </c>
      <c r="EL325">
        <v>0</v>
      </c>
      <c r="EM325">
        <v>0</v>
      </c>
      <c r="EN325">
        <v>0</v>
      </c>
      <c r="EO325">
        <v>0</v>
      </c>
      <c r="EP325">
        <v>0</v>
      </c>
      <c r="EQ325">
        <v>0</v>
      </c>
      <c r="ER325">
        <v>0</v>
      </c>
      <c r="ES325">
        <v>0</v>
      </c>
      <c r="ET325">
        <v>0</v>
      </c>
      <c r="EU325">
        <v>0</v>
      </c>
      <c r="EV325">
        <v>0</v>
      </c>
      <c r="EW325">
        <v>0</v>
      </c>
      <c r="EX325">
        <v>0</v>
      </c>
      <c r="EY325">
        <v>0</v>
      </c>
      <c r="EZ325">
        <v>0</v>
      </c>
      <c r="FA325">
        <v>0</v>
      </c>
      <c r="FB325">
        <v>0</v>
      </c>
      <c r="FC325">
        <v>0</v>
      </c>
      <c r="FD325">
        <v>0</v>
      </c>
      <c r="FE325">
        <v>0</v>
      </c>
      <c r="FF325">
        <v>0</v>
      </c>
      <c r="FG325">
        <v>0</v>
      </c>
      <c r="FH325">
        <v>0</v>
      </c>
      <c r="FI325">
        <v>0</v>
      </c>
      <c r="FJ325">
        <v>0</v>
      </c>
      <c r="FK325">
        <v>0</v>
      </c>
      <c r="FL325">
        <v>0</v>
      </c>
      <c r="FM325">
        <v>0</v>
      </c>
      <c r="FN325">
        <v>0</v>
      </c>
      <c r="FO325">
        <v>0</v>
      </c>
      <c r="FP325">
        <v>0</v>
      </c>
      <c r="FQ325">
        <v>0</v>
      </c>
      <c r="FR325">
        <v>0</v>
      </c>
      <c r="FS325">
        <v>0</v>
      </c>
    </row>
    <row r="326" spans="1:175" x14ac:dyDescent="0.2">
      <c r="A326" t="s">
        <v>195</v>
      </c>
      <c r="B326" t="s">
        <v>202</v>
      </c>
      <c r="C326">
        <v>42186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0</v>
      </c>
      <c r="BB326">
        <v>0</v>
      </c>
      <c r="BC326">
        <v>0</v>
      </c>
      <c r="BD326">
        <v>0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0</v>
      </c>
      <c r="BW326">
        <v>0</v>
      </c>
      <c r="BX326">
        <v>0</v>
      </c>
      <c r="BY326">
        <v>0</v>
      </c>
      <c r="BZ326">
        <v>0</v>
      </c>
      <c r="CA326">
        <v>0</v>
      </c>
      <c r="CB326">
        <v>0</v>
      </c>
      <c r="CC326">
        <v>0</v>
      </c>
      <c r="CD326">
        <v>0</v>
      </c>
      <c r="CE326">
        <v>0</v>
      </c>
      <c r="CF326">
        <v>0</v>
      </c>
      <c r="CG326">
        <v>0</v>
      </c>
      <c r="CH326">
        <v>0</v>
      </c>
      <c r="CI326">
        <v>0</v>
      </c>
      <c r="CJ326">
        <v>0</v>
      </c>
      <c r="CK326">
        <v>0</v>
      </c>
      <c r="CL326">
        <v>0</v>
      </c>
      <c r="CM326">
        <v>0</v>
      </c>
      <c r="CN326">
        <v>0</v>
      </c>
      <c r="CO326">
        <v>0</v>
      </c>
      <c r="CP326">
        <v>0</v>
      </c>
      <c r="CQ326">
        <v>0</v>
      </c>
      <c r="CR326">
        <v>0</v>
      </c>
      <c r="CS326">
        <v>0</v>
      </c>
      <c r="CT326">
        <v>0</v>
      </c>
      <c r="CU326">
        <v>0</v>
      </c>
      <c r="CV326">
        <v>0</v>
      </c>
      <c r="CW326">
        <v>0</v>
      </c>
      <c r="CX326">
        <v>0</v>
      </c>
      <c r="CY326">
        <v>0</v>
      </c>
      <c r="CZ326">
        <v>0</v>
      </c>
      <c r="DA326">
        <v>0</v>
      </c>
      <c r="DB326">
        <v>0</v>
      </c>
      <c r="DC326">
        <v>0</v>
      </c>
      <c r="DD326">
        <v>0</v>
      </c>
      <c r="DE326">
        <v>0</v>
      </c>
      <c r="DF326">
        <v>0</v>
      </c>
      <c r="DG326">
        <v>0</v>
      </c>
      <c r="DH326">
        <v>0</v>
      </c>
      <c r="DI326">
        <v>0</v>
      </c>
      <c r="DJ326">
        <v>0</v>
      </c>
      <c r="DK326">
        <v>0</v>
      </c>
      <c r="DL326">
        <v>0</v>
      </c>
      <c r="DM326">
        <v>0</v>
      </c>
      <c r="DN326">
        <v>0</v>
      </c>
      <c r="DO326">
        <v>0</v>
      </c>
      <c r="DP326">
        <v>0</v>
      </c>
      <c r="DQ326">
        <v>0</v>
      </c>
      <c r="DR326">
        <v>0</v>
      </c>
      <c r="DS326">
        <v>0</v>
      </c>
      <c r="DT326">
        <v>0</v>
      </c>
      <c r="DU326">
        <v>0</v>
      </c>
      <c r="DV326">
        <v>0</v>
      </c>
      <c r="DW326">
        <v>0</v>
      </c>
      <c r="DX326">
        <v>0</v>
      </c>
      <c r="DY326">
        <v>0</v>
      </c>
      <c r="DZ326">
        <v>0</v>
      </c>
      <c r="EA326">
        <v>0</v>
      </c>
      <c r="EB326">
        <v>0</v>
      </c>
      <c r="EC326">
        <v>0</v>
      </c>
      <c r="ED326">
        <v>0</v>
      </c>
      <c r="EE326">
        <v>0</v>
      </c>
      <c r="EF326">
        <v>0</v>
      </c>
      <c r="EG326">
        <v>0</v>
      </c>
      <c r="EH326">
        <v>0</v>
      </c>
      <c r="EI326">
        <v>0</v>
      </c>
      <c r="EJ326">
        <v>0</v>
      </c>
      <c r="EK326">
        <v>0</v>
      </c>
      <c r="EL326">
        <v>0</v>
      </c>
      <c r="EM326">
        <v>0</v>
      </c>
      <c r="EN326">
        <v>0</v>
      </c>
      <c r="EO326">
        <v>0</v>
      </c>
      <c r="EP326">
        <v>0</v>
      </c>
      <c r="EQ326">
        <v>0</v>
      </c>
      <c r="ER326">
        <v>0</v>
      </c>
      <c r="ES326">
        <v>0</v>
      </c>
      <c r="ET326">
        <v>0</v>
      </c>
      <c r="EU326">
        <v>0</v>
      </c>
      <c r="EV326">
        <v>0</v>
      </c>
      <c r="EW326">
        <v>0</v>
      </c>
      <c r="EX326">
        <v>0</v>
      </c>
      <c r="EY326">
        <v>0</v>
      </c>
      <c r="EZ326">
        <v>0</v>
      </c>
      <c r="FA326">
        <v>0</v>
      </c>
      <c r="FB326">
        <v>0</v>
      </c>
      <c r="FC326">
        <v>0</v>
      </c>
      <c r="FD326">
        <v>0</v>
      </c>
      <c r="FE326">
        <v>0</v>
      </c>
      <c r="FF326">
        <v>0</v>
      </c>
      <c r="FG326">
        <v>0</v>
      </c>
      <c r="FH326">
        <v>0</v>
      </c>
      <c r="FI326">
        <v>0</v>
      </c>
      <c r="FJ326">
        <v>0</v>
      </c>
      <c r="FK326">
        <v>0</v>
      </c>
      <c r="FL326">
        <v>0</v>
      </c>
      <c r="FM326">
        <v>0</v>
      </c>
      <c r="FN326">
        <v>0</v>
      </c>
      <c r="FO326">
        <v>0</v>
      </c>
      <c r="FP326">
        <v>0</v>
      </c>
      <c r="FQ326">
        <v>0</v>
      </c>
      <c r="FR326">
        <v>0</v>
      </c>
      <c r="FS326">
        <v>0</v>
      </c>
    </row>
    <row r="327" spans="1:175" x14ac:dyDescent="0.2">
      <c r="A327" t="s">
        <v>195</v>
      </c>
      <c r="B327" t="s">
        <v>202</v>
      </c>
      <c r="C327">
        <v>42213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  <c r="BB327">
        <v>0</v>
      </c>
      <c r="BC327">
        <v>0</v>
      </c>
      <c r="BD327">
        <v>0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0</v>
      </c>
      <c r="BK327">
        <v>0</v>
      </c>
      <c r="BL327">
        <v>0</v>
      </c>
      <c r="BM327">
        <v>0</v>
      </c>
      <c r="BN327">
        <v>0</v>
      </c>
      <c r="BO327">
        <v>0</v>
      </c>
      <c r="BP327">
        <v>0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0</v>
      </c>
      <c r="BX327">
        <v>0</v>
      </c>
      <c r="BY327">
        <v>0</v>
      </c>
      <c r="BZ327">
        <v>0</v>
      </c>
      <c r="CA327">
        <v>0</v>
      </c>
      <c r="CB327">
        <v>0</v>
      </c>
      <c r="CC327">
        <v>0</v>
      </c>
      <c r="CD327">
        <v>0</v>
      </c>
      <c r="CE327">
        <v>0</v>
      </c>
      <c r="CF327">
        <v>0</v>
      </c>
      <c r="CG327">
        <v>0</v>
      </c>
      <c r="CH327">
        <v>0</v>
      </c>
      <c r="CI327">
        <v>0</v>
      </c>
      <c r="CJ327">
        <v>0</v>
      </c>
      <c r="CK327">
        <v>0</v>
      </c>
      <c r="CL327">
        <v>0</v>
      </c>
      <c r="CM327">
        <v>0</v>
      </c>
      <c r="CN327">
        <v>0</v>
      </c>
      <c r="CO327">
        <v>0</v>
      </c>
      <c r="CP327">
        <v>0</v>
      </c>
      <c r="CQ327">
        <v>0</v>
      </c>
      <c r="CR327">
        <v>0</v>
      </c>
      <c r="CS327">
        <v>0</v>
      </c>
      <c r="CT327">
        <v>0</v>
      </c>
      <c r="CU327">
        <v>0</v>
      </c>
      <c r="CV327">
        <v>0</v>
      </c>
      <c r="CW327">
        <v>0</v>
      </c>
      <c r="CX327">
        <v>0</v>
      </c>
      <c r="CY327">
        <v>0</v>
      </c>
      <c r="CZ327">
        <v>0</v>
      </c>
      <c r="DA327">
        <v>0</v>
      </c>
      <c r="DB327">
        <v>0</v>
      </c>
      <c r="DC327">
        <v>0</v>
      </c>
      <c r="DD327">
        <v>0</v>
      </c>
      <c r="DE327">
        <v>0</v>
      </c>
      <c r="DF327">
        <v>0</v>
      </c>
      <c r="DG327">
        <v>0</v>
      </c>
      <c r="DH327">
        <v>0</v>
      </c>
      <c r="DI327">
        <v>0</v>
      </c>
      <c r="DJ327">
        <v>0</v>
      </c>
      <c r="DK327">
        <v>0</v>
      </c>
      <c r="DL327">
        <v>0</v>
      </c>
      <c r="DM327">
        <v>0</v>
      </c>
      <c r="DN327">
        <v>0</v>
      </c>
      <c r="DO327">
        <v>0</v>
      </c>
      <c r="DP327">
        <v>0</v>
      </c>
      <c r="DQ327">
        <v>0</v>
      </c>
      <c r="DR327">
        <v>0</v>
      </c>
      <c r="DS327">
        <v>0</v>
      </c>
      <c r="DT327">
        <v>0</v>
      </c>
      <c r="DU327">
        <v>0</v>
      </c>
      <c r="DV327">
        <v>0</v>
      </c>
      <c r="DW327">
        <v>0</v>
      </c>
      <c r="DX327">
        <v>0</v>
      </c>
      <c r="DY327">
        <v>0</v>
      </c>
      <c r="DZ327">
        <v>0</v>
      </c>
      <c r="EA327">
        <v>0</v>
      </c>
      <c r="EB327">
        <v>0</v>
      </c>
      <c r="EC327">
        <v>0</v>
      </c>
      <c r="ED327">
        <v>0</v>
      </c>
      <c r="EE327">
        <v>0</v>
      </c>
      <c r="EF327">
        <v>0</v>
      </c>
      <c r="EG327">
        <v>0</v>
      </c>
      <c r="EH327">
        <v>0</v>
      </c>
      <c r="EI327">
        <v>0</v>
      </c>
      <c r="EJ327">
        <v>0</v>
      </c>
      <c r="EK327">
        <v>0</v>
      </c>
      <c r="EL327">
        <v>0</v>
      </c>
      <c r="EM327">
        <v>0</v>
      </c>
      <c r="EN327">
        <v>0</v>
      </c>
      <c r="EO327">
        <v>0</v>
      </c>
      <c r="EP327">
        <v>0</v>
      </c>
      <c r="EQ327">
        <v>0</v>
      </c>
      <c r="ER327">
        <v>0</v>
      </c>
      <c r="ES327">
        <v>0</v>
      </c>
      <c r="ET327">
        <v>0</v>
      </c>
      <c r="EU327">
        <v>0</v>
      </c>
      <c r="EV327">
        <v>0</v>
      </c>
      <c r="EW327">
        <v>0</v>
      </c>
      <c r="EX327">
        <v>0</v>
      </c>
      <c r="EY327">
        <v>0</v>
      </c>
      <c r="EZ327">
        <v>0</v>
      </c>
      <c r="FA327">
        <v>0</v>
      </c>
      <c r="FB327">
        <v>0</v>
      </c>
      <c r="FC327">
        <v>0</v>
      </c>
      <c r="FD327">
        <v>0</v>
      </c>
      <c r="FE327">
        <v>0</v>
      </c>
      <c r="FF327">
        <v>0</v>
      </c>
      <c r="FG327">
        <v>0</v>
      </c>
      <c r="FH327">
        <v>0</v>
      </c>
      <c r="FI327">
        <v>0</v>
      </c>
      <c r="FJ327">
        <v>0</v>
      </c>
      <c r="FK327">
        <v>0</v>
      </c>
      <c r="FL327">
        <v>0</v>
      </c>
      <c r="FM327">
        <v>0</v>
      </c>
      <c r="FN327">
        <v>0</v>
      </c>
      <c r="FO327">
        <v>0</v>
      </c>
      <c r="FP327">
        <v>0</v>
      </c>
      <c r="FQ327">
        <v>0</v>
      </c>
      <c r="FR327">
        <v>0</v>
      </c>
      <c r="FS327">
        <v>0</v>
      </c>
    </row>
    <row r="328" spans="1:175" x14ac:dyDescent="0.2">
      <c r="A328" t="s">
        <v>195</v>
      </c>
      <c r="B328" t="s">
        <v>202</v>
      </c>
      <c r="C328">
        <v>42214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0</v>
      </c>
      <c r="BX328">
        <v>0</v>
      </c>
      <c r="BY328">
        <v>0</v>
      </c>
      <c r="BZ328">
        <v>0</v>
      </c>
      <c r="CA328">
        <v>0</v>
      </c>
      <c r="CB328">
        <v>0</v>
      </c>
      <c r="CC328">
        <v>0</v>
      </c>
      <c r="CD328">
        <v>0</v>
      </c>
      <c r="CE328">
        <v>0</v>
      </c>
      <c r="CF328">
        <v>0</v>
      </c>
      <c r="CG328">
        <v>0</v>
      </c>
      <c r="CH328">
        <v>0</v>
      </c>
      <c r="CI328">
        <v>0</v>
      </c>
      <c r="CJ328">
        <v>0</v>
      </c>
      <c r="CK328">
        <v>0</v>
      </c>
      <c r="CL328">
        <v>0</v>
      </c>
      <c r="CM328">
        <v>0</v>
      </c>
      <c r="CN328">
        <v>0</v>
      </c>
      <c r="CO328">
        <v>0</v>
      </c>
      <c r="CP328">
        <v>0</v>
      </c>
      <c r="CQ328">
        <v>0</v>
      </c>
      <c r="CR328">
        <v>0</v>
      </c>
      <c r="CS328">
        <v>0</v>
      </c>
      <c r="CT328">
        <v>0</v>
      </c>
      <c r="CU328">
        <v>0</v>
      </c>
      <c r="CV328">
        <v>0</v>
      </c>
      <c r="CW328">
        <v>0</v>
      </c>
      <c r="CX328">
        <v>0</v>
      </c>
      <c r="CY328">
        <v>0</v>
      </c>
      <c r="CZ328">
        <v>0</v>
      </c>
      <c r="DA328">
        <v>0</v>
      </c>
      <c r="DB328">
        <v>0</v>
      </c>
      <c r="DC328">
        <v>0</v>
      </c>
      <c r="DD328">
        <v>0</v>
      </c>
      <c r="DE328">
        <v>0</v>
      </c>
      <c r="DF328">
        <v>0</v>
      </c>
      <c r="DG328">
        <v>0</v>
      </c>
      <c r="DH328">
        <v>0</v>
      </c>
      <c r="DI328">
        <v>0</v>
      </c>
      <c r="DJ328">
        <v>0</v>
      </c>
      <c r="DK328">
        <v>0</v>
      </c>
      <c r="DL328">
        <v>0</v>
      </c>
      <c r="DM328">
        <v>0</v>
      </c>
      <c r="DN328">
        <v>0</v>
      </c>
      <c r="DO328">
        <v>0</v>
      </c>
      <c r="DP328">
        <v>0</v>
      </c>
      <c r="DQ328">
        <v>0</v>
      </c>
      <c r="DR328">
        <v>0</v>
      </c>
      <c r="DS328">
        <v>0</v>
      </c>
      <c r="DT328">
        <v>0</v>
      </c>
      <c r="DU328">
        <v>0</v>
      </c>
      <c r="DV328">
        <v>0</v>
      </c>
      <c r="DW328">
        <v>0</v>
      </c>
      <c r="DX328">
        <v>0</v>
      </c>
      <c r="DY328">
        <v>0</v>
      </c>
      <c r="DZ328">
        <v>0</v>
      </c>
      <c r="EA328">
        <v>0</v>
      </c>
      <c r="EB328">
        <v>0</v>
      </c>
      <c r="EC328">
        <v>0</v>
      </c>
      <c r="ED328">
        <v>0</v>
      </c>
      <c r="EE328">
        <v>0</v>
      </c>
      <c r="EF328">
        <v>0</v>
      </c>
      <c r="EG328">
        <v>0</v>
      </c>
      <c r="EH328">
        <v>0</v>
      </c>
      <c r="EI328">
        <v>0</v>
      </c>
      <c r="EJ328">
        <v>0</v>
      </c>
      <c r="EK328">
        <v>0</v>
      </c>
      <c r="EL328">
        <v>0</v>
      </c>
      <c r="EM328">
        <v>0</v>
      </c>
      <c r="EN328">
        <v>0</v>
      </c>
      <c r="EO328">
        <v>0</v>
      </c>
      <c r="EP328">
        <v>0</v>
      </c>
      <c r="EQ328">
        <v>0</v>
      </c>
      <c r="ER328">
        <v>0</v>
      </c>
      <c r="ES328">
        <v>0</v>
      </c>
      <c r="ET328">
        <v>0</v>
      </c>
      <c r="EU328">
        <v>0</v>
      </c>
      <c r="EV328">
        <v>0</v>
      </c>
      <c r="EW328">
        <v>0</v>
      </c>
      <c r="EX328">
        <v>0</v>
      </c>
      <c r="EY328">
        <v>0</v>
      </c>
      <c r="EZ328">
        <v>0</v>
      </c>
      <c r="FA328">
        <v>0</v>
      </c>
      <c r="FB328">
        <v>0</v>
      </c>
      <c r="FC328">
        <v>0</v>
      </c>
      <c r="FD328">
        <v>0</v>
      </c>
      <c r="FE328">
        <v>0</v>
      </c>
      <c r="FF328">
        <v>0</v>
      </c>
      <c r="FG328">
        <v>0</v>
      </c>
      <c r="FH328">
        <v>0</v>
      </c>
      <c r="FI328">
        <v>0</v>
      </c>
      <c r="FJ328">
        <v>0</v>
      </c>
      <c r="FK328">
        <v>0</v>
      </c>
      <c r="FL328">
        <v>0</v>
      </c>
      <c r="FM328">
        <v>0</v>
      </c>
      <c r="FN328">
        <v>0</v>
      </c>
      <c r="FO328">
        <v>0</v>
      </c>
      <c r="FP328">
        <v>0</v>
      </c>
      <c r="FQ328">
        <v>0</v>
      </c>
      <c r="FR328">
        <v>0</v>
      </c>
      <c r="FS328">
        <v>0</v>
      </c>
    </row>
    <row r="329" spans="1:175" x14ac:dyDescent="0.2">
      <c r="A329" t="s">
        <v>195</v>
      </c>
      <c r="B329" t="s">
        <v>202</v>
      </c>
      <c r="C329">
        <v>42233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0</v>
      </c>
      <c r="BA329">
        <v>0</v>
      </c>
      <c r="BB329">
        <v>0</v>
      </c>
      <c r="BC329">
        <v>0</v>
      </c>
      <c r="BD329">
        <v>0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0</v>
      </c>
      <c r="BQ329">
        <v>0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0</v>
      </c>
      <c r="BX329">
        <v>0</v>
      </c>
      <c r="BY329">
        <v>0</v>
      </c>
      <c r="BZ329">
        <v>0</v>
      </c>
      <c r="CA329">
        <v>0</v>
      </c>
      <c r="CB329">
        <v>0</v>
      </c>
      <c r="CC329">
        <v>0</v>
      </c>
      <c r="CD329">
        <v>0</v>
      </c>
      <c r="CE329">
        <v>0</v>
      </c>
      <c r="CF329">
        <v>0</v>
      </c>
      <c r="CG329">
        <v>0</v>
      </c>
      <c r="CH329">
        <v>0</v>
      </c>
      <c r="CI329">
        <v>0</v>
      </c>
      <c r="CJ329">
        <v>0</v>
      </c>
      <c r="CK329">
        <v>0</v>
      </c>
      <c r="CL329">
        <v>0</v>
      </c>
      <c r="CM329">
        <v>0</v>
      </c>
      <c r="CN329">
        <v>0</v>
      </c>
      <c r="CO329">
        <v>0</v>
      </c>
      <c r="CP329">
        <v>0</v>
      </c>
      <c r="CQ329">
        <v>0</v>
      </c>
      <c r="CR329">
        <v>0</v>
      </c>
      <c r="CS329">
        <v>0</v>
      </c>
      <c r="CT329">
        <v>0</v>
      </c>
      <c r="CU329">
        <v>0</v>
      </c>
      <c r="CV329">
        <v>0</v>
      </c>
      <c r="CW329">
        <v>0</v>
      </c>
      <c r="CX329">
        <v>0</v>
      </c>
      <c r="CY329">
        <v>0</v>
      </c>
      <c r="CZ329">
        <v>0</v>
      </c>
      <c r="DA329">
        <v>0</v>
      </c>
      <c r="DB329">
        <v>0</v>
      </c>
      <c r="DC329">
        <v>0</v>
      </c>
      <c r="DD329">
        <v>0</v>
      </c>
      <c r="DE329">
        <v>0</v>
      </c>
      <c r="DF329">
        <v>0</v>
      </c>
      <c r="DG329">
        <v>0</v>
      </c>
      <c r="DH329">
        <v>0</v>
      </c>
      <c r="DI329">
        <v>0</v>
      </c>
      <c r="DJ329">
        <v>0</v>
      </c>
      <c r="DK329">
        <v>0</v>
      </c>
      <c r="DL329">
        <v>0</v>
      </c>
      <c r="DM329">
        <v>0</v>
      </c>
      <c r="DN329">
        <v>0</v>
      </c>
      <c r="DO329">
        <v>0</v>
      </c>
      <c r="DP329">
        <v>0</v>
      </c>
      <c r="DQ329">
        <v>0</v>
      </c>
      <c r="DR329">
        <v>0</v>
      </c>
      <c r="DS329">
        <v>0</v>
      </c>
      <c r="DT329">
        <v>0</v>
      </c>
      <c r="DU329">
        <v>0</v>
      </c>
      <c r="DV329">
        <v>0</v>
      </c>
      <c r="DW329">
        <v>0</v>
      </c>
      <c r="DX329">
        <v>0</v>
      </c>
      <c r="DY329">
        <v>0</v>
      </c>
      <c r="DZ329">
        <v>0</v>
      </c>
      <c r="EA329">
        <v>0</v>
      </c>
      <c r="EB329">
        <v>0</v>
      </c>
      <c r="EC329">
        <v>0</v>
      </c>
      <c r="ED329">
        <v>0</v>
      </c>
      <c r="EE329">
        <v>0</v>
      </c>
      <c r="EF329">
        <v>0</v>
      </c>
      <c r="EG329">
        <v>0</v>
      </c>
      <c r="EH329">
        <v>0</v>
      </c>
      <c r="EI329">
        <v>0</v>
      </c>
      <c r="EJ329">
        <v>0</v>
      </c>
      <c r="EK329">
        <v>0</v>
      </c>
      <c r="EL329">
        <v>0</v>
      </c>
      <c r="EM329">
        <v>0</v>
      </c>
      <c r="EN329">
        <v>0</v>
      </c>
      <c r="EO329">
        <v>0</v>
      </c>
      <c r="EP329">
        <v>0</v>
      </c>
      <c r="EQ329">
        <v>0</v>
      </c>
      <c r="ER329">
        <v>0</v>
      </c>
      <c r="ES329">
        <v>0</v>
      </c>
      <c r="ET329">
        <v>0</v>
      </c>
      <c r="EU329">
        <v>0</v>
      </c>
      <c r="EV329">
        <v>0</v>
      </c>
      <c r="EW329">
        <v>0</v>
      </c>
      <c r="EX329">
        <v>0</v>
      </c>
      <c r="EY329">
        <v>0</v>
      </c>
      <c r="EZ329">
        <v>0</v>
      </c>
      <c r="FA329">
        <v>0</v>
      </c>
      <c r="FB329">
        <v>0</v>
      </c>
      <c r="FC329">
        <v>0</v>
      </c>
      <c r="FD329">
        <v>0</v>
      </c>
      <c r="FE329">
        <v>0</v>
      </c>
      <c r="FF329">
        <v>0</v>
      </c>
      <c r="FG329">
        <v>0</v>
      </c>
      <c r="FH329">
        <v>0</v>
      </c>
      <c r="FI329">
        <v>0</v>
      </c>
      <c r="FJ329">
        <v>0</v>
      </c>
      <c r="FK329">
        <v>0</v>
      </c>
      <c r="FL329">
        <v>0</v>
      </c>
      <c r="FM329">
        <v>0</v>
      </c>
      <c r="FN329">
        <v>0</v>
      </c>
      <c r="FO329">
        <v>0</v>
      </c>
      <c r="FP329">
        <v>0</v>
      </c>
      <c r="FQ329">
        <v>0</v>
      </c>
      <c r="FR329">
        <v>0</v>
      </c>
      <c r="FS329">
        <v>0</v>
      </c>
    </row>
    <row r="330" spans="1:175" x14ac:dyDescent="0.2">
      <c r="A330" t="s">
        <v>195</v>
      </c>
      <c r="B330" t="s">
        <v>202</v>
      </c>
      <c r="C330">
        <v>42234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0</v>
      </c>
      <c r="BA330">
        <v>0</v>
      </c>
      <c r="BB330">
        <v>0</v>
      </c>
      <c r="BC330">
        <v>0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0</v>
      </c>
      <c r="BQ330">
        <v>0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0</v>
      </c>
      <c r="BX330">
        <v>0</v>
      </c>
      <c r="BY330">
        <v>0</v>
      </c>
      <c r="BZ330">
        <v>0</v>
      </c>
      <c r="CA330">
        <v>0</v>
      </c>
      <c r="CB330">
        <v>0</v>
      </c>
      <c r="CC330">
        <v>0</v>
      </c>
      <c r="CD330">
        <v>0</v>
      </c>
      <c r="CE330">
        <v>0</v>
      </c>
      <c r="CF330">
        <v>0</v>
      </c>
      <c r="CG330">
        <v>0</v>
      </c>
      <c r="CH330">
        <v>0</v>
      </c>
      <c r="CI330">
        <v>0</v>
      </c>
      <c r="CJ330">
        <v>0</v>
      </c>
      <c r="CK330">
        <v>0</v>
      </c>
      <c r="CL330">
        <v>0</v>
      </c>
      <c r="CM330">
        <v>0</v>
      </c>
      <c r="CN330">
        <v>0</v>
      </c>
      <c r="CO330">
        <v>0</v>
      </c>
      <c r="CP330">
        <v>0</v>
      </c>
      <c r="CQ330">
        <v>0</v>
      </c>
      <c r="CR330">
        <v>0</v>
      </c>
      <c r="CS330">
        <v>0</v>
      </c>
      <c r="CT330">
        <v>0</v>
      </c>
      <c r="CU330">
        <v>0</v>
      </c>
      <c r="CV330">
        <v>0</v>
      </c>
      <c r="CW330">
        <v>0</v>
      </c>
      <c r="CX330">
        <v>0</v>
      </c>
      <c r="CY330">
        <v>0</v>
      </c>
      <c r="CZ330">
        <v>0</v>
      </c>
      <c r="DA330">
        <v>0</v>
      </c>
      <c r="DB330">
        <v>0</v>
      </c>
      <c r="DC330">
        <v>0</v>
      </c>
      <c r="DD330">
        <v>0</v>
      </c>
      <c r="DE330">
        <v>0</v>
      </c>
      <c r="DF330">
        <v>0</v>
      </c>
      <c r="DG330">
        <v>0</v>
      </c>
      <c r="DH330">
        <v>0</v>
      </c>
      <c r="DI330">
        <v>0</v>
      </c>
      <c r="DJ330">
        <v>0</v>
      </c>
      <c r="DK330">
        <v>0</v>
      </c>
      <c r="DL330">
        <v>0</v>
      </c>
      <c r="DM330">
        <v>0</v>
      </c>
      <c r="DN330">
        <v>0</v>
      </c>
      <c r="DO330">
        <v>0</v>
      </c>
      <c r="DP330">
        <v>0</v>
      </c>
      <c r="DQ330">
        <v>0</v>
      </c>
      <c r="DR330">
        <v>0</v>
      </c>
      <c r="DS330">
        <v>0</v>
      </c>
      <c r="DT330">
        <v>0</v>
      </c>
      <c r="DU330">
        <v>0</v>
      </c>
      <c r="DV330">
        <v>0</v>
      </c>
      <c r="DW330">
        <v>0</v>
      </c>
      <c r="DX330">
        <v>0</v>
      </c>
      <c r="DY330">
        <v>0</v>
      </c>
      <c r="DZ330">
        <v>0</v>
      </c>
      <c r="EA330">
        <v>0</v>
      </c>
      <c r="EB330">
        <v>0</v>
      </c>
      <c r="EC330">
        <v>0</v>
      </c>
      <c r="ED330">
        <v>0</v>
      </c>
      <c r="EE330">
        <v>0</v>
      </c>
      <c r="EF330">
        <v>0</v>
      </c>
      <c r="EG330">
        <v>0</v>
      </c>
      <c r="EH330">
        <v>0</v>
      </c>
      <c r="EI330">
        <v>0</v>
      </c>
      <c r="EJ330">
        <v>0</v>
      </c>
      <c r="EK330">
        <v>0</v>
      </c>
      <c r="EL330">
        <v>0</v>
      </c>
      <c r="EM330">
        <v>0</v>
      </c>
      <c r="EN330">
        <v>0</v>
      </c>
      <c r="EO330">
        <v>0</v>
      </c>
      <c r="EP330">
        <v>0</v>
      </c>
      <c r="EQ330">
        <v>0</v>
      </c>
      <c r="ER330">
        <v>0</v>
      </c>
      <c r="ES330">
        <v>0</v>
      </c>
      <c r="ET330">
        <v>0</v>
      </c>
      <c r="EU330">
        <v>0</v>
      </c>
      <c r="EV330">
        <v>0</v>
      </c>
      <c r="EW330">
        <v>0</v>
      </c>
      <c r="EX330">
        <v>0</v>
      </c>
      <c r="EY330">
        <v>0</v>
      </c>
      <c r="EZ330">
        <v>0</v>
      </c>
      <c r="FA330">
        <v>0</v>
      </c>
      <c r="FB330">
        <v>0</v>
      </c>
      <c r="FC330">
        <v>0</v>
      </c>
      <c r="FD330">
        <v>0</v>
      </c>
      <c r="FE330">
        <v>0</v>
      </c>
      <c r="FF330">
        <v>0</v>
      </c>
      <c r="FG330">
        <v>0</v>
      </c>
      <c r="FH330">
        <v>0</v>
      </c>
      <c r="FI330">
        <v>0</v>
      </c>
      <c r="FJ330">
        <v>0</v>
      </c>
      <c r="FK330">
        <v>0</v>
      </c>
      <c r="FL330">
        <v>0</v>
      </c>
      <c r="FM330">
        <v>0</v>
      </c>
      <c r="FN330">
        <v>0</v>
      </c>
      <c r="FO330">
        <v>0</v>
      </c>
      <c r="FP330">
        <v>0</v>
      </c>
      <c r="FQ330">
        <v>0</v>
      </c>
      <c r="FR330">
        <v>0</v>
      </c>
      <c r="FS330">
        <v>0</v>
      </c>
    </row>
    <row r="331" spans="1:175" x14ac:dyDescent="0.2">
      <c r="A331" t="s">
        <v>195</v>
      </c>
      <c r="B331" t="s">
        <v>202</v>
      </c>
      <c r="C331">
        <v>42242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v>0</v>
      </c>
      <c r="BA331">
        <v>0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</v>
      </c>
      <c r="BX331">
        <v>0</v>
      </c>
      <c r="BY331">
        <v>0</v>
      </c>
      <c r="BZ331">
        <v>0</v>
      </c>
      <c r="CA331">
        <v>0</v>
      </c>
      <c r="CB331">
        <v>0</v>
      </c>
      <c r="CC331">
        <v>0</v>
      </c>
      <c r="CD331">
        <v>0</v>
      </c>
      <c r="CE331">
        <v>0</v>
      </c>
      <c r="CF331">
        <v>0</v>
      </c>
      <c r="CG331">
        <v>0</v>
      </c>
      <c r="CH331">
        <v>0</v>
      </c>
      <c r="CI331">
        <v>0</v>
      </c>
      <c r="CJ331">
        <v>0</v>
      </c>
      <c r="CK331">
        <v>0</v>
      </c>
      <c r="CL331">
        <v>0</v>
      </c>
      <c r="CM331">
        <v>0</v>
      </c>
      <c r="CN331">
        <v>0</v>
      </c>
      <c r="CO331">
        <v>0</v>
      </c>
      <c r="CP331">
        <v>0</v>
      </c>
      <c r="CQ331">
        <v>0</v>
      </c>
      <c r="CR331">
        <v>0</v>
      </c>
      <c r="CS331">
        <v>0</v>
      </c>
      <c r="CT331">
        <v>0</v>
      </c>
      <c r="CU331">
        <v>0</v>
      </c>
      <c r="CV331">
        <v>0</v>
      </c>
      <c r="CW331">
        <v>0</v>
      </c>
      <c r="CX331">
        <v>0</v>
      </c>
      <c r="CY331">
        <v>0</v>
      </c>
      <c r="CZ331">
        <v>0</v>
      </c>
      <c r="DA331">
        <v>0</v>
      </c>
      <c r="DB331">
        <v>0</v>
      </c>
      <c r="DC331">
        <v>0</v>
      </c>
      <c r="DD331">
        <v>0</v>
      </c>
      <c r="DE331">
        <v>0</v>
      </c>
      <c r="DF331">
        <v>0</v>
      </c>
      <c r="DG331">
        <v>0</v>
      </c>
      <c r="DH331">
        <v>0</v>
      </c>
      <c r="DI331">
        <v>0</v>
      </c>
      <c r="DJ331">
        <v>0</v>
      </c>
      <c r="DK331">
        <v>0</v>
      </c>
      <c r="DL331">
        <v>0</v>
      </c>
      <c r="DM331">
        <v>0</v>
      </c>
      <c r="DN331">
        <v>0</v>
      </c>
      <c r="DO331">
        <v>0</v>
      </c>
      <c r="DP331">
        <v>0</v>
      </c>
      <c r="DQ331">
        <v>0</v>
      </c>
      <c r="DR331">
        <v>0</v>
      </c>
      <c r="DS331">
        <v>0</v>
      </c>
      <c r="DT331">
        <v>0</v>
      </c>
      <c r="DU331">
        <v>0</v>
      </c>
      <c r="DV331">
        <v>0</v>
      </c>
      <c r="DW331">
        <v>0</v>
      </c>
      <c r="DX331">
        <v>0</v>
      </c>
      <c r="DY331">
        <v>0</v>
      </c>
      <c r="DZ331">
        <v>0</v>
      </c>
      <c r="EA331">
        <v>0</v>
      </c>
      <c r="EB331">
        <v>0</v>
      </c>
      <c r="EC331">
        <v>0</v>
      </c>
      <c r="ED331">
        <v>0</v>
      </c>
      <c r="EE331">
        <v>0</v>
      </c>
      <c r="EF331">
        <v>0</v>
      </c>
      <c r="EG331">
        <v>0</v>
      </c>
      <c r="EH331">
        <v>0</v>
      </c>
      <c r="EI331">
        <v>0</v>
      </c>
      <c r="EJ331">
        <v>0</v>
      </c>
      <c r="EK331">
        <v>0</v>
      </c>
      <c r="EL331">
        <v>0</v>
      </c>
      <c r="EM331">
        <v>0</v>
      </c>
      <c r="EN331">
        <v>0</v>
      </c>
      <c r="EO331">
        <v>0</v>
      </c>
      <c r="EP331">
        <v>0</v>
      </c>
      <c r="EQ331">
        <v>0</v>
      </c>
      <c r="ER331">
        <v>0</v>
      </c>
      <c r="ES331">
        <v>0</v>
      </c>
      <c r="ET331">
        <v>0</v>
      </c>
      <c r="EU331">
        <v>0</v>
      </c>
      <c r="EV331">
        <v>0</v>
      </c>
      <c r="EW331">
        <v>0</v>
      </c>
      <c r="EX331">
        <v>0</v>
      </c>
      <c r="EY331">
        <v>0</v>
      </c>
      <c r="EZ331">
        <v>0</v>
      </c>
      <c r="FA331">
        <v>0</v>
      </c>
      <c r="FB331">
        <v>0</v>
      </c>
      <c r="FC331">
        <v>0</v>
      </c>
      <c r="FD331">
        <v>0</v>
      </c>
      <c r="FE331">
        <v>0</v>
      </c>
      <c r="FF331">
        <v>0</v>
      </c>
      <c r="FG331">
        <v>0</v>
      </c>
      <c r="FH331">
        <v>0</v>
      </c>
      <c r="FI331">
        <v>0</v>
      </c>
      <c r="FJ331">
        <v>0</v>
      </c>
      <c r="FK331">
        <v>0</v>
      </c>
      <c r="FL331">
        <v>0</v>
      </c>
      <c r="FM331">
        <v>0</v>
      </c>
      <c r="FN331">
        <v>0</v>
      </c>
      <c r="FO331">
        <v>0</v>
      </c>
      <c r="FP331">
        <v>0</v>
      </c>
      <c r="FQ331">
        <v>0</v>
      </c>
      <c r="FR331">
        <v>0</v>
      </c>
      <c r="FS331">
        <v>0</v>
      </c>
    </row>
    <row r="332" spans="1:175" x14ac:dyDescent="0.2">
      <c r="A332" t="s">
        <v>195</v>
      </c>
      <c r="B332" t="s">
        <v>202</v>
      </c>
      <c r="C332">
        <v>42243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0</v>
      </c>
      <c r="AZ332">
        <v>0</v>
      </c>
      <c r="BA332">
        <v>0</v>
      </c>
      <c r="BB332">
        <v>0</v>
      </c>
      <c r="BC332">
        <v>0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0</v>
      </c>
      <c r="BQ332">
        <v>0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0</v>
      </c>
      <c r="BX332">
        <v>0</v>
      </c>
      <c r="BY332">
        <v>0</v>
      </c>
      <c r="BZ332">
        <v>0</v>
      </c>
      <c r="CA332">
        <v>0</v>
      </c>
      <c r="CB332">
        <v>0</v>
      </c>
      <c r="CC332">
        <v>0</v>
      </c>
      <c r="CD332">
        <v>0</v>
      </c>
      <c r="CE332">
        <v>0</v>
      </c>
      <c r="CF332">
        <v>0</v>
      </c>
      <c r="CG332">
        <v>0</v>
      </c>
      <c r="CH332">
        <v>0</v>
      </c>
      <c r="CI332">
        <v>0</v>
      </c>
      <c r="CJ332">
        <v>0</v>
      </c>
      <c r="CK332">
        <v>0</v>
      </c>
      <c r="CL332">
        <v>0</v>
      </c>
      <c r="CM332">
        <v>0</v>
      </c>
      <c r="CN332">
        <v>0</v>
      </c>
      <c r="CO332">
        <v>0</v>
      </c>
      <c r="CP332">
        <v>0</v>
      </c>
      <c r="CQ332">
        <v>0</v>
      </c>
      <c r="CR332">
        <v>0</v>
      </c>
      <c r="CS332">
        <v>0</v>
      </c>
      <c r="CT332">
        <v>0</v>
      </c>
      <c r="CU332">
        <v>0</v>
      </c>
      <c r="CV332">
        <v>0</v>
      </c>
      <c r="CW332">
        <v>0</v>
      </c>
      <c r="CX332">
        <v>0</v>
      </c>
      <c r="CY332">
        <v>0</v>
      </c>
      <c r="CZ332">
        <v>0</v>
      </c>
      <c r="DA332">
        <v>0</v>
      </c>
      <c r="DB332">
        <v>0</v>
      </c>
      <c r="DC332">
        <v>0</v>
      </c>
      <c r="DD332">
        <v>0</v>
      </c>
      <c r="DE332">
        <v>0</v>
      </c>
      <c r="DF332">
        <v>0</v>
      </c>
      <c r="DG332">
        <v>0</v>
      </c>
      <c r="DH332">
        <v>0</v>
      </c>
      <c r="DI332">
        <v>0</v>
      </c>
      <c r="DJ332">
        <v>0</v>
      </c>
      <c r="DK332">
        <v>0</v>
      </c>
      <c r="DL332">
        <v>0</v>
      </c>
      <c r="DM332">
        <v>0</v>
      </c>
      <c r="DN332">
        <v>0</v>
      </c>
      <c r="DO332">
        <v>0</v>
      </c>
      <c r="DP332">
        <v>0</v>
      </c>
      <c r="DQ332">
        <v>0</v>
      </c>
      <c r="DR332">
        <v>0</v>
      </c>
      <c r="DS332">
        <v>0</v>
      </c>
      <c r="DT332">
        <v>0</v>
      </c>
      <c r="DU332">
        <v>0</v>
      </c>
      <c r="DV332">
        <v>0</v>
      </c>
      <c r="DW332">
        <v>0</v>
      </c>
      <c r="DX332">
        <v>0</v>
      </c>
      <c r="DY332">
        <v>0</v>
      </c>
      <c r="DZ332">
        <v>0</v>
      </c>
      <c r="EA332">
        <v>0</v>
      </c>
      <c r="EB332">
        <v>0</v>
      </c>
      <c r="EC332">
        <v>0</v>
      </c>
      <c r="ED332">
        <v>0</v>
      </c>
      <c r="EE332">
        <v>0</v>
      </c>
      <c r="EF332">
        <v>0</v>
      </c>
      <c r="EG332">
        <v>0</v>
      </c>
      <c r="EH332">
        <v>0</v>
      </c>
      <c r="EI332">
        <v>0</v>
      </c>
      <c r="EJ332">
        <v>0</v>
      </c>
      <c r="EK332">
        <v>0</v>
      </c>
      <c r="EL332">
        <v>0</v>
      </c>
      <c r="EM332">
        <v>0</v>
      </c>
      <c r="EN332">
        <v>0</v>
      </c>
      <c r="EO332">
        <v>0</v>
      </c>
      <c r="EP332">
        <v>0</v>
      </c>
      <c r="EQ332">
        <v>0</v>
      </c>
      <c r="ER332">
        <v>0</v>
      </c>
      <c r="ES332">
        <v>0</v>
      </c>
      <c r="ET332">
        <v>0</v>
      </c>
      <c r="EU332">
        <v>0</v>
      </c>
      <c r="EV332">
        <v>0</v>
      </c>
      <c r="EW332">
        <v>0</v>
      </c>
      <c r="EX332">
        <v>0</v>
      </c>
      <c r="EY332">
        <v>0</v>
      </c>
      <c r="EZ332">
        <v>0</v>
      </c>
      <c r="FA332">
        <v>0</v>
      </c>
      <c r="FB332">
        <v>0</v>
      </c>
      <c r="FC332">
        <v>0</v>
      </c>
      <c r="FD332">
        <v>0</v>
      </c>
      <c r="FE332">
        <v>0</v>
      </c>
      <c r="FF332">
        <v>0</v>
      </c>
      <c r="FG332">
        <v>0</v>
      </c>
      <c r="FH332">
        <v>0</v>
      </c>
      <c r="FI332">
        <v>0</v>
      </c>
      <c r="FJ332">
        <v>0</v>
      </c>
      <c r="FK332">
        <v>0</v>
      </c>
      <c r="FL332">
        <v>0</v>
      </c>
      <c r="FM332">
        <v>0</v>
      </c>
      <c r="FN332">
        <v>0</v>
      </c>
      <c r="FO332">
        <v>0</v>
      </c>
      <c r="FP332">
        <v>0</v>
      </c>
      <c r="FQ332">
        <v>0</v>
      </c>
      <c r="FR332">
        <v>0</v>
      </c>
      <c r="FS332">
        <v>0</v>
      </c>
    </row>
    <row r="333" spans="1:175" x14ac:dyDescent="0.2">
      <c r="A333" t="s">
        <v>195</v>
      </c>
      <c r="B333" t="s">
        <v>202</v>
      </c>
      <c r="C333">
        <v>42244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0</v>
      </c>
      <c r="AX333">
        <v>0</v>
      </c>
      <c r="AY333">
        <v>0</v>
      </c>
      <c r="AZ333">
        <v>0</v>
      </c>
      <c r="BA333">
        <v>0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0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0</v>
      </c>
      <c r="BX333">
        <v>0</v>
      </c>
      <c r="BY333">
        <v>0</v>
      </c>
      <c r="BZ333">
        <v>0</v>
      </c>
      <c r="CA333">
        <v>0</v>
      </c>
      <c r="CB333">
        <v>0</v>
      </c>
      <c r="CC333">
        <v>0</v>
      </c>
      <c r="CD333">
        <v>0</v>
      </c>
      <c r="CE333">
        <v>0</v>
      </c>
      <c r="CF333">
        <v>0</v>
      </c>
      <c r="CG333">
        <v>0</v>
      </c>
      <c r="CH333">
        <v>0</v>
      </c>
      <c r="CI333">
        <v>0</v>
      </c>
      <c r="CJ333">
        <v>0</v>
      </c>
      <c r="CK333">
        <v>0</v>
      </c>
      <c r="CL333">
        <v>0</v>
      </c>
      <c r="CM333">
        <v>0</v>
      </c>
      <c r="CN333">
        <v>0</v>
      </c>
      <c r="CO333">
        <v>0</v>
      </c>
      <c r="CP333">
        <v>0</v>
      </c>
      <c r="CQ333">
        <v>0</v>
      </c>
      <c r="CR333">
        <v>0</v>
      </c>
      <c r="CS333">
        <v>0</v>
      </c>
      <c r="CT333">
        <v>0</v>
      </c>
      <c r="CU333">
        <v>0</v>
      </c>
      <c r="CV333">
        <v>0</v>
      </c>
      <c r="CW333">
        <v>0</v>
      </c>
      <c r="CX333">
        <v>0</v>
      </c>
      <c r="CY333">
        <v>0</v>
      </c>
      <c r="CZ333">
        <v>0</v>
      </c>
      <c r="DA333">
        <v>0</v>
      </c>
      <c r="DB333">
        <v>0</v>
      </c>
      <c r="DC333">
        <v>0</v>
      </c>
      <c r="DD333">
        <v>0</v>
      </c>
      <c r="DE333">
        <v>0</v>
      </c>
      <c r="DF333">
        <v>0</v>
      </c>
      <c r="DG333">
        <v>0</v>
      </c>
      <c r="DH333">
        <v>0</v>
      </c>
      <c r="DI333">
        <v>0</v>
      </c>
      <c r="DJ333">
        <v>0</v>
      </c>
      <c r="DK333">
        <v>0</v>
      </c>
      <c r="DL333">
        <v>0</v>
      </c>
      <c r="DM333">
        <v>0</v>
      </c>
      <c r="DN333">
        <v>0</v>
      </c>
      <c r="DO333">
        <v>0</v>
      </c>
      <c r="DP333">
        <v>0</v>
      </c>
      <c r="DQ333">
        <v>0</v>
      </c>
      <c r="DR333">
        <v>0</v>
      </c>
      <c r="DS333">
        <v>0</v>
      </c>
      <c r="DT333">
        <v>0</v>
      </c>
      <c r="DU333">
        <v>0</v>
      </c>
      <c r="DV333">
        <v>0</v>
      </c>
      <c r="DW333">
        <v>0</v>
      </c>
      <c r="DX333">
        <v>0</v>
      </c>
      <c r="DY333">
        <v>0</v>
      </c>
      <c r="DZ333">
        <v>0</v>
      </c>
      <c r="EA333">
        <v>0</v>
      </c>
      <c r="EB333">
        <v>0</v>
      </c>
      <c r="EC333">
        <v>0</v>
      </c>
      <c r="ED333">
        <v>0</v>
      </c>
      <c r="EE333">
        <v>0</v>
      </c>
      <c r="EF333">
        <v>0</v>
      </c>
      <c r="EG333">
        <v>0</v>
      </c>
      <c r="EH333">
        <v>0</v>
      </c>
      <c r="EI333">
        <v>0</v>
      </c>
      <c r="EJ333">
        <v>0</v>
      </c>
      <c r="EK333">
        <v>0</v>
      </c>
      <c r="EL333">
        <v>0</v>
      </c>
      <c r="EM333">
        <v>0</v>
      </c>
      <c r="EN333">
        <v>0</v>
      </c>
      <c r="EO333">
        <v>0</v>
      </c>
      <c r="EP333">
        <v>0</v>
      </c>
      <c r="EQ333">
        <v>0</v>
      </c>
      <c r="ER333">
        <v>0</v>
      </c>
      <c r="ES333">
        <v>0</v>
      </c>
      <c r="ET333">
        <v>0</v>
      </c>
      <c r="EU333">
        <v>0</v>
      </c>
      <c r="EV333">
        <v>0</v>
      </c>
      <c r="EW333">
        <v>0</v>
      </c>
      <c r="EX333">
        <v>0</v>
      </c>
      <c r="EY333">
        <v>0</v>
      </c>
      <c r="EZ333">
        <v>0</v>
      </c>
      <c r="FA333">
        <v>0</v>
      </c>
      <c r="FB333">
        <v>0</v>
      </c>
      <c r="FC333">
        <v>0</v>
      </c>
      <c r="FD333">
        <v>0</v>
      </c>
      <c r="FE333">
        <v>0</v>
      </c>
      <c r="FF333">
        <v>0</v>
      </c>
      <c r="FG333">
        <v>0</v>
      </c>
      <c r="FH333">
        <v>0</v>
      </c>
      <c r="FI333">
        <v>0</v>
      </c>
      <c r="FJ333">
        <v>0</v>
      </c>
      <c r="FK333">
        <v>0</v>
      </c>
      <c r="FL333">
        <v>0</v>
      </c>
      <c r="FM333">
        <v>0</v>
      </c>
      <c r="FN333">
        <v>0</v>
      </c>
      <c r="FO333">
        <v>0</v>
      </c>
      <c r="FP333">
        <v>0</v>
      </c>
      <c r="FQ333">
        <v>0</v>
      </c>
      <c r="FR333">
        <v>0</v>
      </c>
      <c r="FS333">
        <v>0</v>
      </c>
    </row>
    <row r="334" spans="1:175" x14ac:dyDescent="0.2">
      <c r="A334" t="s">
        <v>195</v>
      </c>
      <c r="B334" t="s">
        <v>202</v>
      </c>
      <c r="C334">
        <v>42256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0</v>
      </c>
      <c r="BC334">
        <v>0</v>
      </c>
      <c r="BD334">
        <v>0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  <c r="BX334">
        <v>0</v>
      </c>
      <c r="BY334">
        <v>0</v>
      </c>
      <c r="BZ334">
        <v>0</v>
      </c>
      <c r="CA334">
        <v>0</v>
      </c>
      <c r="CB334">
        <v>0</v>
      </c>
      <c r="CC334">
        <v>0</v>
      </c>
      <c r="CD334">
        <v>0</v>
      </c>
      <c r="CE334">
        <v>0</v>
      </c>
      <c r="CF334">
        <v>0</v>
      </c>
      <c r="CG334">
        <v>0</v>
      </c>
      <c r="CH334">
        <v>0</v>
      </c>
      <c r="CI334">
        <v>0</v>
      </c>
      <c r="CJ334">
        <v>0</v>
      </c>
      <c r="CK334">
        <v>0</v>
      </c>
      <c r="CL334">
        <v>0</v>
      </c>
      <c r="CM334">
        <v>0</v>
      </c>
      <c r="CN334">
        <v>0</v>
      </c>
      <c r="CO334">
        <v>0</v>
      </c>
      <c r="CP334">
        <v>0</v>
      </c>
      <c r="CQ334">
        <v>0</v>
      </c>
      <c r="CR334">
        <v>0</v>
      </c>
      <c r="CS334">
        <v>0</v>
      </c>
      <c r="CT334">
        <v>0</v>
      </c>
      <c r="CU334">
        <v>0</v>
      </c>
      <c r="CV334">
        <v>0</v>
      </c>
      <c r="CW334">
        <v>0</v>
      </c>
      <c r="CX334">
        <v>0</v>
      </c>
      <c r="CY334">
        <v>0</v>
      </c>
      <c r="CZ334">
        <v>0</v>
      </c>
      <c r="DA334">
        <v>0</v>
      </c>
      <c r="DB334">
        <v>0</v>
      </c>
      <c r="DC334">
        <v>0</v>
      </c>
      <c r="DD334">
        <v>0</v>
      </c>
      <c r="DE334">
        <v>0</v>
      </c>
      <c r="DF334">
        <v>0</v>
      </c>
      <c r="DG334">
        <v>0</v>
      </c>
      <c r="DH334">
        <v>0</v>
      </c>
      <c r="DI334">
        <v>0</v>
      </c>
      <c r="DJ334">
        <v>0</v>
      </c>
      <c r="DK334">
        <v>0</v>
      </c>
      <c r="DL334">
        <v>0</v>
      </c>
      <c r="DM334">
        <v>0</v>
      </c>
      <c r="DN334">
        <v>0</v>
      </c>
      <c r="DO334">
        <v>0</v>
      </c>
      <c r="DP334">
        <v>0</v>
      </c>
      <c r="DQ334">
        <v>0</v>
      </c>
      <c r="DR334">
        <v>0</v>
      </c>
      <c r="DS334">
        <v>0</v>
      </c>
      <c r="DT334">
        <v>0</v>
      </c>
      <c r="DU334">
        <v>0</v>
      </c>
      <c r="DV334">
        <v>0</v>
      </c>
      <c r="DW334">
        <v>0</v>
      </c>
      <c r="DX334">
        <v>0</v>
      </c>
      <c r="DY334">
        <v>0</v>
      </c>
      <c r="DZ334">
        <v>0</v>
      </c>
      <c r="EA334">
        <v>0</v>
      </c>
      <c r="EB334">
        <v>0</v>
      </c>
      <c r="EC334">
        <v>0</v>
      </c>
      <c r="ED334">
        <v>0</v>
      </c>
      <c r="EE334">
        <v>0</v>
      </c>
      <c r="EF334">
        <v>0</v>
      </c>
      <c r="EG334">
        <v>0</v>
      </c>
      <c r="EH334">
        <v>0</v>
      </c>
      <c r="EI334">
        <v>0</v>
      </c>
      <c r="EJ334">
        <v>0</v>
      </c>
      <c r="EK334">
        <v>0</v>
      </c>
      <c r="EL334">
        <v>0</v>
      </c>
      <c r="EM334">
        <v>0</v>
      </c>
      <c r="EN334">
        <v>0</v>
      </c>
      <c r="EO334">
        <v>0</v>
      </c>
      <c r="EP334">
        <v>0</v>
      </c>
      <c r="EQ334">
        <v>0</v>
      </c>
      <c r="ER334">
        <v>0</v>
      </c>
      <c r="ES334">
        <v>0</v>
      </c>
      <c r="ET334">
        <v>0</v>
      </c>
      <c r="EU334">
        <v>0</v>
      </c>
      <c r="EV334">
        <v>0</v>
      </c>
      <c r="EW334">
        <v>0</v>
      </c>
      <c r="EX334">
        <v>0</v>
      </c>
      <c r="EY334">
        <v>0</v>
      </c>
      <c r="EZ334">
        <v>0</v>
      </c>
      <c r="FA334">
        <v>0</v>
      </c>
      <c r="FB334">
        <v>0</v>
      </c>
      <c r="FC334">
        <v>0</v>
      </c>
      <c r="FD334">
        <v>0</v>
      </c>
      <c r="FE334">
        <v>0</v>
      </c>
      <c r="FF334">
        <v>0</v>
      </c>
      <c r="FG334">
        <v>0</v>
      </c>
      <c r="FH334">
        <v>0</v>
      </c>
      <c r="FI334">
        <v>0</v>
      </c>
      <c r="FJ334">
        <v>0</v>
      </c>
      <c r="FK334">
        <v>0</v>
      </c>
      <c r="FL334">
        <v>0</v>
      </c>
      <c r="FM334">
        <v>0</v>
      </c>
      <c r="FN334">
        <v>0</v>
      </c>
      <c r="FO334">
        <v>0</v>
      </c>
      <c r="FP334">
        <v>0</v>
      </c>
      <c r="FQ334">
        <v>0</v>
      </c>
      <c r="FR334">
        <v>0</v>
      </c>
      <c r="FS334">
        <v>0</v>
      </c>
    </row>
    <row r="335" spans="1:175" x14ac:dyDescent="0.2">
      <c r="A335" t="s">
        <v>195</v>
      </c>
      <c r="B335" t="s">
        <v>202</v>
      </c>
      <c r="C335">
        <v>42257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0</v>
      </c>
      <c r="AX335">
        <v>0</v>
      </c>
      <c r="AY335">
        <v>0</v>
      </c>
      <c r="AZ335">
        <v>0</v>
      </c>
      <c r="BA335">
        <v>0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0</v>
      </c>
      <c r="BX335">
        <v>0</v>
      </c>
      <c r="BY335">
        <v>0</v>
      </c>
      <c r="BZ335">
        <v>0</v>
      </c>
      <c r="CA335">
        <v>0</v>
      </c>
      <c r="CB335">
        <v>0</v>
      </c>
      <c r="CC335">
        <v>0</v>
      </c>
      <c r="CD335">
        <v>0</v>
      </c>
      <c r="CE335">
        <v>0</v>
      </c>
      <c r="CF335">
        <v>0</v>
      </c>
      <c r="CG335">
        <v>0</v>
      </c>
      <c r="CH335">
        <v>0</v>
      </c>
      <c r="CI335">
        <v>0</v>
      </c>
      <c r="CJ335">
        <v>0</v>
      </c>
      <c r="CK335">
        <v>0</v>
      </c>
      <c r="CL335">
        <v>0</v>
      </c>
      <c r="CM335">
        <v>0</v>
      </c>
      <c r="CN335">
        <v>0</v>
      </c>
      <c r="CO335">
        <v>0</v>
      </c>
      <c r="CP335">
        <v>0</v>
      </c>
      <c r="CQ335">
        <v>0</v>
      </c>
      <c r="CR335">
        <v>0</v>
      </c>
      <c r="CS335">
        <v>0</v>
      </c>
      <c r="CT335">
        <v>0</v>
      </c>
      <c r="CU335">
        <v>0</v>
      </c>
      <c r="CV335">
        <v>0</v>
      </c>
      <c r="CW335">
        <v>0</v>
      </c>
      <c r="CX335">
        <v>0</v>
      </c>
      <c r="CY335">
        <v>0</v>
      </c>
      <c r="CZ335">
        <v>0</v>
      </c>
      <c r="DA335">
        <v>0</v>
      </c>
      <c r="DB335">
        <v>0</v>
      </c>
      <c r="DC335">
        <v>0</v>
      </c>
      <c r="DD335">
        <v>0</v>
      </c>
      <c r="DE335">
        <v>0</v>
      </c>
      <c r="DF335">
        <v>0</v>
      </c>
      <c r="DG335">
        <v>0</v>
      </c>
      <c r="DH335">
        <v>0</v>
      </c>
      <c r="DI335">
        <v>0</v>
      </c>
      <c r="DJ335">
        <v>0</v>
      </c>
      <c r="DK335">
        <v>0</v>
      </c>
      <c r="DL335">
        <v>0</v>
      </c>
      <c r="DM335">
        <v>0</v>
      </c>
      <c r="DN335">
        <v>0</v>
      </c>
      <c r="DO335">
        <v>0</v>
      </c>
      <c r="DP335">
        <v>0</v>
      </c>
      <c r="DQ335">
        <v>0</v>
      </c>
      <c r="DR335">
        <v>0</v>
      </c>
      <c r="DS335">
        <v>0</v>
      </c>
      <c r="DT335">
        <v>0</v>
      </c>
      <c r="DU335">
        <v>0</v>
      </c>
      <c r="DV335">
        <v>0</v>
      </c>
      <c r="DW335">
        <v>0</v>
      </c>
      <c r="DX335">
        <v>0</v>
      </c>
      <c r="DY335">
        <v>0</v>
      </c>
      <c r="DZ335">
        <v>0</v>
      </c>
      <c r="EA335">
        <v>0</v>
      </c>
      <c r="EB335">
        <v>0</v>
      </c>
      <c r="EC335">
        <v>0</v>
      </c>
      <c r="ED335">
        <v>0</v>
      </c>
      <c r="EE335">
        <v>0</v>
      </c>
      <c r="EF335">
        <v>0</v>
      </c>
      <c r="EG335">
        <v>0</v>
      </c>
      <c r="EH335">
        <v>0</v>
      </c>
      <c r="EI335">
        <v>0</v>
      </c>
      <c r="EJ335">
        <v>0</v>
      </c>
      <c r="EK335">
        <v>0</v>
      </c>
      <c r="EL335">
        <v>0</v>
      </c>
      <c r="EM335">
        <v>0</v>
      </c>
      <c r="EN335">
        <v>0</v>
      </c>
      <c r="EO335">
        <v>0</v>
      </c>
      <c r="EP335">
        <v>0</v>
      </c>
      <c r="EQ335">
        <v>0</v>
      </c>
      <c r="ER335">
        <v>0</v>
      </c>
      <c r="ES335">
        <v>0</v>
      </c>
      <c r="ET335">
        <v>0</v>
      </c>
      <c r="EU335">
        <v>0</v>
      </c>
      <c r="EV335">
        <v>0</v>
      </c>
      <c r="EW335">
        <v>0</v>
      </c>
      <c r="EX335">
        <v>0</v>
      </c>
      <c r="EY335">
        <v>0</v>
      </c>
      <c r="EZ335">
        <v>0</v>
      </c>
      <c r="FA335">
        <v>0</v>
      </c>
      <c r="FB335">
        <v>0</v>
      </c>
      <c r="FC335">
        <v>0</v>
      </c>
      <c r="FD335">
        <v>0</v>
      </c>
      <c r="FE335">
        <v>0</v>
      </c>
      <c r="FF335">
        <v>0</v>
      </c>
      <c r="FG335">
        <v>0</v>
      </c>
      <c r="FH335">
        <v>0</v>
      </c>
      <c r="FI335">
        <v>0</v>
      </c>
      <c r="FJ335">
        <v>0</v>
      </c>
      <c r="FK335">
        <v>0</v>
      </c>
      <c r="FL335">
        <v>0</v>
      </c>
      <c r="FM335">
        <v>0</v>
      </c>
      <c r="FN335">
        <v>0</v>
      </c>
      <c r="FO335">
        <v>0</v>
      </c>
      <c r="FP335">
        <v>0</v>
      </c>
      <c r="FQ335">
        <v>0</v>
      </c>
      <c r="FR335">
        <v>0</v>
      </c>
      <c r="FS335">
        <v>0</v>
      </c>
    </row>
    <row r="336" spans="1:175" x14ac:dyDescent="0.2">
      <c r="A336" t="s">
        <v>195</v>
      </c>
      <c r="B336" t="s">
        <v>202</v>
      </c>
      <c r="C336">
        <v>42258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0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0</v>
      </c>
      <c r="BN336">
        <v>0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0</v>
      </c>
      <c r="BX336">
        <v>0</v>
      </c>
      <c r="BY336">
        <v>0</v>
      </c>
      <c r="BZ336">
        <v>0</v>
      </c>
      <c r="CA336">
        <v>0</v>
      </c>
      <c r="CB336">
        <v>0</v>
      </c>
      <c r="CC336">
        <v>0</v>
      </c>
      <c r="CD336">
        <v>0</v>
      </c>
      <c r="CE336">
        <v>0</v>
      </c>
      <c r="CF336">
        <v>0</v>
      </c>
      <c r="CG336">
        <v>0</v>
      </c>
      <c r="CH336">
        <v>0</v>
      </c>
      <c r="CI336">
        <v>0</v>
      </c>
      <c r="CJ336">
        <v>0</v>
      </c>
      <c r="CK336">
        <v>0</v>
      </c>
      <c r="CL336">
        <v>0</v>
      </c>
      <c r="CM336">
        <v>0</v>
      </c>
      <c r="CN336">
        <v>0</v>
      </c>
      <c r="CO336">
        <v>0</v>
      </c>
      <c r="CP336">
        <v>0</v>
      </c>
      <c r="CQ336">
        <v>0</v>
      </c>
      <c r="CR336">
        <v>0</v>
      </c>
      <c r="CS336">
        <v>0</v>
      </c>
      <c r="CT336">
        <v>0</v>
      </c>
      <c r="CU336">
        <v>0</v>
      </c>
      <c r="CV336">
        <v>0</v>
      </c>
      <c r="CW336">
        <v>0</v>
      </c>
      <c r="CX336">
        <v>0</v>
      </c>
      <c r="CY336">
        <v>0</v>
      </c>
      <c r="CZ336">
        <v>0</v>
      </c>
      <c r="DA336">
        <v>0</v>
      </c>
      <c r="DB336">
        <v>0</v>
      </c>
      <c r="DC336">
        <v>0</v>
      </c>
      <c r="DD336">
        <v>0</v>
      </c>
      <c r="DE336">
        <v>0</v>
      </c>
      <c r="DF336">
        <v>0</v>
      </c>
      <c r="DG336">
        <v>0</v>
      </c>
      <c r="DH336">
        <v>0</v>
      </c>
      <c r="DI336">
        <v>0</v>
      </c>
      <c r="DJ336">
        <v>0</v>
      </c>
      <c r="DK336">
        <v>0</v>
      </c>
      <c r="DL336">
        <v>0</v>
      </c>
      <c r="DM336">
        <v>0</v>
      </c>
      <c r="DN336">
        <v>0</v>
      </c>
      <c r="DO336">
        <v>0</v>
      </c>
      <c r="DP336">
        <v>0</v>
      </c>
      <c r="DQ336">
        <v>0</v>
      </c>
      <c r="DR336">
        <v>0</v>
      </c>
      <c r="DS336">
        <v>0</v>
      </c>
      <c r="DT336">
        <v>0</v>
      </c>
      <c r="DU336">
        <v>0</v>
      </c>
      <c r="DV336">
        <v>0</v>
      </c>
      <c r="DW336">
        <v>0</v>
      </c>
      <c r="DX336">
        <v>0</v>
      </c>
      <c r="DY336">
        <v>0</v>
      </c>
      <c r="DZ336">
        <v>0</v>
      </c>
      <c r="EA336">
        <v>0</v>
      </c>
      <c r="EB336">
        <v>0</v>
      </c>
      <c r="EC336">
        <v>0</v>
      </c>
      <c r="ED336">
        <v>0</v>
      </c>
      <c r="EE336">
        <v>0</v>
      </c>
      <c r="EF336">
        <v>0</v>
      </c>
      <c r="EG336">
        <v>0</v>
      </c>
      <c r="EH336">
        <v>0</v>
      </c>
      <c r="EI336">
        <v>0</v>
      </c>
      <c r="EJ336">
        <v>0</v>
      </c>
      <c r="EK336">
        <v>0</v>
      </c>
      <c r="EL336">
        <v>0</v>
      </c>
      <c r="EM336">
        <v>0</v>
      </c>
      <c r="EN336">
        <v>0</v>
      </c>
      <c r="EO336">
        <v>0</v>
      </c>
      <c r="EP336">
        <v>0</v>
      </c>
      <c r="EQ336">
        <v>0</v>
      </c>
      <c r="ER336">
        <v>0</v>
      </c>
      <c r="ES336">
        <v>0</v>
      </c>
      <c r="ET336">
        <v>0</v>
      </c>
      <c r="EU336">
        <v>0</v>
      </c>
      <c r="EV336">
        <v>0</v>
      </c>
      <c r="EW336">
        <v>0</v>
      </c>
      <c r="EX336">
        <v>0</v>
      </c>
      <c r="EY336">
        <v>0</v>
      </c>
      <c r="EZ336">
        <v>0</v>
      </c>
      <c r="FA336">
        <v>0</v>
      </c>
      <c r="FB336">
        <v>0</v>
      </c>
      <c r="FC336">
        <v>0</v>
      </c>
      <c r="FD336">
        <v>0</v>
      </c>
      <c r="FE336">
        <v>0</v>
      </c>
      <c r="FF336">
        <v>0</v>
      </c>
      <c r="FG336">
        <v>0</v>
      </c>
      <c r="FH336">
        <v>0</v>
      </c>
      <c r="FI336">
        <v>0</v>
      </c>
      <c r="FJ336">
        <v>0</v>
      </c>
      <c r="FK336">
        <v>0</v>
      </c>
      <c r="FL336">
        <v>0</v>
      </c>
      <c r="FM336">
        <v>0</v>
      </c>
      <c r="FN336">
        <v>0</v>
      </c>
      <c r="FO336">
        <v>0</v>
      </c>
      <c r="FP336">
        <v>0</v>
      </c>
      <c r="FQ336">
        <v>0</v>
      </c>
      <c r="FR336">
        <v>0</v>
      </c>
      <c r="FS336">
        <v>0</v>
      </c>
    </row>
    <row r="337" spans="1:175" x14ac:dyDescent="0.2">
      <c r="A337" t="s">
        <v>195</v>
      </c>
      <c r="B337" t="s">
        <v>202</v>
      </c>
      <c r="C337" t="s">
        <v>2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0</v>
      </c>
      <c r="BO337">
        <v>0</v>
      </c>
      <c r="BP337">
        <v>0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0</v>
      </c>
      <c r="BX337">
        <v>0</v>
      </c>
      <c r="BY337">
        <v>0</v>
      </c>
      <c r="BZ337">
        <v>0</v>
      </c>
      <c r="CA337">
        <v>0</v>
      </c>
      <c r="CB337">
        <v>0</v>
      </c>
      <c r="CC337">
        <v>0</v>
      </c>
      <c r="CD337">
        <v>0</v>
      </c>
      <c r="CE337">
        <v>0</v>
      </c>
      <c r="CF337">
        <v>0</v>
      </c>
      <c r="CG337">
        <v>0</v>
      </c>
      <c r="CH337">
        <v>0</v>
      </c>
      <c r="CI337">
        <v>0</v>
      </c>
      <c r="CJ337">
        <v>0</v>
      </c>
      <c r="CK337">
        <v>0</v>
      </c>
      <c r="CL337">
        <v>0</v>
      </c>
      <c r="CM337">
        <v>0</v>
      </c>
      <c r="CN337">
        <v>0</v>
      </c>
      <c r="CO337">
        <v>0</v>
      </c>
      <c r="CP337">
        <v>0</v>
      </c>
      <c r="CQ337">
        <v>0</v>
      </c>
      <c r="CR337">
        <v>0</v>
      </c>
      <c r="CS337">
        <v>0</v>
      </c>
      <c r="CT337">
        <v>0</v>
      </c>
      <c r="CU337">
        <v>0</v>
      </c>
      <c r="CV337">
        <v>0</v>
      </c>
      <c r="CW337">
        <v>0</v>
      </c>
      <c r="CX337">
        <v>0</v>
      </c>
      <c r="CY337">
        <v>0</v>
      </c>
      <c r="CZ337">
        <v>0</v>
      </c>
      <c r="DA337">
        <v>0</v>
      </c>
      <c r="DB337">
        <v>0</v>
      </c>
      <c r="DC337">
        <v>0</v>
      </c>
      <c r="DD337">
        <v>0</v>
      </c>
      <c r="DE337">
        <v>0</v>
      </c>
      <c r="DF337">
        <v>0</v>
      </c>
      <c r="DG337">
        <v>0</v>
      </c>
      <c r="DH337">
        <v>0</v>
      </c>
      <c r="DI337">
        <v>0</v>
      </c>
      <c r="DJ337">
        <v>0</v>
      </c>
      <c r="DK337">
        <v>0</v>
      </c>
      <c r="DL337">
        <v>0</v>
      </c>
      <c r="DM337">
        <v>0</v>
      </c>
      <c r="DN337">
        <v>0</v>
      </c>
      <c r="DO337">
        <v>0</v>
      </c>
      <c r="DP337">
        <v>0</v>
      </c>
      <c r="DQ337">
        <v>0</v>
      </c>
      <c r="DR337">
        <v>0</v>
      </c>
      <c r="DS337">
        <v>0</v>
      </c>
      <c r="DT337">
        <v>0</v>
      </c>
      <c r="DU337">
        <v>0</v>
      </c>
      <c r="DV337">
        <v>0</v>
      </c>
      <c r="DW337">
        <v>0</v>
      </c>
      <c r="DX337">
        <v>0</v>
      </c>
      <c r="DY337">
        <v>0</v>
      </c>
      <c r="DZ337">
        <v>0</v>
      </c>
      <c r="EA337">
        <v>0</v>
      </c>
      <c r="EB337">
        <v>0</v>
      </c>
      <c r="EC337">
        <v>0</v>
      </c>
      <c r="ED337">
        <v>0</v>
      </c>
      <c r="EE337">
        <v>0</v>
      </c>
      <c r="EF337">
        <v>0</v>
      </c>
      <c r="EG337">
        <v>0</v>
      </c>
      <c r="EH337">
        <v>0</v>
      </c>
      <c r="EI337">
        <v>0</v>
      </c>
      <c r="EJ337">
        <v>0</v>
      </c>
      <c r="EK337">
        <v>0</v>
      </c>
      <c r="EL337">
        <v>0</v>
      </c>
      <c r="EM337">
        <v>0</v>
      </c>
      <c r="EN337">
        <v>0</v>
      </c>
      <c r="EO337">
        <v>0</v>
      </c>
      <c r="EP337">
        <v>0</v>
      </c>
      <c r="EQ337">
        <v>0</v>
      </c>
      <c r="ER337">
        <v>0</v>
      </c>
      <c r="ES337">
        <v>0</v>
      </c>
      <c r="ET337">
        <v>0</v>
      </c>
      <c r="EU337">
        <v>0</v>
      </c>
      <c r="EV337">
        <v>0</v>
      </c>
      <c r="EW337">
        <v>0</v>
      </c>
      <c r="EX337">
        <v>0</v>
      </c>
      <c r="EY337">
        <v>0</v>
      </c>
      <c r="EZ337">
        <v>0</v>
      </c>
      <c r="FA337">
        <v>0</v>
      </c>
      <c r="FB337">
        <v>0</v>
      </c>
      <c r="FC337">
        <v>0</v>
      </c>
      <c r="FD337">
        <v>0</v>
      </c>
      <c r="FE337">
        <v>0</v>
      </c>
      <c r="FF337">
        <v>0</v>
      </c>
      <c r="FG337">
        <v>0</v>
      </c>
      <c r="FH337">
        <v>0</v>
      </c>
      <c r="FI337">
        <v>0</v>
      </c>
      <c r="FJ337">
        <v>0</v>
      </c>
      <c r="FK337">
        <v>0</v>
      </c>
      <c r="FL337">
        <v>0</v>
      </c>
      <c r="FM337">
        <v>0</v>
      </c>
      <c r="FN337">
        <v>0</v>
      </c>
      <c r="FO337">
        <v>0</v>
      </c>
      <c r="FP337">
        <v>0</v>
      </c>
      <c r="FQ337">
        <v>0</v>
      </c>
      <c r="FR337">
        <v>0</v>
      </c>
      <c r="FS337">
        <v>0</v>
      </c>
    </row>
    <row r="338" spans="1:175" x14ac:dyDescent="0.2">
      <c r="A338" t="s">
        <v>195</v>
      </c>
      <c r="B338" t="s">
        <v>204</v>
      </c>
      <c r="C338">
        <v>42167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0</v>
      </c>
      <c r="BA338">
        <v>0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0</v>
      </c>
      <c r="BX338">
        <v>0</v>
      </c>
      <c r="BY338">
        <v>0</v>
      </c>
      <c r="BZ338">
        <v>0</v>
      </c>
      <c r="CA338">
        <v>0</v>
      </c>
      <c r="CB338">
        <v>0</v>
      </c>
      <c r="CC338">
        <v>0</v>
      </c>
      <c r="CD338">
        <v>0</v>
      </c>
      <c r="CE338">
        <v>0</v>
      </c>
      <c r="CF338">
        <v>0</v>
      </c>
      <c r="CG338">
        <v>0</v>
      </c>
      <c r="CH338">
        <v>0</v>
      </c>
      <c r="CI338">
        <v>0</v>
      </c>
      <c r="CJ338">
        <v>0</v>
      </c>
      <c r="CK338">
        <v>0</v>
      </c>
      <c r="CL338">
        <v>0</v>
      </c>
      <c r="CM338">
        <v>0</v>
      </c>
      <c r="CN338">
        <v>0</v>
      </c>
      <c r="CO338">
        <v>0</v>
      </c>
      <c r="CP338">
        <v>0</v>
      </c>
      <c r="CQ338">
        <v>0</v>
      </c>
      <c r="CR338">
        <v>0</v>
      </c>
      <c r="CS338">
        <v>0</v>
      </c>
      <c r="CT338">
        <v>0</v>
      </c>
      <c r="CU338">
        <v>0</v>
      </c>
      <c r="CV338">
        <v>0</v>
      </c>
      <c r="CW338">
        <v>0</v>
      </c>
      <c r="CX338">
        <v>0</v>
      </c>
      <c r="CY338">
        <v>0</v>
      </c>
      <c r="CZ338">
        <v>0</v>
      </c>
      <c r="DA338">
        <v>0</v>
      </c>
      <c r="DB338">
        <v>0</v>
      </c>
      <c r="DC338">
        <v>0</v>
      </c>
      <c r="DD338">
        <v>0</v>
      </c>
      <c r="DE338">
        <v>0</v>
      </c>
      <c r="DF338">
        <v>0</v>
      </c>
      <c r="DG338">
        <v>0</v>
      </c>
      <c r="DH338">
        <v>0</v>
      </c>
      <c r="DI338">
        <v>0</v>
      </c>
      <c r="DJ338">
        <v>0</v>
      </c>
      <c r="DK338">
        <v>0</v>
      </c>
      <c r="DL338">
        <v>0</v>
      </c>
      <c r="DM338">
        <v>0</v>
      </c>
      <c r="DN338">
        <v>0</v>
      </c>
      <c r="DO338">
        <v>0</v>
      </c>
      <c r="DP338">
        <v>0</v>
      </c>
      <c r="DQ338">
        <v>0</v>
      </c>
      <c r="DR338">
        <v>0</v>
      </c>
      <c r="DS338">
        <v>0</v>
      </c>
      <c r="DT338">
        <v>0</v>
      </c>
      <c r="DU338">
        <v>0</v>
      </c>
      <c r="DV338">
        <v>0</v>
      </c>
      <c r="DW338">
        <v>0</v>
      </c>
      <c r="DX338">
        <v>0</v>
      </c>
      <c r="DY338">
        <v>0</v>
      </c>
      <c r="DZ338">
        <v>0</v>
      </c>
      <c r="EA338">
        <v>0</v>
      </c>
      <c r="EB338">
        <v>0</v>
      </c>
      <c r="EC338">
        <v>0</v>
      </c>
      <c r="ED338">
        <v>0</v>
      </c>
      <c r="EE338">
        <v>0</v>
      </c>
      <c r="EF338">
        <v>0</v>
      </c>
      <c r="EG338">
        <v>0</v>
      </c>
      <c r="EH338">
        <v>0</v>
      </c>
      <c r="EI338">
        <v>0</v>
      </c>
      <c r="EJ338">
        <v>0</v>
      </c>
      <c r="EK338">
        <v>0</v>
      </c>
      <c r="EL338">
        <v>0</v>
      </c>
      <c r="EM338">
        <v>0</v>
      </c>
      <c r="EN338">
        <v>0</v>
      </c>
      <c r="EO338">
        <v>0</v>
      </c>
      <c r="EP338">
        <v>0</v>
      </c>
      <c r="EQ338">
        <v>0</v>
      </c>
      <c r="ER338">
        <v>0</v>
      </c>
      <c r="ES338">
        <v>0</v>
      </c>
      <c r="ET338">
        <v>0</v>
      </c>
      <c r="EU338">
        <v>0</v>
      </c>
      <c r="EV338">
        <v>0</v>
      </c>
      <c r="EW338">
        <v>0</v>
      </c>
      <c r="EX338">
        <v>0</v>
      </c>
      <c r="EY338">
        <v>0</v>
      </c>
      <c r="EZ338">
        <v>0</v>
      </c>
      <c r="FA338">
        <v>0</v>
      </c>
      <c r="FB338">
        <v>0</v>
      </c>
      <c r="FC338">
        <v>0</v>
      </c>
      <c r="FD338">
        <v>0</v>
      </c>
      <c r="FE338">
        <v>0</v>
      </c>
      <c r="FF338">
        <v>0</v>
      </c>
      <c r="FG338">
        <v>0</v>
      </c>
      <c r="FH338">
        <v>0</v>
      </c>
      <c r="FI338">
        <v>0</v>
      </c>
      <c r="FJ338">
        <v>0</v>
      </c>
      <c r="FK338">
        <v>0</v>
      </c>
      <c r="FL338">
        <v>0</v>
      </c>
      <c r="FM338">
        <v>0</v>
      </c>
      <c r="FN338">
        <v>0</v>
      </c>
      <c r="FO338">
        <v>0</v>
      </c>
      <c r="FP338">
        <v>0</v>
      </c>
      <c r="FQ338">
        <v>0</v>
      </c>
      <c r="FR338">
        <v>0</v>
      </c>
      <c r="FS338">
        <v>0</v>
      </c>
    </row>
    <row r="339" spans="1:175" x14ac:dyDescent="0.2">
      <c r="A339" t="s">
        <v>195</v>
      </c>
      <c r="B339" t="s">
        <v>204</v>
      </c>
      <c r="C339">
        <v>42180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0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0</v>
      </c>
      <c r="BM339">
        <v>0</v>
      </c>
      <c r="BN339">
        <v>0</v>
      </c>
      <c r="BO339">
        <v>0</v>
      </c>
      <c r="BP339">
        <v>0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0</v>
      </c>
      <c r="BX339">
        <v>0</v>
      </c>
      <c r="BY339">
        <v>0</v>
      </c>
      <c r="BZ339">
        <v>0</v>
      </c>
      <c r="CA339">
        <v>0</v>
      </c>
      <c r="CB339">
        <v>0</v>
      </c>
      <c r="CC339">
        <v>0</v>
      </c>
      <c r="CD339">
        <v>0</v>
      </c>
      <c r="CE339">
        <v>0</v>
      </c>
      <c r="CF339">
        <v>0</v>
      </c>
      <c r="CG339">
        <v>0</v>
      </c>
      <c r="CH339">
        <v>0</v>
      </c>
      <c r="CI339">
        <v>0</v>
      </c>
      <c r="CJ339">
        <v>0</v>
      </c>
      <c r="CK339">
        <v>0</v>
      </c>
      <c r="CL339">
        <v>0</v>
      </c>
      <c r="CM339">
        <v>0</v>
      </c>
      <c r="CN339">
        <v>0</v>
      </c>
      <c r="CO339">
        <v>0</v>
      </c>
      <c r="CP339">
        <v>0</v>
      </c>
      <c r="CQ339">
        <v>0</v>
      </c>
      <c r="CR339">
        <v>0</v>
      </c>
      <c r="CS339">
        <v>0</v>
      </c>
      <c r="CT339">
        <v>0</v>
      </c>
      <c r="CU339">
        <v>0</v>
      </c>
      <c r="CV339">
        <v>0</v>
      </c>
      <c r="CW339">
        <v>0</v>
      </c>
      <c r="CX339">
        <v>0</v>
      </c>
      <c r="CY339">
        <v>0</v>
      </c>
      <c r="CZ339">
        <v>0</v>
      </c>
      <c r="DA339">
        <v>0</v>
      </c>
      <c r="DB339">
        <v>0</v>
      </c>
      <c r="DC339">
        <v>0</v>
      </c>
      <c r="DD339">
        <v>0</v>
      </c>
      <c r="DE339">
        <v>0</v>
      </c>
      <c r="DF339">
        <v>0</v>
      </c>
      <c r="DG339">
        <v>0</v>
      </c>
      <c r="DH339">
        <v>0</v>
      </c>
      <c r="DI339">
        <v>0</v>
      </c>
      <c r="DJ339">
        <v>0</v>
      </c>
      <c r="DK339">
        <v>0</v>
      </c>
      <c r="DL339">
        <v>0</v>
      </c>
      <c r="DM339">
        <v>0</v>
      </c>
      <c r="DN339">
        <v>0</v>
      </c>
      <c r="DO339">
        <v>0</v>
      </c>
      <c r="DP339">
        <v>0</v>
      </c>
      <c r="DQ339">
        <v>0</v>
      </c>
      <c r="DR339">
        <v>0</v>
      </c>
      <c r="DS339">
        <v>0</v>
      </c>
      <c r="DT339">
        <v>0</v>
      </c>
      <c r="DU339">
        <v>0</v>
      </c>
      <c r="DV339">
        <v>0</v>
      </c>
      <c r="DW339">
        <v>0</v>
      </c>
      <c r="DX339">
        <v>0</v>
      </c>
      <c r="DY339">
        <v>0</v>
      </c>
      <c r="DZ339">
        <v>0</v>
      </c>
      <c r="EA339">
        <v>0</v>
      </c>
      <c r="EB339">
        <v>0</v>
      </c>
      <c r="EC339">
        <v>0</v>
      </c>
      <c r="ED339">
        <v>0</v>
      </c>
      <c r="EE339">
        <v>0</v>
      </c>
      <c r="EF339">
        <v>0</v>
      </c>
      <c r="EG339">
        <v>0</v>
      </c>
      <c r="EH339">
        <v>0</v>
      </c>
      <c r="EI339">
        <v>0</v>
      </c>
      <c r="EJ339">
        <v>0</v>
      </c>
      <c r="EK339">
        <v>0</v>
      </c>
      <c r="EL339">
        <v>0</v>
      </c>
      <c r="EM339">
        <v>0</v>
      </c>
      <c r="EN339">
        <v>0</v>
      </c>
      <c r="EO339">
        <v>0</v>
      </c>
      <c r="EP339">
        <v>0</v>
      </c>
      <c r="EQ339">
        <v>0</v>
      </c>
      <c r="ER339">
        <v>0</v>
      </c>
      <c r="ES339">
        <v>0</v>
      </c>
      <c r="ET339">
        <v>0</v>
      </c>
      <c r="EU339">
        <v>0</v>
      </c>
      <c r="EV339">
        <v>0</v>
      </c>
      <c r="EW339">
        <v>0</v>
      </c>
      <c r="EX339">
        <v>0</v>
      </c>
      <c r="EY339">
        <v>0</v>
      </c>
      <c r="EZ339">
        <v>0</v>
      </c>
      <c r="FA339">
        <v>0</v>
      </c>
      <c r="FB339">
        <v>0</v>
      </c>
      <c r="FC339">
        <v>0</v>
      </c>
      <c r="FD339">
        <v>0</v>
      </c>
      <c r="FE339">
        <v>0</v>
      </c>
      <c r="FF339">
        <v>0</v>
      </c>
      <c r="FG339">
        <v>0</v>
      </c>
      <c r="FH339">
        <v>0</v>
      </c>
      <c r="FI339">
        <v>0</v>
      </c>
      <c r="FJ339">
        <v>0</v>
      </c>
      <c r="FK339">
        <v>0</v>
      </c>
      <c r="FL339">
        <v>0</v>
      </c>
      <c r="FM339">
        <v>0</v>
      </c>
      <c r="FN339">
        <v>0</v>
      </c>
      <c r="FO339">
        <v>0</v>
      </c>
      <c r="FP339">
        <v>0</v>
      </c>
      <c r="FQ339">
        <v>0</v>
      </c>
      <c r="FR339">
        <v>0</v>
      </c>
      <c r="FS339">
        <v>0</v>
      </c>
    </row>
    <row r="340" spans="1:175" x14ac:dyDescent="0.2">
      <c r="A340" t="s">
        <v>195</v>
      </c>
      <c r="B340" t="s">
        <v>204</v>
      </c>
      <c r="C340">
        <v>42181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0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0</v>
      </c>
      <c r="BU340">
        <v>0</v>
      </c>
      <c r="BV340">
        <v>0</v>
      </c>
      <c r="BW340">
        <v>0</v>
      </c>
      <c r="BX340">
        <v>0</v>
      </c>
      <c r="BY340">
        <v>0</v>
      </c>
      <c r="BZ340">
        <v>0</v>
      </c>
      <c r="CA340">
        <v>0</v>
      </c>
      <c r="CB340">
        <v>0</v>
      </c>
      <c r="CC340">
        <v>0</v>
      </c>
      <c r="CD340">
        <v>0</v>
      </c>
      <c r="CE340">
        <v>0</v>
      </c>
      <c r="CF340">
        <v>0</v>
      </c>
      <c r="CG340">
        <v>0</v>
      </c>
      <c r="CH340">
        <v>0</v>
      </c>
      <c r="CI340">
        <v>0</v>
      </c>
      <c r="CJ340">
        <v>0</v>
      </c>
      <c r="CK340">
        <v>0</v>
      </c>
      <c r="CL340">
        <v>0</v>
      </c>
      <c r="CM340">
        <v>0</v>
      </c>
      <c r="CN340">
        <v>0</v>
      </c>
      <c r="CO340">
        <v>0</v>
      </c>
      <c r="CP340">
        <v>0</v>
      </c>
      <c r="CQ340">
        <v>0</v>
      </c>
      <c r="CR340">
        <v>0</v>
      </c>
      <c r="CS340">
        <v>0</v>
      </c>
      <c r="CT340">
        <v>0</v>
      </c>
      <c r="CU340">
        <v>0</v>
      </c>
      <c r="CV340">
        <v>0</v>
      </c>
      <c r="CW340">
        <v>0</v>
      </c>
      <c r="CX340">
        <v>0</v>
      </c>
      <c r="CY340">
        <v>0</v>
      </c>
      <c r="CZ340">
        <v>0</v>
      </c>
      <c r="DA340">
        <v>0</v>
      </c>
      <c r="DB340">
        <v>0</v>
      </c>
      <c r="DC340">
        <v>0</v>
      </c>
      <c r="DD340">
        <v>0</v>
      </c>
      <c r="DE340">
        <v>0</v>
      </c>
      <c r="DF340">
        <v>0</v>
      </c>
      <c r="DG340">
        <v>0</v>
      </c>
      <c r="DH340">
        <v>0</v>
      </c>
      <c r="DI340">
        <v>0</v>
      </c>
      <c r="DJ340">
        <v>0</v>
      </c>
      <c r="DK340">
        <v>0</v>
      </c>
      <c r="DL340">
        <v>0</v>
      </c>
      <c r="DM340">
        <v>0</v>
      </c>
      <c r="DN340">
        <v>0</v>
      </c>
      <c r="DO340">
        <v>0</v>
      </c>
      <c r="DP340">
        <v>0</v>
      </c>
      <c r="DQ340">
        <v>0</v>
      </c>
      <c r="DR340">
        <v>0</v>
      </c>
      <c r="DS340">
        <v>0</v>
      </c>
      <c r="DT340">
        <v>0</v>
      </c>
      <c r="DU340">
        <v>0</v>
      </c>
      <c r="DV340">
        <v>0</v>
      </c>
      <c r="DW340">
        <v>0</v>
      </c>
      <c r="DX340">
        <v>0</v>
      </c>
      <c r="DY340">
        <v>0</v>
      </c>
      <c r="DZ340">
        <v>0</v>
      </c>
      <c r="EA340">
        <v>0</v>
      </c>
      <c r="EB340">
        <v>0</v>
      </c>
      <c r="EC340">
        <v>0</v>
      </c>
      <c r="ED340">
        <v>0</v>
      </c>
      <c r="EE340">
        <v>0</v>
      </c>
      <c r="EF340">
        <v>0</v>
      </c>
      <c r="EG340">
        <v>0</v>
      </c>
      <c r="EH340">
        <v>0</v>
      </c>
      <c r="EI340">
        <v>0</v>
      </c>
      <c r="EJ340">
        <v>0</v>
      </c>
      <c r="EK340">
        <v>0</v>
      </c>
      <c r="EL340">
        <v>0</v>
      </c>
      <c r="EM340">
        <v>0</v>
      </c>
      <c r="EN340">
        <v>0</v>
      </c>
      <c r="EO340">
        <v>0</v>
      </c>
      <c r="EP340">
        <v>0</v>
      </c>
      <c r="EQ340">
        <v>0</v>
      </c>
      <c r="ER340">
        <v>0</v>
      </c>
      <c r="ES340">
        <v>0</v>
      </c>
      <c r="ET340">
        <v>0</v>
      </c>
      <c r="EU340">
        <v>0</v>
      </c>
      <c r="EV340">
        <v>0</v>
      </c>
      <c r="EW340">
        <v>0</v>
      </c>
      <c r="EX340">
        <v>0</v>
      </c>
      <c r="EY340">
        <v>0</v>
      </c>
      <c r="EZ340">
        <v>0</v>
      </c>
      <c r="FA340">
        <v>0</v>
      </c>
      <c r="FB340">
        <v>0</v>
      </c>
      <c r="FC340">
        <v>0</v>
      </c>
      <c r="FD340">
        <v>0</v>
      </c>
      <c r="FE340">
        <v>0</v>
      </c>
      <c r="FF340">
        <v>0</v>
      </c>
      <c r="FG340">
        <v>0</v>
      </c>
      <c r="FH340">
        <v>0</v>
      </c>
      <c r="FI340">
        <v>0</v>
      </c>
      <c r="FJ340">
        <v>0</v>
      </c>
      <c r="FK340">
        <v>0</v>
      </c>
      <c r="FL340">
        <v>0</v>
      </c>
      <c r="FM340">
        <v>0</v>
      </c>
      <c r="FN340">
        <v>0</v>
      </c>
      <c r="FO340">
        <v>0</v>
      </c>
      <c r="FP340">
        <v>0</v>
      </c>
      <c r="FQ340">
        <v>0</v>
      </c>
      <c r="FR340">
        <v>0</v>
      </c>
      <c r="FS340">
        <v>0</v>
      </c>
    </row>
    <row r="341" spans="1:175" x14ac:dyDescent="0.2">
      <c r="A341" t="s">
        <v>195</v>
      </c>
      <c r="B341" t="s">
        <v>204</v>
      </c>
      <c r="C341">
        <v>42185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0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0</v>
      </c>
      <c r="BX341">
        <v>0</v>
      </c>
      <c r="BY341">
        <v>0</v>
      </c>
      <c r="BZ341">
        <v>0</v>
      </c>
      <c r="CA341">
        <v>0</v>
      </c>
      <c r="CB341">
        <v>0</v>
      </c>
      <c r="CC341">
        <v>0</v>
      </c>
      <c r="CD341">
        <v>0</v>
      </c>
      <c r="CE341">
        <v>0</v>
      </c>
      <c r="CF341">
        <v>0</v>
      </c>
      <c r="CG341">
        <v>0</v>
      </c>
      <c r="CH341">
        <v>0</v>
      </c>
      <c r="CI341">
        <v>0</v>
      </c>
      <c r="CJ341">
        <v>0</v>
      </c>
      <c r="CK341">
        <v>0</v>
      </c>
      <c r="CL341">
        <v>0</v>
      </c>
      <c r="CM341">
        <v>0</v>
      </c>
      <c r="CN341">
        <v>0</v>
      </c>
      <c r="CO341">
        <v>0</v>
      </c>
      <c r="CP341">
        <v>0</v>
      </c>
      <c r="CQ341">
        <v>0</v>
      </c>
      <c r="CR341">
        <v>0</v>
      </c>
      <c r="CS341">
        <v>0</v>
      </c>
      <c r="CT341">
        <v>0</v>
      </c>
      <c r="CU341">
        <v>0</v>
      </c>
      <c r="CV341">
        <v>0</v>
      </c>
      <c r="CW341">
        <v>0</v>
      </c>
      <c r="CX341">
        <v>0</v>
      </c>
      <c r="CY341">
        <v>0</v>
      </c>
      <c r="CZ341">
        <v>0</v>
      </c>
      <c r="DA341">
        <v>0</v>
      </c>
      <c r="DB341">
        <v>0</v>
      </c>
      <c r="DC341">
        <v>0</v>
      </c>
      <c r="DD341">
        <v>0</v>
      </c>
      <c r="DE341">
        <v>0</v>
      </c>
      <c r="DF341">
        <v>0</v>
      </c>
      <c r="DG341">
        <v>0</v>
      </c>
      <c r="DH341">
        <v>0</v>
      </c>
      <c r="DI341">
        <v>0</v>
      </c>
      <c r="DJ341">
        <v>0</v>
      </c>
      <c r="DK341">
        <v>0</v>
      </c>
      <c r="DL341">
        <v>0</v>
      </c>
      <c r="DM341">
        <v>0</v>
      </c>
      <c r="DN341">
        <v>0</v>
      </c>
      <c r="DO341">
        <v>0</v>
      </c>
      <c r="DP341">
        <v>0</v>
      </c>
      <c r="DQ341">
        <v>0</v>
      </c>
      <c r="DR341">
        <v>0</v>
      </c>
      <c r="DS341">
        <v>0</v>
      </c>
      <c r="DT341">
        <v>0</v>
      </c>
      <c r="DU341">
        <v>0</v>
      </c>
      <c r="DV341">
        <v>0</v>
      </c>
      <c r="DW341">
        <v>0</v>
      </c>
      <c r="DX341">
        <v>0</v>
      </c>
      <c r="DY341">
        <v>0</v>
      </c>
      <c r="DZ341">
        <v>0</v>
      </c>
      <c r="EA341">
        <v>0</v>
      </c>
      <c r="EB341">
        <v>0</v>
      </c>
      <c r="EC341">
        <v>0</v>
      </c>
      <c r="ED341">
        <v>0</v>
      </c>
      <c r="EE341">
        <v>0</v>
      </c>
      <c r="EF341">
        <v>0</v>
      </c>
      <c r="EG341">
        <v>0</v>
      </c>
      <c r="EH341">
        <v>0</v>
      </c>
      <c r="EI341">
        <v>0</v>
      </c>
      <c r="EJ341">
        <v>0</v>
      </c>
      <c r="EK341">
        <v>0</v>
      </c>
      <c r="EL341">
        <v>0</v>
      </c>
      <c r="EM341">
        <v>0</v>
      </c>
      <c r="EN341">
        <v>0</v>
      </c>
      <c r="EO341">
        <v>0</v>
      </c>
      <c r="EP341">
        <v>0</v>
      </c>
      <c r="EQ341">
        <v>0</v>
      </c>
      <c r="ER341">
        <v>0</v>
      </c>
      <c r="ES341">
        <v>0</v>
      </c>
      <c r="ET341">
        <v>0</v>
      </c>
      <c r="EU341">
        <v>0</v>
      </c>
      <c r="EV341">
        <v>0</v>
      </c>
      <c r="EW341">
        <v>0</v>
      </c>
      <c r="EX341">
        <v>0</v>
      </c>
      <c r="EY341">
        <v>0</v>
      </c>
      <c r="EZ341">
        <v>0</v>
      </c>
      <c r="FA341">
        <v>0</v>
      </c>
      <c r="FB341">
        <v>0</v>
      </c>
      <c r="FC341">
        <v>0</v>
      </c>
      <c r="FD341">
        <v>0</v>
      </c>
      <c r="FE341">
        <v>0</v>
      </c>
      <c r="FF341">
        <v>0</v>
      </c>
      <c r="FG341">
        <v>0</v>
      </c>
      <c r="FH341">
        <v>0</v>
      </c>
      <c r="FI341">
        <v>0</v>
      </c>
      <c r="FJ341">
        <v>0</v>
      </c>
      <c r="FK341">
        <v>0</v>
      </c>
      <c r="FL341">
        <v>0</v>
      </c>
      <c r="FM341">
        <v>0</v>
      </c>
      <c r="FN341">
        <v>0</v>
      </c>
      <c r="FO341">
        <v>0</v>
      </c>
      <c r="FP341">
        <v>0</v>
      </c>
      <c r="FQ341">
        <v>0</v>
      </c>
      <c r="FR341">
        <v>0</v>
      </c>
      <c r="FS341">
        <v>0</v>
      </c>
    </row>
    <row r="342" spans="1:175" x14ac:dyDescent="0.2">
      <c r="A342" t="s">
        <v>195</v>
      </c>
      <c r="B342" t="s">
        <v>204</v>
      </c>
      <c r="C342">
        <v>42186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0</v>
      </c>
      <c r="BA342">
        <v>0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0</v>
      </c>
      <c r="BP342">
        <v>0</v>
      </c>
      <c r="BQ342">
        <v>0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0</v>
      </c>
      <c r="BX342">
        <v>0</v>
      </c>
      <c r="BY342">
        <v>0</v>
      </c>
      <c r="BZ342">
        <v>0</v>
      </c>
      <c r="CA342">
        <v>0</v>
      </c>
      <c r="CB342">
        <v>0</v>
      </c>
      <c r="CC342">
        <v>0</v>
      </c>
      <c r="CD342">
        <v>0</v>
      </c>
      <c r="CE342">
        <v>0</v>
      </c>
      <c r="CF342">
        <v>0</v>
      </c>
      <c r="CG342">
        <v>0</v>
      </c>
      <c r="CH342">
        <v>0</v>
      </c>
      <c r="CI342">
        <v>0</v>
      </c>
      <c r="CJ342">
        <v>0</v>
      </c>
      <c r="CK342">
        <v>0</v>
      </c>
      <c r="CL342">
        <v>0</v>
      </c>
      <c r="CM342">
        <v>0</v>
      </c>
      <c r="CN342">
        <v>0</v>
      </c>
      <c r="CO342">
        <v>0</v>
      </c>
      <c r="CP342">
        <v>0</v>
      </c>
      <c r="CQ342">
        <v>0</v>
      </c>
      <c r="CR342">
        <v>0</v>
      </c>
      <c r="CS342">
        <v>0</v>
      </c>
      <c r="CT342">
        <v>0</v>
      </c>
      <c r="CU342">
        <v>0</v>
      </c>
      <c r="CV342">
        <v>0</v>
      </c>
      <c r="CW342">
        <v>0</v>
      </c>
      <c r="CX342">
        <v>0</v>
      </c>
      <c r="CY342">
        <v>0</v>
      </c>
      <c r="CZ342">
        <v>0</v>
      </c>
      <c r="DA342">
        <v>0</v>
      </c>
      <c r="DB342">
        <v>0</v>
      </c>
      <c r="DC342">
        <v>0</v>
      </c>
      <c r="DD342">
        <v>0</v>
      </c>
      <c r="DE342">
        <v>0</v>
      </c>
      <c r="DF342">
        <v>0</v>
      </c>
      <c r="DG342">
        <v>0</v>
      </c>
      <c r="DH342">
        <v>0</v>
      </c>
      <c r="DI342">
        <v>0</v>
      </c>
      <c r="DJ342">
        <v>0</v>
      </c>
      <c r="DK342">
        <v>0</v>
      </c>
      <c r="DL342">
        <v>0</v>
      </c>
      <c r="DM342">
        <v>0</v>
      </c>
      <c r="DN342">
        <v>0</v>
      </c>
      <c r="DO342">
        <v>0</v>
      </c>
      <c r="DP342">
        <v>0</v>
      </c>
      <c r="DQ342">
        <v>0</v>
      </c>
      <c r="DR342">
        <v>0</v>
      </c>
      <c r="DS342">
        <v>0</v>
      </c>
      <c r="DT342">
        <v>0</v>
      </c>
      <c r="DU342">
        <v>0</v>
      </c>
      <c r="DV342">
        <v>0</v>
      </c>
      <c r="DW342">
        <v>0</v>
      </c>
      <c r="DX342">
        <v>0</v>
      </c>
      <c r="DY342">
        <v>0</v>
      </c>
      <c r="DZ342">
        <v>0</v>
      </c>
      <c r="EA342">
        <v>0</v>
      </c>
      <c r="EB342">
        <v>0</v>
      </c>
      <c r="EC342">
        <v>0</v>
      </c>
      <c r="ED342">
        <v>0</v>
      </c>
      <c r="EE342">
        <v>0</v>
      </c>
      <c r="EF342">
        <v>0</v>
      </c>
      <c r="EG342">
        <v>0</v>
      </c>
      <c r="EH342">
        <v>0</v>
      </c>
      <c r="EI342">
        <v>0</v>
      </c>
      <c r="EJ342">
        <v>0</v>
      </c>
      <c r="EK342">
        <v>0</v>
      </c>
      <c r="EL342">
        <v>0</v>
      </c>
      <c r="EM342">
        <v>0</v>
      </c>
      <c r="EN342">
        <v>0</v>
      </c>
      <c r="EO342">
        <v>0</v>
      </c>
      <c r="EP342">
        <v>0</v>
      </c>
      <c r="EQ342">
        <v>0</v>
      </c>
      <c r="ER342">
        <v>0</v>
      </c>
      <c r="ES342">
        <v>0</v>
      </c>
      <c r="ET342">
        <v>0</v>
      </c>
      <c r="EU342">
        <v>0</v>
      </c>
      <c r="EV342">
        <v>0</v>
      </c>
      <c r="EW342">
        <v>0</v>
      </c>
      <c r="EX342">
        <v>0</v>
      </c>
      <c r="EY342">
        <v>0</v>
      </c>
      <c r="EZ342">
        <v>0</v>
      </c>
      <c r="FA342">
        <v>0</v>
      </c>
      <c r="FB342">
        <v>0</v>
      </c>
      <c r="FC342">
        <v>0</v>
      </c>
      <c r="FD342">
        <v>0</v>
      </c>
      <c r="FE342">
        <v>0</v>
      </c>
      <c r="FF342">
        <v>0</v>
      </c>
      <c r="FG342">
        <v>0</v>
      </c>
      <c r="FH342">
        <v>0</v>
      </c>
      <c r="FI342">
        <v>0</v>
      </c>
      <c r="FJ342">
        <v>0</v>
      </c>
      <c r="FK342">
        <v>0</v>
      </c>
      <c r="FL342">
        <v>0</v>
      </c>
      <c r="FM342">
        <v>0</v>
      </c>
      <c r="FN342">
        <v>0</v>
      </c>
      <c r="FO342">
        <v>0</v>
      </c>
      <c r="FP342">
        <v>0</v>
      </c>
      <c r="FQ342">
        <v>0</v>
      </c>
      <c r="FR342">
        <v>0</v>
      </c>
      <c r="FS342">
        <v>0</v>
      </c>
    </row>
    <row r="343" spans="1:175" x14ac:dyDescent="0.2">
      <c r="A343" t="s">
        <v>195</v>
      </c>
      <c r="B343" t="s">
        <v>204</v>
      </c>
      <c r="C343">
        <v>42213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0</v>
      </c>
      <c r="AX343">
        <v>0</v>
      </c>
      <c r="AY343">
        <v>0</v>
      </c>
      <c r="AZ343">
        <v>0</v>
      </c>
      <c r="BA343">
        <v>0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0</v>
      </c>
      <c r="BX343">
        <v>0</v>
      </c>
      <c r="BY343">
        <v>0</v>
      </c>
      <c r="BZ343">
        <v>0</v>
      </c>
      <c r="CA343">
        <v>0</v>
      </c>
      <c r="CB343">
        <v>0</v>
      </c>
      <c r="CC343">
        <v>0</v>
      </c>
      <c r="CD343">
        <v>0</v>
      </c>
      <c r="CE343">
        <v>0</v>
      </c>
      <c r="CF343">
        <v>0</v>
      </c>
      <c r="CG343">
        <v>0</v>
      </c>
      <c r="CH343">
        <v>0</v>
      </c>
      <c r="CI343">
        <v>0</v>
      </c>
      <c r="CJ343">
        <v>0</v>
      </c>
      <c r="CK343">
        <v>0</v>
      </c>
      <c r="CL343">
        <v>0</v>
      </c>
      <c r="CM343">
        <v>0</v>
      </c>
      <c r="CN343">
        <v>0</v>
      </c>
      <c r="CO343">
        <v>0</v>
      </c>
      <c r="CP343">
        <v>0</v>
      </c>
      <c r="CQ343">
        <v>0</v>
      </c>
      <c r="CR343">
        <v>0</v>
      </c>
      <c r="CS343">
        <v>0</v>
      </c>
      <c r="CT343">
        <v>0</v>
      </c>
      <c r="CU343">
        <v>0</v>
      </c>
      <c r="CV343">
        <v>0</v>
      </c>
      <c r="CW343">
        <v>0</v>
      </c>
      <c r="CX343">
        <v>0</v>
      </c>
      <c r="CY343">
        <v>0</v>
      </c>
      <c r="CZ343">
        <v>0</v>
      </c>
      <c r="DA343">
        <v>0</v>
      </c>
      <c r="DB343">
        <v>0</v>
      </c>
      <c r="DC343">
        <v>0</v>
      </c>
      <c r="DD343">
        <v>0</v>
      </c>
      <c r="DE343">
        <v>0</v>
      </c>
      <c r="DF343">
        <v>0</v>
      </c>
      <c r="DG343">
        <v>0</v>
      </c>
      <c r="DH343">
        <v>0</v>
      </c>
      <c r="DI343">
        <v>0</v>
      </c>
      <c r="DJ343">
        <v>0</v>
      </c>
      <c r="DK343">
        <v>0</v>
      </c>
      <c r="DL343">
        <v>0</v>
      </c>
      <c r="DM343">
        <v>0</v>
      </c>
      <c r="DN343">
        <v>0</v>
      </c>
      <c r="DO343">
        <v>0</v>
      </c>
      <c r="DP343">
        <v>0</v>
      </c>
      <c r="DQ343">
        <v>0</v>
      </c>
      <c r="DR343">
        <v>0</v>
      </c>
      <c r="DS343">
        <v>0</v>
      </c>
      <c r="DT343">
        <v>0</v>
      </c>
      <c r="DU343">
        <v>0</v>
      </c>
      <c r="DV343">
        <v>0</v>
      </c>
      <c r="DW343">
        <v>0</v>
      </c>
      <c r="DX343">
        <v>0</v>
      </c>
      <c r="DY343">
        <v>0</v>
      </c>
      <c r="DZ343">
        <v>0</v>
      </c>
      <c r="EA343">
        <v>0</v>
      </c>
      <c r="EB343">
        <v>0</v>
      </c>
      <c r="EC343">
        <v>0</v>
      </c>
      <c r="ED343">
        <v>0</v>
      </c>
      <c r="EE343">
        <v>0</v>
      </c>
      <c r="EF343">
        <v>0</v>
      </c>
      <c r="EG343">
        <v>0</v>
      </c>
      <c r="EH343">
        <v>0</v>
      </c>
      <c r="EI343">
        <v>0</v>
      </c>
      <c r="EJ343">
        <v>0</v>
      </c>
      <c r="EK343">
        <v>0</v>
      </c>
      <c r="EL343">
        <v>0</v>
      </c>
      <c r="EM343">
        <v>0</v>
      </c>
      <c r="EN343">
        <v>0</v>
      </c>
      <c r="EO343">
        <v>0</v>
      </c>
      <c r="EP343">
        <v>0</v>
      </c>
      <c r="EQ343">
        <v>0</v>
      </c>
      <c r="ER343">
        <v>0</v>
      </c>
      <c r="ES343">
        <v>0</v>
      </c>
      <c r="ET343">
        <v>0</v>
      </c>
      <c r="EU343">
        <v>0</v>
      </c>
      <c r="EV343">
        <v>0</v>
      </c>
      <c r="EW343">
        <v>0</v>
      </c>
      <c r="EX343">
        <v>0</v>
      </c>
      <c r="EY343">
        <v>0</v>
      </c>
      <c r="EZ343">
        <v>0</v>
      </c>
      <c r="FA343">
        <v>0</v>
      </c>
      <c r="FB343">
        <v>0</v>
      </c>
      <c r="FC343">
        <v>0</v>
      </c>
      <c r="FD343">
        <v>0</v>
      </c>
      <c r="FE343">
        <v>0</v>
      </c>
      <c r="FF343">
        <v>0</v>
      </c>
      <c r="FG343">
        <v>0</v>
      </c>
      <c r="FH343">
        <v>0</v>
      </c>
      <c r="FI343">
        <v>0</v>
      </c>
      <c r="FJ343">
        <v>0</v>
      </c>
      <c r="FK343">
        <v>0</v>
      </c>
      <c r="FL343">
        <v>0</v>
      </c>
      <c r="FM343">
        <v>0</v>
      </c>
      <c r="FN343">
        <v>0</v>
      </c>
      <c r="FO343">
        <v>0</v>
      </c>
      <c r="FP343">
        <v>0</v>
      </c>
      <c r="FQ343">
        <v>0</v>
      </c>
      <c r="FR343">
        <v>0</v>
      </c>
      <c r="FS343">
        <v>0</v>
      </c>
    </row>
    <row r="344" spans="1:175" x14ac:dyDescent="0.2">
      <c r="A344" t="s">
        <v>195</v>
      </c>
      <c r="B344" t="s">
        <v>204</v>
      </c>
      <c r="C344">
        <v>42214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0</v>
      </c>
      <c r="AZ344">
        <v>0</v>
      </c>
      <c r="BA344">
        <v>0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0</v>
      </c>
      <c r="BO344">
        <v>0</v>
      </c>
      <c r="BP344">
        <v>0</v>
      </c>
      <c r="BQ344">
        <v>0</v>
      </c>
      <c r="BR344">
        <v>0</v>
      </c>
      <c r="BS344">
        <v>0</v>
      </c>
      <c r="BT344">
        <v>0</v>
      </c>
      <c r="BU344">
        <v>0</v>
      </c>
      <c r="BV344">
        <v>0</v>
      </c>
      <c r="BW344">
        <v>0</v>
      </c>
      <c r="BX344">
        <v>0</v>
      </c>
      <c r="BY344">
        <v>0</v>
      </c>
      <c r="BZ344">
        <v>0</v>
      </c>
      <c r="CA344">
        <v>0</v>
      </c>
      <c r="CB344">
        <v>0</v>
      </c>
      <c r="CC344">
        <v>0</v>
      </c>
      <c r="CD344">
        <v>0</v>
      </c>
      <c r="CE344">
        <v>0</v>
      </c>
      <c r="CF344">
        <v>0</v>
      </c>
      <c r="CG344">
        <v>0</v>
      </c>
      <c r="CH344">
        <v>0</v>
      </c>
      <c r="CI344">
        <v>0</v>
      </c>
      <c r="CJ344">
        <v>0</v>
      </c>
      <c r="CK344">
        <v>0</v>
      </c>
      <c r="CL344">
        <v>0</v>
      </c>
      <c r="CM344">
        <v>0</v>
      </c>
      <c r="CN344">
        <v>0</v>
      </c>
      <c r="CO344">
        <v>0</v>
      </c>
      <c r="CP344">
        <v>0</v>
      </c>
      <c r="CQ344">
        <v>0</v>
      </c>
      <c r="CR344">
        <v>0</v>
      </c>
      <c r="CS344">
        <v>0</v>
      </c>
      <c r="CT344">
        <v>0</v>
      </c>
      <c r="CU344">
        <v>0</v>
      </c>
      <c r="CV344">
        <v>0</v>
      </c>
      <c r="CW344">
        <v>0</v>
      </c>
      <c r="CX344">
        <v>0</v>
      </c>
      <c r="CY344">
        <v>0</v>
      </c>
      <c r="CZ344">
        <v>0</v>
      </c>
      <c r="DA344">
        <v>0</v>
      </c>
      <c r="DB344">
        <v>0</v>
      </c>
      <c r="DC344">
        <v>0</v>
      </c>
      <c r="DD344">
        <v>0</v>
      </c>
      <c r="DE344">
        <v>0</v>
      </c>
      <c r="DF344">
        <v>0</v>
      </c>
      <c r="DG344">
        <v>0</v>
      </c>
      <c r="DH344">
        <v>0</v>
      </c>
      <c r="DI344">
        <v>0</v>
      </c>
      <c r="DJ344">
        <v>0</v>
      </c>
      <c r="DK344">
        <v>0</v>
      </c>
      <c r="DL344">
        <v>0</v>
      </c>
      <c r="DM344">
        <v>0</v>
      </c>
      <c r="DN344">
        <v>0</v>
      </c>
      <c r="DO344">
        <v>0</v>
      </c>
      <c r="DP344">
        <v>0</v>
      </c>
      <c r="DQ344">
        <v>0</v>
      </c>
      <c r="DR344">
        <v>0</v>
      </c>
      <c r="DS344">
        <v>0</v>
      </c>
      <c r="DT344">
        <v>0</v>
      </c>
      <c r="DU344">
        <v>0</v>
      </c>
      <c r="DV344">
        <v>0</v>
      </c>
      <c r="DW344">
        <v>0</v>
      </c>
      <c r="DX344">
        <v>0</v>
      </c>
      <c r="DY344">
        <v>0</v>
      </c>
      <c r="DZ344">
        <v>0</v>
      </c>
      <c r="EA344">
        <v>0</v>
      </c>
      <c r="EB344">
        <v>0</v>
      </c>
      <c r="EC344">
        <v>0</v>
      </c>
      <c r="ED344">
        <v>0</v>
      </c>
      <c r="EE344">
        <v>0</v>
      </c>
      <c r="EF344">
        <v>0</v>
      </c>
      <c r="EG344">
        <v>0</v>
      </c>
      <c r="EH344">
        <v>0</v>
      </c>
      <c r="EI344">
        <v>0</v>
      </c>
      <c r="EJ344">
        <v>0</v>
      </c>
      <c r="EK344">
        <v>0</v>
      </c>
      <c r="EL344">
        <v>0</v>
      </c>
      <c r="EM344">
        <v>0</v>
      </c>
      <c r="EN344">
        <v>0</v>
      </c>
      <c r="EO344">
        <v>0</v>
      </c>
      <c r="EP344">
        <v>0</v>
      </c>
      <c r="EQ344">
        <v>0</v>
      </c>
      <c r="ER344">
        <v>0</v>
      </c>
      <c r="ES344">
        <v>0</v>
      </c>
      <c r="ET344">
        <v>0</v>
      </c>
      <c r="EU344">
        <v>0</v>
      </c>
      <c r="EV344">
        <v>0</v>
      </c>
      <c r="EW344">
        <v>0</v>
      </c>
      <c r="EX344">
        <v>0</v>
      </c>
      <c r="EY344">
        <v>0</v>
      </c>
      <c r="EZ344">
        <v>0</v>
      </c>
      <c r="FA344">
        <v>0</v>
      </c>
      <c r="FB344">
        <v>0</v>
      </c>
      <c r="FC344">
        <v>0</v>
      </c>
      <c r="FD344">
        <v>0</v>
      </c>
      <c r="FE344">
        <v>0</v>
      </c>
      <c r="FF344">
        <v>0</v>
      </c>
      <c r="FG344">
        <v>0</v>
      </c>
      <c r="FH344">
        <v>0</v>
      </c>
      <c r="FI344">
        <v>0</v>
      </c>
      <c r="FJ344">
        <v>0</v>
      </c>
      <c r="FK344">
        <v>0</v>
      </c>
      <c r="FL344">
        <v>0</v>
      </c>
      <c r="FM344">
        <v>0</v>
      </c>
      <c r="FN344">
        <v>0</v>
      </c>
      <c r="FO344">
        <v>0</v>
      </c>
      <c r="FP344">
        <v>0</v>
      </c>
      <c r="FQ344">
        <v>0</v>
      </c>
      <c r="FR344">
        <v>0</v>
      </c>
      <c r="FS344">
        <v>0</v>
      </c>
    </row>
    <row r="345" spans="1:175" x14ac:dyDescent="0.2">
      <c r="A345" t="s">
        <v>195</v>
      </c>
      <c r="B345" t="s">
        <v>204</v>
      </c>
      <c r="C345">
        <v>42233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0</v>
      </c>
      <c r="AY345">
        <v>0</v>
      </c>
      <c r="AZ345">
        <v>0</v>
      </c>
      <c r="BA345">
        <v>0</v>
      </c>
      <c r="BB345">
        <v>0</v>
      </c>
      <c r="BC345">
        <v>0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0</v>
      </c>
      <c r="BQ345">
        <v>0</v>
      </c>
      <c r="BR345">
        <v>0</v>
      </c>
      <c r="BS345">
        <v>0</v>
      </c>
      <c r="BT345">
        <v>0</v>
      </c>
      <c r="BU345">
        <v>0</v>
      </c>
      <c r="BV345">
        <v>0</v>
      </c>
      <c r="BW345">
        <v>0</v>
      </c>
      <c r="BX345">
        <v>0</v>
      </c>
      <c r="BY345">
        <v>0</v>
      </c>
      <c r="BZ345">
        <v>0</v>
      </c>
      <c r="CA345">
        <v>0</v>
      </c>
      <c r="CB345">
        <v>0</v>
      </c>
      <c r="CC345">
        <v>0</v>
      </c>
      <c r="CD345">
        <v>0</v>
      </c>
      <c r="CE345">
        <v>0</v>
      </c>
      <c r="CF345">
        <v>0</v>
      </c>
      <c r="CG345">
        <v>0</v>
      </c>
      <c r="CH345">
        <v>0</v>
      </c>
      <c r="CI345">
        <v>0</v>
      </c>
      <c r="CJ345">
        <v>0</v>
      </c>
      <c r="CK345">
        <v>0</v>
      </c>
      <c r="CL345">
        <v>0</v>
      </c>
      <c r="CM345">
        <v>0</v>
      </c>
      <c r="CN345">
        <v>0</v>
      </c>
      <c r="CO345">
        <v>0</v>
      </c>
      <c r="CP345">
        <v>0</v>
      </c>
      <c r="CQ345">
        <v>0</v>
      </c>
      <c r="CR345">
        <v>0</v>
      </c>
      <c r="CS345">
        <v>0</v>
      </c>
      <c r="CT345">
        <v>0</v>
      </c>
      <c r="CU345">
        <v>0</v>
      </c>
      <c r="CV345">
        <v>0</v>
      </c>
      <c r="CW345">
        <v>0</v>
      </c>
      <c r="CX345">
        <v>0</v>
      </c>
      <c r="CY345">
        <v>0</v>
      </c>
      <c r="CZ345">
        <v>0</v>
      </c>
      <c r="DA345">
        <v>0</v>
      </c>
      <c r="DB345">
        <v>0</v>
      </c>
      <c r="DC345">
        <v>0</v>
      </c>
      <c r="DD345">
        <v>0</v>
      </c>
      <c r="DE345">
        <v>0</v>
      </c>
      <c r="DF345">
        <v>0</v>
      </c>
      <c r="DG345">
        <v>0</v>
      </c>
      <c r="DH345">
        <v>0</v>
      </c>
      <c r="DI345">
        <v>0</v>
      </c>
      <c r="DJ345">
        <v>0</v>
      </c>
      <c r="DK345">
        <v>0</v>
      </c>
      <c r="DL345">
        <v>0</v>
      </c>
      <c r="DM345">
        <v>0</v>
      </c>
      <c r="DN345">
        <v>0</v>
      </c>
      <c r="DO345">
        <v>0</v>
      </c>
      <c r="DP345">
        <v>0</v>
      </c>
      <c r="DQ345">
        <v>0</v>
      </c>
      <c r="DR345">
        <v>0</v>
      </c>
      <c r="DS345">
        <v>0</v>
      </c>
      <c r="DT345">
        <v>0</v>
      </c>
      <c r="DU345">
        <v>0</v>
      </c>
      <c r="DV345">
        <v>0</v>
      </c>
      <c r="DW345">
        <v>0</v>
      </c>
      <c r="DX345">
        <v>0</v>
      </c>
      <c r="DY345">
        <v>0</v>
      </c>
      <c r="DZ345">
        <v>0</v>
      </c>
      <c r="EA345">
        <v>0</v>
      </c>
      <c r="EB345">
        <v>0</v>
      </c>
      <c r="EC345">
        <v>0</v>
      </c>
      <c r="ED345">
        <v>0</v>
      </c>
      <c r="EE345">
        <v>0</v>
      </c>
      <c r="EF345">
        <v>0</v>
      </c>
      <c r="EG345">
        <v>0</v>
      </c>
      <c r="EH345">
        <v>0</v>
      </c>
      <c r="EI345">
        <v>0</v>
      </c>
      <c r="EJ345">
        <v>0</v>
      </c>
      <c r="EK345">
        <v>0</v>
      </c>
      <c r="EL345">
        <v>0</v>
      </c>
      <c r="EM345">
        <v>0</v>
      </c>
      <c r="EN345">
        <v>0</v>
      </c>
      <c r="EO345">
        <v>0</v>
      </c>
      <c r="EP345">
        <v>0</v>
      </c>
      <c r="EQ345">
        <v>0</v>
      </c>
      <c r="ER345">
        <v>0</v>
      </c>
      <c r="ES345">
        <v>0</v>
      </c>
      <c r="ET345">
        <v>0</v>
      </c>
      <c r="EU345">
        <v>0</v>
      </c>
      <c r="EV345">
        <v>0</v>
      </c>
      <c r="EW345">
        <v>0</v>
      </c>
      <c r="EX345">
        <v>0</v>
      </c>
      <c r="EY345">
        <v>0</v>
      </c>
      <c r="EZ345">
        <v>0</v>
      </c>
      <c r="FA345">
        <v>0</v>
      </c>
      <c r="FB345">
        <v>0</v>
      </c>
      <c r="FC345">
        <v>0</v>
      </c>
      <c r="FD345">
        <v>0</v>
      </c>
      <c r="FE345">
        <v>0</v>
      </c>
      <c r="FF345">
        <v>0</v>
      </c>
      <c r="FG345">
        <v>0</v>
      </c>
      <c r="FH345">
        <v>0</v>
      </c>
      <c r="FI345">
        <v>0</v>
      </c>
      <c r="FJ345">
        <v>0</v>
      </c>
      <c r="FK345">
        <v>0</v>
      </c>
      <c r="FL345">
        <v>0</v>
      </c>
      <c r="FM345">
        <v>0</v>
      </c>
      <c r="FN345">
        <v>0</v>
      </c>
      <c r="FO345">
        <v>0</v>
      </c>
      <c r="FP345">
        <v>0</v>
      </c>
      <c r="FQ345">
        <v>0</v>
      </c>
      <c r="FR345">
        <v>0</v>
      </c>
      <c r="FS345">
        <v>0</v>
      </c>
    </row>
    <row r="346" spans="1:175" x14ac:dyDescent="0.2">
      <c r="A346" t="s">
        <v>195</v>
      </c>
      <c r="B346" t="s">
        <v>204</v>
      </c>
      <c r="C346">
        <v>42234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v>0</v>
      </c>
      <c r="AZ346">
        <v>0</v>
      </c>
      <c r="BA346">
        <v>0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0</v>
      </c>
      <c r="BW346">
        <v>0</v>
      </c>
      <c r="BX346">
        <v>0</v>
      </c>
      <c r="BY346">
        <v>0</v>
      </c>
      <c r="BZ346">
        <v>0</v>
      </c>
      <c r="CA346">
        <v>0</v>
      </c>
      <c r="CB346">
        <v>0</v>
      </c>
      <c r="CC346">
        <v>0</v>
      </c>
      <c r="CD346">
        <v>0</v>
      </c>
      <c r="CE346">
        <v>0</v>
      </c>
      <c r="CF346">
        <v>0</v>
      </c>
      <c r="CG346">
        <v>0</v>
      </c>
      <c r="CH346">
        <v>0</v>
      </c>
      <c r="CI346">
        <v>0</v>
      </c>
      <c r="CJ346">
        <v>0</v>
      </c>
      <c r="CK346">
        <v>0</v>
      </c>
      <c r="CL346">
        <v>0</v>
      </c>
      <c r="CM346">
        <v>0</v>
      </c>
      <c r="CN346">
        <v>0</v>
      </c>
      <c r="CO346">
        <v>0</v>
      </c>
      <c r="CP346">
        <v>0</v>
      </c>
      <c r="CQ346">
        <v>0</v>
      </c>
      <c r="CR346">
        <v>0</v>
      </c>
      <c r="CS346">
        <v>0</v>
      </c>
      <c r="CT346">
        <v>0</v>
      </c>
      <c r="CU346">
        <v>0</v>
      </c>
      <c r="CV346">
        <v>0</v>
      </c>
      <c r="CW346">
        <v>0</v>
      </c>
      <c r="CX346">
        <v>0</v>
      </c>
      <c r="CY346">
        <v>0</v>
      </c>
      <c r="CZ346">
        <v>0</v>
      </c>
      <c r="DA346">
        <v>0</v>
      </c>
      <c r="DB346">
        <v>0</v>
      </c>
      <c r="DC346">
        <v>0</v>
      </c>
      <c r="DD346">
        <v>0</v>
      </c>
      <c r="DE346">
        <v>0</v>
      </c>
      <c r="DF346">
        <v>0</v>
      </c>
      <c r="DG346">
        <v>0</v>
      </c>
      <c r="DH346">
        <v>0</v>
      </c>
      <c r="DI346">
        <v>0</v>
      </c>
      <c r="DJ346">
        <v>0</v>
      </c>
      <c r="DK346">
        <v>0</v>
      </c>
      <c r="DL346">
        <v>0</v>
      </c>
      <c r="DM346">
        <v>0</v>
      </c>
      <c r="DN346">
        <v>0</v>
      </c>
      <c r="DO346">
        <v>0</v>
      </c>
      <c r="DP346">
        <v>0</v>
      </c>
      <c r="DQ346">
        <v>0</v>
      </c>
      <c r="DR346">
        <v>0</v>
      </c>
      <c r="DS346">
        <v>0</v>
      </c>
      <c r="DT346">
        <v>0</v>
      </c>
      <c r="DU346">
        <v>0</v>
      </c>
      <c r="DV346">
        <v>0</v>
      </c>
      <c r="DW346">
        <v>0</v>
      </c>
      <c r="DX346">
        <v>0</v>
      </c>
      <c r="DY346">
        <v>0</v>
      </c>
      <c r="DZ346">
        <v>0</v>
      </c>
      <c r="EA346">
        <v>0</v>
      </c>
      <c r="EB346">
        <v>0</v>
      </c>
      <c r="EC346">
        <v>0</v>
      </c>
      <c r="ED346">
        <v>0</v>
      </c>
      <c r="EE346">
        <v>0</v>
      </c>
      <c r="EF346">
        <v>0</v>
      </c>
      <c r="EG346">
        <v>0</v>
      </c>
      <c r="EH346">
        <v>0</v>
      </c>
      <c r="EI346">
        <v>0</v>
      </c>
      <c r="EJ346">
        <v>0</v>
      </c>
      <c r="EK346">
        <v>0</v>
      </c>
      <c r="EL346">
        <v>0</v>
      </c>
      <c r="EM346">
        <v>0</v>
      </c>
      <c r="EN346">
        <v>0</v>
      </c>
      <c r="EO346">
        <v>0</v>
      </c>
      <c r="EP346">
        <v>0</v>
      </c>
      <c r="EQ346">
        <v>0</v>
      </c>
      <c r="ER346">
        <v>0</v>
      </c>
      <c r="ES346">
        <v>0</v>
      </c>
      <c r="ET346">
        <v>0</v>
      </c>
      <c r="EU346">
        <v>0</v>
      </c>
      <c r="EV346">
        <v>0</v>
      </c>
      <c r="EW346">
        <v>0</v>
      </c>
      <c r="EX346">
        <v>0</v>
      </c>
      <c r="EY346">
        <v>0</v>
      </c>
      <c r="EZ346">
        <v>0</v>
      </c>
      <c r="FA346">
        <v>0</v>
      </c>
      <c r="FB346">
        <v>0</v>
      </c>
      <c r="FC346">
        <v>0</v>
      </c>
      <c r="FD346">
        <v>0</v>
      </c>
      <c r="FE346">
        <v>0</v>
      </c>
      <c r="FF346">
        <v>0</v>
      </c>
      <c r="FG346">
        <v>0</v>
      </c>
      <c r="FH346">
        <v>0</v>
      </c>
      <c r="FI346">
        <v>0</v>
      </c>
      <c r="FJ346">
        <v>0</v>
      </c>
      <c r="FK346">
        <v>0</v>
      </c>
      <c r="FL346">
        <v>0</v>
      </c>
      <c r="FM346">
        <v>0</v>
      </c>
      <c r="FN346">
        <v>0</v>
      </c>
      <c r="FO346">
        <v>0</v>
      </c>
      <c r="FP346">
        <v>0</v>
      </c>
      <c r="FQ346">
        <v>0</v>
      </c>
      <c r="FR346">
        <v>0</v>
      </c>
      <c r="FS346">
        <v>0</v>
      </c>
    </row>
    <row r="347" spans="1:175" x14ac:dyDescent="0.2">
      <c r="A347" t="s">
        <v>195</v>
      </c>
      <c r="B347" t="s">
        <v>204</v>
      </c>
      <c r="C347">
        <v>42242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0</v>
      </c>
      <c r="AX347">
        <v>0</v>
      </c>
      <c r="AY347">
        <v>0</v>
      </c>
      <c r="AZ347">
        <v>0</v>
      </c>
      <c r="BA347">
        <v>0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0</v>
      </c>
      <c r="BX347">
        <v>0</v>
      </c>
      <c r="BY347">
        <v>0</v>
      </c>
      <c r="BZ347">
        <v>0</v>
      </c>
      <c r="CA347">
        <v>0</v>
      </c>
      <c r="CB347">
        <v>0</v>
      </c>
      <c r="CC347">
        <v>0</v>
      </c>
      <c r="CD347">
        <v>0</v>
      </c>
      <c r="CE347">
        <v>0</v>
      </c>
      <c r="CF347">
        <v>0</v>
      </c>
      <c r="CG347">
        <v>0</v>
      </c>
      <c r="CH347">
        <v>0</v>
      </c>
      <c r="CI347">
        <v>0</v>
      </c>
      <c r="CJ347">
        <v>0</v>
      </c>
      <c r="CK347">
        <v>0</v>
      </c>
      <c r="CL347">
        <v>0</v>
      </c>
      <c r="CM347">
        <v>0</v>
      </c>
      <c r="CN347">
        <v>0</v>
      </c>
      <c r="CO347">
        <v>0</v>
      </c>
      <c r="CP347">
        <v>0</v>
      </c>
      <c r="CQ347">
        <v>0</v>
      </c>
      <c r="CR347">
        <v>0</v>
      </c>
      <c r="CS347">
        <v>0</v>
      </c>
      <c r="CT347">
        <v>0</v>
      </c>
      <c r="CU347">
        <v>0</v>
      </c>
      <c r="CV347">
        <v>0</v>
      </c>
      <c r="CW347">
        <v>0</v>
      </c>
      <c r="CX347">
        <v>0</v>
      </c>
      <c r="CY347">
        <v>0</v>
      </c>
      <c r="CZ347">
        <v>0</v>
      </c>
      <c r="DA347">
        <v>0</v>
      </c>
      <c r="DB347">
        <v>0</v>
      </c>
      <c r="DC347">
        <v>0</v>
      </c>
      <c r="DD347">
        <v>0</v>
      </c>
      <c r="DE347">
        <v>0</v>
      </c>
      <c r="DF347">
        <v>0</v>
      </c>
      <c r="DG347">
        <v>0</v>
      </c>
      <c r="DH347">
        <v>0</v>
      </c>
      <c r="DI347">
        <v>0</v>
      </c>
      <c r="DJ347">
        <v>0</v>
      </c>
      <c r="DK347">
        <v>0</v>
      </c>
      <c r="DL347">
        <v>0</v>
      </c>
      <c r="DM347">
        <v>0</v>
      </c>
      <c r="DN347">
        <v>0</v>
      </c>
      <c r="DO347">
        <v>0</v>
      </c>
      <c r="DP347">
        <v>0</v>
      </c>
      <c r="DQ347">
        <v>0</v>
      </c>
      <c r="DR347">
        <v>0</v>
      </c>
      <c r="DS347">
        <v>0</v>
      </c>
      <c r="DT347">
        <v>0</v>
      </c>
      <c r="DU347">
        <v>0</v>
      </c>
      <c r="DV347">
        <v>0</v>
      </c>
      <c r="DW347">
        <v>0</v>
      </c>
      <c r="DX347">
        <v>0</v>
      </c>
      <c r="DY347">
        <v>0</v>
      </c>
      <c r="DZ347">
        <v>0</v>
      </c>
      <c r="EA347">
        <v>0</v>
      </c>
      <c r="EB347">
        <v>0</v>
      </c>
      <c r="EC347">
        <v>0</v>
      </c>
      <c r="ED347">
        <v>0</v>
      </c>
      <c r="EE347">
        <v>0</v>
      </c>
      <c r="EF347">
        <v>0</v>
      </c>
      <c r="EG347">
        <v>0</v>
      </c>
      <c r="EH347">
        <v>0</v>
      </c>
      <c r="EI347">
        <v>0</v>
      </c>
      <c r="EJ347">
        <v>0</v>
      </c>
      <c r="EK347">
        <v>0</v>
      </c>
      <c r="EL347">
        <v>0</v>
      </c>
      <c r="EM347">
        <v>0</v>
      </c>
      <c r="EN347">
        <v>0</v>
      </c>
      <c r="EO347">
        <v>0</v>
      </c>
      <c r="EP347">
        <v>0</v>
      </c>
      <c r="EQ347">
        <v>0</v>
      </c>
      <c r="ER347">
        <v>0</v>
      </c>
      <c r="ES347">
        <v>0</v>
      </c>
      <c r="ET347">
        <v>0</v>
      </c>
      <c r="EU347">
        <v>0</v>
      </c>
      <c r="EV347">
        <v>0</v>
      </c>
      <c r="EW347">
        <v>0</v>
      </c>
      <c r="EX347">
        <v>0</v>
      </c>
      <c r="EY347">
        <v>0</v>
      </c>
      <c r="EZ347">
        <v>0</v>
      </c>
      <c r="FA347">
        <v>0</v>
      </c>
      <c r="FB347">
        <v>0</v>
      </c>
      <c r="FC347">
        <v>0</v>
      </c>
      <c r="FD347">
        <v>0</v>
      </c>
      <c r="FE347">
        <v>0</v>
      </c>
      <c r="FF347">
        <v>0</v>
      </c>
      <c r="FG347">
        <v>0</v>
      </c>
      <c r="FH347">
        <v>0</v>
      </c>
      <c r="FI347">
        <v>0</v>
      </c>
      <c r="FJ347">
        <v>0</v>
      </c>
      <c r="FK347">
        <v>0</v>
      </c>
      <c r="FL347">
        <v>0</v>
      </c>
      <c r="FM347">
        <v>0</v>
      </c>
      <c r="FN347">
        <v>0</v>
      </c>
      <c r="FO347">
        <v>0</v>
      </c>
      <c r="FP347">
        <v>0</v>
      </c>
      <c r="FQ347">
        <v>0</v>
      </c>
      <c r="FR347">
        <v>0</v>
      </c>
      <c r="FS347">
        <v>0</v>
      </c>
    </row>
    <row r="348" spans="1:175" x14ac:dyDescent="0.2">
      <c r="A348" t="s">
        <v>195</v>
      </c>
      <c r="B348" t="s">
        <v>204</v>
      </c>
      <c r="C348">
        <v>42243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0</v>
      </c>
      <c r="BA348">
        <v>0</v>
      </c>
      <c r="BB348">
        <v>0</v>
      </c>
      <c r="BC348">
        <v>0</v>
      </c>
      <c r="BD348">
        <v>0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0</v>
      </c>
      <c r="BW348">
        <v>0</v>
      </c>
      <c r="BX348">
        <v>0</v>
      </c>
      <c r="BY348">
        <v>0</v>
      </c>
      <c r="BZ348">
        <v>0</v>
      </c>
      <c r="CA348">
        <v>0</v>
      </c>
      <c r="CB348">
        <v>0</v>
      </c>
      <c r="CC348">
        <v>0</v>
      </c>
      <c r="CD348">
        <v>0</v>
      </c>
      <c r="CE348">
        <v>0</v>
      </c>
      <c r="CF348">
        <v>0</v>
      </c>
      <c r="CG348">
        <v>0</v>
      </c>
      <c r="CH348">
        <v>0</v>
      </c>
      <c r="CI348">
        <v>0</v>
      </c>
      <c r="CJ348">
        <v>0</v>
      </c>
      <c r="CK348">
        <v>0</v>
      </c>
      <c r="CL348">
        <v>0</v>
      </c>
      <c r="CM348">
        <v>0</v>
      </c>
      <c r="CN348">
        <v>0</v>
      </c>
      <c r="CO348">
        <v>0</v>
      </c>
      <c r="CP348">
        <v>0</v>
      </c>
      <c r="CQ348">
        <v>0</v>
      </c>
      <c r="CR348">
        <v>0</v>
      </c>
      <c r="CS348">
        <v>0</v>
      </c>
      <c r="CT348">
        <v>0</v>
      </c>
      <c r="CU348">
        <v>0</v>
      </c>
      <c r="CV348">
        <v>0</v>
      </c>
      <c r="CW348">
        <v>0</v>
      </c>
      <c r="CX348">
        <v>0</v>
      </c>
      <c r="CY348">
        <v>0</v>
      </c>
      <c r="CZ348">
        <v>0</v>
      </c>
      <c r="DA348">
        <v>0</v>
      </c>
      <c r="DB348">
        <v>0</v>
      </c>
      <c r="DC348">
        <v>0</v>
      </c>
      <c r="DD348">
        <v>0</v>
      </c>
      <c r="DE348">
        <v>0</v>
      </c>
      <c r="DF348">
        <v>0</v>
      </c>
      <c r="DG348">
        <v>0</v>
      </c>
      <c r="DH348">
        <v>0</v>
      </c>
      <c r="DI348">
        <v>0</v>
      </c>
      <c r="DJ348">
        <v>0</v>
      </c>
      <c r="DK348">
        <v>0</v>
      </c>
      <c r="DL348">
        <v>0</v>
      </c>
      <c r="DM348">
        <v>0</v>
      </c>
      <c r="DN348">
        <v>0</v>
      </c>
      <c r="DO348">
        <v>0</v>
      </c>
      <c r="DP348">
        <v>0</v>
      </c>
      <c r="DQ348">
        <v>0</v>
      </c>
      <c r="DR348">
        <v>0</v>
      </c>
      <c r="DS348">
        <v>0</v>
      </c>
      <c r="DT348">
        <v>0</v>
      </c>
      <c r="DU348">
        <v>0</v>
      </c>
      <c r="DV348">
        <v>0</v>
      </c>
      <c r="DW348">
        <v>0</v>
      </c>
      <c r="DX348">
        <v>0</v>
      </c>
      <c r="DY348">
        <v>0</v>
      </c>
      <c r="DZ348">
        <v>0</v>
      </c>
      <c r="EA348">
        <v>0</v>
      </c>
      <c r="EB348">
        <v>0</v>
      </c>
      <c r="EC348">
        <v>0</v>
      </c>
      <c r="ED348">
        <v>0</v>
      </c>
      <c r="EE348">
        <v>0</v>
      </c>
      <c r="EF348">
        <v>0</v>
      </c>
      <c r="EG348">
        <v>0</v>
      </c>
      <c r="EH348">
        <v>0</v>
      </c>
      <c r="EI348">
        <v>0</v>
      </c>
      <c r="EJ348">
        <v>0</v>
      </c>
      <c r="EK348">
        <v>0</v>
      </c>
      <c r="EL348">
        <v>0</v>
      </c>
      <c r="EM348">
        <v>0</v>
      </c>
      <c r="EN348">
        <v>0</v>
      </c>
      <c r="EO348">
        <v>0</v>
      </c>
      <c r="EP348">
        <v>0</v>
      </c>
      <c r="EQ348">
        <v>0</v>
      </c>
      <c r="ER348">
        <v>0</v>
      </c>
      <c r="ES348">
        <v>0</v>
      </c>
      <c r="ET348">
        <v>0</v>
      </c>
      <c r="EU348">
        <v>0</v>
      </c>
      <c r="EV348">
        <v>0</v>
      </c>
      <c r="EW348">
        <v>0</v>
      </c>
      <c r="EX348">
        <v>0</v>
      </c>
      <c r="EY348">
        <v>0</v>
      </c>
      <c r="EZ348">
        <v>0</v>
      </c>
      <c r="FA348">
        <v>0</v>
      </c>
      <c r="FB348">
        <v>0</v>
      </c>
      <c r="FC348">
        <v>0</v>
      </c>
      <c r="FD348">
        <v>0</v>
      </c>
      <c r="FE348">
        <v>0</v>
      </c>
      <c r="FF348">
        <v>0</v>
      </c>
      <c r="FG348">
        <v>0</v>
      </c>
      <c r="FH348">
        <v>0</v>
      </c>
      <c r="FI348">
        <v>0</v>
      </c>
      <c r="FJ348">
        <v>0</v>
      </c>
      <c r="FK348">
        <v>0</v>
      </c>
      <c r="FL348">
        <v>0</v>
      </c>
      <c r="FM348">
        <v>0</v>
      </c>
      <c r="FN348">
        <v>0</v>
      </c>
      <c r="FO348">
        <v>0</v>
      </c>
      <c r="FP348">
        <v>0</v>
      </c>
      <c r="FQ348">
        <v>0</v>
      </c>
      <c r="FR348">
        <v>0</v>
      </c>
      <c r="FS348">
        <v>0</v>
      </c>
    </row>
    <row r="349" spans="1:175" x14ac:dyDescent="0.2">
      <c r="A349" t="s">
        <v>195</v>
      </c>
      <c r="B349" t="s">
        <v>204</v>
      </c>
      <c r="C349">
        <v>42244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  <c r="AX349">
        <v>0</v>
      </c>
      <c r="AY349">
        <v>0</v>
      </c>
      <c r="AZ349">
        <v>0</v>
      </c>
      <c r="BA349">
        <v>0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0</v>
      </c>
      <c r="BP349">
        <v>0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0</v>
      </c>
      <c r="BW349">
        <v>0</v>
      </c>
      <c r="BX349">
        <v>0</v>
      </c>
      <c r="BY349">
        <v>0</v>
      </c>
      <c r="BZ349">
        <v>0</v>
      </c>
      <c r="CA349">
        <v>0</v>
      </c>
      <c r="CB349">
        <v>0</v>
      </c>
      <c r="CC349">
        <v>0</v>
      </c>
      <c r="CD349">
        <v>0</v>
      </c>
      <c r="CE349">
        <v>0</v>
      </c>
      <c r="CF349">
        <v>0</v>
      </c>
      <c r="CG349">
        <v>0</v>
      </c>
      <c r="CH349">
        <v>0</v>
      </c>
      <c r="CI349">
        <v>0</v>
      </c>
      <c r="CJ349">
        <v>0</v>
      </c>
      <c r="CK349">
        <v>0</v>
      </c>
      <c r="CL349">
        <v>0</v>
      </c>
      <c r="CM349">
        <v>0</v>
      </c>
      <c r="CN349">
        <v>0</v>
      </c>
      <c r="CO349">
        <v>0</v>
      </c>
      <c r="CP349">
        <v>0</v>
      </c>
      <c r="CQ349">
        <v>0</v>
      </c>
      <c r="CR349">
        <v>0</v>
      </c>
      <c r="CS349">
        <v>0</v>
      </c>
      <c r="CT349">
        <v>0</v>
      </c>
      <c r="CU349">
        <v>0</v>
      </c>
      <c r="CV349">
        <v>0</v>
      </c>
      <c r="CW349">
        <v>0</v>
      </c>
      <c r="CX349">
        <v>0</v>
      </c>
      <c r="CY349">
        <v>0</v>
      </c>
      <c r="CZ349">
        <v>0</v>
      </c>
      <c r="DA349">
        <v>0</v>
      </c>
      <c r="DB349">
        <v>0</v>
      </c>
      <c r="DC349">
        <v>0</v>
      </c>
      <c r="DD349">
        <v>0</v>
      </c>
      <c r="DE349">
        <v>0</v>
      </c>
      <c r="DF349">
        <v>0</v>
      </c>
      <c r="DG349">
        <v>0</v>
      </c>
      <c r="DH349">
        <v>0</v>
      </c>
      <c r="DI349">
        <v>0</v>
      </c>
      <c r="DJ349">
        <v>0</v>
      </c>
      <c r="DK349">
        <v>0</v>
      </c>
      <c r="DL349">
        <v>0</v>
      </c>
      <c r="DM349">
        <v>0</v>
      </c>
      <c r="DN349">
        <v>0</v>
      </c>
      <c r="DO349">
        <v>0</v>
      </c>
      <c r="DP349">
        <v>0</v>
      </c>
      <c r="DQ349">
        <v>0</v>
      </c>
      <c r="DR349">
        <v>0</v>
      </c>
      <c r="DS349">
        <v>0</v>
      </c>
      <c r="DT349">
        <v>0</v>
      </c>
      <c r="DU349">
        <v>0</v>
      </c>
      <c r="DV349">
        <v>0</v>
      </c>
      <c r="DW349">
        <v>0</v>
      </c>
      <c r="DX349">
        <v>0</v>
      </c>
      <c r="DY349">
        <v>0</v>
      </c>
      <c r="DZ349">
        <v>0</v>
      </c>
      <c r="EA349">
        <v>0</v>
      </c>
      <c r="EB349">
        <v>0</v>
      </c>
      <c r="EC349">
        <v>0</v>
      </c>
      <c r="ED349">
        <v>0</v>
      </c>
      <c r="EE349">
        <v>0</v>
      </c>
      <c r="EF349">
        <v>0</v>
      </c>
      <c r="EG349">
        <v>0</v>
      </c>
      <c r="EH349">
        <v>0</v>
      </c>
      <c r="EI349">
        <v>0</v>
      </c>
      <c r="EJ349">
        <v>0</v>
      </c>
      <c r="EK349">
        <v>0</v>
      </c>
      <c r="EL349">
        <v>0</v>
      </c>
      <c r="EM349">
        <v>0</v>
      </c>
      <c r="EN349">
        <v>0</v>
      </c>
      <c r="EO349">
        <v>0</v>
      </c>
      <c r="EP349">
        <v>0</v>
      </c>
      <c r="EQ349">
        <v>0</v>
      </c>
      <c r="ER349">
        <v>0</v>
      </c>
      <c r="ES349">
        <v>0</v>
      </c>
      <c r="ET349">
        <v>0</v>
      </c>
      <c r="EU349">
        <v>0</v>
      </c>
      <c r="EV349">
        <v>0</v>
      </c>
      <c r="EW349">
        <v>0</v>
      </c>
      <c r="EX349">
        <v>0</v>
      </c>
      <c r="EY349">
        <v>0</v>
      </c>
      <c r="EZ349">
        <v>0</v>
      </c>
      <c r="FA349">
        <v>0</v>
      </c>
      <c r="FB349">
        <v>0</v>
      </c>
      <c r="FC349">
        <v>0</v>
      </c>
      <c r="FD349">
        <v>0</v>
      </c>
      <c r="FE349">
        <v>0</v>
      </c>
      <c r="FF349">
        <v>0</v>
      </c>
      <c r="FG349">
        <v>0</v>
      </c>
      <c r="FH349">
        <v>0</v>
      </c>
      <c r="FI349">
        <v>0</v>
      </c>
      <c r="FJ349">
        <v>0</v>
      </c>
      <c r="FK349">
        <v>0</v>
      </c>
      <c r="FL349">
        <v>0</v>
      </c>
      <c r="FM349">
        <v>0</v>
      </c>
      <c r="FN349">
        <v>0</v>
      </c>
      <c r="FO349">
        <v>0</v>
      </c>
      <c r="FP349">
        <v>0</v>
      </c>
      <c r="FQ349">
        <v>0</v>
      </c>
      <c r="FR349">
        <v>0</v>
      </c>
      <c r="FS349">
        <v>0</v>
      </c>
    </row>
    <row r="350" spans="1:175" x14ac:dyDescent="0.2">
      <c r="A350" t="s">
        <v>195</v>
      </c>
      <c r="B350" t="s">
        <v>204</v>
      </c>
      <c r="C350">
        <v>42256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0</v>
      </c>
      <c r="BA350">
        <v>0</v>
      </c>
      <c r="BB350">
        <v>0</v>
      </c>
      <c r="BC350">
        <v>0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P350">
        <v>0</v>
      </c>
      <c r="BQ350">
        <v>0</v>
      </c>
      <c r="BR350">
        <v>0</v>
      </c>
      <c r="BS350">
        <v>0</v>
      </c>
      <c r="BT350">
        <v>0</v>
      </c>
      <c r="BU350">
        <v>0</v>
      </c>
      <c r="BV350">
        <v>0</v>
      </c>
      <c r="BW350">
        <v>0</v>
      </c>
      <c r="BX350">
        <v>0</v>
      </c>
      <c r="BY350">
        <v>0</v>
      </c>
      <c r="BZ350">
        <v>0</v>
      </c>
      <c r="CA350">
        <v>0</v>
      </c>
      <c r="CB350">
        <v>0</v>
      </c>
      <c r="CC350">
        <v>0</v>
      </c>
      <c r="CD350">
        <v>0</v>
      </c>
      <c r="CE350">
        <v>0</v>
      </c>
      <c r="CF350">
        <v>0</v>
      </c>
      <c r="CG350">
        <v>0</v>
      </c>
      <c r="CH350">
        <v>0</v>
      </c>
      <c r="CI350">
        <v>0</v>
      </c>
      <c r="CJ350">
        <v>0</v>
      </c>
      <c r="CK350">
        <v>0</v>
      </c>
      <c r="CL350">
        <v>0</v>
      </c>
      <c r="CM350">
        <v>0</v>
      </c>
      <c r="CN350">
        <v>0</v>
      </c>
      <c r="CO350">
        <v>0</v>
      </c>
      <c r="CP350">
        <v>0</v>
      </c>
      <c r="CQ350">
        <v>0</v>
      </c>
      <c r="CR350">
        <v>0</v>
      </c>
      <c r="CS350">
        <v>0</v>
      </c>
      <c r="CT350">
        <v>0</v>
      </c>
      <c r="CU350">
        <v>0</v>
      </c>
      <c r="CV350">
        <v>0</v>
      </c>
      <c r="CW350">
        <v>0</v>
      </c>
      <c r="CX350">
        <v>0</v>
      </c>
      <c r="CY350">
        <v>0</v>
      </c>
      <c r="CZ350">
        <v>0</v>
      </c>
      <c r="DA350">
        <v>0</v>
      </c>
      <c r="DB350">
        <v>0</v>
      </c>
      <c r="DC350">
        <v>0</v>
      </c>
      <c r="DD350">
        <v>0</v>
      </c>
      <c r="DE350">
        <v>0</v>
      </c>
      <c r="DF350">
        <v>0</v>
      </c>
      <c r="DG350">
        <v>0</v>
      </c>
      <c r="DH350">
        <v>0</v>
      </c>
      <c r="DI350">
        <v>0</v>
      </c>
      <c r="DJ350">
        <v>0</v>
      </c>
      <c r="DK350">
        <v>0</v>
      </c>
      <c r="DL350">
        <v>0</v>
      </c>
      <c r="DM350">
        <v>0</v>
      </c>
      <c r="DN350">
        <v>0</v>
      </c>
      <c r="DO350">
        <v>0</v>
      </c>
      <c r="DP350">
        <v>0</v>
      </c>
      <c r="DQ350">
        <v>0</v>
      </c>
      <c r="DR350">
        <v>0</v>
      </c>
      <c r="DS350">
        <v>0</v>
      </c>
      <c r="DT350">
        <v>0</v>
      </c>
      <c r="DU350">
        <v>0</v>
      </c>
      <c r="DV350">
        <v>0</v>
      </c>
      <c r="DW350">
        <v>0</v>
      </c>
      <c r="DX350">
        <v>0</v>
      </c>
      <c r="DY350">
        <v>0</v>
      </c>
      <c r="DZ350">
        <v>0</v>
      </c>
      <c r="EA350">
        <v>0</v>
      </c>
      <c r="EB350">
        <v>0</v>
      </c>
      <c r="EC350">
        <v>0</v>
      </c>
      <c r="ED350">
        <v>0</v>
      </c>
      <c r="EE350">
        <v>0</v>
      </c>
      <c r="EF350">
        <v>0</v>
      </c>
      <c r="EG350">
        <v>0</v>
      </c>
      <c r="EH350">
        <v>0</v>
      </c>
      <c r="EI350">
        <v>0</v>
      </c>
      <c r="EJ350">
        <v>0</v>
      </c>
      <c r="EK350">
        <v>0</v>
      </c>
      <c r="EL350">
        <v>0</v>
      </c>
      <c r="EM350">
        <v>0</v>
      </c>
      <c r="EN350">
        <v>0</v>
      </c>
      <c r="EO350">
        <v>0</v>
      </c>
      <c r="EP350">
        <v>0</v>
      </c>
      <c r="EQ350">
        <v>0</v>
      </c>
      <c r="ER350">
        <v>0</v>
      </c>
      <c r="ES350">
        <v>0</v>
      </c>
      <c r="ET350">
        <v>0</v>
      </c>
      <c r="EU350">
        <v>0</v>
      </c>
      <c r="EV350">
        <v>0</v>
      </c>
      <c r="EW350">
        <v>0</v>
      </c>
      <c r="EX350">
        <v>0</v>
      </c>
      <c r="EY350">
        <v>0</v>
      </c>
      <c r="EZ350">
        <v>0</v>
      </c>
      <c r="FA350">
        <v>0</v>
      </c>
      <c r="FB350">
        <v>0</v>
      </c>
      <c r="FC350">
        <v>0</v>
      </c>
      <c r="FD350">
        <v>0</v>
      </c>
      <c r="FE350">
        <v>0</v>
      </c>
      <c r="FF350">
        <v>0</v>
      </c>
      <c r="FG350">
        <v>0</v>
      </c>
      <c r="FH350">
        <v>0</v>
      </c>
      <c r="FI350">
        <v>0</v>
      </c>
      <c r="FJ350">
        <v>0</v>
      </c>
      <c r="FK350">
        <v>0</v>
      </c>
      <c r="FL350">
        <v>0</v>
      </c>
      <c r="FM350">
        <v>0</v>
      </c>
      <c r="FN350">
        <v>0</v>
      </c>
      <c r="FO350">
        <v>0</v>
      </c>
      <c r="FP350">
        <v>0</v>
      </c>
      <c r="FQ350">
        <v>0</v>
      </c>
      <c r="FR350">
        <v>0</v>
      </c>
      <c r="FS350">
        <v>0</v>
      </c>
    </row>
    <row r="351" spans="1:175" x14ac:dyDescent="0.2">
      <c r="A351" t="s">
        <v>195</v>
      </c>
      <c r="B351" t="s">
        <v>204</v>
      </c>
      <c r="C351">
        <v>42257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0</v>
      </c>
      <c r="BA351">
        <v>0</v>
      </c>
      <c r="BB351">
        <v>0</v>
      </c>
      <c r="BC351">
        <v>0</v>
      </c>
      <c r="BD351">
        <v>0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</v>
      </c>
      <c r="BQ351">
        <v>0</v>
      </c>
      <c r="BR351">
        <v>0</v>
      </c>
      <c r="BS351">
        <v>0</v>
      </c>
      <c r="BT351">
        <v>0</v>
      </c>
      <c r="BU351">
        <v>0</v>
      </c>
      <c r="BV351">
        <v>0</v>
      </c>
      <c r="BW351">
        <v>0</v>
      </c>
      <c r="BX351">
        <v>0</v>
      </c>
      <c r="BY351">
        <v>0</v>
      </c>
      <c r="BZ351">
        <v>0</v>
      </c>
      <c r="CA351">
        <v>0</v>
      </c>
      <c r="CB351">
        <v>0</v>
      </c>
      <c r="CC351">
        <v>0</v>
      </c>
      <c r="CD351">
        <v>0</v>
      </c>
      <c r="CE351">
        <v>0</v>
      </c>
      <c r="CF351">
        <v>0</v>
      </c>
      <c r="CG351">
        <v>0</v>
      </c>
      <c r="CH351">
        <v>0</v>
      </c>
      <c r="CI351">
        <v>0</v>
      </c>
      <c r="CJ351">
        <v>0</v>
      </c>
      <c r="CK351">
        <v>0</v>
      </c>
      <c r="CL351">
        <v>0</v>
      </c>
      <c r="CM351">
        <v>0</v>
      </c>
      <c r="CN351">
        <v>0</v>
      </c>
      <c r="CO351">
        <v>0</v>
      </c>
      <c r="CP351">
        <v>0</v>
      </c>
      <c r="CQ351">
        <v>0</v>
      </c>
      <c r="CR351">
        <v>0</v>
      </c>
      <c r="CS351">
        <v>0</v>
      </c>
      <c r="CT351">
        <v>0</v>
      </c>
      <c r="CU351">
        <v>0</v>
      </c>
      <c r="CV351">
        <v>0</v>
      </c>
      <c r="CW351">
        <v>0</v>
      </c>
      <c r="CX351">
        <v>0</v>
      </c>
      <c r="CY351">
        <v>0</v>
      </c>
      <c r="CZ351">
        <v>0</v>
      </c>
      <c r="DA351">
        <v>0</v>
      </c>
      <c r="DB351">
        <v>0</v>
      </c>
      <c r="DC351">
        <v>0</v>
      </c>
      <c r="DD351">
        <v>0</v>
      </c>
      <c r="DE351">
        <v>0</v>
      </c>
      <c r="DF351">
        <v>0</v>
      </c>
      <c r="DG351">
        <v>0</v>
      </c>
      <c r="DH351">
        <v>0</v>
      </c>
      <c r="DI351">
        <v>0</v>
      </c>
      <c r="DJ351">
        <v>0</v>
      </c>
      <c r="DK351">
        <v>0</v>
      </c>
      <c r="DL351">
        <v>0</v>
      </c>
      <c r="DM351">
        <v>0</v>
      </c>
      <c r="DN351">
        <v>0</v>
      </c>
      <c r="DO351">
        <v>0</v>
      </c>
      <c r="DP351">
        <v>0</v>
      </c>
      <c r="DQ351">
        <v>0</v>
      </c>
      <c r="DR351">
        <v>0</v>
      </c>
      <c r="DS351">
        <v>0</v>
      </c>
      <c r="DT351">
        <v>0</v>
      </c>
      <c r="DU351">
        <v>0</v>
      </c>
      <c r="DV351">
        <v>0</v>
      </c>
      <c r="DW351">
        <v>0</v>
      </c>
      <c r="DX351">
        <v>0</v>
      </c>
      <c r="DY351">
        <v>0</v>
      </c>
      <c r="DZ351">
        <v>0</v>
      </c>
      <c r="EA351">
        <v>0</v>
      </c>
      <c r="EB351">
        <v>0</v>
      </c>
      <c r="EC351">
        <v>0</v>
      </c>
      <c r="ED351">
        <v>0</v>
      </c>
      <c r="EE351">
        <v>0</v>
      </c>
      <c r="EF351">
        <v>0</v>
      </c>
      <c r="EG351">
        <v>0</v>
      </c>
      <c r="EH351">
        <v>0</v>
      </c>
      <c r="EI351">
        <v>0</v>
      </c>
      <c r="EJ351">
        <v>0</v>
      </c>
      <c r="EK351">
        <v>0</v>
      </c>
      <c r="EL351">
        <v>0</v>
      </c>
      <c r="EM351">
        <v>0</v>
      </c>
      <c r="EN351">
        <v>0</v>
      </c>
      <c r="EO351">
        <v>0</v>
      </c>
      <c r="EP351">
        <v>0</v>
      </c>
      <c r="EQ351">
        <v>0</v>
      </c>
      <c r="ER351">
        <v>0</v>
      </c>
      <c r="ES351">
        <v>0</v>
      </c>
      <c r="ET351">
        <v>0</v>
      </c>
      <c r="EU351">
        <v>0</v>
      </c>
      <c r="EV351">
        <v>0</v>
      </c>
      <c r="EW351">
        <v>0</v>
      </c>
      <c r="EX351">
        <v>0</v>
      </c>
      <c r="EY351">
        <v>0</v>
      </c>
      <c r="EZ351">
        <v>0</v>
      </c>
      <c r="FA351">
        <v>0</v>
      </c>
      <c r="FB351">
        <v>0</v>
      </c>
      <c r="FC351">
        <v>0</v>
      </c>
      <c r="FD351">
        <v>0</v>
      </c>
      <c r="FE351">
        <v>0</v>
      </c>
      <c r="FF351">
        <v>0</v>
      </c>
      <c r="FG351">
        <v>0</v>
      </c>
      <c r="FH351">
        <v>0</v>
      </c>
      <c r="FI351">
        <v>0</v>
      </c>
      <c r="FJ351">
        <v>0</v>
      </c>
      <c r="FK351">
        <v>0</v>
      </c>
      <c r="FL351">
        <v>0</v>
      </c>
      <c r="FM351">
        <v>0</v>
      </c>
      <c r="FN351">
        <v>0</v>
      </c>
      <c r="FO351">
        <v>0</v>
      </c>
      <c r="FP351">
        <v>0</v>
      </c>
      <c r="FQ351">
        <v>0</v>
      </c>
      <c r="FR351">
        <v>0</v>
      </c>
      <c r="FS351">
        <v>0</v>
      </c>
    </row>
    <row r="352" spans="1:175" x14ac:dyDescent="0.2">
      <c r="A352" t="s">
        <v>195</v>
      </c>
      <c r="B352" t="s">
        <v>204</v>
      </c>
      <c r="C352">
        <v>42258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0</v>
      </c>
      <c r="AY352">
        <v>0</v>
      </c>
      <c r="AZ352">
        <v>0</v>
      </c>
      <c r="BA352">
        <v>0</v>
      </c>
      <c r="BB352">
        <v>0</v>
      </c>
      <c r="BC352">
        <v>0</v>
      </c>
      <c r="BD352">
        <v>0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0</v>
      </c>
      <c r="BU352">
        <v>0</v>
      </c>
      <c r="BV352">
        <v>0</v>
      </c>
      <c r="BW352">
        <v>0</v>
      </c>
      <c r="BX352">
        <v>0</v>
      </c>
      <c r="BY352">
        <v>0</v>
      </c>
      <c r="BZ352">
        <v>0</v>
      </c>
      <c r="CA352">
        <v>0</v>
      </c>
      <c r="CB352">
        <v>0</v>
      </c>
      <c r="CC352">
        <v>0</v>
      </c>
      <c r="CD352">
        <v>0</v>
      </c>
      <c r="CE352">
        <v>0</v>
      </c>
      <c r="CF352">
        <v>0</v>
      </c>
      <c r="CG352">
        <v>0</v>
      </c>
      <c r="CH352">
        <v>0</v>
      </c>
      <c r="CI352">
        <v>0</v>
      </c>
      <c r="CJ352">
        <v>0</v>
      </c>
      <c r="CK352">
        <v>0</v>
      </c>
      <c r="CL352">
        <v>0</v>
      </c>
      <c r="CM352">
        <v>0</v>
      </c>
      <c r="CN352">
        <v>0</v>
      </c>
      <c r="CO352">
        <v>0</v>
      </c>
      <c r="CP352">
        <v>0</v>
      </c>
      <c r="CQ352">
        <v>0</v>
      </c>
      <c r="CR352">
        <v>0</v>
      </c>
      <c r="CS352">
        <v>0</v>
      </c>
      <c r="CT352">
        <v>0</v>
      </c>
      <c r="CU352">
        <v>0</v>
      </c>
      <c r="CV352">
        <v>0</v>
      </c>
      <c r="CW352">
        <v>0</v>
      </c>
      <c r="CX352">
        <v>0</v>
      </c>
      <c r="CY352">
        <v>0</v>
      </c>
      <c r="CZ352">
        <v>0</v>
      </c>
      <c r="DA352">
        <v>0</v>
      </c>
      <c r="DB352">
        <v>0</v>
      </c>
      <c r="DC352">
        <v>0</v>
      </c>
      <c r="DD352">
        <v>0</v>
      </c>
      <c r="DE352">
        <v>0</v>
      </c>
      <c r="DF352">
        <v>0</v>
      </c>
      <c r="DG352">
        <v>0</v>
      </c>
      <c r="DH352">
        <v>0</v>
      </c>
      <c r="DI352">
        <v>0</v>
      </c>
      <c r="DJ352">
        <v>0</v>
      </c>
      <c r="DK352">
        <v>0</v>
      </c>
      <c r="DL352">
        <v>0</v>
      </c>
      <c r="DM352">
        <v>0</v>
      </c>
      <c r="DN352">
        <v>0</v>
      </c>
      <c r="DO352">
        <v>0</v>
      </c>
      <c r="DP352">
        <v>0</v>
      </c>
      <c r="DQ352">
        <v>0</v>
      </c>
      <c r="DR352">
        <v>0</v>
      </c>
      <c r="DS352">
        <v>0</v>
      </c>
      <c r="DT352">
        <v>0</v>
      </c>
      <c r="DU352">
        <v>0</v>
      </c>
      <c r="DV352">
        <v>0</v>
      </c>
      <c r="DW352">
        <v>0</v>
      </c>
      <c r="DX352">
        <v>0</v>
      </c>
      <c r="DY352">
        <v>0</v>
      </c>
      <c r="DZ352">
        <v>0</v>
      </c>
      <c r="EA352">
        <v>0</v>
      </c>
      <c r="EB352">
        <v>0</v>
      </c>
      <c r="EC352">
        <v>0</v>
      </c>
      <c r="ED352">
        <v>0</v>
      </c>
      <c r="EE352">
        <v>0</v>
      </c>
      <c r="EF352">
        <v>0</v>
      </c>
      <c r="EG352">
        <v>0</v>
      </c>
      <c r="EH352">
        <v>0</v>
      </c>
      <c r="EI352">
        <v>0</v>
      </c>
      <c r="EJ352">
        <v>0</v>
      </c>
      <c r="EK352">
        <v>0</v>
      </c>
      <c r="EL352">
        <v>0</v>
      </c>
      <c r="EM352">
        <v>0</v>
      </c>
      <c r="EN352">
        <v>0</v>
      </c>
      <c r="EO352">
        <v>0</v>
      </c>
      <c r="EP352">
        <v>0</v>
      </c>
      <c r="EQ352">
        <v>0</v>
      </c>
      <c r="ER352">
        <v>0</v>
      </c>
      <c r="ES352">
        <v>0</v>
      </c>
      <c r="ET352">
        <v>0</v>
      </c>
      <c r="EU352">
        <v>0</v>
      </c>
      <c r="EV352">
        <v>0</v>
      </c>
      <c r="EW352">
        <v>0</v>
      </c>
      <c r="EX352">
        <v>0</v>
      </c>
      <c r="EY352">
        <v>0</v>
      </c>
      <c r="EZ352">
        <v>0</v>
      </c>
      <c r="FA352">
        <v>0</v>
      </c>
      <c r="FB352">
        <v>0</v>
      </c>
      <c r="FC352">
        <v>0</v>
      </c>
      <c r="FD352">
        <v>0</v>
      </c>
      <c r="FE352">
        <v>0</v>
      </c>
      <c r="FF352">
        <v>0</v>
      </c>
      <c r="FG352">
        <v>0</v>
      </c>
      <c r="FH352">
        <v>0</v>
      </c>
      <c r="FI352">
        <v>0</v>
      </c>
      <c r="FJ352">
        <v>0</v>
      </c>
      <c r="FK352">
        <v>0</v>
      </c>
      <c r="FL352">
        <v>0</v>
      </c>
      <c r="FM352">
        <v>0</v>
      </c>
      <c r="FN352">
        <v>0</v>
      </c>
      <c r="FO352">
        <v>0</v>
      </c>
      <c r="FP352">
        <v>0</v>
      </c>
      <c r="FQ352">
        <v>0</v>
      </c>
      <c r="FR352">
        <v>0</v>
      </c>
      <c r="FS352">
        <v>0</v>
      </c>
    </row>
    <row r="353" spans="1:175" x14ac:dyDescent="0.2">
      <c r="A353" t="s">
        <v>195</v>
      </c>
      <c r="B353" t="s">
        <v>204</v>
      </c>
      <c r="C353" t="s">
        <v>2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BX353">
        <v>0</v>
      </c>
      <c r="BY353">
        <v>0</v>
      </c>
      <c r="BZ353">
        <v>0</v>
      </c>
      <c r="CA353">
        <v>0</v>
      </c>
      <c r="CB353">
        <v>0</v>
      </c>
      <c r="CC353">
        <v>0</v>
      </c>
      <c r="CD353">
        <v>0</v>
      </c>
      <c r="CE353">
        <v>0</v>
      </c>
      <c r="CF353">
        <v>0</v>
      </c>
      <c r="CG353">
        <v>0</v>
      </c>
      <c r="CH353">
        <v>0</v>
      </c>
      <c r="CI353">
        <v>0</v>
      </c>
      <c r="CJ353">
        <v>0</v>
      </c>
      <c r="CK353">
        <v>0</v>
      </c>
      <c r="CL353">
        <v>0</v>
      </c>
      <c r="CM353">
        <v>0</v>
      </c>
      <c r="CN353">
        <v>0</v>
      </c>
      <c r="CO353">
        <v>0</v>
      </c>
      <c r="CP353">
        <v>0</v>
      </c>
      <c r="CQ353">
        <v>0</v>
      </c>
      <c r="CR353">
        <v>0</v>
      </c>
      <c r="CS353">
        <v>0</v>
      </c>
      <c r="CT353">
        <v>0</v>
      </c>
      <c r="CU353">
        <v>0</v>
      </c>
      <c r="CV353">
        <v>0</v>
      </c>
      <c r="CW353">
        <v>0</v>
      </c>
      <c r="CX353">
        <v>0</v>
      </c>
      <c r="CY353">
        <v>0</v>
      </c>
      <c r="CZ353">
        <v>0</v>
      </c>
      <c r="DA353">
        <v>0</v>
      </c>
      <c r="DB353">
        <v>0</v>
      </c>
      <c r="DC353">
        <v>0</v>
      </c>
      <c r="DD353">
        <v>0</v>
      </c>
      <c r="DE353">
        <v>0</v>
      </c>
      <c r="DF353">
        <v>0</v>
      </c>
      <c r="DG353">
        <v>0</v>
      </c>
      <c r="DH353">
        <v>0</v>
      </c>
      <c r="DI353">
        <v>0</v>
      </c>
      <c r="DJ353">
        <v>0</v>
      </c>
      <c r="DK353">
        <v>0</v>
      </c>
      <c r="DL353">
        <v>0</v>
      </c>
      <c r="DM353">
        <v>0</v>
      </c>
      <c r="DN353">
        <v>0</v>
      </c>
      <c r="DO353">
        <v>0</v>
      </c>
      <c r="DP353">
        <v>0</v>
      </c>
      <c r="DQ353">
        <v>0</v>
      </c>
      <c r="DR353">
        <v>0</v>
      </c>
      <c r="DS353">
        <v>0</v>
      </c>
      <c r="DT353">
        <v>0</v>
      </c>
      <c r="DU353">
        <v>0</v>
      </c>
      <c r="DV353">
        <v>0</v>
      </c>
      <c r="DW353">
        <v>0</v>
      </c>
      <c r="DX353">
        <v>0</v>
      </c>
      <c r="DY353">
        <v>0</v>
      </c>
      <c r="DZ353">
        <v>0</v>
      </c>
      <c r="EA353">
        <v>0</v>
      </c>
      <c r="EB353">
        <v>0</v>
      </c>
      <c r="EC353">
        <v>0</v>
      </c>
      <c r="ED353">
        <v>0</v>
      </c>
      <c r="EE353">
        <v>0</v>
      </c>
      <c r="EF353">
        <v>0</v>
      </c>
      <c r="EG353">
        <v>0</v>
      </c>
      <c r="EH353">
        <v>0</v>
      </c>
      <c r="EI353">
        <v>0</v>
      </c>
      <c r="EJ353">
        <v>0</v>
      </c>
      <c r="EK353">
        <v>0</v>
      </c>
      <c r="EL353">
        <v>0</v>
      </c>
      <c r="EM353">
        <v>0</v>
      </c>
      <c r="EN353">
        <v>0</v>
      </c>
      <c r="EO353">
        <v>0</v>
      </c>
      <c r="EP353">
        <v>0</v>
      </c>
      <c r="EQ353">
        <v>0</v>
      </c>
      <c r="ER353">
        <v>0</v>
      </c>
      <c r="ES353">
        <v>0</v>
      </c>
      <c r="ET353">
        <v>0</v>
      </c>
      <c r="EU353">
        <v>0</v>
      </c>
      <c r="EV353">
        <v>0</v>
      </c>
      <c r="EW353">
        <v>0</v>
      </c>
      <c r="EX353">
        <v>0</v>
      </c>
      <c r="EY353">
        <v>0</v>
      </c>
      <c r="EZ353">
        <v>0</v>
      </c>
      <c r="FA353">
        <v>0</v>
      </c>
      <c r="FB353">
        <v>0</v>
      </c>
      <c r="FC353">
        <v>0</v>
      </c>
      <c r="FD353">
        <v>0</v>
      </c>
      <c r="FE353">
        <v>0</v>
      </c>
      <c r="FF353">
        <v>0</v>
      </c>
      <c r="FG353">
        <v>0</v>
      </c>
      <c r="FH353">
        <v>0</v>
      </c>
      <c r="FI353">
        <v>0</v>
      </c>
      <c r="FJ353">
        <v>0</v>
      </c>
      <c r="FK353">
        <v>0</v>
      </c>
      <c r="FL353">
        <v>0</v>
      </c>
      <c r="FM353">
        <v>0</v>
      </c>
      <c r="FN353">
        <v>0</v>
      </c>
      <c r="FO353">
        <v>0</v>
      </c>
      <c r="FP353">
        <v>0</v>
      </c>
      <c r="FQ353">
        <v>0</v>
      </c>
      <c r="FR353">
        <v>0</v>
      </c>
      <c r="FS353">
        <v>0</v>
      </c>
    </row>
    <row r="354" spans="1:175" x14ac:dyDescent="0.2">
      <c r="A354" t="s">
        <v>195</v>
      </c>
      <c r="B354" t="s">
        <v>1</v>
      </c>
      <c r="C354">
        <v>42167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0</v>
      </c>
      <c r="BP354">
        <v>0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0</v>
      </c>
      <c r="BX354">
        <v>0</v>
      </c>
      <c r="BY354">
        <v>0</v>
      </c>
      <c r="BZ354">
        <v>0</v>
      </c>
      <c r="CA354">
        <v>0</v>
      </c>
      <c r="CB354">
        <v>0</v>
      </c>
      <c r="CC354">
        <v>0</v>
      </c>
      <c r="CD354">
        <v>0</v>
      </c>
      <c r="CE354">
        <v>0</v>
      </c>
      <c r="CF354">
        <v>0</v>
      </c>
      <c r="CG354">
        <v>0</v>
      </c>
      <c r="CH354">
        <v>0</v>
      </c>
      <c r="CI354">
        <v>0</v>
      </c>
      <c r="CJ354">
        <v>0</v>
      </c>
      <c r="CK354">
        <v>0</v>
      </c>
      <c r="CL354">
        <v>0</v>
      </c>
      <c r="CM354">
        <v>0</v>
      </c>
      <c r="CN354">
        <v>0</v>
      </c>
      <c r="CO354">
        <v>0</v>
      </c>
      <c r="CP354">
        <v>0</v>
      </c>
      <c r="CQ354">
        <v>0</v>
      </c>
      <c r="CR354">
        <v>0</v>
      </c>
      <c r="CS354">
        <v>0</v>
      </c>
      <c r="CT354">
        <v>0</v>
      </c>
      <c r="CU354">
        <v>0</v>
      </c>
      <c r="CV354">
        <v>0</v>
      </c>
      <c r="CW354">
        <v>0</v>
      </c>
      <c r="CX354">
        <v>0</v>
      </c>
      <c r="CY354">
        <v>0</v>
      </c>
      <c r="CZ354">
        <v>0</v>
      </c>
      <c r="DA354">
        <v>0</v>
      </c>
      <c r="DB354">
        <v>0</v>
      </c>
      <c r="DC354">
        <v>0</v>
      </c>
      <c r="DD354">
        <v>0</v>
      </c>
      <c r="DE354">
        <v>0</v>
      </c>
      <c r="DF354">
        <v>0</v>
      </c>
      <c r="DG354">
        <v>0</v>
      </c>
      <c r="DH354">
        <v>0</v>
      </c>
      <c r="DI354">
        <v>0</v>
      </c>
      <c r="DJ354">
        <v>0</v>
      </c>
      <c r="DK354">
        <v>0</v>
      </c>
      <c r="DL354">
        <v>0</v>
      </c>
      <c r="DM354">
        <v>0</v>
      </c>
      <c r="DN354">
        <v>0</v>
      </c>
      <c r="DO354">
        <v>0</v>
      </c>
      <c r="DP354">
        <v>0</v>
      </c>
      <c r="DQ354">
        <v>0</v>
      </c>
      <c r="DR354">
        <v>0</v>
      </c>
      <c r="DS354">
        <v>0</v>
      </c>
      <c r="DT354">
        <v>0</v>
      </c>
      <c r="DU354">
        <v>0</v>
      </c>
      <c r="DV354">
        <v>0</v>
      </c>
      <c r="DW354">
        <v>0</v>
      </c>
      <c r="DX354">
        <v>0</v>
      </c>
      <c r="DY354">
        <v>0</v>
      </c>
      <c r="DZ354">
        <v>0</v>
      </c>
      <c r="EA354">
        <v>0</v>
      </c>
      <c r="EB354">
        <v>0</v>
      </c>
      <c r="EC354">
        <v>0</v>
      </c>
      <c r="ED354">
        <v>0</v>
      </c>
      <c r="EE354">
        <v>0</v>
      </c>
      <c r="EF354">
        <v>0</v>
      </c>
      <c r="EG354">
        <v>0</v>
      </c>
      <c r="EH354">
        <v>0</v>
      </c>
      <c r="EI354">
        <v>0</v>
      </c>
      <c r="EJ354">
        <v>0</v>
      </c>
      <c r="EK354">
        <v>0</v>
      </c>
      <c r="EL354">
        <v>0</v>
      </c>
      <c r="EM354">
        <v>0</v>
      </c>
      <c r="EN354">
        <v>0</v>
      </c>
      <c r="EO354">
        <v>0</v>
      </c>
      <c r="EP354">
        <v>0</v>
      </c>
      <c r="EQ354">
        <v>0</v>
      </c>
      <c r="ER354">
        <v>0</v>
      </c>
      <c r="ES354">
        <v>0</v>
      </c>
      <c r="ET354">
        <v>0</v>
      </c>
      <c r="EU354">
        <v>0</v>
      </c>
      <c r="EV354">
        <v>0</v>
      </c>
      <c r="EW354">
        <v>0</v>
      </c>
      <c r="EX354">
        <v>0</v>
      </c>
      <c r="EY354">
        <v>0</v>
      </c>
      <c r="EZ354">
        <v>0</v>
      </c>
      <c r="FA354">
        <v>0</v>
      </c>
      <c r="FB354">
        <v>0</v>
      </c>
      <c r="FC354">
        <v>0</v>
      </c>
      <c r="FD354">
        <v>0</v>
      </c>
      <c r="FE354">
        <v>0</v>
      </c>
      <c r="FF354">
        <v>0</v>
      </c>
      <c r="FG354">
        <v>0</v>
      </c>
      <c r="FH354">
        <v>0</v>
      </c>
      <c r="FI354">
        <v>0</v>
      </c>
      <c r="FJ354">
        <v>0</v>
      </c>
      <c r="FK354">
        <v>0</v>
      </c>
      <c r="FL354">
        <v>0</v>
      </c>
      <c r="FM354">
        <v>0</v>
      </c>
      <c r="FN354">
        <v>0</v>
      </c>
      <c r="FO354">
        <v>0</v>
      </c>
      <c r="FP354">
        <v>0</v>
      </c>
      <c r="FQ354">
        <v>0</v>
      </c>
      <c r="FR354">
        <v>0</v>
      </c>
      <c r="FS354">
        <v>0</v>
      </c>
    </row>
    <row r="355" spans="1:175" x14ac:dyDescent="0.2">
      <c r="A355" t="s">
        <v>195</v>
      </c>
      <c r="B355" t="s">
        <v>1</v>
      </c>
      <c r="C355">
        <v>42180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0</v>
      </c>
      <c r="BA355">
        <v>0</v>
      </c>
      <c r="BB355">
        <v>0</v>
      </c>
      <c r="BC355">
        <v>0</v>
      </c>
      <c r="BD355">
        <v>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0</v>
      </c>
      <c r="BM355">
        <v>0</v>
      </c>
      <c r="BN355">
        <v>0</v>
      </c>
      <c r="BO355">
        <v>0</v>
      </c>
      <c r="BP355">
        <v>0</v>
      </c>
      <c r="BQ355">
        <v>0</v>
      </c>
      <c r="BR355">
        <v>0</v>
      </c>
      <c r="BS355">
        <v>0</v>
      </c>
      <c r="BT355">
        <v>0</v>
      </c>
      <c r="BU355">
        <v>0</v>
      </c>
      <c r="BV355">
        <v>0</v>
      </c>
      <c r="BW355">
        <v>0</v>
      </c>
      <c r="BX355">
        <v>0</v>
      </c>
      <c r="BY355">
        <v>0</v>
      </c>
      <c r="BZ355">
        <v>0</v>
      </c>
      <c r="CA355">
        <v>0</v>
      </c>
      <c r="CB355">
        <v>0</v>
      </c>
      <c r="CC355">
        <v>0</v>
      </c>
      <c r="CD355">
        <v>0</v>
      </c>
      <c r="CE355">
        <v>0</v>
      </c>
      <c r="CF355">
        <v>0</v>
      </c>
      <c r="CG355">
        <v>0</v>
      </c>
      <c r="CH355">
        <v>0</v>
      </c>
      <c r="CI355">
        <v>0</v>
      </c>
      <c r="CJ355">
        <v>0</v>
      </c>
      <c r="CK355">
        <v>0</v>
      </c>
      <c r="CL355">
        <v>0</v>
      </c>
      <c r="CM355">
        <v>0</v>
      </c>
      <c r="CN355">
        <v>0</v>
      </c>
      <c r="CO355">
        <v>0</v>
      </c>
      <c r="CP355">
        <v>0</v>
      </c>
      <c r="CQ355">
        <v>0</v>
      </c>
      <c r="CR355">
        <v>0</v>
      </c>
      <c r="CS355">
        <v>0</v>
      </c>
      <c r="CT355">
        <v>0</v>
      </c>
      <c r="CU355">
        <v>0</v>
      </c>
      <c r="CV355">
        <v>0</v>
      </c>
      <c r="CW355">
        <v>0</v>
      </c>
      <c r="CX355">
        <v>0</v>
      </c>
      <c r="CY355">
        <v>0</v>
      </c>
      <c r="CZ355">
        <v>0</v>
      </c>
      <c r="DA355">
        <v>0</v>
      </c>
      <c r="DB355">
        <v>0</v>
      </c>
      <c r="DC355">
        <v>0</v>
      </c>
      <c r="DD355">
        <v>0</v>
      </c>
      <c r="DE355">
        <v>0</v>
      </c>
      <c r="DF355">
        <v>0</v>
      </c>
      <c r="DG355">
        <v>0</v>
      </c>
      <c r="DH355">
        <v>0</v>
      </c>
      <c r="DI355">
        <v>0</v>
      </c>
      <c r="DJ355">
        <v>0</v>
      </c>
      <c r="DK355">
        <v>0</v>
      </c>
      <c r="DL355">
        <v>0</v>
      </c>
      <c r="DM355">
        <v>0</v>
      </c>
      <c r="DN355">
        <v>0</v>
      </c>
      <c r="DO355">
        <v>0</v>
      </c>
      <c r="DP355">
        <v>0</v>
      </c>
      <c r="DQ355">
        <v>0</v>
      </c>
      <c r="DR355">
        <v>0</v>
      </c>
      <c r="DS355">
        <v>0</v>
      </c>
      <c r="DT355">
        <v>0</v>
      </c>
      <c r="DU355">
        <v>0</v>
      </c>
      <c r="DV355">
        <v>0</v>
      </c>
      <c r="DW355">
        <v>0</v>
      </c>
      <c r="DX355">
        <v>0</v>
      </c>
      <c r="DY355">
        <v>0</v>
      </c>
      <c r="DZ355">
        <v>0</v>
      </c>
      <c r="EA355">
        <v>0</v>
      </c>
      <c r="EB355">
        <v>0</v>
      </c>
      <c r="EC355">
        <v>0</v>
      </c>
      <c r="ED355">
        <v>0</v>
      </c>
      <c r="EE355">
        <v>0</v>
      </c>
      <c r="EF355">
        <v>0</v>
      </c>
      <c r="EG355">
        <v>0</v>
      </c>
      <c r="EH355">
        <v>0</v>
      </c>
      <c r="EI355">
        <v>0</v>
      </c>
      <c r="EJ355">
        <v>0</v>
      </c>
      <c r="EK355">
        <v>0</v>
      </c>
      <c r="EL355">
        <v>0</v>
      </c>
      <c r="EM355">
        <v>0</v>
      </c>
      <c r="EN355">
        <v>0</v>
      </c>
      <c r="EO355">
        <v>0</v>
      </c>
      <c r="EP355">
        <v>0</v>
      </c>
      <c r="EQ355">
        <v>0</v>
      </c>
      <c r="ER355">
        <v>0</v>
      </c>
      <c r="ES355">
        <v>0</v>
      </c>
      <c r="ET355">
        <v>0</v>
      </c>
      <c r="EU355">
        <v>0</v>
      </c>
      <c r="EV355">
        <v>0</v>
      </c>
      <c r="EW355">
        <v>0</v>
      </c>
      <c r="EX355">
        <v>0</v>
      </c>
      <c r="EY355">
        <v>0</v>
      </c>
      <c r="EZ355">
        <v>0</v>
      </c>
      <c r="FA355">
        <v>0</v>
      </c>
      <c r="FB355">
        <v>0</v>
      </c>
      <c r="FC355">
        <v>0</v>
      </c>
      <c r="FD355">
        <v>0</v>
      </c>
      <c r="FE355">
        <v>0</v>
      </c>
      <c r="FF355">
        <v>0</v>
      </c>
      <c r="FG355">
        <v>0</v>
      </c>
      <c r="FH355">
        <v>0</v>
      </c>
      <c r="FI355">
        <v>0</v>
      </c>
      <c r="FJ355">
        <v>0</v>
      </c>
      <c r="FK355">
        <v>0</v>
      </c>
      <c r="FL355">
        <v>0</v>
      </c>
      <c r="FM355">
        <v>0</v>
      </c>
      <c r="FN355">
        <v>0</v>
      </c>
      <c r="FO355">
        <v>0</v>
      </c>
      <c r="FP355">
        <v>0</v>
      </c>
      <c r="FQ355">
        <v>0</v>
      </c>
      <c r="FR355">
        <v>0</v>
      </c>
      <c r="FS355">
        <v>0</v>
      </c>
    </row>
    <row r="356" spans="1:175" x14ac:dyDescent="0.2">
      <c r="A356" t="s">
        <v>195</v>
      </c>
      <c r="B356" t="s">
        <v>1</v>
      </c>
      <c r="C356">
        <v>42181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0</v>
      </c>
      <c r="AY356">
        <v>0</v>
      </c>
      <c r="AZ356">
        <v>0</v>
      </c>
      <c r="BA356">
        <v>0</v>
      </c>
      <c r="BB356">
        <v>0</v>
      </c>
      <c r="BC356">
        <v>0</v>
      </c>
      <c r="BD356">
        <v>0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0</v>
      </c>
      <c r="BO356">
        <v>0</v>
      </c>
      <c r="BP356">
        <v>0</v>
      </c>
      <c r="BQ356">
        <v>0</v>
      </c>
      <c r="BR356">
        <v>0</v>
      </c>
      <c r="BS356">
        <v>0</v>
      </c>
      <c r="BT356">
        <v>0</v>
      </c>
      <c r="BU356">
        <v>0</v>
      </c>
      <c r="BV356">
        <v>0</v>
      </c>
      <c r="BW356">
        <v>0</v>
      </c>
      <c r="BX356">
        <v>0</v>
      </c>
      <c r="BY356">
        <v>0</v>
      </c>
      <c r="BZ356">
        <v>0</v>
      </c>
      <c r="CA356">
        <v>0</v>
      </c>
      <c r="CB356">
        <v>0</v>
      </c>
      <c r="CC356">
        <v>0</v>
      </c>
      <c r="CD356">
        <v>0</v>
      </c>
      <c r="CE356">
        <v>0</v>
      </c>
      <c r="CF356">
        <v>0</v>
      </c>
      <c r="CG356">
        <v>0</v>
      </c>
      <c r="CH356">
        <v>0</v>
      </c>
      <c r="CI356">
        <v>0</v>
      </c>
      <c r="CJ356">
        <v>0</v>
      </c>
      <c r="CK356">
        <v>0</v>
      </c>
      <c r="CL356">
        <v>0</v>
      </c>
      <c r="CM356">
        <v>0</v>
      </c>
      <c r="CN356">
        <v>0</v>
      </c>
      <c r="CO356">
        <v>0</v>
      </c>
      <c r="CP356">
        <v>0</v>
      </c>
      <c r="CQ356">
        <v>0</v>
      </c>
      <c r="CR356">
        <v>0</v>
      </c>
      <c r="CS356">
        <v>0</v>
      </c>
      <c r="CT356">
        <v>0</v>
      </c>
      <c r="CU356">
        <v>0</v>
      </c>
      <c r="CV356">
        <v>0</v>
      </c>
      <c r="CW356">
        <v>0</v>
      </c>
      <c r="CX356">
        <v>0</v>
      </c>
      <c r="CY356">
        <v>0</v>
      </c>
      <c r="CZ356">
        <v>0</v>
      </c>
      <c r="DA356">
        <v>0</v>
      </c>
      <c r="DB356">
        <v>0</v>
      </c>
      <c r="DC356">
        <v>0</v>
      </c>
      <c r="DD356">
        <v>0</v>
      </c>
      <c r="DE356">
        <v>0</v>
      </c>
      <c r="DF356">
        <v>0</v>
      </c>
      <c r="DG356">
        <v>0</v>
      </c>
      <c r="DH356">
        <v>0</v>
      </c>
      <c r="DI356">
        <v>0</v>
      </c>
      <c r="DJ356">
        <v>0</v>
      </c>
      <c r="DK356">
        <v>0</v>
      </c>
      <c r="DL356">
        <v>0</v>
      </c>
      <c r="DM356">
        <v>0</v>
      </c>
      <c r="DN356">
        <v>0</v>
      </c>
      <c r="DO356">
        <v>0</v>
      </c>
      <c r="DP356">
        <v>0</v>
      </c>
      <c r="DQ356">
        <v>0</v>
      </c>
      <c r="DR356">
        <v>0</v>
      </c>
      <c r="DS356">
        <v>0</v>
      </c>
      <c r="DT356">
        <v>0</v>
      </c>
      <c r="DU356">
        <v>0</v>
      </c>
      <c r="DV356">
        <v>0</v>
      </c>
      <c r="DW356">
        <v>0</v>
      </c>
      <c r="DX356">
        <v>0</v>
      </c>
      <c r="DY356">
        <v>0</v>
      </c>
      <c r="DZ356">
        <v>0</v>
      </c>
      <c r="EA356">
        <v>0</v>
      </c>
      <c r="EB356">
        <v>0</v>
      </c>
      <c r="EC356">
        <v>0</v>
      </c>
      <c r="ED356">
        <v>0</v>
      </c>
      <c r="EE356">
        <v>0</v>
      </c>
      <c r="EF356">
        <v>0</v>
      </c>
      <c r="EG356">
        <v>0</v>
      </c>
      <c r="EH356">
        <v>0</v>
      </c>
      <c r="EI356">
        <v>0</v>
      </c>
      <c r="EJ356">
        <v>0</v>
      </c>
      <c r="EK356">
        <v>0</v>
      </c>
      <c r="EL356">
        <v>0</v>
      </c>
      <c r="EM356">
        <v>0</v>
      </c>
      <c r="EN356">
        <v>0</v>
      </c>
      <c r="EO356">
        <v>0</v>
      </c>
      <c r="EP356">
        <v>0</v>
      </c>
      <c r="EQ356">
        <v>0</v>
      </c>
      <c r="ER356">
        <v>0</v>
      </c>
      <c r="ES356">
        <v>0</v>
      </c>
      <c r="ET356">
        <v>0</v>
      </c>
      <c r="EU356">
        <v>0</v>
      </c>
      <c r="EV356">
        <v>0</v>
      </c>
      <c r="EW356">
        <v>0</v>
      </c>
      <c r="EX356">
        <v>0</v>
      </c>
      <c r="EY356">
        <v>0</v>
      </c>
      <c r="EZ356">
        <v>0</v>
      </c>
      <c r="FA356">
        <v>0</v>
      </c>
      <c r="FB356">
        <v>0</v>
      </c>
      <c r="FC356">
        <v>0</v>
      </c>
      <c r="FD356">
        <v>0</v>
      </c>
      <c r="FE356">
        <v>0</v>
      </c>
      <c r="FF356">
        <v>0</v>
      </c>
      <c r="FG356">
        <v>0</v>
      </c>
      <c r="FH356">
        <v>0</v>
      </c>
      <c r="FI356">
        <v>0</v>
      </c>
      <c r="FJ356">
        <v>0</v>
      </c>
      <c r="FK356">
        <v>0</v>
      </c>
      <c r="FL356">
        <v>0</v>
      </c>
      <c r="FM356">
        <v>0</v>
      </c>
      <c r="FN356">
        <v>0</v>
      </c>
      <c r="FO356">
        <v>0</v>
      </c>
      <c r="FP356">
        <v>0</v>
      </c>
      <c r="FQ356">
        <v>0</v>
      </c>
      <c r="FR356">
        <v>0</v>
      </c>
      <c r="FS356">
        <v>0</v>
      </c>
    </row>
    <row r="357" spans="1:175" x14ac:dyDescent="0.2">
      <c r="A357" t="s">
        <v>195</v>
      </c>
      <c r="B357" t="s">
        <v>1</v>
      </c>
      <c r="C357">
        <v>42185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0</v>
      </c>
      <c r="BK357">
        <v>0</v>
      </c>
      <c r="BL357">
        <v>0</v>
      </c>
      <c r="BM357">
        <v>0</v>
      </c>
      <c r="BN357">
        <v>0</v>
      </c>
      <c r="BO357">
        <v>0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0</v>
      </c>
      <c r="BX357">
        <v>0</v>
      </c>
      <c r="BY357">
        <v>0</v>
      </c>
      <c r="BZ357">
        <v>0</v>
      </c>
      <c r="CA357">
        <v>0</v>
      </c>
      <c r="CB357">
        <v>0</v>
      </c>
      <c r="CC357">
        <v>0</v>
      </c>
      <c r="CD357">
        <v>0</v>
      </c>
      <c r="CE357">
        <v>0</v>
      </c>
      <c r="CF357">
        <v>0</v>
      </c>
      <c r="CG357">
        <v>0</v>
      </c>
      <c r="CH357">
        <v>0</v>
      </c>
      <c r="CI357">
        <v>0</v>
      </c>
      <c r="CJ357">
        <v>0</v>
      </c>
      <c r="CK357">
        <v>0</v>
      </c>
      <c r="CL357">
        <v>0</v>
      </c>
      <c r="CM357">
        <v>0</v>
      </c>
      <c r="CN357">
        <v>0</v>
      </c>
      <c r="CO357">
        <v>0</v>
      </c>
      <c r="CP357">
        <v>0</v>
      </c>
      <c r="CQ357">
        <v>0</v>
      </c>
      <c r="CR357">
        <v>0</v>
      </c>
      <c r="CS357">
        <v>0</v>
      </c>
      <c r="CT357">
        <v>0</v>
      </c>
      <c r="CU357">
        <v>0</v>
      </c>
      <c r="CV357">
        <v>0</v>
      </c>
      <c r="CW357">
        <v>0</v>
      </c>
      <c r="CX357">
        <v>0</v>
      </c>
      <c r="CY357">
        <v>0</v>
      </c>
      <c r="CZ357">
        <v>0</v>
      </c>
      <c r="DA357">
        <v>0</v>
      </c>
      <c r="DB357">
        <v>0</v>
      </c>
      <c r="DC357">
        <v>0</v>
      </c>
      <c r="DD357">
        <v>0</v>
      </c>
      <c r="DE357">
        <v>0</v>
      </c>
      <c r="DF357">
        <v>0</v>
      </c>
      <c r="DG357">
        <v>0</v>
      </c>
      <c r="DH357">
        <v>0</v>
      </c>
      <c r="DI357">
        <v>0</v>
      </c>
      <c r="DJ357">
        <v>0</v>
      </c>
      <c r="DK357">
        <v>0</v>
      </c>
      <c r="DL357">
        <v>0</v>
      </c>
      <c r="DM357">
        <v>0</v>
      </c>
      <c r="DN357">
        <v>0</v>
      </c>
      <c r="DO357">
        <v>0</v>
      </c>
      <c r="DP357">
        <v>0</v>
      </c>
      <c r="DQ357">
        <v>0</v>
      </c>
      <c r="DR357">
        <v>0</v>
      </c>
      <c r="DS357">
        <v>0</v>
      </c>
      <c r="DT357">
        <v>0</v>
      </c>
      <c r="DU357">
        <v>0</v>
      </c>
      <c r="DV357">
        <v>0</v>
      </c>
      <c r="DW357">
        <v>0</v>
      </c>
      <c r="DX357">
        <v>0</v>
      </c>
      <c r="DY357">
        <v>0</v>
      </c>
      <c r="DZ357">
        <v>0</v>
      </c>
      <c r="EA357">
        <v>0</v>
      </c>
      <c r="EB357">
        <v>0</v>
      </c>
      <c r="EC357">
        <v>0</v>
      </c>
      <c r="ED357">
        <v>0</v>
      </c>
      <c r="EE357">
        <v>0</v>
      </c>
      <c r="EF357">
        <v>0</v>
      </c>
      <c r="EG357">
        <v>0</v>
      </c>
      <c r="EH357">
        <v>0</v>
      </c>
      <c r="EI357">
        <v>0</v>
      </c>
      <c r="EJ357">
        <v>0</v>
      </c>
      <c r="EK357">
        <v>0</v>
      </c>
      <c r="EL357">
        <v>0</v>
      </c>
      <c r="EM357">
        <v>0</v>
      </c>
      <c r="EN357">
        <v>0</v>
      </c>
      <c r="EO357">
        <v>0</v>
      </c>
      <c r="EP357">
        <v>0</v>
      </c>
      <c r="EQ357">
        <v>0</v>
      </c>
      <c r="ER357">
        <v>0</v>
      </c>
      <c r="ES357">
        <v>0</v>
      </c>
      <c r="ET357">
        <v>0</v>
      </c>
      <c r="EU357">
        <v>0</v>
      </c>
      <c r="EV357">
        <v>0</v>
      </c>
      <c r="EW357">
        <v>0</v>
      </c>
      <c r="EX357">
        <v>0</v>
      </c>
      <c r="EY357">
        <v>0</v>
      </c>
      <c r="EZ357">
        <v>0</v>
      </c>
      <c r="FA357">
        <v>0</v>
      </c>
      <c r="FB357">
        <v>0</v>
      </c>
      <c r="FC357">
        <v>0</v>
      </c>
      <c r="FD357">
        <v>0</v>
      </c>
      <c r="FE357">
        <v>0</v>
      </c>
      <c r="FF357">
        <v>0</v>
      </c>
      <c r="FG357">
        <v>0</v>
      </c>
      <c r="FH357">
        <v>0</v>
      </c>
      <c r="FI357">
        <v>0</v>
      </c>
      <c r="FJ357">
        <v>0</v>
      </c>
      <c r="FK357">
        <v>0</v>
      </c>
      <c r="FL357">
        <v>0</v>
      </c>
      <c r="FM357">
        <v>0</v>
      </c>
      <c r="FN357">
        <v>0</v>
      </c>
      <c r="FO357">
        <v>0</v>
      </c>
      <c r="FP357">
        <v>0</v>
      </c>
      <c r="FQ357">
        <v>0</v>
      </c>
      <c r="FR357">
        <v>0</v>
      </c>
      <c r="FS357">
        <v>0</v>
      </c>
    </row>
    <row r="358" spans="1:175" x14ac:dyDescent="0.2">
      <c r="A358" t="s">
        <v>195</v>
      </c>
      <c r="B358" t="s">
        <v>1</v>
      </c>
      <c r="C358">
        <v>42186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0</v>
      </c>
      <c r="AY358">
        <v>0</v>
      </c>
      <c r="AZ358">
        <v>0</v>
      </c>
      <c r="BA358">
        <v>0</v>
      </c>
      <c r="BB358">
        <v>0</v>
      </c>
      <c r="BC358">
        <v>0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0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0</v>
      </c>
      <c r="BX358">
        <v>0</v>
      </c>
      <c r="BY358">
        <v>0</v>
      </c>
      <c r="BZ358">
        <v>0</v>
      </c>
      <c r="CA358">
        <v>0</v>
      </c>
      <c r="CB358">
        <v>0</v>
      </c>
      <c r="CC358">
        <v>0</v>
      </c>
      <c r="CD358">
        <v>0</v>
      </c>
      <c r="CE358">
        <v>0</v>
      </c>
      <c r="CF358">
        <v>0</v>
      </c>
      <c r="CG358">
        <v>0</v>
      </c>
      <c r="CH358">
        <v>0</v>
      </c>
      <c r="CI358">
        <v>0</v>
      </c>
      <c r="CJ358">
        <v>0</v>
      </c>
      <c r="CK358">
        <v>0</v>
      </c>
      <c r="CL358">
        <v>0</v>
      </c>
      <c r="CM358">
        <v>0</v>
      </c>
      <c r="CN358">
        <v>0</v>
      </c>
      <c r="CO358">
        <v>0</v>
      </c>
      <c r="CP358">
        <v>0</v>
      </c>
      <c r="CQ358">
        <v>0</v>
      </c>
      <c r="CR358">
        <v>0</v>
      </c>
      <c r="CS358">
        <v>0</v>
      </c>
      <c r="CT358">
        <v>0</v>
      </c>
      <c r="CU358">
        <v>0</v>
      </c>
      <c r="CV358">
        <v>0</v>
      </c>
      <c r="CW358">
        <v>0</v>
      </c>
      <c r="CX358">
        <v>0</v>
      </c>
      <c r="CY358">
        <v>0</v>
      </c>
      <c r="CZ358">
        <v>0</v>
      </c>
      <c r="DA358">
        <v>0</v>
      </c>
      <c r="DB358">
        <v>0</v>
      </c>
      <c r="DC358">
        <v>0</v>
      </c>
      <c r="DD358">
        <v>0</v>
      </c>
      <c r="DE358">
        <v>0</v>
      </c>
      <c r="DF358">
        <v>0</v>
      </c>
      <c r="DG358">
        <v>0</v>
      </c>
      <c r="DH358">
        <v>0</v>
      </c>
      <c r="DI358">
        <v>0</v>
      </c>
      <c r="DJ358">
        <v>0</v>
      </c>
      <c r="DK358">
        <v>0</v>
      </c>
      <c r="DL358">
        <v>0</v>
      </c>
      <c r="DM358">
        <v>0</v>
      </c>
      <c r="DN358">
        <v>0</v>
      </c>
      <c r="DO358">
        <v>0</v>
      </c>
      <c r="DP358">
        <v>0</v>
      </c>
      <c r="DQ358">
        <v>0</v>
      </c>
      <c r="DR358">
        <v>0</v>
      </c>
      <c r="DS358">
        <v>0</v>
      </c>
      <c r="DT358">
        <v>0</v>
      </c>
      <c r="DU358">
        <v>0</v>
      </c>
      <c r="DV358">
        <v>0</v>
      </c>
      <c r="DW358">
        <v>0</v>
      </c>
      <c r="DX358">
        <v>0</v>
      </c>
      <c r="DY358">
        <v>0</v>
      </c>
      <c r="DZ358">
        <v>0</v>
      </c>
      <c r="EA358">
        <v>0</v>
      </c>
      <c r="EB358">
        <v>0</v>
      </c>
      <c r="EC358">
        <v>0</v>
      </c>
      <c r="ED358">
        <v>0</v>
      </c>
      <c r="EE358">
        <v>0</v>
      </c>
      <c r="EF358">
        <v>0</v>
      </c>
      <c r="EG358">
        <v>0</v>
      </c>
      <c r="EH358">
        <v>0</v>
      </c>
      <c r="EI358">
        <v>0</v>
      </c>
      <c r="EJ358">
        <v>0</v>
      </c>
      <c r="EK358">
        <v>0</v>
      </c>
      <c r="EL358">
        <v>0</v>
      </c>
      <c r="EM358">
        <v>0</v>
      </c>
      <c r="EN358">
        <v>0</v>
      </c>
      <c r="EO358">
        <v>0</v>
      </c>
      <c r="EP358">
        <v>0</v>
      </c>
      <c r="EQ358">
        <v>0</v>
      </c>
      <c r="ER358">
        <v>0</v>
      </c>
      <c r="ES358">
        <v>0</v>
      </c>
      <c r="ET358">
        <v>0</v>
      </c>
      <c r="EU358">
        <v>0</v>
      </c>
      <c r="EV358">
        <v>0</v>
      </c>
      <c r="EW358">
        <v>0</v>
      </c>
      <c r="EX358">
        <v>0</v>
      </c>
      <c r="EY358">
        <v>0</v>
      </c>
      <c r="EZ358">
        <v>0</v>
      </c>
      <c r="FA358">
        <v>0</v>
      </c>
      <c r="FB358">
        <v>0</v>
      </c>
      <c r="FC358">
        <v>0</v>
      </c>
      <c r="FD358">
        <v>0</v>
      </c>
      <c r="FE358">
        <v>0</v>
      </c>
      <c r="FF358">
        <v>0</v>
      </c>
      <c r="FG358">
        <v>0</v>
      </c>
      <c r="FH358">
        <v>0</v>
      </c>
      <c r="FI358">
        <v>0</v>
      </c>
      <c r="FJ358">
        <v>0</v>
      </c>
      <c r="FK358">
        <v>0</v>
      </c>
      <c r="FL358">
        <v>0</v>
      </c>
      <c r="FM358">
        <v>0</v>
      </c>
      <c r="FN358">
        <v>0</v>
      </c>
      <c r="FO358">
        <v>0</v>
      </c>
      <c r="FP358">
        <v>0</v>
      </c>
      <c r="FQ358">
        <v>0</v>
      </c>
      <c r="FR358">
        <v>0</v>
      </c>
      <c r="FS358">
        <v>0</v>
      </c>
    </row>
    <row r="359" spans="1:175" x14ac:dyDescent="0.2">
      <c r="A359" t="s">
        <v>195</v>
      </c>
      <c r="B359" t="s">
        <v>1</v>
      </c>
      <c r="C359">
        <v>42213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0</v>
      </c>
      <c r="BB359">
        <v>0</v>
      </c>
      <c r="BC359">
        <v>0</v>
      </c>
      <c r="BD359">
        <v>0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0</v>
      </c>
      <c r="BM359">
        <v>0</v>
      </c>
      <c r="BN359">
        <v>0</v>
      </c>
      <c r="BO359">
        <v>0</v>
      </c>
      <c r="BP359">
        <v>0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0</v>
      </c>
      <c r="BW359">
        <v>0</v>
      </c>
      <c r="BX359">
        <v>0</v>
      </c>
      <c r="BY359">
        <v>0</v>
      </c>
      <c r="BZ359">
        <v>0</v>
      </c>
      <c r="CA359">
        <v>0</v>
      </c>
      <c r="CB359">
        <v>0</v>
      </c>
      <c r="CC359">
        <v>0</v>
      </c>
      <c r="CD359">
        <v>0</v>
      </c>
      <c r="CE359">
        <v>0</v>
      </c>
      <c r="CF359">
        <v>0</v>
      </c>
      <c r="CG359">
        <v>0</v>
      </c>
      <c r="CH359">
        <v>0</v>
      </c>
      <c r="CI359">
        <v>0</v>
      </c>
      <c r="CJ359">
        <v>0</v>
      </c>
      <c r="CK359">
        <v>0</v>
      </c>
      <c r="CL359">
        <v>0</v>
      </c>
      <c r="CM359">
        <v>0</v>
      </c>
      <c r="CN359">
        <v>0</v>
      </c>
      <c r="CO359">
        <v>0</v>
      </c>
      <c r="CP359">
        <v>0</v>
      </c>
      <c r="CQ359">
        <v>0</v>
      </c>
      <c r="CR359">
        <v>0</v>
      </c>
      <c r="CS359">
        <v>0</v>
      </c>
      <c r="CT359">
        <v>0</v>
      </c>
      <c r="CU359">
        <v>0</v>
      </c>
      <c r="CV359">
        <v>0</v>
      </c>
      <c r="CW359">
        <v>0</v>
      </c>
      <c r="CX359">
        <v>0</v>
      </c>
      <c r="CY359">
        <v>0</v>
      </c>
      <c r="CZ359">
        <v>0</v>
      </c>
      <c r="DA359">
        <v>0</v>
      </c>
      <c r="DB359">
        <v>0</v>
      </c>
      <c r="DC359">
        <v>0</v>
      </c>
      <c r="DD359">
        <v>0</v>
      </c>
      <c r="DE359">
        <v>0</v>
      </c>
      <c r="DF359">
        <v>0</v>
      </c>
      <c r="DG359">
        <v>0</v>
      </c>
      <c r="DH359">
        <v>0</v>
      </c>
      <c r="DI359">
        <v>0</v>
      </c>
      <c r="DJ359">
        <v>0</v>
      </c>
      <c r="DK359">
        <v>0</v>
      </c>
      <c r="DL359">
        <v>0</v>
      </c>
      <c r="DM359">
        <v>0</v>
      </c>
      <c r="DN359">
        <v>0</v>
      </c>
      <c r="DO359">
        <v>0</v>
      </c>
      <c r="DP359">
        <v>0</v>
      </c>
      <c r="DQ359">
        <v>0</v>
      </c>
      <c r="DR359">
        <v>0</v>
      </c>
      <c r="DS359">
        <v>0</v>
      </c>
      <c r="DT359">
        <v>0</v>
      </c>
      <c r="DU359">
        <v>0</v>
      </c>
      <c r="DV359">
        <v>0</v>
      </c>
      <c r="DW359">
        <v>0</v>
      </c>
      <c r="DX359">
        <v>0</v>
      </c>
      <c r="DY359">
        <v>0</v>
      </c>
      <c r="DZ359">
        <v>0</v>
      </c>
      <c r="EA359">
        <v>0</v>
      </c>
      <c r="EB359">
        <v>0</v>
      </c>
      <c r="EC359">
        <v>0</v>
      </c>
      <c r="ED359">
        <v>0</v>
      </c>
      <c r="EE359">
        <v>0</v>
      </c>
      <c r="EF359">
        <v>0</v>
      </c>
      <c r="EG359">
        <v>0</v>
      </c>
      <c r="EH359">
        <v>0</v>
      </c>
      <c r="EI359">
        <v>0</v>
      </c>
      <c r="EJ359">
        <v>0</v>
      </c>
      <c r="EK359">
        <v>0</v>
      </c>
      <c r="EL359">
        <v>0</v>
      </c>
      <c r="EM359">
        <v>0</v>
      </c>
      <c r="EN359">
        <v>0</v>
      </c>
      <c r="EO359">
        <v>0</v>
      </c>
      <c r="EP359">
        <v>0</v>
      </c>
      <c r="EQ359">
        <v>0</v>
      </c>
      <c r="ER359">
        <v>0</v>
      </c>
      <c r="ES359">
        <v>0</v>
      </c>
      <c r="ET359">
        <v>0</v>
      </c>
      <c r="EU359">
        <v>0</v>
      </c>
      <c r="EV359">
        <v>0</v>
      </c>
      <c r="EW359">
        <v>0</v>
      </c>
      <c r="EX359">
        <v>0</v>
      </c>
      <c r="EY359">
        <v>0</v>
      </c>
      <c r="EZ359">
        <v>0</v>
      </c>
      <c r="FA359">
        <v>0</v>
      </c>
      <c r="FB359">
        <v>0</v>
      </c>
      <c r="FC359">
        <v>0</v>
      </c>
      <c r="FD359">
        <v>0</v>
      </c>
      <c r="FE359">
        <v>0</v>
      </c>
      <c r="FF359">
        <v>0</v>
      </c>
      <c r="FG359">
        <v>0</v>
      </c>
      <c r="FH359">
        <v>0</v>
      </c>
      <c r="FI359">
        <v>0</v>
      </c>
      <c r="FJ359">
        <v>0</v>
      </c>
      <c r="FK359">
        <v>0</v>
      </c>
      <c r="FL359">
        <v>0</v>
      </c>
      <c r="FM359">
        <v>0</v>
      </c>
      <c r="FN359">
        <v>0</v>
      </c>
      <c r="FO359">
        <v>0</v>
      </c>
      <c r="FP359">
        <v>0</v>
      </c>
      <c r="FQ359">
        <v>0</v>
      </c>
      <c r="FR359">
        <v>0</v>
      </c>
      <c r="FS359">
        <v>0</v>
      </c>
    </row>
    <row r="360" spans="1:175" x14ac:dyDescent="0.2">
      <c r="A360" t="s">
        <v>195</v>
      </c>
      <c r="B360" t="s">
        <v>1</v>
      </c>
      <c r="C360">
        <v>42214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0</v>
      </c>
      <c r="AX360">
        <v>0</v>
      </c>
      <c r="AY360">
        <v>0</v>
      </c>
      <c r="AZ360">
        <v>0</v>
      </c>
      <c r="BA360">
        <v>0</v>
      </c>
      <c r="BB360">
        <v>0</v>
      </c>
      <c r="BC360">
        <v>0</v>
      </c>
      <c r="BD360">
        <v>0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0</v>
      </c>
      <c r="BM360">
        <v>0</v>
      </c>
      <c r="BN360">
        <v>0</v>
      </c>
      <c r="BO360">
        <v>0</v>
      </c>
      <c r="BP360">
        <v>0</v>
      </c>
      <c r="BQ360">
        <v>0</v>
      </c>
      <c r="BR360">
        <v>0</v>
      </c>
      <c r="BS360">
        <v>0</v>
      </c>
      <c r="BT360">
        <v>0</v>
      </c>
      <c r="BU360">
        <v>0</v>
      </c>
      <c r="BV360">
        <v>0</v>
      </c>
      <c r="BW360">
        <v>0</v>
      </c>
      <c r="BX360">
        <v>0</v>
      </c>
      <c r="BY360">
        <v>0</v>
      </c>
      <c r="BZ360">
        <v>0</v>
      </c>
      <c r="CA360">
        <v>0</v>
      </c>
      <c r="CB360">
        <v>0</v>
      </c>
      <c r="CC360">
        <v>0</v>
      </c>
      <c r="CD360">
        <v>0</v>
      </c>
      <c r="CE360">
        <v>0</v>
      </c>
      <c r="CF360">
        <v>0</v>
      </c>
      <c r="CG360">
        <v>0</v>
      </c>
      <c r="CH360">
        <v>0</v>
      </c>
      <c r="CI360">
        <v>0</v>
      </c>
      <c r="CJ360">
        <v>0</v>
      </c>
      <c r="CK360">
        <v>0</v>
      </c>
      <c r="CL360">
        <v>0</v>
      </c>
      <c r="CM360">
        <v>0</v>
      </c>
      <c r="CN360">
        <v>0</v>
      </c>
      <c r="CO360">
        <v>0</v>
      </c>
      <c r="CP360">
        <v>0</v>
      </c>
      <c r="CQ360">
        <v>0</v>
      </c>
      <c r="CR360">
        <v>0</v>
      </c>
      <c r="CS360">
        <v>0</v>
      </c>
      <c r="CT360">
        <v>0</v>
      </c>
      <c r="CU360">
        <v>0</v>
      </c>
      <c r="CV360">
        <v>0</v>
      </c>
      <c r="CW360">
        <v>0</v>
      </c>
      <c r="CX360">
        <v>0</v>
      </c>
      <c r="CY360">
        <v>0</v>
      </c>
      <c r="CZ360">
        <v>0</v>
      </c>
      <c r="DA360">
        <v>0</v>
      </c>
      <c r="DB360">
        <v>0</v>
      </c>
      <c r="DC360">
        <v>0</v>
      </c>
      <c r="DD360">
        <v>0</v>
      </c>
      <c r="DE360">
        <v>0</v>
      </c>
      <c r="DF360">
        <v>0</v>
      </c>
      <c r="DG360">
        <v>0</v>
      </c>
      <c r="DH360">
        <v>0</v>
      </c>
      <c r="DI360">
        <v>0</v>
      </c>
      <c r="DJ360">
        <v>0</v>
      </c>
      <c r="DK360">
        <v>0</v>
      </c>
      <c r="DL360">
        <v>0</v>
      </c>
      <c r="DM360">
        <v>0</v>
      </c>
      <c r="DN360">
        <v>0</v>
      </c>
      <c r="DO360">
        <v>0</v>
      </c>
      <c r="DP360">
        <v>0</v>
      </c>
      <c r="DQ360">
        <v>0</v>
      </c>
      <c r="DR360">
        <v>0</v>
      </c>
      <c r="DS360">
        <v>0</v>
      </c>
      <c r="DT360">
        <v>0</v>
      </c>
      <c r="DU360">
        <v>0</v>
      </c>
      <c r="DV360">
        <v>0</v>
      </c>
      <c r="DW360">
        <v>0</v>
      </c>
      <c r="DX360">
        <v>0</v>
      </c>
      <c r="DY360">
        <v>0</v>
      </c>
      <c r="DZ360">
        <v>0</v>
      </c>
      <c r="EA360">
        <v>0</v>
      </c>
      <c r="EB360">
        <v>0</v>
      </c>
      <c r="EC360">
        <v>0</v>
      </c>
      <c r="ED360">
        <v>0</v>
      </c>
      <c r="EE360">
        <v>0</v>
      </c>
      <c r="EF360">
        <v>0</v>
      </c>
      <c r="EG360">
        <v>0</v>
      </c>
      <c r="EH360">
        <v>0</v>
      </c>
      <c r="EI360">
        <v>0</v>
      </c>
      <c r="EJ360">
        <v>0</v>
      </c>
      <c r="EK360">
        <v>0</v>
      </c>
      <c r="EL360">
        <v>0</v>
      </c>
      <c r="EM360">
        <v>0</v>
      </c>
      <c r="EN360">
        <v>0</v>
      </c>
      <c r="EO360">
        <v>0</v>
      </c>
      <c r="EP360">
        <v>0</v>
      </c>
      <c r="EQ360">
        <v>0</v>
      </c>
      <c r="ER360">
        <v>0</v>
      </c>
      <c r="ES360">
        <v>0</v>
      </c>
      <c r="ET360">
        <v>0</v>
      </c>
      <c r="EU360">
        <v>0</v>
      </c>
      <c r="EV360">
        <v>0</v>
      </c>
      <c r="EW360">
        <v>0</v>
      </c>
      <c r="EX360">
        <v>0</v>
      </c>
      <c r="EY360">
        <v>0</v>
      </c>
      <c r="EZ360">
        <v>0</v>
      </c>
      <c r="FA360">
        <v>0</v>
      </c>
      <c r="FB360">
        <v>0</v>
      </c>
      <c r="FC360">
        <v>0</v>
      </c>
      <c r="FD360">
        <v>0</v>
      </c>
      <c r="FE360">
        <v>0</v>
      </c>
      <c r="FF360">
        <v>0</v>
      </c>
      <c r="FG360">
        <v>0</v>
      </c>
      <c r="FH360">
        <v>0</v>
      </c>
      <c r="FI360">
        <v>0</v>
      </c>
      <c r="FJ360">
        <v>0</v>
      </c>
      <c r="FK360">
        <v>0</v>
      </c>
      <c r="FL360">
        <v>0</v>
      </c>
      <c r="FM360">
        <v>0</v>
      </c>
      <c r="FN360">
        <v>0</v>
      </c>
      <c r="FO360">
        <v>0</v>
      </c>
      <c r="FP360">
        <v>0</v>
      </c>
      <c r="FQ360">
        <v>0</v>
      </c>
      <c r="FR360">
        <v>0</v>
      </c>
      <c r="FS360">
        <v>0</v>
      </c>
    </row>
    <row r="361" spans="1:175" x14ac:dyDescent="0.2">
      <c r="A361" t="s">
        <v>195</v>
      </c>
      <c r="B361" t="s">
        <v>1</v>
      </c>
      <c r="C361">
        <v>42233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0</v>
      </c>
      <c r="BA361">
        <v>0</v>
      </c>
      <c r="BB361">
        <v>0</v>
      </c>
      <c r="BC361">
        <v>0</v>
      </c>
      <c r="BD361">
        <v>0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0</v>
      </c>
      <c r="BK361">
        <v>0</v>
      </c>
      <c r="BL361">
        <v>0</v>
      </c>
      <c r="BM361">
        <v>0</v>
      </c>
      <c r="BN361">
        <v>0</v>
      </c>
      <c r="BO361">
        <v>0</v>
      </c>
      <c r="BP361">
        <v>0</v>
      </c>
      <c r="BQ361">
        <v>0</v>
      </c>
      <c r="BR361">
        <v>0</v>
      </c>
      <c r="BS361">
        <v>0</v>
      </c>
      <c r="BT361">
        <v>0</v>
      </c>
      <c r="BU361">
        <v>0</v>
      </c>
      <c r="BV361">
        <v>0</v>
      </c>
      <c r="BW361">
        <v>0</v>
      </c>
      <c r="BX361">
        <v>0</v>
      </c>
      <c r="BY361">
        <v>0</v>
      </c>
      <c r="BZ361">
        <v>0</v>
      </c>
      <c r="CA361">
        <v>0</v>
      </c>
      <c r="CB361">
        <v>0</v>
      </c>
      <c r="CC361">
        <v>0</v>
      </c>
      <c r="CD361">
        <v>0</v>
      </c>
      <c r="CE361">
        <v>0</v>
      </c>
      <c r="CF361">
        <v>0</v>
      </c>
      <c r="CG361">
        <v>0</v>
      </c>
      <c r="CH361">
        <v>0</v>
      </c>
      <c r="CI361">
        <v>0</v>
      </c>
      <c r="CJ361">
        <v>0</v>
      </c>
      <c r="CK361">
        <v>0</v>
      </c>
      <c r="CL361">
        <v>0</v>
      </c>
      <c r="CM361">
        <v>0</v>
      </c>
      <c r="CN361">
        <v>0</v>
      </c>
      <c r="CO361">
        <v>0</v>
      </c>
      <c r="CP361">
        <v>0</v>
      </c>
      <c r="CQ361">
        <v>0</v>
      </c>
      <c r="CR361">
        <v>0</v>
      </c>
      <c r="CS361">
        <v>0</v>
      </c>
      <c r="CT361">
        <v>0</v>
      </c>
      <c r="CU361">
        <v>0</v>
      </c>
      <c r="CV361">
        <v>0</v>
      </c>
      <c r="CW361">
        <v>0</v>
      </c>
      <c r="CX361">
        <v>0</v>
      </c>
      <c r="CY361">
        <v>0</v>
      </c>
      <c r="CZ361">
        <v>0</v>
      </c>
      <c r="DA361">
        <v>0</v>
      </c>
      <c r="DB361">
        <v>0</v>
      </c>
      <c r="DC361">
        <v>0</v>
      </c>
      <c r="DD361">
        <v>0</v>
      </c>
      <c r="DE361">
        <v>0</v>
      </c>
      <c r="DF361">
        <v>0</v>
      </c>
      <c r="DG361">
        <v>0</v>
      </c>
      <c r="DH361">
        <v>0</v>
      </c>
      <c r="DI361">
        <v>0</v>
      </c>
      <c r="DJ361">
        <v>0</v>
      </c>
      <c r="DK361">
        <v>0</v>
      </c>
      <c r="DL361">
        <v>0</v>
      </c>
      <c r="DM361">
        <v>0</v>
      </c>
      <c r="DN361">
        <v>0</v>
      </c>
      <c r="DO361">
        <v>0</v>
      </c>
      <c r="DP361">
        <v>0</v>
      </c>
      <c r="DQ361">
        <v>0</v>
      </c>
      <c r="DR361">
        <v>0</v>
      </c>
      <c r="DS361">
        <v>0</v>
      </c>
      <c r="DT361">
        <v>0</v>
      </c>
      <c r="DU361">
        <v>0</v>
      </c>
      <c r="DV361">
        <v>0</v>
      </c>
      <c r="DW361">
        <v>0</v>
      </c>
      <c r="DX361">
        <v>0</v>
      </c>
      <c r="DY361">
        <v>0</v>
      </c>
      <c r="DZ361">
        <v>0</v>
      </c>
      <c r="EA361">
        <v>0</v>
      </c>
      <c r="EB361">
        <v>0</v>
      </c>
      <c r="EC361">
        <v>0</v>
      </c>
      <c r="ED361">
        <v>0</v>
      </c>
      <c r="EE361">
        <v>0</v>
      </c>
      <c r="EF361">
        <v>0</v>
      </c>
      <c r="EG361">
        <v>0</v>
      </c>
      <c r="EH361">
        <v>0</v>
      </c>
      <c r="EI361">
        <v>0</v>
      </c>
      <c r="EJ361">
        <v>0</v>
      </c>
      <c r="EK361">
        <v>0</v>
      </c>
      <c r="EL361">
        <v>0</v>
      </c>
      <c r="EM361">
        <v>0</v>
      </c>
      <c r="EN361">
        <v>0</v>
      </c>
      <c r="EO361">
        <v>0</v>
      </c>
      <c r="EP361">
        <v>0</v>
      </c>
      <c r="EQ361">
        <v>0</v>
      </c>
      <c r="ER361">
        <v>0</v>
      </c>
      <c r="ES361">
        <v>0</v>
      </c>
      <c r="ET361">
        <v>0</v>
      </c>
      <c r="EU361">
        <v>0</v>
      </c>
      <c r="EV361">
        <v>0</v>
      </c>
      <c r="EW361">
        <v>0</v>
      </c>
      <c r="EX361">
        <v>0</v>
      </c>
      <c r="EY361">
        <v>0</v>
      </c>
      <c r="EZ361">
        <v>0</v>
      </c>
      <c r="FA361">
        <v>0</v>
      </c>
      <c r="FB361">
        <v>0</v>
      </c>
      <c r="FC361">
        <v>0</v>
      </c>
      <c r="FD361">
        <v>0</v>
      </c>
      <c r="FE361">
        <v>0</v>
      </c>
      <c r="FF361">
        <v>0</v>
      </c>
      <c r="FG361">
        <v>0</v>
      </c>
      <c r="FH361">
        <v>0</v>
      </c>
      <c r="FI361">
        <v>0</v>
      </c>
      <c r="FJ361">
        <v>0</v>
      </c>
      <c r="FK361">
        <v>0</v>
      </c>
      <c r="FL361">
        <v>0</v>
      </c>
      <c r="FM361">
        <v>0</v>
      </c>
      <c r="FN361">
        <v>0</v>
      </c>
      <c r="FO361">
        <v>0</v>
      </c>
      <c r="FP361">
        <v>0</v>
      </c>
      <c r="FQ361">
        <v>0</v>
      </c>
      <c r="FR361">
        <v>0</v>
      </c>
      <c r="FS361">
        <v>0</v>
      </c>
    </row>
    <row r="362" spans="1:175" x14ac:dyDescent="0.2">
      <c r="A362" t="s">
        <v>195</v>
      </c>
      <c r="B362" t="s">
        <v>1</v>
      </c>
      <c r="C362">
        <v>42234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0</v>
      </c>
      <c r="AY362">
        <v>0</v>
      </c>
      <c r="AZ362">
        <v>0</v>
      </c>
      <c r="BA362">
        <v>0</v>
      </c>
      <c r="BB362">
        <v>0</v>
      </c>
      <c r="BC362">
        <v>0</v>
      </c>
      <c r="BD362">
        <v>0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0</v>
      </c>
      <c r="BK362">
        <v>0</v>
      </c>
      <c r="BL362">
        <v>0</v>
      </c>
      <c r="BM362">
        <v>0</v>
      </c>
      <c r="BN362">
        <v>0</v>
      </c>
      <c r="BO362">
        <v>0</v>
      </c>
      <c r="BP362">
        <v>0</v>
      </c>
      <c r="BQ362">
        <v>0</v>
      </c>
      <c r="BR362">
        <v>0</v>
      </c>
      <c r="BS362">
        <v>0</v>
      </c>
      <c r="BT362">
        <v>0</v>
      </c>
      <c r="BU362">
        <v>0</v>
      </c>
      <c r="BV362">
        <v>0</v>
      </c>
      <c r="BW362">
        <v>0</v>
      </c>
      <c r="BX362">
        <v>0</v>
      </c>
      <c r="BY362">
        <v>0</v>
      </c>
      <c r="BZ362">
        <v>0</v>
      </c>
      <c r="CA362">
        <v>0</v>
      </c>
      <c r="CB362">
        <v>0</v>
      </c>
      <c r="CC362">
        <v>0</v>
      </c>
      <c r="CD362">
        <v>0</v>
      </c>
      <c r="CE362">
        <v>0</v>
      </c>
      <c r="CF362">
        <v>0</v>
      </c>
      <c r="CG362">
        <v>0</v>
      </c>
      <c r="CH362">
        <v>0</v>
      </c>
      <c r="CI362">
        <v>0</v>
      </c>
      <c r="CJ362">
        <v>0</v>
      </c>
      <c r="CK362">
        <v>0</v>
      </c>
      <c r="CL362">
        <v>0</v>
      </c>
      <c r="CM362">
        <v>0</v>
      </c>
      <c r="CN362">
        <v>0</v>
      </c>
      <c r="CO362">
        <v>0</v>
      </c>
      <c r="CP362">
        <v>0</v>
      </c>
      <c r="CQ362">
        <v>0</v>
      </c>
      <c r="CR362">
        <v>0</v>
      </c>
      <c r="CS362">
        <v>0</v>
      </c>
      <c r="CT362">
        <v>0</v>
      </c>
      <c r="CU362">
        <v>0</v>
      </c>
      <c r="CV362">
        <v>0</v>
      </c>
      <c r="CW362">
        <v>0</v>
      </c>
      <c r="CX362">
        <v>0</v>
      </c>
      <c r="CY362">
        <v>0</v>
      </c>
      <c r="CZ362">
        <v>0</v>
      </c>
      <c r="DA362">
        <v>0</v>
      </c>
      <c r="DB362">
        <v>0</v>
      </c>
      <c r="DC362">
        <v>0</v>
      </c>
      <c r="DD362">
        <v>0</v>
      </c>
      <c r="DE362">
        <v>0</v>
      </c>
      <c r="DF362">
        <v>0</v>
      </c>
      <c r="DG362">
        <v>0</v>
      </c>
      <c r="DH362">
        <v>0</v>
      </c>
      <c r="DI362">
        <v>0</v>
      </c>
      <c r="DJ362">
        <v>0</v>
      </c>
      <c r="DK362">
        <v>0</v>
      </c>
      <c r="DL362">
        <v>0</v>
      </c>
      <c r="DM362">
        <v>0</v>
      </c>
      <c r="DN362">
        <v>0</v>
      </c>
      <c r="DO362">
        <v>0</v>
      </c>
      <c r="DP362">
        <v>0</v>
      </c>
      <c r="DQ362">
        <v>0</v>
      </c>
      <c r="DR362">
        <v>0</v>
      </c>
      <c r="DS362">
        <v>0</v>
      </c>
      <c r="DT362">
        <v>0</v>
      </c>
      <c r="DU362">
        <v>0</v>
      </c>
      <c r="DV362">
        <v>0</v>
      </c>
      <c r="DW362">
        <v>0</v>
      </c>
      <c r="DX362">
        <v>0</v>
      </c>
      <c r="DY362">
        <v>0</v>
      </c>
      <c r="DZ362">
        <v>0</v>
      </c>
      <c r="EA362">
        <v>0</v>
      </c>
      <c r="EB362">
        <v>0</v>
      </c>
      <c r="EC362">
        <v>0</v>
      </c>
      <c r="ED362">
        <v>0</v>
      </c>
      <c r="EE362">
        <v>0</v>
      </c>
      <c r="EF362">
        <v>0</v>
      </c>
      <c r="EG362">
        <v>0</v>
      </c>
      <c r="EH362">
        <v>0</v>
      </c>
      <c r="EI362">
        <v>0</v>
      </c>
      <c r="EJ362">
        <v>0</v>
      </c>
      <c r="EK362">
        <v>0</v>
      </c>
      <c r="EL362">
        <v>0</v>
      </c>
      <c r="EM362">
        <v>0</v>
      </c>
      <c r="EN362">
        <v>0</v>
      </c>
      <c r="EO362">
        <v>0</v>
      </c>
      <c r="EP362">
        <v>0</v>
      </c>
      <c r="EQ362">
        <v>0</v>
      </c>
      <c r="ER362">
        <v>0</v>
      </c>
      <c r="ES362">
        <v>0</v>
      </c>
      <c r="ET362">
        <v>0</v>
      </c>
      <c r="EU362">
        <v>0</v>
      </c>
      <c r="EV362">
        <v>0</v>
      </c>
      <c r="EW362">
        <v>0</v>
      </c>
      <c r="EX362">
        <v>0</v>
      </c>
      <c r="EY362">
        <v>0</v>
      </c>
      <c r="EZ362">
        <v>0</v>
      </c>
      <c r="FA362">
        <v>0</v>
      </c>
      <c r="FB362">
        <v>0</v>
      </c>
      <c r="FC362">
        <v>0</v>
      </c>
      <c r="FD362">
        <v>0</v>
      </c>
      <c r="FE362">
        <v>0</v>
      </c>
      <c r="FF362">
        <v>0</v>
      </c>
      <c r="FG362">
        <v>0</v>
      </c>
      <c r="FH362">
        <v>0</v>
      </c>
      <c r="FI362">
        <v>0</v>
      </c>
      <c r="FJ362">
        <v>0</v>
      </c>
      <c r="FK362">
        <v>0</v>
      </c>
      <c r="FL362">
        <v>0</v>
      </c>
      <c r="FM362">
        <v>0</v>
      </c>
      <c r="FN362">
        <v>0</v>
      </c>
      <c r="FO362">
        <v>0</v>
      </c>
      <c r="FP362">
        <v>0</v>
      </c>
      <c r="FQ362">
        <v>0</v>
      </c>
      <c r="FR362">
        <v>0</v>
      </c>
      <c r="FS362">
        <v>0</v>
      </c>
    </row>
    <row r="363" spans="1:175" x14ac:dyDescent="0.2">
      <c r="A363" t="s">
        <v>195</v>
      </c>
      <c r="B363" t="s">
        <v>1</v>
      </c>
      <c r="C363">
        <v>42242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0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0</v>
      </c>
      <c r="BP363">
        <v>0</v>
      </c>
      <c r="BQ363">
        <v>0</v>
      </c>
      <c r="BR363">
        <v>0</v>
      </c>
      <c r="BS363">
        <v>0</v>
      </c>
      <c r="BT363">
        <v>0</v>
      </c>
      <c r="BU363">
        <v>0</v>
      </c>
      <c r="BV363">
        <v>0</v>
      </c>
      <c r="BW363">
        <v>0</v>
      </c>
      <c r="BX363">
        <v>0</v>
      </c>
      <c r="BY363">
        <v>0</v>
      </c>
      <c r="BZ363">
        <v>0</v>
      </c>
      <c r="CA363">
        <v>0</v>
      </c>
      <c r="CB363">
        <v>0</v>
      </c>
      <c r="CC363">
        <v>0</v>
      </c>
      <c r="CD363">
        <v>0</v>
      </c>
      <c r="CE363">
        <v>0</v>
      </c>
      <c r="CF363">
        <v>0</v>
      </c>
      <c r="CG363">
        <v>0</v>
      </c>
      <c r="CH363">
        <v>0</v>
      </c>
      <c r="CI363">
        <v>0</v>
      </c>
      <c r="CJ363">
        <v>0</v>
      </c>
      <c r="CK363">
        <v>0</v>
      </c>
      <c r="CL363">
        <v>0</v>
      </c>
      <c r="CM363">
        <v>0</v>
      </c>
      <c r="CN363">
        <v>0</v>
      </c>
      <c r="CO363">
        <v>0</v>
      </c>
      <c r="CP363">
        <v>0</v>
      </c>
      <c r="CQ363">
        <v>0</v>
      </c>
      <c r="CR363">
        <v>0</v>
      </c>
      <c r="CS363">
        <v>0</v>
      </c>
      <c r="CT363">
        <v>0</v>
      </c>
      <c r="CU363">
        <v>0</v>
      </c>
      <c r="CV363">
        <v>0</v>
      </c>
      <c r="CW363">
        <v>0</v>
      </c>
      <c r="CX363">
        <v>0</v>
      </c>
      <c r="CY363">
        <v>0</v>
      </c>
      <c r="CZ363">
        <v>0</v>
      </c>
      <c r="DA363">
        <v>0</v>
      </c>
      <c r="DB363">
        <v>0</v>
      </c>
      <c r="DC363">
        <v>0</v>
      </c>
      <c r="DD363">
        <v>0</v>
      </c>
      <c r="DE363">
        <v>0</v>
      </c>
      <c r="DF363">
        <v>0</v>
      </c>
      <c r="DG363">
        <v>0</v>
      </c>
      <c r="DH363">
        <v>0</v>
      </c>
      <c r="DI363">
        <v>0</v>
      </c>
      <c r="DJ363">
        <v>0</v>
      </c>
      <c r="DK363">
        <v>0</v>
      </c>
      <c r="DL363">
        <v>0</v>
      </c>
      <c r="DM363">
        <v>0</v>
      </c>
      <c r="DN363">
        <v>0</v>
      </c>
      <c r="DO363">
        <v>0</v>
      </c>
      <c r="DP363">
        <v>0</v>
      </c>
      <c r="DQ363">
        <v>0</v>
      </c>
      <c r="DR363">
        <v>0</v>
      </c>
      <c r="DS363">
        <v>0</v>
      </c>
      <c r="DT363">
        <v>0</v>
      </c>
      <c r="DU363">
        <v>0</v>
      </c>
      <c r="DV363">
        <v>0</v>
      </c>
      <c r="DW363">
        <v>0</v>
      </c>
      <c r="DX363">
        <v>0</v>
      </c>
      <c r="DY363">
        <v>0</v>
      </c>
      <c r="DZ363">
        <v>0</v>
      </c>
      <c r="EA363">
        <v>0</v>
      </c>
      <c r="EB363">
        <v>0</v>
      </c>
      <c r="EC363">
        <v>0</v>
      </c>
      <c r="ED363">
        <v>0</v>
      </c>
      <c r="EE363">
        <v>0</v>
      </c>
      <c r="EF363">
        <v>0</v>
      </c>
      <c r="EG363">
        <v>0</v>
      </c>
      <c r="EH363">
        <v>0</v>
      </c>
      <c r="EI363">
        <v>0</v>
      </c>
      <c r="EJ363">
        <v>0</v>
      </c>
      <c r="EK363">
        <v>0</v>
      </c>
      <c r="EL363">
        <v>0</v>
      </c>
      <c r="EM363">
        <v>0</v>
      </c>
      <c r="EN363">
        <v>0</v>
      </c>
      <c r="EO363">
        <v>0</v>
      </c>
      <c r="EP363">
        <v>0</v>
      </c>
      <c r="EQ363">
        <v>0</v>
      </c>
      <c r="ER363">
        <v>0</v>
      </c>
      <c r="ES363">
        <v>0</v>
      </c>
      <c r="ET363">
        <v>0</v>
      </c>
      <c r="EU363">
        <v>0</v>
      </c>
      <c r="EV363">
        <v>0</v>
      </c>
      <c r="EW363">
        <v>0</v>
      </c>
      <c r="EX363">
        <v>0</v>
      </c>
      <c r="EY363">
        <v>0</v>
      </c>
      <c r="EZ363">
        <v>0</v>
      </c>
      <c r="FA363">
        <v>0</v>
      </c>
      <c r="FB363">
        <v>0</v>
      </c>
      <c r="FC363">
        <v>0</v>
      </c>
      <c r="FD363">
        <v>0</v>
      </c>
      <c r="FE363">
        <v>0</v>
      </c>
      <c r="FF363">
        <v>0</v>
      </c>
      <c r="FG363">
        <v>0</v>
      </c>
      <c r="FH363">
        <v>0</v>
      </c>
      <c r="FI363">
        <v>0</v>
      </c>
      <c r="FJ363">
        <v>0</v>
      </c>
      <c r="FK363">
        <v>0</v>
      </c>
      <c r="FL363">
        <v>0</v>
      </c>
      <c r="FM363">
        <v>0</v>
      </c>
      <c r="FN363">
        <v>0</v>
      </c>
      <c r="FO363">
        <v>0</v>
      </c>
      <c r="FP363">
        <v>0</v>
      </c>
      <c r="FQ363">
        <v>0</v>
      </c>
      <c r="FR363">
        <v>0</v>
      </c>
      <c r="FS363">
        <v>0</v>
      </c>
    </row>
    <row r="364" spans="1:175" x14ac:dyDescent="0.2">
      <c r="A364" t="s">
        <v>195</v>
      </c>
      <c r="B364" t="s">
        <v>1</v>
      </c>
      <c r="C364">
        <v>42243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0</v>
      </c>
      <c r="BS364">
        <v>0</v>
      </c>
      <c r="BT364">
        <v>0</v>
      </c>
      <c r="BU364">
        <v>0</v>
      </c>
      <c r="BV364">
        <v>0</v>
      </c>
      <c r="BW364">
        <v>0</v>
      </c>
      <c r="BX364">
        <v>0</v>
      </c>
      <c r="BY364">
        <v>0</v>
      </c>
      <c r="BZ364">
        <v>0</v>
      </c>
      <c r="CA364">
        <v>0</v>
      </c>
      <c r="CB364">
        <v>0</v>
      </c>
      <c r="CC364">
        <v>0</v>
      </c>
      <c r="CD364">
        <v>0</v>
      </c>
      <c r="CE364">
        <v>0</v>
      </c>
      <c r="CF364">
        <v>0</v>
      </c>
      <c r="CG364">
        <v>0</v>
      </c>
      <c r="CH364">
        <v>0</v>
      </c>
      <c r="CI364">
        <v>0</v>
      </c>
      <c r="CJ364">
        <v>0</v>
      </c>
      <c r="CK364">
        <v>0</v>
      </c>
      <c r="CL364">
        <v>0</v>
      </c>
      <c r="CM364">
        <v>0</v>
      </c>
      <c r="CN364">
        <v>0</v>
      </c>
      <c r="CO364">
        <v>0</v>
      </c>
      <c r="CP364">
        <v>0</v>
      </c>
      <c r="CQ364">
        <v>0</v>
      </c>
      <c r="CR364">
        <v>0</v>
      </c>
      <c r="CS364">
        <v>0</v>
      </c>
      <c r="CT364">
        <v>0</v>
      </c>
      <c r="CU364">
        <v>0</v>
      </c>
      <c r="CV364">
        <v>0</v>
      </c>
      <c r="CW364">
        <v>0</v>
      </c>
      <c r="CX364">
        <v>0</v>
      </c>
      <c r="CY364">
        <v>0</v>
      </c>
      <c r="CZ364">
        <v>0</v>
      </c>
      <c r="DA364">
        <v>0</v>
      </c>
      <c r="DB364">
        <v>0</v>
      </c>
      <c r="DC364">
        <v>0</v>
      </c>
      <c r="DD364">
        <v>0</v>
      </c>
      <c r="DE364">
        <v>0</v>
      </c>
      <c r="DF364">
        <v>0</v>
      </c>
      <c r="DG364">
        <v>0</v>
      </c>
      <c r="DH364">
        <v>0</v>
      </c>
      <c r="DI364">
        <v>0</v>
      </c>
      <c r="DJ364">
        <v>0</v>
      </c>
      <c r="DK364">
        <v>0</v>
      </c>
      <c r="DL364">
        <v>0</v>
      </c>
      <c r="DM364">
        <v>0</v>
      </c>
      <c r="DN364">
        <v>0</v>
      </c>
      <c r="DO364">
        <v>0</v>
      </c>
      <c r="DP364">
        <v>0</v>
      </c>
      <c r="DQ364">
        <v>0</v>
      </c>
      <c r="DR364">
        <v>0</v>
      </c>
      <c r="DS364">
        <v>0</v>
      </c>
      <c r="DT364">
        <v>0</v>
      </c>
      <c r="DU364">
        <v>0</v>
      </c>
      <c r="DV364">
        <v>0</v>
      </c>
      <c r="DW364">
        <v>0</v>
      </c>
      <c r="DX364">
        <v>0</v>
      </c>
      <c r="DY364">
        <v>0</v>
      </c>
      <c r="DZ364">
        <v>0</v>
      </c>
      <c r="EA364">
        <v>0</v>
      </c>
      <c r="EB364">
        <v>0</v>
      </c>
      <c r="EC364">
        <v>0</v>
      </c>
      <c r="ED364">
        <v>0</v>
      </c>
      <c r="EE364">
        <v>0</v>
      </c>
      <c r="EF364">
        <v>0</v>
      </c>
      <c r="EG364">
        <v>0</v>
      </c>
      <c r="EH364">
        <v>0</v>
      </c>
      <c r="EI364">
        <v>0</v>
      </c>
      <c r="EJ364">
        <v>0</v>
      </c>
      <c r="EK364">
        <v>0</v>
      </c>
      <c r="EL364">
        <v>0</v>
      </c>
      <c r="EM364">
        <v>0</v>
      </c>
      <c r="EN364">
        <v>0</v>
      </c>
      <c r="EO364">
        <v>0</v>
      </c>
      <c r="EP364">
        <v>0</v>
      </c>
      <c r="EQ364">
        <v>0</v>
      </c>
      <c r="ER364">
        <v>0</v>
      </c>
      <c r="ES364">
        <v>0</v>
      </c>
      <c r="ET364">
        <v>0</v>
      </c>
      <c r="EU364">
        <v>0</v>
      </c>
      <c r="EV364">
        <v>0</v>
      </c>
      <c r="EW364">
        <v>0</v>
      </c>
      <c r="EX364">
        <v>0</v>
      </c>
      <c r="EY364">
        <v>0</v>
      </c>
      <c r="EZ364">
        <v>0</v>
      </c>
      <c r="FA364">
        <v>0</v>
      </c>
      <c r="FB364">
        <v>0</v>
      </c>
      <c r="FC364">
        <v>0</v>
      </c>
      <c r="FD364">
        <v>0</v>
      </c>
      <c r="FE364">
        <v>0</v>
      </c>
      <c r="FF364">
        <v>0</v>
      </c>
      <c r="FG364">
        <v>0</v>
      </c>
      <c r="FH364">
        <v>0</v>
      </c>
      <c r="FI364">
        <v>0</v>
      </c>
      <c r="FJ364">
        <v>0</v>
      </c>
      <c r="FK364">
        <v>0</v>
      </c>
      <c r="FL364">
        <v>0</v>
      </c>
      <c r="FM364">
        <v>0</v>
      </c>
      <c r="FN364">
        <v>0</v>
      </c>
      <c r="FO364">
        <v>0</v>
      </c>
      <c r="FP364">
        <v>0</v>
      </c>
      <c r="FQ364">
        <v>0</v>
      </c>
      <c r="FR364">
        <v>0</v>
      </c>
      <c r="FS364">
        <v>0</v>
      </c>
    </row>
    <row r="365" spans="1:175" x14ac:dyDescent="0.2">
      <c r="A365" t="s">
        <v>195</v>
      </c>
      <c r="B365" t="s">
        <v>1</v>
      </c>
      <c r="C365">
        <v>42244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0</v>
      </c>
      <c r="BB365">
        <v>0</v>
      </c>
      <c r="BC365">
        <v>0</v>
      </c>
      <c r="BD365">
        <v>0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0</v>
      </c>
      <c r="BK365">
        <v>0</v>
      </c>
      <c r="BL365">
        <v>0</v>
      </c>
      <c r="BM365">
        <v>0</v>
      </c>
      <c r="BN365">
        <v>0</v>
      </c>
      <c r="BO365">
        <v>0</v>
      </c>
      <c r="BP365">
        <v>0</v>
      </c>
      <c r="BQ365">
        <v>0</v>
      </c>
      <c r="BR365">
        <v>0</v>
      </c>
      <c r="BS365">
        <v>0</v>
      </c>
      <c r="BT365">
        <v>0</v>
      </c>
      <c r="BU365">
        <v>0</v>
      </c>
      <c r="BV365">
        <v>0</v>
      </c>
      <c r="BW365">
        <v>0</v>
      </c>
      <c r="BX365">
        <v>0</v>
      </c>
      <c r="BY365">
        <v>0</v>
      </c>
      <c r="BZ365">
        <v>0</v>
      </c>
      <c r="CA365">
        <v>0</v>
      </c>
      <c r="CB365">
        <v>0</v>
      </c>
      <c r="CC365">
        <v>0</v>
      </c>
      <c r="CD365">
        <v>0</v>
      </c>
      <c r="CE365">
        <v>0</v>
      </c>
      <c r="CF365">
        <v>0</v>
      </c>
      <c r="CG365">
        <v>0</v>
      </c>
      <c r="CH365">
        <v>0</v>
      </c>
      <c r="CI365">
        <v>0</v>
      </c>
      <c r="CJ365">
        <v>0</v>
      </c>
      <c r="CK365">
        <v>0</v>
      </c>
      <c r="CL365">
        <v>0</v>
      </c>
      <c r="CM365">
        <v>0</v>
      </c>
      <c r="CN365">
        <v>0</v>
      </c>
      <c r="CO365">
        <v>0</v>
      </c>
      <c r="CP365">
        <v>0</v>
      </c>
      <c r="CQ365">
        <v>0</v>
      </c>
      <c r="CR365">
        <v>0</v>
      </c>
      <c r="CS365">
        <v>0</v>
      </c>
      <c r="CT365">
        <v>0</v>
      </c>
      <c r="CU365">
        <v>0</v>
      </c>
      <c r="CV365">
        <v>0</v>
      </c>
      <c r="CW365">
        <v>0</v>
      </c>
      <c r="CX365">
        <v>0</v>
      </c>
      <c r="CY365">
        <v>0</v>
      </c>
      <c r="CZ365">
        <v>0</v>
      </c>
      <c r="DA365">
        <v>0</v>
      </c>
      <c r="DB365">
        <v>0</v>
      </c>
      <c r="DC365">
        <v>0</v>
      </c>
      <c r="DD365">
        <v>0</v>
      </c>
      <c r="DE365">
        <v>0</v>
      </c>
      <c r="DF365">
        <v>0</v>
      </c>
      <c r="DG365">
        <v>0</v>
      </c>
      <c r="DH365">
        <v>0</v>
      </c>
      <c r="DI365">
        <v>0</v>
      </c>
      <c r="DJ365">
        <v>0</v>
      </c>
      <c r="DK365">
        <v>0</v>
      </c>
      <c r="DL365">
        <v>0</v>
      </c>
      <c r="DM365">
        <v>0</v>
      </c>
      <c r="DN365">
        <v>0</v>
      </c>
      <c r="DO365">
        <v>0</v>
      </c>
      <c r="DP365">
        <v>0</v>
      </c>
      <c r="DQ365">
        <v>0</v>
      </c>
      <c r="DR365">
        <v>0</v>
      </c>
      <c r="DS365">
        <v>0</v>
      </c>
      <c r="DT365">
        <v>0</v>
      </c>
      <c r="DU365">
        <v>0</v>
      </c>
      <c r="DV365">
        <v>0</v>
      </c>
      <c r="DW365">
        <v>0</v>
      </c>
      <c r="DX365">
        <v>0</v>
      </c>
      <c r="DY365">
        <v>0</v>
      </c>
      <c r="DZ365">
        <v>0</v>
      </c>
      <c r="EA365">
        <v>0</v>
      </c>
      <c r="EB365">
        <v>0</v>
      </c>
      <c r="EC365">
        <v>0</v>
      </c>
      <c r="ED365">
        <v>0</v>
      </c>
      <c r="EE365">
        <v>0</v>
      </c>
      <c r="EF365">
        <v>0</v>
      </c>
      <c r="EG365">
        <v>0</v>
      </c>
      <c r="EH365">
        <v>0</v>
      </c>
      <c r="EI365">
        <v>0</v>
      </c>
      <c r="EJ365">
        <v>0</v>
      </c>
      <c r="EK365">
        <v>0</v>
      </c>
      <c r="EL365">
        <v>0</v>
      </c>
      <c r="EM365">
        <v>0</v>
      </c>
      <c r="EN365">
        <v>0</v>
      </c>
      <c r="EO365">
        <v>0</v>
      </c>
      <c r="EP365">
        <v>0</v>
      </c>
      <c r="EQ365">
        <v>0</v>
      </c>
      <c r="ER365">
        <v>0</v>
      </c>
      <c r="ES365">
        <v>0</v>
      </c>
      <c r="ET365">
        <v>0</v>
      </c>
      <c r="EU365">
        <v>0</v>
      </c>
      <c r="EV365">
        <v>0</v>
      </c>
      <c r="EW365">
        <v>0</v>
      </c>
      <c r="EX365">
        <v>0</v>
      </c>
      <c r="EY365">
        <v>0</v>
      </c>
      <c r="EZ365">
        <v>0</v>
      </c>
      <c r="FA365">
        <v>0</v>
      </c>
      <c r="FB365">
        <v>0</v>
      </c>
      <c r="FC365">
        <v>0</v>
      </c>
      <c r="FD365">
        <v>0</v>
      </c>
      <c r="FE365">
        <v>0</v>
      </c>
      <c r="FF365">
        <v>0</v>
      </c>
      <c r="FG365">
        <v>0</v>
      </c>
      <c r="FH365">
        <v>0</v>
      </c>
      <c r="FI365">
        <v>0</v>
      </c>
      <c r="FJ365">
        <v>0</v>
      </c>
      <c r="FK365">
        <v>0</v>
      </c>
      <c r="FL365">
        <v>0</v>
      </c>
      <c r="FM365">
        <v>0</v>
      </c>
      <c r="FN365">
        <v>0</v>
      </c>
      <c r="FO365">
        <v>0</v>
      </c>
      <c r="FP365">
        <v>0</v>
      </c>
      <c r="FQ365">
        <v>0</v>
      </c>
      <c r="FR365">
        <v>0</v>
      </c>
      <c r="FS365">
        <v>0</v>
      </c>
    </row>
    <row r="366" spans="1:175" x14ac:dyDescent="0.2">
      <c r="A366" t="s">
        <v>195</v>
      </c>
      <c r="B366" t="s">
        <v>1</v>
      </c>
      <c r="C366">
        <v>42256</v>
      </c>
      <c r="D366">
        <v>2</v>
      </c>
      <c r="E366">
        <v>23</v>
      </c>
      <c r="F366">
        <v>7.1275279999999999</v>
      </c>
      <c r="G366">
        <v>7.0973940000000004</v>
      </c>
      <c r="H366">
        <v>7.2945820000000001</v>
      </c>
      <c r="I366">
        <v>7.4199710000000003</v>
      </c>
      <c r="J366">
        <v>7.2039179999999998</v>
      </c>
      <c r="K366">
        <v>8.7476559999999992</v>
      </c>
      <c r="L366">
        <v>10.41492</v>
      </c>
      <c r="M366">
        <v>12.48287</v>
      </c>
      <c r="N366">
        <v>13.90091</v>
      </c>
      <c r="O366">
        <v>14.709479999999999</v>
      </c>
      <c r="P366">
        <v>15.27989</v>
      </c>
      <c r="Q366">
        <v>14.904030000000001</v>
      </c>
      <c r="R366">
        <v>14.679080000000001</v>
      </c>
      <c r="S366">
        <v>15.29298</v>
      </c>
      <c r="T366">
        <v>15.32582</v>
      </c>
      <c r="U366">
        <v>14.803940000000001</v>
      </c>
      <c r="V366">
        <v>12.59014</v>
      </c>
      <c r="W366">
        <v>11.347379999999999</v>
      </c>
      <c r="X366">
        <v>10.71001</v>
      </c>
      <c r="Y366">
        <v>10.05456</v>
      </c>
      <c r="Z366">
        <v>9.2681159999999991</v>
      </c>
      <c r="AA366">
        <v>8.6307740000000006</v>
      </c>
      <c r="AB366">
        <v>8.2775789999999994</v>
      </c>
      <c r="AC366">
        <v>7.8008810000000004</v>
      </c>
      <c r="AD366">
        <v>-0.1116606</v>
      </c>
      <c r="AE366">
        <v>-0.13181399999999999</v>
      </c>
      <c r="AF366">
        <v>-0.1372584</v>
      </c>
      <c r="AG366">
        <v>-9.6985500000000002E-2</v>
      </c>
      <c r="AH366">
        <v>-8.6043300000000003E-2</v>
      </c>
      <c r="AI366">
        <v>-6.7370700000000006E-2</v>
      </c>
      <c r="AJ366">
        <v>-0.2099</v>
      </c>
      <c r="AK366">
        <v>-0.3475047</v>
      </c>
      <c r="AL366">
        <v>-0.31978970000000001</v>
      </c>
      <c r="AM366">
        <v>-0.2611503</v>
      </c>
      <c r="AN366">
        <v>-0.17245050000000001</v>
      </c>
      <c r="AO366">
        <v>-0.186531</v>
      </c>
      <c r="AP366">
        <v>0.44758809999999999</v>
      </c>
      <c r="AQ366">
        <v>1.875723</v>
      </c>
      <c r="AR366">
        <v>1.85869</v>
      </c>
      <c r="AS366">
        <v>1.7677769999999999</v>
      </c>
      <c r="AT366">
        <v>1.8112779999999999</v>
      </c>
      <c r="AU366">
        <v>1.728262</v>
      </c>
      <c r="AV366">
        <v>1.7909360000000001</v>
      </c>
      <c r="AW366">
        <v>1.8811009999999999</v>
      </c>
      <c r="AX366">
        <v>1.9358390000000001</v>
      </c>
      <c r="AY366">
        <v>1.3146640000000001</v>
      </c>
      <c r="AZ366">
        <v>1.578519</v>
      </c>
      <c r="BA366">
        <v>1.2258549999999999</v>
      </c>
      <c r="BB366">
        <v>-6.4771999999999996E-2</v>
      </c>
      <c r="BC366">
        <v>-8.7781600000000001E-2</v>
      </c>
      <c r="BD366">
        <v>-9.4183100000000006E-2</v>
      </c>
      <c r="BE366">
        <v>-5.4602600000000001E-2</v>
      </c>
      <c r="BF366">
        <v>-4.5515699999999999E-2</v>
      </c>
      <c r="BG366">
        <v>-2.73365E-2</v>
      </c>
      <c r="BH366">
        <v>-0.1580934</v>
      </c>
      <c r="BI366">
        <v>-0.27301829999999999</v>
      </c>
      <c r="BJ366">
        <v>-0.2453824</v>
      </c>
      <c r="BK366">
        <v>-0.1955557</v>
      </c>
      <c r="BL366">
        <v>-0.10803</v>
      </c>
      <c r="BM366">
        <v>-0.1333907</v>
      </c>
      <c r="BN366">
        <v>0.49971690000000002</v>
      </c>
      <c r="BO366">
        <v>1.93631</v>
      </c>
      <c r="BP366">
        <v>1.9113020000000001</v>
      </c>
      <c r="BQ366">
        <v>1.8337650000000001</v>
      </c>
      <c r="BR366">
        <v>1.8760269999999999</v>
      </c>
      <c r="BS366">
        <v>1.803822</v>
      </c>
      <c r="BT366">
        <v>1.858627</v>
      </c>
      <c r="BU366">
        <v>1.952663</v>
      </c>
      <c r="BV366">
        <v>2.0567160000000002</v>
      </c>
      <c r="BW366">
        <v>1.4265019999999999</v>
      </c>
      <c r="BX366">
        <v>1.6965939999999999</v>
      </c>
      <c r="BY366">
        <v>1.326962</v>
      </c>
      <c r="BZ366">
        <v>-3.2296999999999999E-2</v>
      </c>
      <c r="CA366">
        <v>-5.72849E-2</v>
      </c>
      <c r="CB366">
        <v>-6.4349299999999998E-2</v>
      </c>
      <c r="CC366">
        <v>-2.5248300000000001E-2</v>
      </c>
      <c r="CD366">
        <v>-1.74465E-2</v>
      </c>
      <c r="CE366">
        <v>3.9100000000000002E-4</v>
      </c>
      <c r="CF366">
        <v>-0.1222123</v>
      </c>
      <c r="CG366">
        <v>-0.22142919999999999</v>
      </c>
      <c r="CH366">
        <v>-0.1938481</v>
      </c>
      <c r="CI366">
        <v>-0.15012510000000001</v>
      </c>
      <c r="CJ366">
        <v>-6.3412499999999997E-2</v>
      </c>
      <c r="CK366">
        <v>-9.6585900000000002E-2</v>
      </c>
      <c r="CL366">
        <v>0.5358212</v>
      </c>
      <c r="CM366">
        <v>1.978272</v>
      </c>
      <c r="CN366">
        <v>1.9477409999999999</v>
      </c>
      <c r="CO366">
        <v>1.8794679999999999</v>
      </c>
      <c r="CP366">
        <v>1.9208719999999999</v>
      </c>
      <c r="CQ366">
        <v>1.8561540000000001</v>
      </c>
      <c r="CR366">
        <v>1.905511</v>
      </c>
      <c r="CS366">
        <v>2.002227</v>
      </c>
      <c r="CT366">
        <v>2.1404350000000001</v>
      </c>
      <c r="CU366">
        <v>1.5039610000000001</v>
      </c>
      <c r="CV366">
        <v>1.7783720000000001</v>
      </c>
      <c r="CW366">
        <v>1.3969879999999999</v>
      </c>
      <c r="CX366">
        <v>1.7789999999999999E-4</v>
      </c>
      <c r="CY366">
        <v>-2.6788099999999999E-2</v>
      </c>
      <c r="CZ366">
        <v>-3.4515400000000002E-2</v>
      </c>
      <c r="DA366">
        <v>4.1060000000000003E-3</v>
      </c>
      <c r="DB366">
        <v>1.06228E-2</v>
      </c>
      <c r="DC366">
        <v>2.8118500000000001E-2</v>
      </c>
      <c r="DD366">
        <v>-8.6331199999999997E-2</v>
      </c>
      <c r="DE366">
        <v>-0.16984009999999999</v>
      </c>
      <c r="DF366">
        <v>-0.14231389999999999</v>
      </c>
      <c r="DG366">
        <v>-0.1046945</v>
      </c>
      <c r="DH366">
        <v>-1.8795099999999999E-2</v>
      </c>
      <c r="DI366">
        <v>-5.9781099999999997E-2</v>
      </c>
      <c r="DJ366">
        <v>0.57192549999999998</v>
      </c>
      <c r="DK366">
        <v>2.020235</v>
      </c>
      <c r="DL366">
        <v>1.9841800000000001</v>
      </c>
      <c r="DM366">
        <v>1.925171</v>
      </c>
      <c r="DN366">
        <v>1.9657169999999999</v>
      </c>
      <c r="DO366">
        <v>1.9084859999999999</v>
      </c>
      <c r="DP366">
        <v>1.952394</v>
      </c>
      <c r="DQ366">
        <v>2.05179</v>
      </c>
      <c r="DR366">
        <v>2.224154</v>
      </c>
      <c r="DS366">
        <v>1.5814189999999999</v>
      </c>
      <c r="DT366">
        <v>1.86015</v>
      </c>
      <c r="DU366">
        <v>1.467014</v>
      </c>
      <c r="DV366">
        <v>4.7066499999999997E-2</v>
      </c>
      <c r="DW366">
        <v>1.7244300000000001E-2</v>
      </c>
      <c r="DX366">
        <v>8.5599000000000005E-3</v>
      </c>
      <c r="DY366">
        <v>4.6489000000000003E-2</v>
      </c>
      <c r="DZ366">
        <v>5.1150300000000003E-2</v>
      </c>
      <c r="EA366">
        <v>6.8152699999999997E-2</v>
      </c>
      <c r="EB366">
        <v>-3.4524699999999998E-2</v>
      </c>
      <c r="EC366">
        <v>-9.53537E-2</v>
      </c>
      <c r="ED366">
        <v>-6.7906499999999995E-2</v>
      </c>
      <c r="EE366">
        <v>-3.90999E-2</v>
      </c>
      <c r="EF366">
        <v>4.5625400000000003E-2</v>
      </c>
      <c r="EG366">
        <v>-6.6407999999999997E-3</v>
      </c>
      <c r="EH366">
        <v>0.62405429999999995</v>
      </c>
      <c r="EI366">
        <v>2.0808219999999999</v>
      </c>
      <c r="EJ366">
        <v>2.0367920000000002</v>
      </c>
      <c r="EK366">
        <v>1.9911589999999999</v>
      </c>
      <c r="EL366">
        <v>2.030465</v>
      </c>
      <c r="EM366">
        <v>1.984046</v>
      </c>
      <c r="EN366">
        <v>2.0200849999999999</v>
      </c>
      <c r="EO366">
        <v>2.1233520000000001</v>
      </c>
      <c r="EP366">
        <v>2.3450310000000001</v>
      </c>
      <c r="EQ366">
        <v>1.693257</v>
      </c>
      <c r="ER366">
        <v>1.9782249999999999</v>
      </c>
      <c r="ES366">
        <v>1.56812</v>
      </c>
      <c r="ET366">
        <v>65.114879999999999</v>
      </c>
      <c r="EU366">
        <v>63.61403</v>
      </c>
      <c r="EV366">
        <v>61.391939999999998</v>
      </c>
      <c r="EW366">
        <v>60.214080000000003</v>
      </c>
      <c r="EX366">
        <v>58.883159999999997</v>
      </c>
      <c r="EY366">
        <v>57.5</v>
      </c>
      <c r="EZ366">
        <v>56.5</v>
      </c>
      <c r="FA366">
        <v>59.840429999999998</v>
      </c>
      <c r="FB366">
        <v>68.064530000000005</v>
      </c>
      <c r="FC366">
        <v>74</v>
      </c>
      <c r="FD366">
        <v>81</v>
      </c>
      <c r="FE366">
        <v>87.099530000000001</v>
      </c>
      <c r="FF366">
        <v>92.307699999999997</v>
      </c>
      <c r="FG366">
        <v>98</v>
      </c>
      <c r="FH366">
        <v>101.8159</v>
      </c>
      <c r="FI366">
        <v>102.6525</v>
      </c>
      <c r="FJ366">
        <v>102.17870000000001</v>
      </c>
      <c r="FK366">
        <v>99.766630000000006</v>
      </c>
      <c r="FL366">
        <v>94.539559999999994</v>
      </c>
      <c r="FM366">
        <v>86.909829999999999</v>
      </c>
      <c r="FN366">
        <v>81.590479999999999</v>
      </c>
      <c r="FO366">
        <v>76.656779999999998</v>
      </c>
      <c r="FP366">
        <v>71.644779999999997</v>
      </c>
      <c r="FQ366">
        <v>69.021619999999999</v>
      </c>
      <c r="FR366">
        <v>4.4644299999999998E-2</v>
      </c>
      <c r="FS366">
        <v>1</v>
      </c>
    </row>
    <row r="367" spans="1:175" x14ac:dyDescent="0.2">
      <c r="A367" t="s">
        <v>195</v>
      </c>
      <c r="B367" t="s">
        <v>1</v>
      </c>
      <c r="C367">
        <v>42257</v>
      </c>
      <c r="D367">
        <v>2</v>
      </c>
      <c r="E367">
        <v>23</v>
      </c>
      <c r="F367">
        <v>6.95181</v>
      </c>
      <c r="G367">
        <v>6.774203</v>
      </c>
      <c r="H367">
        <v>6.8043009999999997</v>
      </c>
      <c r="I367">
        <v>6.7114750000000001</v>
      </c>
      <c r="J367">
        <v>6.7727839999999997</v>
      </c>
      <c r="K367">
        <v>8.2815370000000001</v>
      </c>
      <c r="L367">
        <v>9.8611090000000008</v>
      </c>
      <c r="M367">
        <v>11.685750000000001</v>
      </c>
      <c r="N367">
        <v>13.269780000000001</v>
      </c>
      <c r="O367">
        <v>14.031560000000001</v>
      </c>
      <c r="P367">
        <v>14.46777</v>
      </c>
      <c r="Q367">
        <v>14.160920000000001</v>
      </c>
      <c r="R367">
        <v>14.43196</v>
      </c>
      <c r="S367">
        <v>14.94279</v>
      </c>
      <c r="T367">
        <v>14.97602</v>
      </c>
      <c r="U367">
        <v>13.525029999999999</v>
      </c>
      <c r="V367">
        <v>11.52289</v>
      </c>
      <c r="W367">
        <v>10.5123</v>
      </c>
      <c r="X367">
        <v>10.02549</v>
      </c>
      <c r="Y367">
        <v>9.5292739999999991</v>
      </c>
      <c r="Z367">
        <v>8.8810210000000005</v>
      </c>
      <c r="AA367">
        <v>8.1866970000000006</v>
      </c>
      <c r="AB367">
        <v>7.8688900000000004</v>
      </c>
      <c r="AC367">
        <v>7.6739189999999997</v>
      </c>
      <c r="AD367">
        <v>-0.81856220000000002</v>
      </c>
      <c r="AE367">
        <v>-0.83469859999999996</v>
      </c>
      <c r="AF367">
        <v>-3.9234600000000001E-2</v>
      </c>
      <c r="AG367">
        <v>0.15893450000000001</v>
      </c>
      <c r="AH367">
        <v>0.17984700000000001</v>
      </c>
      <c r="AI367">
        <v>0.2131864</v>
      </c>
      <c r="AJ367">
        <v>8.1679999999999999E-3</v>
      </c>
      <c r="AK367">
        <v>-0.1197762</v>
      </c>
      <c r="AL367">
        <v>-9.7908999999999996E-2</v>
      </c>
      <c r="AM367">
        <v>-6.5739500000000006E-2</v>
      </c>
      <c r="AN367">
        <v>-0.45419860000000001</v>
      </c>
      <c r="AO367">
        <v>-0.67213230000000002</v>
      </c>
      <c r="AP367">
        <v>-0.40568379999999998</v>
      </c>
      <c r="AQ367">
        <v>1.381159</v>
      </c>
      <c r="AR367">
        <v>1.404569</v>
      </c>
      <c r="AS367">
        <v>1.286152</v>
      </c>
      <c r="AT367">
        <v>1.2804310000000001</v>
      </c>
      <c r="AU367">
        <v>1.349988</v>
      </c>
      <c r="AV367">
        <v>1.429003</v>
      </c>
      <c r="AW367">
        <v>1.476081</v>
      </c>
      <c r="AX367">
        <v>1.5258640000000001</v>
      </c>
      <c r="AY367">
        <v>0.75696509999999995</v>
      </c>
      <c r="AZ367">
        <v>-0.45526460000000002</v>
      </c>
      <c r="BA367">
        <v>-0.59549070000000004</v>
      </c>
      <c r="BB367">
        <v>-0.77353510000000003</v>
      </c>
      <c r="BC367">
        <v>-0.78430060000000001</v>
      </c>
      <c r="BD367">
        <v>1.2975199999999999E-2</v>
      </c>
      <c r="BE367">
        <v>0.2105929</v>
      </c>
      <c r="BF367">
        <v>0.2288297</v>
      </c>
      <c r="BG367">
        <v>0.26200069999999998</v>
      </c>
      <c r="BH367">
        <v>7.0404700000000001E-2</v>
      </c>
      <c r="BI367">
        <v>-3.0099999999999998E-2</v>
      </c>
      <c r="BJ367">
        <v>-2.7916199999999999E-2</v>
      </c>
      <c r="BK367">
        <v>1.9021000000000001E-3</v>
      </c>
      <c r="BL367">
        <v>-0.38445610000000002</v>
      </c>
      <c r="BM367">
        <v>-0.60012010000000005</v>
      </c>
      <c r="BN367">
        <v>-0.32417020000000002</v>
      </c>
      <c r="BO367">
        <v>1.4740500000000001</v>
      </c>
      <c r="BP367">
        <v>1.480137</v>
      </c>
      <c r="BQ367">
        <v>1.3766259999999999</v>
      </c>
      <c r="BR367">
        <v>1.3676269999999999</v>
      </c>
      <c r="BS367">
        <v>1.4433879999999999</v>
      </c>
      <c r="BT367">
        <v>1.515833</v>
      </c>
      <c r="BU367">
        <v>1.5671679999999999</v>
      </c>
      <c r="BV367">
        <v>1.6452</v>
      </c>
      <c r="BW367">
        <v>0.85069709999999998</v>
      </c>
      <c r="BX367">
        <v>-0.35441349999999999</v>
      </c>
      <c r="BY367">
        <v>-0.48682700000000001</v>
      </c>
      <c r="BZ367">
        <v>-0.74234940000000005</v>
      </c>
      <c r="CA367">
        <v>-0.74939509999999998</v>
      </c>
      <c r="CB367">
        <v>4.9135499999999999E-2</v>
      </c>
      <c r="CC367">
        <v>0.24637129999999999</v>
      </c>
      <c r="CD367">
        <v>0.26275490000000001</v>
      </c>
      <c r="CE367">
        <v>0.2958094</v>
      </c>
      <c r="CF367">
        <v>0.11350970000000001</v>
      </c>
      <c r="CG367">
        <v>3.2009500000000003E-2</v>
      </c>
      <c r="CH367">
        <v>2.0560700000000001E-2</v>
      </c>
      <c r="CI367">
        <v>4.8750500000000002E-2</v>
      </c>
      <c r="CJ367">
        <v>-0.33615270000000003</v>
      </c>
      <c r="CK367">
        <v>-0.55024470000000003</v>
      </c>
      <c r="CL367">
        <v>-0.26771420000000001</v>
      </c>
      <c r="CM367">
        <v>1.538386</v>
      </c>
      <c r="CN367">
        <v>1.532475</v>
      </c>
      <c r="CO367">
        <v>1.4392879999999999</v>
      </c>
      <c r="CP367">
        <v>1.4280189999999999</v>
      </c>
      <c r="CQ367">
        <v>1.508076</v>
      </c>
      <c r="CR367">
        <v>1.575971</v>
      </c>
      <c r="CS367">
        <v>1.6302540000000001</v>
      </c>
      <c r="CT367">
        <v>1.7278519999999999</v>
      </c>
      <c r="CU367">
        <v>0.91561559999999997</v>
      </c>
      <c r="CV367">
        <v>-0.28456429999999999</v>
      </c>
      <c r="CW367">
        <v>-0.41156690000000001</v>
      </c>
      <c r="CX367">
        <v>-0.71116380000000001</v>
      </c>
      <c r="CY367">
        <v>-0.71448959999999995</v>
      </c>
      <c r="CZ367">
        <v>8.5295800000000005E-2</v>
      </c>
      <c r="DA367">
        <v>0.2821497</v>
      </c>
      <c r="DB367">
        <v>0.29668020000000001</v>
      </c>
      <c r="DC367">
        <v>0.32961810000000002</v>
      </c>
      <c r="DD367">
        <v>0.15661459999999999</v>
      </c>
      <c r="DE367">
        <v>9.4118999999999994E-2</v>
      </c>
      <c r="DF367">
        <v>6.9037500000000002E-2</v>
      </c>
      <c r="DG367">
        <v>9.5599000000000003E-2</v>
      </c>
      <c r="DH367">
        <v>-0.28784920000000003</v>
      </c>
      <c r="DI367">
        <v>-0.50036939999999996</v>
      </c>
      <c r="DJ367">
        <v>-0.21125820000000001</v>
      </c>
      <c r="DK367">
        <v>1.602722</v>
      </c>
      <c r="DL367">
        <v>1.584813</v>
      </c>
      <c r="DM367">
        <v>1.5019499999999999</v>
      </c>
      <c r="DN367">
        <v>1.4884109999999999</v>
      </c>
      <c r="DO367">
        <v>1.572765</v>
      </c>
      <c r="DP367">
        <v>1.636109</v>
      </c>
      <c r="DQ367">
        <v>1.6933400000000001</v>
      </c>
      <c r="DR367">
        <v>1.810503</v>
      </c>
      <c r="DS367">
        <v>0.98053400000000002</v>
      </c>
      <c r="DT367">
        <v>-0.21471499999999999</v>
      </c>
      <c r="DU367">
        <v>-0.33630680000000002</v>
      </c>
      <c r="DV367">
        <v>-0.66613670000000003</v>
      </c>
      <c r="DW367">
        <v>-0.66409169999999995</v>
      </c>
      <c r="DX367">
        <v>0.13750560000000001</v>
      </c>
      <c r="DY367">
        <v>0.3338081</v>
      </c>
      <c r="DZ367">
        <v>0.345663</v>
      </c>
      <c r="EA367">
        <v>0.3784324</v>
      </c>
      <c r="EB367">
        <v>0.2188513</v>
      </c>
      <c r="EC367">
        <v>0.18379519999999999</v>
      </c>
      <c r="ED367">
        <v>0.1390304</v>
      </c>
      <c r="EE367">
        <v>0.16324060000000001</v>
      </c>
      <c r="EF367">
        <v>-0.21810669999999999</v>
      </c>
      <c r="EG367">
        <v>-0.4283573</v>
      </c>
      <c r="EH367">
        <v>-0.12974459999999999</v>
      </c>
      <c r="EI367">
        <v>1.695614</v>
      </c>
      <c r="EJ367">
        <v>1.6603810000000001</v>
      </c>
      <c r="EK367">
        <v>1.5924240000000001</v>
      </c>
      <c r="EL367">
        <v>1.5756079999999999</v>
      </c>
      <c r="EM367">
        <v>1.6661649999999999</v>
      </c>
      <c r="EN367">
        <v>1.722939</v>
      </c>
      <c r="EO367">
        <v>1.784427</v>
      </c>
      <c r="EP367">
        <v>1.9298390000000001</v>
      </c>
      <c r="EQ367">
        <v>1.0742659999999999</v>
      </c>
      <c r="ER367">
        <v>-0.1138639</v>
      </c>
      <c r="ES367">
        <v>-0.22764309999999999</v>
      </c>
      <c r="ET367">
        <v>67.727400000000003</v>
      </c>
      <c r="EU367">
        <v>65.861469999999997</v>
      </c>
      <c r="EV367">
        <v>63.673920000000003</v>
      </c>
      <c r="EW367">
        <v>61.930750000000003</v>
      </c>
      <c r="EX367">
        <v>60.083869999999997</v>
      </c>
      <c r="EY367">
        <v>58.355460000000001</v>
      </c>
      <c r="EZ367">
        <v>57.272750000000002</v>
      </c>
      <c r="FA367">
        <v>60.182189999999999</v>
      </c>
      <c r="FB367">
        <v>66.172939999999997</v>
      </c>
      <c r="FC367">
        <v>72.303539999999998</v>
      </c>
      <c r="FD367">
        <v>78.561769999999996</v>
      </c>
      <c r="FE367">
        <v>83.818569999999994</v>
      </c>
      <c r="FF367">
        <v>92.339550000000003</v>
      </c>
      <c r="FG367">
        <v>97.5</v>
      </c>
      <c r="FH367">
        <v>99.207840000000004</v>
      </c>
      <c r="FI367">
        <v>99.685940000000002</v>
      </c>
      <c r="FJ367">
        <v>98.027010000000004</v>
      </c>
      <c r="FK367">
        <v>96.034419999999997</v>
      </c>
      <c r="FL367">
        <v>90.871769999999998</v>
      </c>
      <c r="FM367">
        <v>84.770480000000006</v>
      </c>
      <c r="FN367">
        <v>80.166939999999997</v>
      </c>
      <c r="FO367">
        <v>73.648030000000006</v>
      </c>
      <c r="FP367">
        <v>69.141300000000001</v>
      </c>
      <c r="FQ367">
        <v>67.030619999999999</v>
      </c>
      <c r="FR367">
        <v>5.1399500000000001E-2</v>
      </c>
      <c r="FS367">
        <v>1</v>
      </c>
    </row>
    <row r="368" spans="1:175" x14ac:dyDescent="0.2">
      <c r="A368" t="s">
        <v>195</v>
      </c>
      <c r="B368" t="s">
        <v>1</v>
      </c>
      <c r="C368">
        <v>42258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0</v>
      </c>
      <c r="BK368">
        <v>0</v>
      </c>
      <c r="BL368">
        <v>0</v>
      </c>
      <c r="BM368">
        <v>0</v>
      </c>
      <c r="BN368">
        <v>0</v>
      </c>
      <c r="BO368">
        <v>0</v>
      </c>
      <c r="BP368">
        <v>0</v>
      </c>
      <c r="BQ368">
        <v>0</v>
      </c>
      <c r="BR368">
        <v>0</v>
      </c>
      <c r="BS368">
        <v>0</v>
      </c>
      <c r="BT368">
        <v>0</v>
      </c>
      <c r="BU368">
        <v>0</v>
      </c>
      <c r="BV368">
        <v>0</v>
      </c>
      <c r="BW368">
        <v>0</v>
      </c>
      <c r="BX368">
        <v>0</v>
      </c>
      <c r="BY368">
        <v>0</v>
      </c>
      <c r="BZ368">
        <v>0</v>
      </c>
      <c r="CA368">
        <v>0</v>
      </c>
      <c r="CB368">
        <v>0</v>
      </c>
      <c r="CC368">
        <v>0</v>
      </c>
      <c r="CD368">
        <v>0</v>
      </c>
      <c r="CE368">
        <v>0</v>
      </c>
      <c r="CF368">
        <v>0</v>
      </c>
      <c r="CG368">
        <v>0</v>
      </c>
      <c r="CH368">
        <v>0</v>
      </c>
      <c r="CI368">
        <v>0</v>
      </c>
      <c r="CJ368">
        <v>0</v>
      </c>
      <c r="CK368">
        <v>0</v>
      </c>
      <c r="CL368">
        <v>0</v>
      </c>
      <c r="CM368">
        <v>0</v>
      </c>
      <c r="CN368">
        <v>0</v>
      </c>
      <c r="CO368">
        <v>0</v>
      </c>
      <c r="CP368">
        <v>0</v>
      </c>
      <c r="CQ368">
        <v>0</v>
      </c>
      <c r="CR368">
        <v>0</v>
      </c>
      <c r="CS368">
        <v>0</v>
      </c>
      <c r="CT368">
        <v>0</v>
      </c>
      <c r="CU368">
        <v>0</v>
      </c>
      <c r="CV368">
        <v>0</v>
      </c>
      <c r="CW368">
        <v>0</v>
      </c>
      <c r="CX368">
        <v>0</v>
      </c>
      <c r="CY368">
        <v>0</v>
      </c>
      <c r="CZ368">
        <v>0</v>
      </c>
      <c r="DA368">
        <v>0</v>
      </c>
      <c r="DB368">
        <v>0</v>
      </c>
      <c r="DC368">
        <v>0</v>
      </c>
      <c r="DD368">
        <v>0</v>
      </c>
      <c r="DE368">
        <v>0</v>
      </c>
      <c r="DF368">
        <v>0</v>
      </c>
      <c r="DG368">
        <v>0</v>
      </c>
      <c r="DH368">
        <v>0</v>
      </c>
      <c r="DI368">
        <v>0</v>
      </c>
      <c r="DJ368">
        <v>0</v>
      </c>
      <c r="DK368">
        <v>0</v>
      </c>
      <c r="DL368">
        <v>0</v>
      </c>
      <c r="DM368">
        <v>0</v>
      </c>
      <c r="DN368">
        <v>0</v>
      </c>
      <c r="DO368">
        <v>0</v>
      </c>
      <c r="DP368">
        <v>0</v>
      </c>
      <c r="DQ368">
        <v>0</v>
      </c>
      <c r="DR368">
        <v>0</v>
      </c>
      <c r="DS368">
        <v>0</v>
      </c>
      <c r="DT368">
        <v>0</v>
      </c>
      <c r="DU368">
        <v>0</v>
      </c>
      <c r="DV368">
        <v>0</v>
      </c>
      <c r="DW368">
        <v>0</v>
      </c>
      <c r="DX368">
        <v>0</v>
      </c>
      <c r="DY368">
        <v>0</v>
      </c>
      <c r="DZ368">
        <v>0</v>
      </c>
      <c r="EA368">
        <v>0</v>
      </c>
      <c r="EB368">
        <v>0</v>
      </c>
      <c r="EC368">
        <v>0</v>
      </c>
      <c r="ED368">
        <v>0</v>
      </c>
      <c r="EE368">
        <v>0</v>
      </c>
      <c r="EF368">
        <v>0</v>
      </c>
      <c r="EG368">
        <v>0</v>
      </c>
      <c r="EH368">
        <v>0</v>
      </c>
      <c r="EI368">
        <v>0</v>
      </c>
      <c r="EJ368">
        <v>0</v>
      </c>
      <c r="EK368">
        <v>0</v>
      </c>
      <c r="EL368">
        <v>0</v>
      </c>
      <c r="EM368">
        <v>0</v>
      </c>
      <c r="EN368">
        <v>0</v>
      </c>
      <c r="EO368">
        <v>0</v>
      </c>
      <c r="EP368">
        <v>0</v>
      </c>
      <c r="EQ368">
        <v>0</v>
      </c>
      <c r="ER368">
        <v>0</v>
      </c>
      <c r="ES368">
        <v>0</v>
      </c>
      <c r="ET368">
        <v>0</v>
      </c>
      <c r="EU368">
        <v>0</v>
      </c>
      <c r="EV368">
        <v>0</v>
      </c>
      <c r="EW368">
        <v>0</v>
      </c>
      <c r="EX368">
        <v>0</v>
      </c>
      <c r="EY368">
        <v>0</v>
      </c>
      <c r="EZ368">
        <v>0</v>
      </c>
      <c r="FA368">
        <v>0</v>
      </c>
      <c r="FB368">
        <v>0</v>
      </c>
      <c r="FC368">
        <v>0</v>
      </c>
      <c r="FD368">
        <v>0</v>
      </c>
      <c r="FE368">
        <v>0</v>
      </c>
      <c r="FF368">
        <v>0</v>
      </c>
      <c r="FG368">
        <v>0</v>
      </c>
      <c r="FH368">
        <v>0</v>
      </c>
      <c r="FI368">
        <v>0</v>
      </c>
      <c r="FJ368">
        <v>0</v>
      </c>
      <c r="FK368">
        <v>0</v>
      </c>
      <c r="FL368">
        <v>0</v>
      </c>
      <c r="FM368">
        <v>0</v>
      </c>
      <c r="FN368">
        <v>0</v>
      </c>
      <c r="FO368">
        <v>0</v>
      </c>
      <c r="FP368">
        <v>0</v>
      </c>
      <c r="FQ368">
        <v>0</v>
      </c>
      <c r="FR368">
        <v>0</v>
      </c>
      <c r="FS368">
        <v>0</v>
      </c>
    </row>
    <row r="369" spans="1:175" x14ac:dyDescent="0.2">
      <c r="A369" t="s">
        <v>195</v>
      </c>
      <c r="B369" t="s">
        <v>1</v>
      </c>
      <c r="C369" t="s">
        <v>2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0</v>
      </c>
      <c r="AZ369">
        <v>0</v>
      </c>
      <c r="BA369">
        <v>0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0</v>
      </c>
      <c r="BK369">
        <v>0</v>
      </c>
      <c r="BL369">
        <v>0</v>
      </c>
      <c r="BM369">
        <v>0</v>
      </c>
      <c r="BN369">
        <v>0</v>
      </c>
      <c r="BO369">
        <v>0</v>
      </c>
      <c r="BP369">
        <v>0</v>
      </c>
      <c r="BQ369">
        <v>0</v>
      </c>
      <c r="BR369">
        <v>0</v>
      </c>
      <c r="BS369">
        <v>0</v>
      </c>
      <c r="BT369">
        <v>0</v>
      </c>
      <c r="BU369">
        <v>0</v>
      </c>
      <c r="BV369">
        <v>0</v>
      </c>
      <c r="BW369">
        <v>0</v>
      </c>
      <c r="BX369">
        <v>0</v>
      </c>
      <c r="BY369">
        <v>0</v>
      </c>
      <c r="BZ369">
        <v>0</v>
      </c>
      <c r="CA369">
        <v>0</v>
      </c>
      <c r="CB369">
        <v>0</v>
      </c>
      <c r="CC369">
        <v>0</v>
      </c>
      <c r="CD369">
        <v>0</v>
      </c>
      <c r="CE369">
        <v>0</v>
      </c>
      <c r="CF369">
        <v>0</v>
      </c>
      <c r="CG369">
        <v>0</v>
      </c>
      <c r="CH369">
        <v>0</v>
      </c>
      <c r="CI369">
        <v>0</v>
      </c>
      <c r="CJ369">
        <v>0</v>
      </c>
      <c r="CK369">
        <v>0</v>
      </c>
      <c r="CL369">
        <v>0</v>
      </c>
      <c r="CM369">
        <v>0</v>
      </c>
      <c r="CN369">
        <v>0</v>
      </c>
      <c r="CO369">
        <v>0</v>
      </c>
      <c r="CP369">
        <v>0</v>
      </c>
      <c r="CQ369">
        <v>0</v>
      </c>
      <c r="CR369">
        <v>0</v>
      </c>
      <c r="CS369">
        <v>0</v>
      </c>
      <c r="CT369">
        <v>0</v>
      </c>
      <c r="CU369">
        <v>0</v>
      </c>
      <c r="CV369">
        <v>0</v>
      </c>
      <c r="CW369">
        <v>0</v>
      </c>
      <c r="CX369">
        <v>0</v>
      </c>
      <c r="CY369">
        <v>0</v>
      </c>
      <c r="CZ369">
        <v>0</v>
      </c>
      <c r="DA369">
        <v>0</v>
      </c>
      <c r="DB369">
        <v>0</v>
      </c>
      <c r="DC369">
        <v>0</v>
      </c>
      <c r="DD369">
        <v>0</v>
      </c>
      <c r="DE369">
        <v>0</v>
      </c>
      <c r="DF369">
        <v>0</v>
      </c>
      <c r="DG369">
        <v>0</v>
      </c>
      <c r="DH369">
        <v>0</v>
      </c>
      <c r="DI369">
        <v>0</v>
      </c>
      <c r="DJ369">
        <v>0</v>
      </c>
      <c r="DK369">
        <v>0</v>
      </c>
      <c r="DL369">
        <v>0</v>
      </c>
      <c r="DM369">
        <v>0</v>
      </c>
      <c r="DN369">
        <v>0</v>
      </c>
      <c r="DO369">
        <v>0</v>
      </c>
      <c r="DP369">
        <v>0</v>
      </c>
      <c r="DQ369">
        <v>0</v>
      </c>
      <c r="DR369">
        <v>0</v>
      </c>
      <c r="DS369">
        <v>0</v>
      </c>
      <c r="DT369">
        <v>0</v>
      </c>
      <c r="DU369">
        <v>0</v>
      </c>
      <c r="DV369">
        <v>0</v>
      </c>
      <c r="DW369">
        <v>0</v>
      </c>
      <c r="DX369">
        <v>0</v>
      </c>
      <c r="DY369">
        <v>0</v>
      </c>
      <c r="DZ369">
        <v>0</v>
      </c>
      <c r="EA369">
        <v>0</v>
      </c>
      <c r="EB369">
        <v>0</v>
      </c>
      <c r="EC369">
        <v>0</v>
      </c>
      <c r="ED369">
        <v>0</v>
      </c>
      <c r="EE369">
        <v>0</v>
      </c>
      <c r="EF369">
        <v>0</v>
      </c>
      <c r="EG369">
        <v>0</v>
      </c>
      <c r="EH369">
        <v>0</v>
      </c>
      <c r="EI369">
        <v>0</v>
      </c>
      <c r="EJ369">
        <v>0</v>
      </c>
      <c r="EK369">
        <v>0</v>
      </c>
      <c r="EL369">
        <v>0</v>
      </c>
      <c r="EM369">
        <v>0</v>
      </c>
      <c r="EN369">
        <v>0</v>
      </c>
      <c r="EO369">
        <v>0</v>
      </c>
      <c r="EP369">
        <v>0</v>
      </c>
      <c r="EQ369">
        <v>0</v>
      </c>
      <c r="ER369">
        <v>0</v>
      </c>
      <c r="ES369">
        <v>0</v>
      </c>
      <c r="ET369">
        <v>0</v>
      </c>
      <c r="EU369">
        <v>0</v>
      </c>
      <c r="EV369">
        <v>0</v>
      </c>
      <c r="EW369">
        <v>0</v>
      </c>
      <c r="EX369">
        <v>0</v>
      </c>
      <c r="EY369">
        <v>0</v>
      </c>
      <c r="EZ369">
        <v>0</v>
      </c>
      <c r="FA369">
        <v>0</v>
      </c>
      <c r="FB369">
        <v>0</v>
      </c>
      <c r="FC369">
        <v>0</v>
      </c>
      <c r="FD369">
        <v>0</v>
      </c>
      <c r="FE369">
        <v>0</v>
      </c>
      <c r="FF369">
        <v>0</v>
      </c>
      <c r="FG369">
        <v>0</v>
      </c>
      <c r="FH369">
        <v>0</v>
      </c>
      <c r="FI369">
        <v>0</v>
      </c>
      <c r="FJ369">
        <v>0</v>
      </c>
      <c r="FK369">
        <v>0</v>
      </c>
      <c r="FL369">
        <v>0</v>
      </c>
      <c r="FM369">
        <v>0</v>
      </c>
      <c r="FN369">
        <v>0</v>
      </c>
      <c r="FO369">
        <v>0</v>
      </c>
      <c r="FP369">
        <v>0</v>
      </c>
      <c r="FQ369">
        <v>0</v>
      </c>
      <c r="FR369">
        <v>0</v>
      </c>
      <c r="FS369">
        <v>0</v>
      </c>
    </row>
    <row r="370" spans="1:175" x14ac:dyDescent="0.2">
      <c r="A370" t="s">
        <v>195</v>
      </c>
      <c r="B370" t="s">
        <v>203</v>
      </c>
      <c r="C370">
        <v>42167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0</v>
      </c>
      <c r="AY370">
        <v>0</v>
      </c>
      <c r="AZ370">
        <v>0</v>
      </c>
      <c r="BA370">
        <v>0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0</v>
      </c>
      <c r="BN370">
        <v>0</v>
      </c>
      <c r="BO370">
        <v>0</v>
      </c>
      <c r="BP370">
        <v>0</v>
      </c>
      <c r="BQ370">
        <v>0</v>
      </c>
      <c r="BR370">
        <v>0</v>
      </c>
      <c r="BS370">
        <v>0</v>
      </c>
      <c r="BT370">
        <v>0</v>
      </c>
      <c r="BU370">
        <v>0</v>
      </c>
      <c r="BV370">
        <v>0</v>
      </c>
      <c r="BW370">
        <v>0</v>
      </c>
      <c r="BX370">
        <v>0</v>
      </c>
      <c r="BY370">
        <v>0</v>
      </c>
      <c r="BZ370">
        <v>0</v>
      </c>
      <c r="CA370">
        <v>0</v>
      </c>
      <c r="CB370">
        <v>0</v>
      </c>
      <c r="CC370">
        <v>0</v>
      </c>
      <c r="CD370">
        <v>0</v>
      </c>
      <c r="CE370">
        <v>0</v>
      </c>
      <c r="CF370">
        <v>0</v>
      </c>
      <c r="CG370">
        <v>0</v>
      </c>
      <c r="CH370">
        <v>0</v>
      </c>
      <c r="CI370">
        <v>0</v>
      </c>
      <c r="CJ370">
        <v>0</v>
      </c>
      <c r="CK370">
        <v>0</v>
      </c>
      <c r="CL370">
        <v>0</v>
      </c>
      <c r="CM370">
        <v>0</v>
      </c>
      <c r="CN370">
        <v>0</v>
      </c>
      <c r="CO370">
        <v>0</v>
      </c>
      <c r="CP370">
        <v>0</v>
      </c>
      <c r="CQ370">
        <v>0</v>
      </c>
      <c r="CR370">
        <v>0</v>
      </c>
      <c r="CS370">
        <v>0</v>
      </c>
      <c r="CT370">
        <v>0</v>
      </c>
      <c r="CU370">
        <v>0</v>
      </c>
      <c r="CV370">
        <v>0</v>
      </c>
      <c r="CW370">
        <v>0</v>
      </c>
      <c r="CX370">
        <v>0</v>
      </c>
      <c r="CY370">
        <v>0</v>
      </c>
      <c r="CZ370">
        <v>0</v>
      </c>
      <c r="DA370">
        <v>0</v>
      </c>
      <c r="DB370">
        <v>0</v>
      </c>
      <c r="DC370">
        <v>0</v>
      </c>
      <c r="DD370">
        <v>0</v>
      </c>
      <c r="DE370">
        <v>0</v>
      </c>
      <c r="DF370">
        <v>0</v>
      </c>
      <c r="DG370">
        <v>0</v>
      </c>
      <c r="DH370">
        <v>0</v>
      </c>
      <c r="DI370">
        <v>0</v>
      </c>
      <c r="DJ370">
        <v>0</v>
      </c>
      <c r="DK370">
        <v>0</v>
      </c>
      <c r="DL370">
        <v>0</v>
      </c>
      <c r="DM370">
        <v>0</v>
      </c>
      <c r="DN370">
        <v>0</v>
      </c>
      <c r="DO370">
        <v>0</v>
      </c>
      <c r="DP370">
        <v>0</v>
      </c>
      <c r="DQ370">
        <v>0</v>
      </c>
      <c r="DR370">
        <v>0</v>
      </c>
      <c r="DS370">
        <v>0</v>
      </c>
      <c r="DT370">
        <v>0</v>
      </c>
      <c r="DU370">
        <v>0</v>
      </c>
      <c r="DV370">
        <v>0</v>
      </c>
      <c r="DW370">
        <v>0</v>
      </c>
      <c r="DX370">
        <v>0</v>
      </c>
      <c r="DY370">
        <v>0</v>
      </c>
      <c r="DZ370">
        <v>0</v>
      </c>
      <c r="EA370">
        <v>0</v>
      </c>
      <c r="EB370">
        <v>0</v>
      </c>
      <c r="EC370">
        <v>0</v>
      </c>
      <c r="ED370">
        <v>0</v>
      </c>
      <c r="EE370">
        <v>0</v>
      </c>
      <c r="EF370">
        <v>0</v>
      </c>
      <c r="EG370">
        <v>0</v>
      </c>
      <c r="EH370">
        <v>0</v>
      </c>
      <c r="EI370">
        <v>0</v>
      </c>
      <c r="EJ370">
        <v>0</v>
      </c>
      <c r="EK370">
        <v>0</v>
      </c>
      <c r="EL370">
        <v>0</v>
      </c>
      <c r="EM370">
        <v>0</v>
      </c>
      <c r="EN370">
        <v>0</v>
      </c>
      <c r="EO370">
        <v>0</v>
      </c>
      <c r="EP370">
        <v>0</v>
      </c>
      <c r="EQ370">
        <v>0</v>
      </c>
      <c r="ER370">
        <v>0</v>
      </c>
      <c r="ES370">
        <v>0</v>
      </c>
      <c r="ET370">
        <v>0</v>
      </c>
      <c r="EU370">
        <v>0</v>
      </c>
      <c r="EV370">
        <v>0</v>
      </c>
      <c r="EW370">
        <v>0</v>
      </c>
      <c r="EX370">
        <v>0</v>
      </c>
      <c r="EY370">
        <v>0</v>
      </c>
      <c r="EZ370">
        <v>0</v>
      </c>
      <c r="FA370">
        <v>0</v>
      </c>
      <c r="FB370">
        <v>0</v>
      </c>
      <c r="FC370">
        <v>0</v>
      </c>
      <c r="FD370">
        <v>0</v>
      </c>
      <c r="FE370">
        <v>0</v>
      </c>
      <c r="FF370">
        <v>0</v>
      </c>
      <c r="FG370">
        <v>0</v>
      </c>
      <c r="FH370">
        <v>0</v>
      </c>
      <c r="FI370">
        <v>0</v>
      </c>
      <c r="FJ370">
        <v>0</v>
      </c>
      <c r="FK370">
        <v>0</v>
      </c>
      <c r="FL370">
        <v>0</v>
      </c>
      <c r="FM370">
        <v>0</v>
      </c>
      <c r="FN370">
        <v>0</v>
      </c>
      <c r="FO370">
        <v>0</v>
      </c>
      <c r="FP370">
        <v>0</v>
      </c>
      <c r="FQ370">
        <v>0</v>
      </c>
      <c r="FR370">
        <v>0</v>
      </c>
      <c r="FS370">
        <v>0</v>
      </c>
    </row>
    <row r="371" spans="1:175" x14ac:dyDescent="0.2">
      <c r="A371" t="s">
        <v>195</v>
      </c>
      <c r="B371" t="s">
        <v>203</v>
      </c>
      <c r="C371">
        <v>42180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0</v>
      </c>
      <c r="AX371">
        <v>0</v>
      </c>
      <c r="AY371">
        <v>0</v>
      </c>
      <c r="AZ371">
        <v>0</v>
      </c>
      <c r="BA371">
        <v>0</v>
      </c>
      <c r="BB371">
        <v>0</v>
      </c>
      <c r="BC371">
        <v>0</v>
      </c>
      <c r="BD371">
        <v>0</v>
      </c>
      <c r="BE371">
        <v>0</v>
      </c>
      <c r="BF371">
        <v>0</v>
      </c>
      <c r="BG371">
        <v>0</v>
      </c>
      <c r="BH371">
        <v>0</v>
      </c>
      <c r="BI371">
        <v>0</v>
      </c>
      <c r="BJ371">
        <v>0</v>
      </c>
      <c r="BK371">
        <v>0</v>
      </c>
      <c r="BL371">
        <v>0</v>
      </c>
      <c r="BM371">
        <v>0</v>
      </c>
      <c r="BN371">
        <v>0</v>
      </c>
      <c r="BO371">
        <v>0</v>
      </c>
      <c r="BP371">
        <v>0</v>
      </c>
      <c r="BQ371">
        <v>0</v>
      </c>
      <c r="BR371">
        <v>0</v>
      </c>
      <c r="BS371">
        <v>0</v>
      </c>
      <c r="BT371">
        <v>0</v>
      </c>
      <c r="BU371">
        <v>0</v>
      </c>
      <c r="BV371">
        <v>0</v>
      </c>
      <c r="BW371">
        <v>0</v>
      </c>
      <c r="BX371">
        <v>0</v>
      </c>
      <c r="BY371">
        <v>0</v>
      </c>
      <c r="BZ371">
        <v>0</v>
      </c>
      <c r="CA371">
        <v>0</v>
      </c>
      <c r="CB371">
        <v>0</v>
      </c>
      <c r="CC371">
        <v>0</v>
      </c>
      <c r="CD371">
        <v>0</v>
      </c>
      <c r="CE371">
        <v>0</v>
      </c>
      <c r="CF371">
        <v>0</v>
      </c>
      <c r="CG371">
        <v>0</v>
      </c>
      <c r="CH371">
        <v>0</v>
      </c>
      <c r="CI371">
        <v>0</v>
      </c>
      <c r="CJ371">
        <v>0</v>
      </c>
      <c r="CK371">
        <v>0</v>
      </c>
      <c r="CL371">
        <v>0</v>
      </c>
      <c r="CM371">
        <v>0</v>
      </c>
      <c r="CN371">
        <v>0</v>
      </c>
      <c r="CO371">
        <v>0</v>
      </c>
      <c r="CP371">
        <v>0</v>
      </c>
      <c r="CQ371">
        <v>0</v>
      </c>
      <c r="CR371">
        <v>0</v>
      </c>
      <c r="CS371">
        <v>0</v>
      </c>
      <c r="CT371">
        <v>0</v>
      </c>
      <c r="CU371">
        <v>0</v>
      </c>
      <c r="CV371">
        <v>0</v>
      </c>
      <c r="CW371">
        <v>0</v>
      </c>
      <c r="CX371">
        <v>0</v>
      </c>
      <c r="CY371">
        <v>0</v>
      </c>
      <c r="CZ371">
        <v>0</v>
      </c>
      <c r="DA371">
        <v>0</v>
      </c>
      <c r="DB371">
        <v>0</v>
      </c>
      <c r="DC371">
        <v>0</v>
      </c>
      <c r="DD371">
        <v>0</v>
      </c>
      <c r="DE371">
        <v>0</v>
      </c>
      <c r="DF371">
        <v>0</v>
      </c>
      <c r="DG371">
        <v>0</v>
      </c>
      <c r="DH371">
        <v>0</v>
      </c>
      <c r="DI371">
        <v>0</v>
      </c>
      <c r="DJ371">
        <v>0</v>
      </c>
      <c r="DK371">
        <v>0</v>
      </c>
      <c r="DL371">
        <v>0</v>
      </c>
      <c r="DM371">
        <v>0</v>
      </c>
      <c r="DN371">
        <v>0</v>
      </c>
      <c r="DO371">
        <v>0</v>
      </c>
      <c r="DP371">
        <v>0</v>
      </c>
      <c r="DQ371">
        <v>0</v>
      </c>
      <c r="DR371">
        <v>0</v>
      </c>
      <c r="DS371">
        <v>0</v>
      </c>
      <c r="DT371">
        <v>0</v>
      </c>
      <c r="DU371">
        <v>0</v>
      </c>
      <c r="DV371">
        <v>0</v>
      </c>
      <c r="DW371">
        <v>0</v>
      </c>
      <c r="DX371">
        <v>0</v>
      </c>
      <c r="DY371">
        <v>0</v>
      </c>
      <c r="DZ371">
        <v>0</v>
      </c>
      <c r="EA371">
        <v>0</v>
      </c>
      <c r="EB371">
        <v>0</v>
      </c>
      <c r="EC371">
        <v>0</v>
      </c>
      <c r="ED371">
        <v>0</v>
      </c>
      <c r="EE371">
        <v>0</v>
      </c>
      <c r="EF371">
        <v>0</v>
      </c>
      <c r="EG371">
        <v>0</v>
      </c>
      <c r="EH371">
        <v>0</v>
      </c>
      <c r="EI371">
        <v>0</v>
      </c>
      <c r="EJ371">
        <v>0</v>
      </c>
      <c r="EK371">
        <v>0</v>
      </c>
      <c r="EL371">
        <v>0</v>
      </c>
      <c r="EM371">
        <v>0</v>
      </c>
      <c r="EN371">
        <v>0</v>
      </c>
      <c r="EO371">
        <v>0</v>
      </c>
      <c r="EP371">
        <v>0</v>
      </c>
      <c r="EQ371">
        <v>0</v>
      </c>
      <c r="ER371">
        <v>0</v>
      </c>
      <c r="ES371">
        <v>0</v>
      </c>
      <c r="ET371">
        <v>0</v>
      </c>
      <c r="EU371">
        <v>0</v>
      </c>
      <c r="EV371">
        <v>0</v>
      </c>
      <c r="EW371">
        <v>0</v>
      </c>
      <c r="EX371">
        <v>0</v>
      </c>
      <c r="EY371">
        <v>0</v>
      </c>
      <c r="EZ371">
        <v>0</v>
      </c>
      <c r="FA371">
        <v>0</v>
      </c>
      <c r="FB371">
        <v>0</v>
      </c>
      <c r="FC371">
        <v>0</v>
      </c>
      <c r="FD371">
        <v>0</v>
      </c>
      <c r="FE371">
        <v>0</v>
      </c>
      <c r="FF371">
        <v>0</v>
      </c>
      <c r="FG371">
        <v>0</v>
      </c>
      <c r="FH371">
        <v>0</v>
      </c>
      <c r="FI371">
        <v>0</v>
      </c>
      <c r="FJ371">
        <v>0</v>
      </c>
      <c r="FK371">
        <v>0</v>
      </c>
      <c r="FL371">
        <v>0</v>
      </c>
      <c r="FM371">
        <v>0</v>
      </c>
      <c r="FN371">
        <v>0</v>
      </c>
      <c r="FO371">
        <v>0</v>
      </c>
      <c r="FP371">
        <v>0</v>
      </c>
      <c r="FQ371">
        <v>0</v>
      </c>
      <c r="FR371">
        <v>0</v>
      </c>
      <c r="FS371">
        <v>0</v>
      </c>
    </row>
    <row r="372" spans="1:175" x14ac:dyDescent="0.2">
      <c r="A372" t="s">
        <v>195</v>
      </c>
      <c r="B372" t="s">
        <v>203</v>
      </c>
      <c r="C372">
        <v>42181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0</v>
      </c>
      <c r="BD372">
        <v>0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0</v>
      </c>
      <c r="BK372">
        <v>0</v>
      </c>
      <c r="BL372">
        <v>0</v>
      </c>
      <c r="BM372">
        <v>0</v>
      </c>
      <c r="BN372">
        <v>0</v>
      </c>
      <c r="BO372">
        <v>0</v>
      </c>
      <c r="BP372">
        <v>0</v>
      </c>
      <c r="BQ372">
        <v>0</v>
      </c>
      <c r="BR372">
        <v>0</v>
      </c>
      <c r="BS372">
        <v>0</v>
      </c>
      <c r="BT372">
        <v>0</v>
      </c>
      <c r="BU372">
        <v>0</v>
      </c>
      <c r="BV372">
        <v>0</v>
      </c>
      <c r="BW372">
        <v>0</v>
      </c>
      <c r="BX372">
        <v>0</v>
      </c>
      <c r="BY372">
        <v>0</v>
      </c>
      <c r="BZ372">
        <v>0</v>
      </c>
      <c r="CA372">
        <v>0</v>
      </c>
      <c r="CB372">
        <v>0</v>
      </c>
      <c r="CC372">
        <v>0</v>
      </c>
      <c r="CD372">
        <v>0</v>
      </c>
      <c r="CE372">
        <v>0</v>
      </c>
      <c r="CF372">
        <v>0</v>
      </c>
      <c r="CG372">
        <v>0</v>
      </c>
      <c r="CH372">
        <v>0</v>
      </c>
      <c r="CI372">
        <v>0</v>
      </c>
      <c r="CJ372">
        <v>0</v>
      </c>
      <c r="CK372">
        <v>0</v>
      </c>
      <c r="CL372">
        <v>0</v>
      </c>
      <c r="CM372">
        <v>0</v>
      </c>
      <c r="CN372">
        <v>0</v>
      </c>
      <c r="CO372">
        <v>0</v>
      </c>
      <c r="CP372">
        <v>0</v>
      </c>
      <c r="CQ372">
        <v>0</v>
      </c>
      <c r="CR372">
        <v>0</v>
      </c>
      <c r="CS372">
        <v>0</v>
      </c>
      <c r="CT372">
        <v>0</v>
      </c>
      <c r="CU372">
        <v>0</v>
      </c>
      <c r="CV372">
        <v>0</v>
      </c>
      <c r="CW372">
        <v>0</v>
      </c>
      <c r="CX372">
        <v>0</v>
      </c>
      <c r="CY372">
        <v>0</v>
      </c>
      <c r="CZ372">
        <v>0</v>
      </c>
      <c r="DA372">
        <v>0</v>
      </c>
      <c r="DB372">
        <v>0</v>
      </c>
      <c r="DC372">
        <v>0</v>
      </c>
      <c r="DD372">
        <v>0</v>
      </c>
      <c r="DE372">
        <v>0</v>
      </c>
      <c r="DF372">
        <v>0</v>
      </c>
      <c r="DG372">
        <v>0</v>
      </c>
      <c r="DH372">
        <v>0</v>
      </c>
      <c r="DI372">
        <v>0</v>
      </c>
      <c r="DJ372">
        <v>0</v>
      </c>
      <c r="DK372">
        <v>0</v>
      </c>
      <c r="DL372">
        <v>0</v>
      </c>
      <c r="DM372">
        <v>0</v>
      </c>
      <c r="DN372">
        <v>0</v>
      </c>
      <c r="DO372">
        <v>0</v>
      </c>
      <c r="DP372">
        <v>0</v>
      </c>
      <c r="DQ372">
        <v>0</v>
      </c>
      <c r="DR372">
        <v>0</v>
      </c>
      <c r="DS372">
        <v>0</v>
      </c>
      <c r="DT372">
        <v>0</v>
      </c>
      <c r="DU372">
        <v>0</v>
      </c>
      <c r="DV372">
        <v>0</v>
      </c>
      <c r="DW372">
        <v>0</v>
      </c>
      <c r="DX372">
        <v>0</v>
      </c>
      <c r="DY372">
        <v>0</v>
      </c>
      <c r="DZ372">
        <v>0</v>
      </c>
      <c r="EA372">
        <v>0</v>
      </c>
      <c r="EB372">
        <v>0</v>
      </c>
      <c r="EC372">
        <v>0</v>
      </c>
      <c r="ED372">
        <v>0</v>
      </c>
      <c r="EE372">
        <v>0</v>
      </c>
      <c r="EF372">
        <v>0</v>
      </c>
      <c r="EG372">
        <v>0</v>
      </c>
      <c r="EH372">
        <v>0</v>
      </c>
      <c r="EI372">
        <v>0</v>
      </c>
      <c r="EJ372">
        <v>0</v>
      </c>
      <c r="EK372">
        <v>0</v>
      </c>
      <c r="EL372">
        <v>0</v>
      </c>
      <c r="EM372">
        <v>0</v>
      </c>
      <c r="EN372">
        <v>0</v>
      </c>
      <c r="EO372">
        <v>0</v>
      </c>
      <c r="EP372">
        <v>0</v>
      </c>
      <c r="EQ372">
        <v>0</v>
      </c>
      <c r="ER372">
        <v>0</v>
      </c>
      <c r="ES372">
        <v>0</v>
      </c>
      <c r="ET372">
        <v>0</v>
      </c>
      <c r="EU372">
        <v>0</v>
      </c>
      <c r="EV372">
        <v>0</v>
      </c>
      <c r="EW372">
        <v>0</v>
      </c>
      <c r="EX372">
        <v>0</v>
      </c>
      <c r="EY372">
        <v>0</v>
      </c>
      <c r="EZ372">
        <v>0</v>
      </c>
      <c r="FA372">
        <v>0</v>
      </c>
      <c r="FB372">
        <v>0</v>
      </c>
      <c r="FC372">
        <v>0</v>
      </c>
      <c r="FD372">
        <v>0</v>
      </c>
      <c r="FE372">
        <v>0</v>
      </c>
      <c r="FF372">
        <v>0</v>
      </c>
      <c r="FG372">
        <v>0</v>
      </c>
      <c r="FH372">
        <v>0</v>
      </c>
      <c r="FI372">
        <v>0</v>
      </c>
      <c r="FJ372">
        <v>0</v>
      </c>
      <c r="FK372">
        <v>0</v>
      </c>
      <c r="FL372">
        <v>0</v>
      </c>
      <c r="FM372">
        <v>0</v>
      </c>
      <c r="FN372">
        <v>0</v>
      </c>
      <c r="FO372">
        <v>0</v>
      </c>
      <c r="FP372">
        <v>0</v>
      </c>
      <c r="FQ372">
        <v>0</v>
      </c>
      <c r="FR372">
        <v>0</v>
      </c>
      <c r="FS372">
        <v>0</v>
      </c>
    </row>
    <row r="373" spans="1:175" x14ac:dyDescent="0.2">
      <c r="A373" t="s">
        <v>195</v>
      </c>
      <c r="B373" t="s">
        <v>203</v>
      </c>
      <c r="C373">
        <v>42185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0</v>
      </c>
      <c r="BB373">
        <v>0</v>
      </c>
      <c r="BC373">
        <v>0</v>
      </c>
      <c r="BD373">
        <v>0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0</v>
      </c>
      <c r="BP373">
        <v>0</v>
      </c>
      <c r="BQ373">
        <v>0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0</v>
      </c>
      <c r="BX373">
        <v>0</v>
      </c>
      <c r="BY373">
        <v>0</v>
      </c>
      <c r="BZ373">
        <v>0</v>
      </c>
      <c r="CA373">
        <v>0</v>
      </c>
      <c r="CB373">
        <v>0</v>
      </c>
      <c r="CC373">
        <v>0</v>
      </c>
      <c r="CD373">
        <v>0</v>
      </c>
      <c r="CE373">
        <v>0</v>
      </c>
      <c r="CF373">
        <v>0</v>
      </c>
      <c r="CG373">
        <v>0</v>
      </c>
      <c r="CH373">
        <v>0</v>
      </c>
      <c r="CI373">
        <v>0</v>
      </c>
      <c r="CJ373">
        <v>0</v>
      </c>
      <c r="CK373">
        <v>0</v>
      </c>
      <c r="CL373">
        <v>0</v>
      </c>
      <c r="CM373">
        <v>0</v>
      </c>
      <c r="CN373">
        <v>0</v>
      </c>
      <c r="CO373">
        <v>0</v>
      </c>
      <c r="CP373">
        <v>0</v>
      </c>
      <c r="CQ373">
        <v>0</v>
      </c>
      <c r="CR373">
        <v>0</v>
      </c>
      <c r="CS373">
        <v>0</v>
      </c>
      <c r="CT373">
        <v>0</v>
      </c>
      <c r="CU373">
        <v>0</v>
      </c>
      <c r="CV373">
        <v>0</v>
      </c>
      <c r="CW373">
        <v>0</v>
      </c>
      <c r="CX373">
        <v>0</v>
      </c>
      <c r="CY373">
        <v>0</v>
      </c>
      <c r="CZ373">
        <v>0</v>
      </c>
      <c r="DA373">
        <v>0</v>
      </c>
      <c r="DB373">
        <v>0</v>
      </c>
      <c r="DC373">
        <v>0</v>
      </c>
      <c r="DD373">
        <v>0</v>
      </c>
      <c r="DE373">
        <v>0</v>
      </c>
      <c r="DF373">
        <v>0</v>
      </c>
      <c r="DG373">
        <v>0</v>
      </c>
      <c r="DH373">
        <v>0</v>
      </c>
      <c r="DI373">
        <v>0</v>
      </c>
      <c r="DJ373">
        <v>0</v>
      </c>
      <c r="DK373">
        <v>0</v>
      </c>
      <c r="DL373">
        <v>0</v>
      </c>
      <c r="DM373">
        <v>0</v>
      </c>
      <c r="DN373">
        <v>0</v>
      </c>
      <c r="DO373">
        <v>0</v>
      </c>
      <c r="DP373">
        <v>0</v>
      </c>
      <c r="DQ373">
        <v>0</v>
      </c>
      <c r="DR373">
        <v>0</v>
      </c>
      <c r="DS373">
        <v>0</v>
      </c>
      <c r="DT373">
        <v>0</v>
      </c>
      <c r="DU373">
        <v>0</v>
      </c>
      <c r="DV373">
        <v>0</v>
      </c>
      <c r="DW373">
        <v>0</v>
      </c>
      <c r="DX373">
        <v>0</v>
      </c>
      <c r="DY373">
        <v>0</v>
      </c>
      <c r="DZ373">
        <v>0</v>
      </c>
      <c r="EA373">
        <v>0</v>
      </c>
      <c r="EB373">
        <v>0</v>
      </c>
      <c r="EC373">
        <v>0</v>
      </c>
      <c r="ED373">
        <v>0</v>
      </c>
      <c r="EE373">
        <v>0</v>
      </c>
      <c r="EF373">
        <v>0</v>
      </c>
      <c r="EG373">
        <v>0</v>
      </c>
      <c r="EH373">
        <v>0</v>
      </c>
      <c r="EI373">
        <v>0</v>
      </c>
      <c r="EJ373">
        <v>0</v>
      </c>
      <c r="EK373">
        <v>0</v>
      </c>
      <c r="EL373">
        <v>0</v>
      </c>
      <c r="EM373">
        <v>0</v>
      </c>
      <c r="EN373">
        <v>0</v>
      </c>
      <c r="EO373">
        <v>0</v>
      </c>
      <c r="EP373">
        <v>0</v>
      </c>
      <c r="EQ373">
        <v>0</v>
      </c>
      <c r="ER373">
        <v>0</v>
      </c>
      <c r="ES373">
        <v>0</v>
      </c>
      <c r="ET373">
        <v>0</v>
      </c>
      <c r="EU373">
        <v>0</v>
      </c>
      <c r="EV373">
        <v>0</v>
      </c>
      <c r="EW373">
        <v>0</v>
      </c>
      <c r="EX373">
        <v>0</v>
      </c>
      <c r="EY373">
        <v>0</v>
      </c>
      <c r="EZ373">
        <v>0</v>
      </c>
      <c r="FA373">
        <v>0</v>
      </c>
      <c r="FB373">
        <v>0</v>
      </c>
      <c r="FC373">
        <v>0</v>
      </c>
      <c r="FD373">
        <v>0</v>
      </c>
      <c r="FE373">
        <v>0</v>
      </c>
      <c r="FF373">
        <v>0</v>
      </c>
      <c r="FG373">
        <v>0</v>
      </c>
      <c r="FH373">
        <v>0</v>
      </c>
      <c r="FI373">
        <v>0</v>
      </c>
      <c r="FJ373">
        <v>0</v>
      </c>
      <c r="FK373">
        <v>0</v>
      </c>
      <c r="FL373">
        <v>0</v>
      </c>
      <c r="FM373">
        <v>0</v>
      </c>
      <c r="FN373">
        <v>0</v>
      </c>
      <c r="FO373">
        <v>0</v>
      </c>
      <c r="FP373">
        <v>0</v>
      </c>
      <c r="FQ373">
        <v>0</v>
      </c>
      <c r="FR373">
        <v>0</v>
      </c>
      <c r="FS373">
        <v>0</v>
      </c>
    </row>
    <row r="374" spans="1:175" x14ac:dyDescent="0.2">
      <c r="A374" t="s">
        <v>195</v>
      </c>
      <c r="B374" t="s">
        <v>203</v>
      </c>
      <c r="C374">
        <v>42186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0</v>
      </c>
      <c r="AZ374">
        <v>0</v>
      </c>
      <c r="BA374">
        <v>0</v>
      </c>
      <c r="BB374">
        <v>0</v>
      </c>
      <c r="BC374">
        <v>0</v>
      </c>
      <c r="BD374">
        <v>0</v>
      </c>
      <c r="BE374">
        <v>0</v>
      </c>
      <c r="BF374">
        <v>0</v>
      </c>
      <c r="BG374">
        <v>0</v>
      </c>
      <c r="BH374">
        <v>0</v>
      </c>
      <c r="BI374">
        <v>0</v>
      </c>
      <c r="BJ374">
        <v>0</v>
      </c>
      <c r="BK374">
        <v>0</v>
      </c>
      <c r="BL374">
        <v>0</v>
      </c>
      <c r="BM374">
        <v>0</v>
      </c>
      <c r="BN374">
        <v>0</v>
      </c>
      <c r="BO374">
        <v>0</v>
      </c>
      <c r="BP374">
        <v>0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0</v>
      </c>
      <c r="BW374">
        <v>0</v>
      </c>
      <c r="BX374">
        <v>0</v>
      </c>
      <c r="BY374">
        <v>0</v>
      </c>
      <c r="BZ374">
        <v>0</v>
      </c>
      <c r="CA374">
        <v>0</v>
      </c>
      <c r="CB374">
        <v>0</v>
      </c>
      <c r="CC374">
        <v>0</v>
      </c>
      <c r="CD374">
        <v>0</v>
      </c>
      <c r="CE374">
        <v>0</v>
      </c>
      <c r="CF374">
        <v>0</v>
      </c>
      <c r="CG374">
        <v>0</v>
      </c>
      <c r="CH374">
        <v>0</v>
      </c>
      <c r="CI374">
        <v>0</v>
      </c>
      <c r="CJ374">
        <v>0</v>
      </c>
      <c r="CK374">
        <v>0</v>
      </c>
      <c r="CL374">
        <v>0</v>
      </c>
      <c r="CM374">
        <v>0</v>
      </c>
      <c r="CN374">
        <v>0</v>
      </c>
      <c r="CO374">
        <v>0</v>
      </c>
      <c r="CP374">
        <v>0</v>
      </c>
      <c r="CQ374">
        <v>0</v>
      </c>
      <c r="CR374">
        <v>0</v>
      </c>
      <c r="CS374">
        <v>0</v>
      </c>
      <c r="CT374">
        <v>0</v>
      </c>
      <c r="CU374">
        <v>0</v>
      </c>
      <c r="CV374">
        <v>0</v>
      </c>
      <c r="CW374">
        <v>0</v>
      </c>
      <c r="CX374">
        <v>0</v>
      </c>
      <c r="CY374">
        <v>0</v>
      </c>
      <c r="CZ374">
        <v>0</v>
      </c>
      <c r="DA374">
        <v>0</v>
      </c>
      <c r="DB374">
        <v>0</v>
      </c>
      <c r="DC374">
        <v>0</v>
      </c>
      <c r="DD374">
        <v>0</v>
      </c>
      <c r="DE374">
        <v>0</v>
      </c>
      <c r="DF374">
        <v>0</v>
      </c>
      <c r="DG374">
        <v>0</v>
      </c>
      <c r="DH374">
        <v>0</v>
      </c>
      <c r="DI374">
        <v>0</v>
      </c>
      <c r="DJ374">
        <v>0</v>
      </c>
      <c r="DK374">
        <v>0</v>
      </c>
      <c r="DL374">
        <v>0</v>
      </c>
      <c r="DM374">
        <v>0</v>
      </c>
      <c r="DN374">
        <v>0</v>
      </c>
      <c r="DO374">
        <v>0</v>
      </c>
      <c r="DP374">
        <v>0</v>
      </c>
      <c r="DQ374">
        <v>0</v>
      </c>
      <c r="DR374">
        <v>0</v>
      </c>
      <c r="DS374">
        <v>0</v>
      </c>
      <c r="DT374">
        <v>0</v>
      </c>
      <c r="DU374">
        <v>0</v>
      </c>
      <c r="DV374">
        <v>0</v>
      </c>
      <c r="DW374">
        <v>0</v>
      </c>
      <c r="DX374">
        <v>0</v>
      </c>
      <c r="DY374">
        <v>0</v>
      </c>
      <c r="DZ374">
        <v>0</v>
      </c>
      <c r="EA374">
        <v>0</v>
      </c>
      <c r="EB374">
        <v>0</v>
      </c>
      <c r="EC374">
        <v>0</v>
      </c>
      <c r="ED374">
        <v>0</v>
      </c>
      <c r="EE374">
        <v>0</v>
      </c>
      <c r="EF374">
        <v>0</v>
      </c>
      <c r="EG374">
        <v>0</v>
      </c>
      <c r="EH374">
        <v>0</v>
      </c>
      <c r="EI374">
        <v>0</v>
      </c>
      <c r="EJ374">
        <v>0</v>
      </c>
      <c r="EK374">
        <v>0</v>
      </c>
      <c r="EL374">
        <v>0</v>
      </c>
      <c r="EM374">
        <v>0</v>
      </c>
      <c r="EN374">
        <v>0</v>
      </c>
      <c r="EO374">
        <v>0</v>
      </c>
      <c r="EP374">
        <v>0</v>
      </c>
      <c r="EQ374">
        <v>0</v>
      </c>
      <c r="ER374">
        <v>0</v>
      </c>
      <c r="ES374">
        <v>0</v>
      </c>
      <c r="ET374">
        <v>0</v>
      </c>
      <c r="EU374">
        <v>0</v>
      </c>
      <c r="EV374">
        <v>0</v>
      </c>
      <c r="EW374">
        <v>0</v>
      </c>
      <c r="EX374">
        <v>0</v>
      </c>
      <c r="EY374">
        <v>0</v>
      </c>
      <c r="EZ374">
        <v>0</v>
      </c>
      <c r="FA374">
        <v>0</v>
      </c>
      <c r="FB374">
        <v>0</v>
      </c>
      <c r="FC374">
        <v>0</v>
      </c>
      <c r="FD374">
        <v>0</v>
      </c>
      <c r="FE374">
        <v>0</v>
      </c>
      <c r="FF374">
        <v>0</v>
      </c>
      <c r="FG374">
        <v>0</v>
      </c>
      <c r="FH374">
        <v>0</v>
      </c>
      <c r="FI374">
        <v>0</v>
      </c>
      <c r="FJ374">
        <v>0</v>
      </c>
      <c r="FK374">
        <v>0</v>
      </c>
      <c r="FL374">
        <v>0</v>
      </c>
      <c r="FM374">
        <v>0</v>
      </c>
      <c r="FN374">
        <v>0</v>
      </c>
      <c r="FO374">
        <v>0</v>
      </c>
      <c r="FP374">
        <v>0</v>
      </c>
      <c r="FQ374">
        <v>0</v>
      </c>
      <c r="FR374">
        <v>0</v>
      </c>
      <c r="FS374">
        <v>0</v>
      </c>
    </row>
    <row r="375" spans="1:175" x14ac:dyDescent="0.2">
      <c r="A375" t="s">
        <v>195</v>
      </c>
      <c r="B375" t="s">
        <v>203</v>
      </c>
      <c r="C375">
        <v>42213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0</v>
      </c>
      <c r="AX375">
        <v>0</v>
      </c>
      <c r="AY375">
        <v>0</v>
      </c>
      <c r="AZ375">
        <v>0</v>
      </c>
      <c r="BA375">
        <v>0</v>
      </c>
      <c r="BB375">
        <v>0</v>
      </c>
      <c r="BC375">
        <v>0</v>
      </c>
      <c r="BD375">
        <v>0</v>
      </c>
      <c r="BE375">
        <v>0</v>
      </c>
      <c r="BF375">
        <v>0</v>
      </c>
      <c r="BG375">
        <v>0</v>
      </c>
      <c r="BH375">
        <v>0</v>
      </c>
      <c r="BI375">
        <v>0</v>
      </c>
      <c r="BJ375">
        <v>0</v>
      </c>
      <c r="BK375">
        <v>0</v>
      </c>
      <c r="BL375">
        <v>0</v>
      </c>
      <c r="BM375">
        <v>0</v>
      </c>
      <c r="BN375">
        <v>0</v>
      </c>
      <c r="BO375">
        <v>0</v>
      </c>
      <c r="BP375">
        <v>0</v>
      </c>
      <c r="BQ375">
        <v>0</v>
      </c>
      <c r="BR375">
        <v>0</v>
      </c>
      <c r="BS375">
        <v>0</v>
      </c>
      <c r="BT375">
        <v>0</v>
      </c>
      <c r="BU375">
        <v>0</v>
      </c>
      <c r="BV375">
        <v>0</v>
      </c>
      <c r="BW375">
        <v>0</v>
      </c>
      <c r="BX375">
        <v>0</v>
      </c>
      <c r="BY375">
        <v>0</v>
      </c>
      <c r="BZ375">
        <v>0</v>
      </c>
      <c r="CA375">
        <v>0</v>
      </c>
      <c r="CB375">
        <v>0</v>
      </c>
      <c r="CC375">
        <v>0</v>
      </c>
      <c r="CD375">
        <v>0</v>
      </c>
      <c r="CE375">
        <v>0</v>
      </c>
      <c r="CF375">
        <v>0</v>
      </c>
      <c r="CG375">
        <v>0</v>
      </c>
      <c r="CH375">
        <v>0</v>
      </c>
      <c r="CI375">
        <v>0</v>
      </c>
      <c r="CJ375">
        <v>0</v>
      </c>
      <c r="CK375">
        <v>0</v>
      </c>
      <c r="CL375">
        <v>0</v>
      </c>
      <c r="CM375">
        <v>0</v>
      </c>
      <c r="CN375">
        <v>0</v>
      </c>
      <c r="CO375">
        <v>0</v>
      </c>
      <c r="CP375">
        <v>0</v>
      </c>
      <c r="CQ375">
        <v>0</v>
      </c>
      <c r="CR375">
        <v>0</v>
      </c>
      <c r="CS375">
        <v>0</v>
      </c>
      <c r="CT375">
        <v>0</v>
      </c>
      <c r="CU375">
        <v>0</v>
      </c>
      <c r="CV375">
        <v>0</v>
      </c>
      <c r="CW375">
        <v>0</v>
      </c>
      <c r="CX375">
        <v>0</v>
      </c>
      <c r="CY375">
        <v>0</v>
      </c>
      <c r="CZ375">
        <v>0</v>
      </c>
      <c r="DA375">
        <v>0</v>
      </c>
      <c r="DB375">
        <v>0</v>
      </c>
      <c r="DC375">
        <v>0</v>
      </c>
      <c r="DD375">
        <v>0</v>
      </c>
      <c r="DE375">
        <v>0</v>
      </c>
      <c r="DF375">
        <v>0</v>
      </c>
      <c r="DG375">
        <v>0</v>
      </c>
      <c r="DH375">
        <v>0</v>
      </c>
      <c r="DI375">
        <v>0</v>
      </c>
      <c r="DJ375">
        <v>0</v>
      </c>
      <c r="DK375">
        <v>0</v>
      </c>
      <c r="DL375">
        <v>0</v>
      </c>
      <c r="DM375">
        <v>0</v>
      </c>
      <c r="DN375">
        <v>0</v>
      </c>
      <c r="DO375">
        <v>0</v>
      </c>
      <c r="DP375">
        <v>0</v>
      </c>
      <c r="DQ375">
        <v>0</v>
      </c>
      <c r="DR375">
        <v>0</v>
      </c>
      <c r="DS375">
        <v>0</v>
      </c>
      <c r="DT375">
        <v>0</v>
      </c>
      <c r="DU375">
        <v>0</v>
      </c>
      <c r="DV375">
        <v>0</v>
      </c>
      <c r="DW375">
        <v>0</v>
      </c>
      <c r="DX375">
        <v>0</v>
      </c>
      <c r="DY375">
        <v>0</v>
      </c>
      <c r="DZ375">
        <v>0</v>
      </c>
      <c r="EA375">
        <v>0</v>
      </c>
      <c r="EB375">
        <v>0</v>
      </c>
      <c r="EC375">
        <v>0</v>
      </c>
      <c r="ED375">
        <v>0</v>
      </c>
      <c r="EE375">
        <v>0</v>
      </c>
      <c r="EF375">
        <v>0</v>
      </c>
      <c r="EG375">
        <v>0</v>
      </c>
      <c r="EH375">
        <v>0</v>
      </c>
      <c r="EI375">
        <v>0</v>
      </c>
      <c r="EJ375">
        <v>0</v>
      </c>
      <c r="EK375">
        <v>0</v>
      </c>
      <c r="EL375">
        <v>0</v>
      </c>
      <c r="EM375">
        <v>0</v>
      </c>
      <c r="EN375">
        <v>0</v>
      </c>
      <c r="EO375">
        <v>0</v>
      </c>
      <c r="EP375">
        <v>0</v>
      </c>
      <c r="EQ375">
        <v>0</v>
      </c>
      <c r="ER375">
        <v>0</v>
      </c>
      <c r="ES375">
        <v>0</v>
      </c>
      <c r="ET375">
        <v>0</v>
      </c>
      <c r="EU375">
        <v>0</v>
      </c>
      <c r="EV375">
        <v>0</v>
      </c>
      <c r="EW375">
        <v>0</v>
      </c>
      <c r="EX375">
        <v>0</v>
      </c>
      <c r="EY375">
        <v>0</v>
      </c>
      <c r="EZ375">
        <v>0</v>
      </c>
      <c r="FA375">
        <v>0</v>
      </c>
      <c r="FB375">
        <v>0</v>
      </c>
      <c r="FC375">
        <v>0</v>
      </c>
      <c r="FD375">
        <v>0</v>
      </c>
      <c r="FE375">
        <v>0</v>
      </c>
      <c r="FF375">
        <v>0</v>
      </c>
      <c r="FG375">
        <v>0</v>
      </c>
      <c r="FH375">
        <v>0</v>
      </c>
      <c r="FI375">
        <v>0</v>
      </c>
      <c r="FJ375">
        <v>0</v>
      </c>
      <c r="FK375">
        <v>0</v>
      </c>
      <c r="FL375">
        <v>0</v>
      </c>
      <c r="FM375">
        <v>0</v>
      </c>
      <c r="FN375">
        <v>0</v>
      </c>
      <c r="FO375">
        <v>0</v>
      </c>
      <c r="FP375">
        <v>0</v>
      </c>
      <c r="FQ375">
        <v>0</v>
      </c>
      <c r="FR375">
        <v>0</v>
      </c>
      <c r="FS375">
        <v>0</v>
      </c>
    </row>
    <row r="376" spans="1:175" x14ac:dyDescent="0.2">
      <c r="A376" t="s">
        <v>195</v>
      </c>
      <c r="B376" t="s">
        <v>203</v>
      </c>
      <c r="C376">
        <v>42214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0</v>
      </c>
      <c r="BB376">
        <v>0</v>
      </c>
      <c r="BC376">
        <v>0</v>
      </c>
      <c r="BD376">
        <v>0</v>
      </c>
      <c r="BE376">
        <v>0</v>
      </c>
      <c r="BF376">
        <v>0</v>
      </c>
      <c r="BG376">
        <v>0</v>
      </c>
      <c r="BH376">
        <v>0</v>
      </c>
      <c r="BI376">
        <v>0</v>
      </c>
      <c r="BJ376">
        <v>0</v>
      </c>
      <c r="BK376">
        <v>0</v>
      </c>
      <c r="BL376">
        <v>0</v>
      </c>
      <c r="BM376">
        <v>0</v>
      </c>
      <c r="BN376">
        <v>0</v>
      </c>
      <c r="BO376">
        <v>0</v>
      </c>
      <c r="BP376">
        <v>0</v>
      </c>
      <c r="BQ376">
        <v>0</v>
      </c>
      <c r="BR376">
        <v>0</v>
      </c>
      <c r="BS376">
        <v>0</v>
      </c>
      <c r="BT376">
        <v>0</v>
      </c>
      <c r="BU376">
        <v>0</v>
      </c>
      <c r="BV376">
        <v>0</v>
      </c>
      <c r="BW376">
        <v>0</v>
      </c>
      <c r="BX376">
        <v>0</v>
      </c>
      <c r="BY376">
        <v>0</v>
      </c>
      <c r="BZ376">
        <v>0</v>
      </c>
      <c r="CA376">
        <v>0</v>
      </c>
      <c r="CB376">
        <v>0</v>
      </c>
      <c r="CC376">
        <v>0</v>
      </c>
      <c r="CD376">
        <v>0</v>
      </c>
      <c r="CE376">
        <v>0</v>
      </c>
      <c r="CF376">
        <v>0</v>
      </c>
      <c r="CG376">
        <v>0</v>
      </c>
      <c r="CH376">
        <v>0</v>
      </c>
      <c r="CI376">
        <v>0</v>
      </c>
      <c r="CJ376">
        <v>0</v>
      </c>
      <c r="CK376">
        <v>0</v>
      </c>
      <c r="CL376">
        <v>0</v>
      </c>
      <c r="CM376">
        <v>0</v>
      </c>
      <c r="CN376">
        <v>0</v>
      </c>
      <c r="CO376">
        <v>0</v>
      </c>
      <c r="CP376">
        <v>0</v>
      </c>
      <c r="CQ376">
        <v>0</v>
      </c>
      <c r="CR376">
        <v>0</v>
      </c>
      <c r="CS376">
        <v>0</v>
      </c>
      <c r="CT376">
        <v>0</v>
      </c>
      <c r="CU376">
        <v>0</v>
      </c>
      <c r="CV376">
        <v>0</v>
      </c>
      <c r="CW376">
        <v>0</v>
      </c>
      <c r="CX376">
        <v>0</v>
      </c>
      <c r="CY376">
        <v>0</v>
      </c>
      <c r="CZ376">
        <v>0</v>
      </c>
      <c r="DA376">
        <v>0</v>
      </c>
      <c r="DB376">
        <v>0</v>
      </c>
      <c r="DC376">
        <v>0</v>
      </c>
      <c r="DD376">
        <v>0</v>
      </c>
      <c r="DE376">
        <v>0</v>
      </c>
      <c r="DF376">
        <v>0</v>
      </c>
      <c r="DG376">
        <v>0</v>
      </c>
      <c r="DH376">
        <v>0</v>
      </c>
      <c r="DI376">
        <v>0</v>
      </c>
      <c r="DJ376">
        <v>0</v>
      </c>
      <c r="DK376">
        <v>0</v>
      </c>
      <c r="DL376">
        <v>0</v>
      </c>
      <c r="DM376">
        <v>0</v>
      </c>
      <c r="DN376">
        <v>0</v>
      </c>
      <c r="DO376">
        <v>0</v>
      </c>
      <c r="DP376">
        <v>0</v>
      </c>
      <c r="DQ376">
        <v>0</v>
      </c>
      <c r="DR376">
        <v>0</v>
      </c>
      <c r="DS376">
        <v>0</v>
      </c>
      <c r="DT376">
        <v>0</v>
      </c>
      <c r="DU376">
        <v>0</v>
      </c>
      <c r="DV376">
        <v>0</v>
      </c>
      <c r="DW376">
        <v>0</v>
      </c>
      <c r="DX376">
        <v>0</v>
      </c>
      <c r="DY376">
        <v>0</v>
      </c>
      <c r="DZ376">
        <v>0</v>
      </c>
      <c r="EA376">
        <v>0</v>
      </c>
      <c r="EB376">
        <v>0</v>
      </c>
      <c r="EC376">
        <v>0</v>
      </c>
      <c r="ED376">
        <v>0</v>
      </c>
      <c r="EE376">
        <v>0</v>
      </c>
      <c r="EF376">
        <v>0</v>
      </c>
      <c r="EG376">
        <v>0</v>
      </c>
      <c r="EH376">
        <v>0</v>
      </c>
      <c r="EI376">
        <v>0</v>
      </c>
      <c r="EJ376">
        <v>0</v>
      </c>
      <c r="EK376">
        <v>0</v>
      </c>
      <c r="EL376">
        <v>0</v>
      </c>
      <c r="EM376">
        <v>0</v>
      </c>
      <c r="EN376">
        <v>0</v>
      </c>
      <c r="EO376">
        <v>0</v>
      </c>
      <c r="EP376">
        <v>0</v>
      </c>
      <c r="EQ376">
        <v>0</v>
      </c>
      <c r="ER376">
        <v>0</v>
      </c>
      <c r="ES376">
        <v>0</v>
      </c>
      <c r="ET376">
        <v>0</v>
      </c>
      <c r="EU376">
        <v>0</v>
      </c>
      <c r="EV376">
        <v>0</v>
      </c>
      <c r="EW376">
        <v>0</v>
      </c>
      <c r="EX376">
        <v>0</v>
      </c>
      <c r="EY376">
        <v>0</v>
      </c>
      <c r="EZ376">
        <v>0</v>
      </c>
      <c r="FA376">
        <v>0</v>
      </c>
      <c r="FB376">
        <v>0</v>
      </c>
      <c r="FC376">
        <v>0</v>
      </c>
      <c r="FD376">
        <v>0</v>
      </c>
      <c r="FE376">
        <v>0</v>
      </c>
      <c r="FF376">
        <v>0</v>
      </c>
      <c r="FG376">
        <v>0</v>
      </c>
      <c r="FH376">
        <v>0</v>
      </c>
      <c r="FI376">
        <v>0</v>
      </c>
      <c r="FJ376">
        <v>0</v>
      </c>
      <c r="FK376">
        <v>0</v>
      </c>
      <c r="FL376">
        <v>0</v>
      </c>
      <c r="FM376">
        <v>0</v>
      </c>
      <c r="FN376">
        <v>0</v>
      </c>
      <c r="FO376">
        <v>0</v>
      </c>
      <c r="FP376">
        <v>0</v>
      </c>
      <c r="FQ376">
        <v>0</v>
      </c>
      <c r="FR376">
        <v>0</v>
      </c>
      <c r="FS376">
        <v>0</v>
      </c>
    </row>
    <row r="377" spans="1:175" x14ac:dyDescent="0.2">
      <c r="A377" t="s">
        <v>195</v>
      </c>
      <c r="B377" t="s">
        <v>203</v>
      </c>
      <c r="C377">
        <v>42233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0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0</v>
      </c>
      <c r="BX377">
        <v>0</v>
      </c>
      <c r="BY377">
        <v>0</v>
      </c>
      <c r="BZ377">
        <v>0</v>
      </c>
      <c r="CA377">
        <v>0</v>
      </c>
      <c r="CB377">
        <v>0</v>
      </c>
      <c r="CC377">
        <v>0</v>
      </c>
      <c r="CD377">
        <v>0</v>
      </c>
      <c r="CE377">
        <v>0</v>
      </c>
      <c r="CF377">
        <v>0</v>
      </c>
      <c r="CG377">
        <v>0</v>
      </c>
      <c r="CH377">
        <v>0</v>
      </c>
      <c r="CI377">
        <v>0</v>
      </c>
      <c r="CJ377">
        <v>0</v>
      </c>
      <c r="CK377">
        <v>0</v>
      </c>
      <c r="CL377">
        <v>0</v>
      </c>
      <c r="CM377">
        <v>0</v>
      </c>
      <c r="CN377">
        <v>0</v>
      </c>
      <c r="CO377">
        <v>0</v>
      </c>
      <c r="CP377">
        <v>0</v>
      </c>
      <c r="CQ377">
        <v>0</v>
      </c>
      <c r="CR377">
        <v>0</v>
      </c>
      <c r="CS377">
        <v>0</v>
      </c>
      <c r="CT377">
        <v>0</v>
      </c>
      <c r="CU377">
        <v>0</v>
      </c>
      <c r="CV377">
        <v>0</v>
      </c>
      <c r="CW377">
        <v>0</v>
      </c>
      <c r="CX377">
        <v>0</v>
      </c>
      <c r="CY377">
        <v>0</v>
      </c>
      <c r="CZ377">
        <v>0</v>
      </c>
      <c r="DA377">
        <v>0</v>
      </c>
      <c r="DB377">
        <v>0</v>
      </c>
      <c r="DC377">
        <v>0</v>
      </c>
      <c r="DD377">
        <v>0</v>
      </c>
      <c r="DE377">
        <v>0</v>
      </c>
      <c r="DF377">
        <v>0</v>
      </c>
      <c r="DG377">
        <v>0</v>
      </c>
      <c r="DH377">
        <v>0</v>
      </c>
      <c r="DI377">
        <v>0</v>
      </c>
      <c r="DJ377">
        <v>0</v>
      </c>
      <c r="DK377">
        <v>0</v>
      </c>
      <c r="DL377">
        <v>0</v>
      </c>
      <c r="DM377">
        <v>0</v>
      </c>
      <c r="DN377">
        <v>0</v>
      </c>
      <c r="DO377">
        <v>0</v>
      </c>
      <c r="DP377">
        <v>0</v>
      </c>
      <c r="DQ377">
        <v>0</v>
      </c>
      <c r="DR377">
        <v>0</v>
      </c>
      <c r="DS377">
        <v>0</v>
      </c>
      <c r="DT377">
        <v>0</v>
      </c>
      <c r="DU377">
        <v>0</v>
      </c>
      <c r="DV377">
        <v>0</v>
      </c>
      <c r="DW377">
        <v>0</v>
      </c>
      <c r="DX377">
        <v>0</v>
      </c>
      <c r="DY377">
        <v>0</v>
      </c>
      <c r="DZ377">
        <v>0</v>
      </c>
      <c r="EA377">
        <v>0</v>
      </c>
      <c r="EB377">
        <v>0</v>
      </c>
      <c r="EC377">
        <v>0</v>
      </c>
      <c r="ED377">
        <v>0</v>
      </c>
      <c r="EE377">
        <v>0</v>
      </c>
      <c r="EF377">
        <v>0</v>
      </c>
      <c r="EG377">
        <v>0</v>
      </c>
      <c r="EH377">
        <v>0</v>
      </c>
      <c r="EI377">
        <v>0</v>
      </c>
      <c r="EJ377">
        <v>0</v>
      </c>
      <c r="EK377">
        <v>0</v>
      </c>
      <c r="EL377">
        <v>0</v>
      </c>
      <c r="EM377">
        <v>0</v>
      </c>
      <c r="EN377">
        <v>0</v>
      </c>
      <c r="EO377">
        <v>0</v>
      </c>
      <c r="EP377">
        <v>0</v>
      </c>
      <c r="EQ377">
        <v>0</v>
      </c>
      <c r="ER377">
        <v>0</v>
      </c>
      <c r="ES377">
        <v>0</v>
      </c>
      <c r="ET377">
        <v>0</v>
      </c>
      <c r="EU377">
        <v>0</v>
      </c>
      <c r="EV377">
        <v>0</v>
      </c>
      <c r="EW377">
        <v>0</v>
      </c>
      <c r="EX377">
        <v>0</v>
      </c>
      <c r="EY377">
        <v>0</v>
      </c>
      <c r="EZ377">
        <v>0</v>
      </c>
      <c r="FA377">
        <v>0</v>
      </c>
      <c r="FB377">
        <v>0</v>
      </c>
      <c r="FC377">
        <v>0</v>
      </c>
      <c r="FD377">
        <v>0</v>
      </c>
      <c r="FE377">
        <v>0</v>
      </c>
      <c r="FF377">
        <v>0</v>
      </c>
      <c r="FG377">
        <v>0</v>
      </c>
      <c r="FH377">
        <v>0</v>
      </c>
      <c r="FI377">
        <v>0</v>
      </c>
      <c r="FJ377">
        <v>0</v>
      </c>
      <c r="FK377">
        <v>0</v>
      </c>
      <c r="FL377">
        <v>0</v>
      </c>
      <c r="FM377">
        <v>0</v>
      </c>
      <c r="FN377">
        <v>0</v>
      </c>
      <c r="FO377">
        <v>0</v>
      </c>
      <c r="FP377">
        <v>0</v>
      </c>
      <c r="FQ377">
        <v>0</v>
      </c>
      <c r="FR377">
        <v>0</v>
      </c>
      <c r="FS377">
        <v>0</v>
      </c>
    </row>
    <row r="378" spans="1:175" x14ac:dyDescent="0.2">
      <c r="A378" t="s">
        <v>195</v>
      </c>
      <c r="B378" t="s">
        <v>203</v>
      </c>
      <c r="C378">
        <v>42234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0</v>
      </c>
      <c r="BK378">
        <v>0</v>
      </c>
      <c r="BL378">
        <v>0</v>
      </c>
      <c r="BM378">
        <v>0</v>
      </c>
      <c r="BN378">
        <v>0</v>
      </c>
      <c r="BO378">
        <v>0</v>
      </c>
      <c r="BP378">
        <v>0</v>
      </c>
      <c r="BQ378">
        <v>0</v>
      </c>
      <c r="BR378">
        <v>0</v>
      </c>
      <c r="BS378">
        <v>0</v>
      </c>
      <c r="BT378">
        <v>0</v>
      </c>
      <c r="BU378">
        <v>0</v>
      </c>
      <c r="BV378">
        <v>0</v>
      </c>
      <c r="BW378">
        <v>0</v>
      </c>
      <c r="BX378">
        <v>0</v>
      </c>
      <c r="BY378">
        <v>0</v>
      </c>
      <c r="BZ378">
        <v>0</v>
      </c>
      <c r="CA378">
        <v>0</v>
      </c>
      <c r="CB378">
        <v>0</v>
      </c>
      <c r="CC378">
        <v>0</v>
      </c>
      <c r="CD378">
        <v>0</v>
      </c>
      <c r="CE378">
        <v>0</v>
      </c>
      <c r="CF378">
        <v>0</v>
      </c>
      <c r="CG378">
        <v>0</v>
      </c>
      <c r="CH378">
        <v>0</v>
      </c>
      <c r="CI378">
        <v>0</v>
      </c>
      <c r="CJ378">
        <v>0</v>
      </c>
      <c r="CK378">
        <v>0</v>
      </c>
      <c r="CL378">
        <v>0</v>
      </c>
      <c r="CM378">
        <v>0</v>
      </c>
      <c r="CN378">
        <v>0</v>
      </c>
      <c r="CO378">
        <v>0</v>
      </c>
      <c r="CP378">
        <v>0</v>
      </c>
      <c r="CQ378">
        <v>0</v>
      </c>
      <c r="CR378">
        <v>0</v>
      </c>
      <c r="CS378">
        <v>0</v>
      </c>
      <c r="CT378">
        <v>0</v>
      </c>
      <c r="CU378">
        <v>0</v>
      </c>
      <c r="CV378">
        <v>0</v>
      </c>
      <c r="CW378">
        <v>0</v>
      </c>
      <c r="CX378">
        <v>0</v>
      </c>
      <c r="CY378">
        <v>0</v>
      </c>
      <c r="CZ378">
        <v>0</v>
      </c>
      <c r="DA378">
        <v>0</v>
      </c>
      <c r="DB378">
        <v>0</v>
      </c>
      <c r="DC378">
        <v>0</v>
      </c>
      <c r="DD378">
        <v>0</v>
      </c>
      <c r="DE378">
        <v>0</v>
      </c>
      <c r="DF378">
        <v>0</v>
      </c>
      <c r="DG378">
        <v>0</v>
      </c>
      <c r="DH378">
        <v>0</v>
      </c>
      <c r="DI378">
        <v>0</v>
      </c>
      <c r="DJ378">
        <v>0</v>
      </c>
      <c r="DK378">
        <v>0</v>
      </c>
      <c r="DL378">
        <v>0</v>
      </c>
      <c r="DM378">
        <v>0</v>
      </c>
      <c r="DN378">
        <v>0</v>
      </c>
      <c r="DO378">
        <v>0</v>
      </c>
      <c r="DP378">
        <v>0</v>
      </c>
      <c r="DQ378">
        <v>0</v>
      </c>
      <c r="DR378">
        <v>0</v>
      </c>
      <c r="DS378">
        <v>0</v>
      </c>
      <c r="DT378">
        <v>0</v>
      </c>
      <c r="DU378">
        <v>0</v>
      </c>
      <c r="DV378">
        <v>0</v>
      </c>
      <c r="DW378">
        <v>0</v>
      </c>
      <c r="DX378">
        <v>0</v>
      </c>
      <c r="DY378">
        <v>0</v>
      </c>
      <c r="DZ378">
        <v>0</v>
      </c>
      <c r="EA378">
        <v>0</v>
      </c>
      <c r="EB378">
        <v>0</v>
      </c>
      <c r="EC378">
        <v>0</v>
      </c>
      <c r="ED378">
        <v>0</v>
      </c>
      <c r="EE378">
        <v>0</v>
      </c>
      <c r="EF378">
        <v>0</v>
      </c>
      <c r="EG378">
        <v>0</v>
      </c>
      <c r="EH378">
        <v>0</v>
      </c>
      <c r="EI378">
        <v>0</v>
      </c>
      <c r="EJ378">
        <v>0</v>
      </c>
      <c r="EK378">
        <v>0</v>
      </c>
      <c r="EL378">
        <v>0</v>
      </c>
      <c r="EM378">
        <v>0</v>
      </c>
      <c r="EN378">
        <v>0</v>
      </c>
      <c r="EO378">
        <v>0</v>
      </c>
      <c r="EP378">
        <v>0</v>
      </c>
      <c r="EQ378">
        <v>0</v>
      </c>
      <c r="ER378">
        <v>0</v>
      </c>
      <c r="ES378">
        <v>0</v>
      </c>
      <c r="ET378">
        <v>0</v>
      </c>
      <c r="EU378">
        <v>0</v>
      </c>
      <c r="EV378">
        <v>0</v>
      </c>
      <c r="EW378">
        <v>0</v>
      </c>
      <c r="EX378">
        <v>0</v>
      </c>
      <c r="EY378">
        <v>0</v>
      </c>
      <c r="EZ378">
        <v>0</v>
      </c>
      <c r="FA378">
        <v>0</v>
      </c>
      <c r="FB378">
        <v>0</v>
      </c>
      <c r="FC378">
        <v>0</v>
      </c>
      <c r="FD378">
        <v>0</v>
      </c>
      <c r="FE378">
        <v>0</v>
      </c>
      <c r="FF378">
        <v>0</v>
      </c>
      <c r="FG378">
        <v>0</v>
      </c>
      <c r="FH378">
        <v>0</v>
      </c>
      <c r="FI378">
        <v>0</v>
      </c>
      <c r="FJ378">
        <v>0</v>
      </c>
      <c r="FK378">
        <v>0</v>
      </c>
      <c r="FL378">
        <v>0</v>
      </c>
      <c r="FM378">
        <v>0</v>
      </c>
      <c r="FN378">
        <v>0</v>
      </c>
      <c r="FO378">
        <v>0</v>
      </c>
      <c r="FP378">
        <v>0</v>
      </c>
      <c r="FQ378">
        <v>0</v>
      </c>
      <c r="FR378">
        <v>0</v>
      </c>
      <c r="FS378">
        <v>0</v>
      </c>
    </row>
    <row r="379" spans="1:175" x14ac:dyDescent="0.2">
      <c r="A379" t="s">
        <v>195</v>
      </c>
      <c r="B379" t="s">
        <v>203</v>
      </c>
      <c r="C379">
        <v>42242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0</v>
      </c>
      <c r="AX379">
        <v>0</v>
      </c>
      <c r="AY379">
        <v>0</v>
      </c>
      <c r="AZ379">
        <v>0</v>
      </c>
      <c r="BA379">
        <v>0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0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0</v>
      </c>
      <c r="BU379">
        <v>0</v>
      </c>
      <c r="BV379">
        <v>0</v>
      </c>
      <c r="BW379">
        <v>0</v>
      </c>
      <c r="BX379">
        <v>0</v>
      </c>
      <c r="BY379">
        <v>0</v>
      </c>
      <c r="BZ379">
        <v>0</v>
      </c>
      <c r="CA379">
        <v>0</v>
      </c>
      <c r="CB379">
        <v>0</v>
      </c>
      <c r="CC379">
        <v>0</v>
      </c>
      <c r="CD379">
        <v>0</v>
      </c>
      <c r="CE379">
        <v>0</v>
      </c>
      <c r="CF379">
        <v>0</v>
      </c>
      <c r="CG379">
        <v>0</v>
      </c>
      <c r="CH379">
        <v>0</v>
      </c>
      <c r="CI379">
        <v>0</v>
      </c>
      <c r="CJ379">
        <v>0</v>
      </c>
      <c r="CK379">
        <v>0</v>
      </c>
      <c r="CL379">
        <v>0</v>
      </c>
      <c r="CM379">
        <v>0</v>
      </c>
      <c r="CN379">
        <v>0</v>
      </c>
      <c r="CO379">
        <v>0</v>
      </c>
      <c r="CP379">
        <v>0</v>
      </c>
      <c r="CQ379">
        <v>0</v>
      </c>
      <c r="CR379">
        <v>0</v>
      </c>
      <c r="CS379">
        <v>0</v>
      </c>
      <c r="CT379">
        <v>0</v>
      </c>
      <c r="CU379">
        <v>0</v>
      </c>
      <c r="CV379">
        <v>0</v>
      </c>
      <c r="CW379">
        <v>0</v>
      </c>
      <c r="CX379">
        <v>0</v>
      </c>
      <c r="CY379">
        <v>0</v>
      </c>
      <c r="CZ379">
        <v>0</v>
      </c>
      <c r="DA379">
        <v>0</v>
      </c>
      <c r="DB379">
        <v>0</v>
      </c>
      <c r="DC379">
        <v>0</v>
      </c>
      <c r="DD379">
        <v>0</v>
      </c>
      <c r="DE379">
        <v>0</v>
      </c>
      <c r="DF379">
        <v>0</v>
      </c>
      <c r="DG379">
        <v>0</v>
      </c>
      <c r="DH379">
        <v>0</v>
      </c>
      <c r="DI379">
        <v>0</v>
      </c>
      <c r="DJ379">
        <v>0</v>
      </c>
      <c r="DK379">
        <v>0</v>
      </c>
      <c r="DL379">
        <v>0</v>
      </c>
      <c r="DM379">
        <v>0</v>
      </c>
      <c r="DN379">
        <v>0</v>
      </c>
      <c r="DO379">
        <v>0</v>
      </c>
      <c r="DP379">
        <v>0</v>
      </c>
      <c r="DQ379">
        <v>0</v>
      </c>
      <c r="DR379">
        <v>0</v>
      </c>
      <c r="DS379">
        <v>0</v>
      </c>
      <c r="DT379">
        <v>0</v>
      </c>
      <c r="DU379">
        <v>0</v>
      </c>
      <c r="DV379">
        <v>0</v>
      </c>
      <c r="DW379">
        <v>0</v>
      </c>
      <c r="DX379">
        <v>0</v>
      </c>
      <c r="DY379">
        <v>0</v>
      </c>
      <c r="DZ379">
        <v>0</v>
      </c>
      <c r="EA379">
        <v>0</v>
      </c>
      <c r="EB379">
        <v>0</v>
      </c>
      <c r="EC379">
        <v>0</v>
      </c>
      <c r="ED379">
        <v>0</v>
      </c>
      <c r="EE379">
        <v>0</v>
      </c>
      <c r="EF379">
        <v>0</v>
      </c>
      <c r="EG379">
        <v>0</v>
      </c>
      <c r="EH379">
        <v>0</v>
      </c>
      <c r="EI379">
        <v>0</v>
      </c>
      <c r="EJ379">
        <v>0</v>
      </c>
      <c r="EK379">
        <v>0</v>
      </c>
      <c r="EL379">
        <v>0</v>
      </c>
      <c r="EM379">
        <v>0</v>
      </c>
      <c r="EN379">
        <v>0</v>
      </c>
      <c r="EO379">
        <v>0</v>
      </c>
      <c r="EP379">
        <v>0</v>
      </c>
      <c r="EQ379">
        <v>0</v>
      </c>
      <c r="ER379">
        <v>0</v>
      </c>
      <c r="ES379">
        <v>0</v>
      </c>
      <c r="ET379">
        <v>0</v>
      </c>
      <c r="EU379">
        <v>0</v>
      </c>
      <c r="EV379">
        <v>0</v>
      </c>
      <c r="EW379">
        <v>0</v>
      </c>
      <c r="EX379">
        <v>0</v>
      </c>
      <c r="EY379">
        <v>0</v>
      </c>
      <c r="EZ379">
        <v>0</v>
      </c>
      <c r="FA379">
        <v>0</v>
      </c>
      <c r="FB379">
        <v>0</v>
      </c>
      <c r="FC379">
        <v>0</v>
      </c>
      <c r="FD379">
        <v>0</v>
      </c>
      <c r="FE379">
        <v>0</v>
      </c>
      <c r="FF379">
        <v>0</v>
      </c>
      <c r="FG379">
        <v>0</v>
      </c>
      <c r="FH379">
        <v>0</v>
      </c>
      <c r="FI379">
        <v>0</v>
      </c>
      <c r="FJ379">
        <v>0</v>
      </c>
      <c r="FK379">
        <v>0</v>
      </c>
      <c r="FL379">
        <v>0</v>
      </c>
      <c r="FM379">
        <v>0</v>
      </c>
      <c r="FN379">
        <v>0</v>
      </c>
      <c r="FO379">
        <v>0</v>
      </c>
      <c r="FP379">
        <v>0</v>
      </c>
      <c r="FQ379">
        <v>0</v>
      </c>
      <c r="FR379">
        <v>0</v>
      </c>
      <c r="FS379">
        <v>0</v>
      </c>
    </row>
    <row r="380" spans="1:175" x14ac:dyDescent="0.2">
      <c r="A380" t="s">
        <v>195</v>
      </c>
      <c r="B380" t="s">
        <v>203</v>
      </c>
      <c r="C380">
        <v>42243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0</v>
      </c>
      <c r="AU380">
        <v>0</v>
      </c>
      <c r="AV380">
        <v>0</v>
      </c>
      <c r="AW380">
        <v>0</v>
      </c>
      <c r="AX380">
        <v>0</v>
      </c>
      <c r="AY380">
        <v>0</v>
      </c>
      <c r="AZ380">
        <v>0</v>
      </c>
      <c r="BA380">
        <v>0</v>
      </c>
      <c r="BB380">
        <v>0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0</v>
      </c>
      <c r="BQ380">
        <v>0</v>
      </c>
      <c r="BR380">
        <v>0</v>
      </c>
      <c r="BS380">
        <v>0</v>
      </c>
      <c r="BT380">
        <v>0</v>
      </c>
      <c r="BU380">
        <v>0</v>
      </c>
      <c r="BV380">
        <v>0</v>
      </c>
      <c r="BW380">
        <v>0</v>
      </c>
      <c r="BX380">
        <v>0</v>
      </c>
      <c r="BY380">
        <v>0</v>
      </c>
      <c r="BZ380">
        <v>0</v>
      </c>
      <c r="CA380">
        <v>0</v>
      </c>
      <c r="CB380">
        <v>0</v>
      </c>
      <c r="CC380">
        <v>0</v>
      </c>
      <c r="CD380">
        <v>0</v>
      </c>
      <c r="CE380">
        <v>0</v>
      </c>
      <c r="CF380">
        <v>0</v>
      </c>
      <c r="CG380">
        <v>0</v>
      </c>
      <c r="CH380">
        <v>0</v>
      </c>
      <c r="CI380">
        <v>0</v>
      </c>
      <c r="CJ380">
        <v>0</v>
      </c>
      <c r="CK380">
        <v>0</v>
      </c>
      <c r="CL380">
        <v>0</v>
      </c>
      <c r="CM380">
        <v>0</v>
      </c>
      <c r="CN380">
        <v>0</v>
      </c>
      <c r="CO380">
        <v>0</v>
      </c>
      <c r="CP380">
        <v>0</v>
      </c>
      <c r="CQ380">
        <v>0</v>
      </c>
      <c r="CR380">
        <v>0</v>
      </c>
      <c r="CS380">
        <v>0</v>
      </c>
      <c r="CT380">
        <v>0</v>
      </c>
      <c r="CU380">
        <v>0</v>
      </c>
      <c r="CV380">
        <v>0</v>
      </c>
      <c r="CW380">
        <v>0</v>
      </c>
      <c r="CX380">
        <v>0</v>
      </c>
      <c r="CY380">
        <v>0</v>
      </c>
      <c r="CZ380">
        <v>0</v>
      </c>
      <c r="DA380">
        <v>0</v>
      </c>
      <c r="DB380">
        <v>0</v>
      </c>
      <c r="DC380">
        <v>0</v>
      </c>
      <c r="DD380">
        <v>0</v>
      </c>
      <c r="DE380">
        <v>0</v>
      </c>
      <c r="DF380">
        <v>0</v>
      </c>
      <c r="DG380">
        <v>0</v>
      </c>
      <c r="DH380">
        <v>0</v>
      </c>
      <c r="DI380">
        <v>0</v>
      </c>
      <c r="DJ380">
        <v>0</v>
      </c>
      <c r="DK380">
        <v>0</v>
      </c>
      <c r="DL380">
        <v>0</v>
      </c>
      <c r="DM380">
        <v>0</v>
      </c>
      <c r="DN380">
        <v>0</v>
      </c>
      <c r="DO380">
        <v>0</v>
      </c>
      <c r="DP380">
        <v>0</v>
      </c>
      <c r="DQ380">
        <v>0</v>
      </c>
      <c r="DR380">
        <v>0</v>
      </c>
      <c r="DS380">
        <v>0</v>
      </c>
      <c r="DT380">
        <v>0</v>
      </c>
      <c r="DU380">
        <v>0</v>
      </c>
      <c r="DV380">
        <v>0</v>
      </c>
      <c r="DW380">
        <v>0</v>
      </c>
      <c r="DX380">
        <v>0</v>
      </c>
      <c r="DY380">
        <v>0</v>
      </c>
      <c r="DZ380">
        <v>0</v>
      </c>
      <c r="EA380">
        <v>0</v>
      </c>
      <c r="EB380">
        <v>0</v>
      </c>
      <c r="EC380">
        <v>0</v>
      </c>
      <c r="ED380">
        <v>0</v>
      </c>
      <c r="EE380">
        <v>0</v>
      </c>
      <c r="EF380">
        <v>0</v>
      </c>
      <c r="EG380">
        <v>0</v>
      </c>
      <c r="EH380">
        <v>0</v>
      </c>
      <c r="EI380">
        <v>0</v>
      </c>
      <c r="EJ380">
        <v>0</v>
      </c>
      <c r="EK380">
        <v>0</v>
      </c>
      <c r="EL380">
        <v>0</v>
      </c>
      <c r="EM380">
        <v>0</v>
      </c>
      <c r="EN380">
        <v>0</v>
      </c>
      <c r="EO380">
        <v>0</v>
      </c>
      <c r="EP380">
        <v>0</v>
      </c>
      <c r="EQ380">
        <v>0</v>
      </c>
      <c r="ER380">
        <v>0</v>
      </c>
      <c r="ES380">
        <v>0</v>
      </c>
      <c r="ET380">
        <v>0</v>
      </c>
      <c r="EU380">
        <v>0</v>
      </c>
      <c r="EV380">
        <v>0</v>
      </c>
      <c r="EW380">
        <v>0</v>
      </c>
      <c r="EX380">
        <v>0</v>
      </c>
      <c r="EY380">
        <v>0</v>
      </c>
      <c r="EZ380">
        <v>0</v>
      </c>
      <c r="FA380">
        <v>0</v>
      </c>
      <c r="FB380">
        <v>0</v>
      </c>
      <c r="FC380">
        <v>0</v>
      </c>
      <c r="FD380">
        <v>0</v>
      </c>
      <c r="FE380">
        <v>0</v>
      </c>
      <c r="FF380">
        <v>0</v>
      </c>
      <c r="FG380">
        <v>0</v>
      </c>
      <c r="FH380">
        <v>0</v>
      </c>
      <c r="FI380">
        <v>0</v>
      </c>
      <c r="FJ380">
        <v>0</v>
      </c>
      <c r="FK380">
        <v>0</v>
      </c>
      <c r="FL380">
        <v>0</v>
      </c>
      <c r="FM380">
        <v>0</v>
      </c>
      <c r="FN380">
        <v>0</v>
      </c>
      <c r="FO380">
        <v>0</v>
      </c>
      <c r="FP380">
        <v>0</v>
      </c>
      <c r="FQ380">
        <v>0</v>
      </c>
      <c r="FR380">
        <v>0</v>
      </c>
      <c r="FS380">
        <v>0</v>
      </c>
    </row>
    <row r="381" spans="1:175" x14ac:dyDescent="0.2">
      <c r="A381" t="s">
        <v>195</v>
      </c>
      <c r="B381" t="s">
        <v>203</v>
      </c>
      <c r="C381">
        <v>42244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0</v>
      </c>
      <c r="BC381">
        <v>0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0</v>
      </c>
      <c r="BK381">
        <v>0</v>
      </c>
      <c r="BL381">
        <v>0</v>
      </c>
      <c r="BM381">
        <v>0</v>
      </c>
      <c r="BN381">
        <v>0</v>
      </c>
      <c r="BO381">
        <v>0</v>
      </c>
      <c r="BP381">
        <v>0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0</v>
      </c>
      <c r="BX381">
        <v>0</v>
      </c>
      <c r="BY381">
        <v>0</v>
      </c>
      <c r="BZ381">
        <v>0</v>
      </c>
      <c r="CA381">
        <v>0</v>
      </c>
      <c r="CB381">
        <v>0</v>
      </c>
      <c r="CC381">
        <v>0</v>
      </c>
      <c r="CD381">
        <v>0</v>
      </c>
      <c r="CE381">
        <v>0</v>
      </c>
      <c r="CF381">
        <v>0</v>
      </c>
      <c r="CG381">
        <v>0</v>
      </c>
      <c r="CH381">
        <v>0</v>
      </c>
      <c r="CI381">
        <v>0</v>
      </c>
      <c r="CJ381">
        <v>0</v>
      </c>
      <c r="CK381">
        <v>0</v>
      </c>
      <c r="CL381">
        <v>0</v>
      </c>
      <c r="CM381">
        <v>0</v>
      </c>
      <c r="CN381">
        <v>0</v>
      </c>
      <c r="CO381">
        <v>0</v>
      </c>
      <c r="CP381">
        <v>0</v>
      </c>
      <c r="CQ381">
        <v>0</v>
      </c>
      <c r="CR381">
        <v>0</v>
      </c>
      <c r="CS381">
        <v>0</v>
      </c>
      <c r="CT381">
        <v>0</v>
      </c>
      <c r="CU381">
        <v>0</v>
      </c>
      <c r="CV381">
        <v>0</v>
      </c>
      <c r="CW381">
        <v>0</v>
      </c>
      <c r="CX381">
        <v>0</v>
      </c>
      <c r="CY381">
        <v>0</v>
      </c>
      <c r="CZ381">
        <v>0</v>
      </c>
      <c r="DA381">
        <v>0</v>
      </c>
      <c r="DB381">
        <v>0</v>
      </c>
      <c r="DC381">
        <v>0</v>
      </c>
      <c r="DD381">
        <v>0</v>
      </c>
      <c r="DE381">
        <v>0</v>
      </c>
      <c r="DF381">
        <v>0</v>
      </c>
      <c r="DG381">
        <v>0</v>
      </c>
      <c r="DH381">
        <v>0</v>
      </c>
      <c r="DI381">
        <v>0</v>
      </c>
      <c r="DJ381">
        <v>0</v>
      </c>
      <c r="DK381">
        <v>0</v>
      </c>
      <c r="DL381">
        <v>0</v>
      </c>
      <c r="DM381">
        <v>0</v>
      </c>
      <c r="DN381">
        <v>0</v>
      </c>
      <c r="DO381">
        <v>0</v>
      </c>
      <c r="DP381">
        <v>0</v>
      </c>
      <c r="DQ381">
        <v>0</v>
      </c>
      <c r="DR381">
        <v>0</v>
      </c>
      <c r="DS381">
        <v>0</v>
      </c>
      <c r="DT381">
        <v>0</v>
      </c>
      <c r="DU381">
        <v>0</v>
      </c>
      <c r="DV381">
        <v>0</v>
      </c>
      <c r="DW381">
        <v>0</v>
      </c>
      <c r="DX381">
        <v>0</v>
      </c>
      <c r="DY381">
        <v>0</v>
      </c>
      <c r="DZ381">
        <v>0</v>
      </c>
      <c r="EA381">
        <v>0</v>
      </c>
      <c r="EB381">
        <v>0</v>
      </c>
      <c r="EC381">
        <v>0</v>
      </c>
      <c r="ED381">
        <v>0</v>
      </c>
      <c r="EE381">
        <v>0</v>
      </c>
      <c r="EF381">
        <v>0</v>
      </c>
      <c r="EG381">
        <v>0</v>
      </c>
      <c r="EH381">
        <v>0</v>
      </c>
      <c r="EI381">
        <v>0</v>
      </c>
      <c r="EJ381">
        <v>0</v>
      </c>
      <c r="EK381">
        <v>0</v>
      </c>
      <c r="EL381">
        <v>0</v>
      </c>
      <c r="EM381">
        <v>0</v>
      </c>
      <c r="EN381">
        <v>0</v>
      </c>
      <c r="EO381">
        <v>0</v>
      </c>
      <c r="EP381">
        <v>0</v>
      </c>
      <c r="EQ381">
        <v>0</v>
      </c>
      <c r="ER381">
        <v>0</v>
      </c>
      <c r="ES381">
        <v>0</v>
      </c>
      <c r="ET381">
        <v>0</v>
      </c>
      <c r="EU381">
        <v>0</v>
      </c>
      <c r="EV381">
        <v>0</v>
      </c>
      <c r="EW381">
        <v>0</v>
      </c>
      <c r="EX381">
        <v>0</v>
      </c>
      <c r="EY381">
        <v>0</v>
      </c>
      <c r="EZ381">
        <v>0</v>
      </c>
      <c r="FA381">
        <v>0</v>
      </c>
      <c r="FB381">
        <v>0</v>
      </c>
      <c r="FC381">
        <v>0</v>
      </c>
      <c r="FD381">
        <v>0</v>
      </c>
      <c r="FE381">
        <v>0</v>
      </c>
      <c r="FF381">
        <v>0</v>
      </c>
      <c r="FG381">
        <v>0</v>
      </c>
      <c r="FH381">
        <v>0</v>
      </c>
      <c r="FI381">
        <v>0</v>
      </c>
      <c r="FJ381">
        <v>0</v>
      </c>
      <c r="FK381">
        <v>0</v>
      </c>
      <c r="FL381">
        <v>0</v>
      </c>
      <c r="FM381">
        <v>0</v>
      </c>
      <c r="FN381">
        <v>0</v>
      </c>
      <c r="FO381">
        <v>0</v>
      </c>
      <c r="FP381">
        <v>0</v>
      </c>
      <c r="FQ381">
        <v>0</v>
      </c>
      <c r="FR381">
        <v>0</v>
      </c>
      <c r="FS381">
        <v>0</v>
      </c>
    </row>
    <row r="382" spans="1:175" x14ac:dyDescent="0.2">
      <c r="A382" t="s">
        <v>195</v>
      </c>
      <c r="B382" t="s">
        <v>203</v>
      </c>
      <c r="C382">
        <v>42256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  <c r="AX382">
        <v>0</v>
      </c>
      <c r="AY382">
        <v>0</v>
      </c>
      <c r="AZ382">
        <v>0</v>
      </c>
      <c r="BA382">
        <v>0</v>
      </c>
      <c r="BB382">
        <v>0</v>
      </c>
      <c r="BC382">
        <v>0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0</v>
      </c>
      <c r="BK382">
        <v>0</v>
      </c>
      <c r="BL382">
        <v>0</v>
      </c>
      <c r="BM382">
        <v>0</v>
      </c>
      <c r="BN382">
        <v>0</v>
      </c>
      <c r="BO382">
        <v>0</v>
      </c>
      <c r="BP382">
        <v>0</v>
      </c>
      <c r="BQ382">
        <v>0</v>
      </c>
      <c r="BR382">
        <v>0</v>
      </c>
      <c r="BS382">
        <v>0</v>
      </c>
      <c r="BT382">
        <v>0</v>
      </c>
      <c r="BU382">
        <v>0</v>
      </c>
      <c r="BV382">
        <v>0</v>
      </c>
      <c r="BW382">
        <v>0</v>
      </c>
      <c r="BX382">
        <v>0</v>
      </c>
      <c r="BY382">
        <v>0</v>
      </c>
      <c r="BZ382">
        <v>0</v>
      </c>
      <c r="CA382">
        <v>0</v>
      </c>
      <c r="CB382">
        <v>0</v>
      </c>
      <c r="CC382">
        <v>0</v>
      </c>
      <c r="CD382">
        <v>0</v>
      </c>
      <c r="CE382">
        <v>0</v>
      </c>
      <c r="CF382">
        <v>0</v>
      </c>
      <c r="CG382">
        <v>0</v>
      </c>
      <c r="CH382">
        <v>0</v>
      </c>
      <c r="CI382">
        <v>0</v>
      </c>
      <c r="CJ382">
        <v>0</v>
      </c>
      <c r="CK382">
        <v>0</v>
      </c>
      <c r="CL382">
        <v>0</v>
      </c>
      <c r="CM382">
        <v>0</v>
      </c>
      <c r="CN382">
        <v>0</v>
      </c>
      <c r="CO382">
        <v>0</v>
      </c>
      <c r="CP382">
        <v>0</v>
      </c>
      <c r="CQ382">
        <v>0</v>
      </c>
      <c r="CR382">
        <v>0</v>
      </c>
      <c r="CS382">
        <v>0</v>
      </c>
      <c r="CT382">
        <v>0</v>
      </c>
      <c r="CU382">
        <v>0</v>
      </c>
      <c r="CV382">
        <v>0</v>
      </c>
      <c r="CW382">
        <v>0</v>
      </c>
      <c r="CX382">
        <v>0</v>
      </c>
      <c r="CY382">
        <v>0</v>
      </c>
      <c r="CZ382">
        <v>0</v>
      </c>
      <c r="DA382">
        <v>0</v>
      </c>
      <c r="DB382">
        <v>0</v>
      </c>
      <c r="DC382">
        <v>0</v>
      </c>
      <c r="DD382">
        <v>0</v>
      </c>
      <c r="DE382">
        <v>0</v>
      </c>
      <c r="DF382">
        <v>0</v>
      </c>
      <c r="DG382">
        <v>0</v>
      </c>
      <c r="DH382">
        <v>0</v>
      </c>
      <c r="DI382">
        <v>0</v>
      </c>
      <c r="DJ382">
        <v>0</v>
      </c>
      <c r="DK382">
        <v>0</v>
      </c>
      <c r="DL382">
        <v>0</v>
      </c>
      <c r="DM382">
        <v>0</v>
      </c>
      <c r="DN382">
        <v>0</v>
      </c>
      <c r="DO382">
        <v>0</v>
      </c>
      <c r="DP382">
        <v>0</v>
      </c>
      <c r="DQ382">
        <v>0</v>
      </c>
      <c r="DR382">
        <v>0</v>
      </c>
      <c r="DS382">
        <v>0</v>
      </c>
      <c r="DT382">
        <v>0</v>
      </c>
      <c r="DU382">
        <v>0</v>
      </c>
      <c r="DV382">
        <v>0</v>
      </c>
      <c r="DW382">
        <v>0</v>
      </c>
      <c r="DX382">
        <v>0</v>
      </c>
      <c r="DY382">
        <v>0</v>
      </c>
      <c r="DZ382">
        <v>0</v>
      </c>
      <c r="EA382">
        <v>0</v>
      </c>
      <c r="EB382">
        <v>0</v>
      </c>
      <c r="EC382">
        <v>0</v>
      </c>
      <c r="ED382">
        <v>0</v>
      </c>
      <c r="EE382">
        <v>0</v>
      </c>
      <c r="EF382">
        <v>0</v>
      </c>
      <c r="EG382">
        <v>0</v>
      </c>
      <c r="EH382">
        <v>0</v>
      </c>
      <c r="EI382">
        <v>0</v>
      </c>
      <c r="EJ382">
        <v>0</v>
      </c>
      <c r="EK382">
        <v>0</v>
      </c>
      <c r="EL382">
        <v>0</v>
      </c>
      <c r="EM382">
        <v>0</v>
      </c>
      <c r="EN382">
        <v>0</v>
      </c>
      <c r="EO382">
        <v>0</v>
      </c>
      <c r="EP382">
        <v>0</v>
      </c>
      <c r="EQ382">
        <v>0</v>
      </c>
      <c r="ER382">
        <v>0</v>
      </c>
      <c r="ES382">
        <v>0</v>
      </c>
      <c r="ET382">
        <v>0</v>
      </c>
      <c r="EU382">
        <v>0</v>
      </c>
      <c r="EV382">
        <v>0</v>
      </c>
      <c r="EW382">
        <v>0</v>
      </c>
      <c r="EX382">
        <v>0</v>
      </c>
      <c r="EY382">
        <v>0</v>
      </c>
      <c r="EZ382">
        <v>0</v>
      </c>
      <c r="FA382">
        <v>0</v>
      </c>
      <c r="FB382">
        <v>0</v>
      </c>
      <c r="FC382">
        <v>0</v>
      </c>
      <c r="FD382">
        <v>0</v>
      </c>
      <c r="FE382">
        <v>0</v>
      </c>
      <c r="FF382">
        <v>0</v>
      </c>
      <c r="FG382">
        <v>0</v>
      </c>
      <c r="FH382">
        <v>0</v>
      </c>
      <c r="FI382">
        <v>0</v>
      </c>
      <c r="FJ382">
        <v>0</v>
      </c>
      <c r="FK382">
        <v>0</v>
      </c>
      <c r="FL382">
        <v>0</v>
      </c>
      <c r="FM382">
        <v>0</v>
      </c>
      <c r="FN382">
        <v>0</v>
      </c>
      <c r="FO382">
        <v>0</v>
      </c>
      <c r="FP382">
        <v>0</v>
      </c>
      <c r="FQ382">
        <v>0</v>
      </c>
      <c r="FR382">
        <v>0</v>
      </c>
      <c r="FS382">
        <v>0</v>
      </c>
    </row>
    <row r="383" spans="1:175" x14ac:dyDescent="0.2">
      <c r="A383" t="s">
        <v>195</v>
      </c>
      <c r="B383" t="s">
        <v>203</v>
      </c>
      <c r="C383">
        <v>42257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0</v>
      </c>
      <c r="BO383">
        <v>0</v>
      </c>
      <c r="BP383">
        <v>0</v>
      </c>
      <c r="BQ383">
        <v>0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0</v>
      </c>
      <c r="BX383">
        <v>0</v>
      </c>
      <c r="BY383">
        <v>0</v>
      </c>
      <c r="BZ383">
        <v>0</v>
      </c>
      <c r="CA383">
        <v>0</v>
      </c>
      <c r="CB383">
        <v>0</v>
      </c>
      <c r="CC383">
        <v>0</v>
      </c>
      <c r="CD383">
        <v>0</v>
      </c>
      <c r="CE383">
        <v>0</v>
      </c>
      <c r="CF383">
        <v>0</v>
      </c>
      <c r="CG383">
        <v>0</v>
      </c>
      <c r="CH383">
        <v>0</v>
      </c>
      <c r="CI383">
        <v>0</v>
      </c>
      <c r="CJ383">
        <v>0</v>
      </c>
      <c r="CK383">
        <v>0</v>
      </c>
      <c r="CL383">
        <v>0</v>
      </c>
      <c r="CM383">
        <v>0</v>
      </c>
      <c r="CN383">
        <v>0</v>
      </c>
      <c r="CO383">
        <v>0</v>
      </c>
      <c r="CP383">
        <v>0</v>
      </c>
      <c r="CQ383">
        <v>0</v>
      </c>
      <c r="CR383">
        <v>0</v>
      </c>
      <c r="CS383">
        <v>0</v>
      </c>
      <c r="CT383">
        <v>0</v>
      </c>
      <c r="CU383">
        <v>0</v>
      </c>
      <c r="CV383">
        <v>0</v>
      </c>
      <c r="CW383">
        <v>0</v>
      </c>
      <c r="CX383">
        <v>0</v>
      </c>
      <c r="CY383">
        <v>0</v>
      </c>
      <c r="CZ383">
        <v>0</v>
      </c>
      <c r="DA383">
        <v>0</v>
      </c>
      <c r="DB383">
        <v>0</v>
      </c>
      <c r="DC383">
        <v>0</v>
      </c>
      <c r="DD383">
        <v>0</v>
      </c>
      <c r="DE383">
        <v>0</v>
      </c>
      <c r="DF383">
        <v>0</v>
      </c>
      <c r="DG383">
        <v>0</v>
      </c>
      <c r="DH383">
        <v>0</v>
      </c>
      <c r="DI383">
        <v>0</v>
      </c>
      <c r="DJ383">
        <v>0</v>
      </c>
      <c r="DK383">
        <v>0</v>
      </c>
      <c r="DL383">
        <v>0</v>
      </c>
      <c r="DM383">
        <v>0</v>
      </c>
      <c r="DN383">
        <v>0</v>
      </c>
      <c r="DO383">
        <v>0</v>
      </c>
      <c r="DP383">
        <v>0</v>
      </c>
      <c r="DQ383">
        <v>0</v>
      </c>
      <c r="DR383">
        <v>0</v>
      </c>
      <c r="DS383">
        <v>0</v>
      </c>
      <c r="DT383">
        <v>0</v>
      </c>
      <c r="DU383">
        <v>0</v>
      </c>
      <c r="DV383">
        <v>0</v>
      </c>
      <c r="DW383">
        <v>0</v>
      </c>
      <c r="DX383">
        <v>0</v>
      </c>
      <c r="DY383">
        <v>0</v>
      </c>
      <c r="DZ383">
        <v>0</v>
      </c>
      <c r="EA383">
        <v>0</v>
      </c>
      <c r="EB383">
        <v>0</v>
      </c>
      <c r="EC383">
        <v>0</v>
      </c>
      <c r="ED383">
        <v>0</v>
      </c>
      <c r="EE383">
        <v>0</v>
      </c>
      <c r="EF383">
        <v>0</v>
      </c>
      <c r="EG383">
        <v>0</v>
      </c>
      <c r="EH383">
        <v>0</v>
      </c>
      <c r="EI383">
        <v>0</v>
      </c>
      <c r="EJ383">
        <v>0</v>
      </c>
      <c r="EK383">
        <v>0</v>
      </c>
      <c r="EL383">
        <v>0</v>
      </c>
      <c r="EM383">
        <v>0</v>
      </c>
      <c r="EN383">
        <v>0</v>
      </c>
      <c r="EO383">
        <v>0</v>
      </c>
      <c r="EP383">
        <v>0</v>
      </c>
      <c r="EQ383">
        <v>0</v>
      </c>
      <c r="ER383">
        <v>0</v>
      </c>
      <c r="ES383">
        <v>0</v>
      </c>
      <c r="ET383">
        <v>0</v>
      </c>
      <c r="EU383">
        <v>0</v>
      </c>
      <c r="EV383">
        <v>0</v>
      </c>
      <c r="EW383">
        <v>0</v>
      </c>
      <c r="EX383">
        <v>0</v>
      </c>
      <c r="EY383">
        <v>0</v>
      </c>
      <c r="EZ383">
        <v>0</v>
      </c>
      <c r="FA383">
        <v>0</v>
      </c>
      <c r="FB383">
        <v>0</v>
      </c>
      <c r="FC383">
        <v>0</v>
      </c>
      <c r="FD383">
        <v>0</v>
      </c>
      <c r="FE383">
        <v>0</v>
      </c>
      <c r="FF383">
        <v>0</v>
      </c>
      <c r="FG383">
        <v>0</v>
      </c>
      <c r="FH383">
        <v>0</v>
      </c>
      <c r="FI383">
        <v>0</v>
      </c>
      <c r="FJ383">
        <v>0</v>
      </c>
      <c r="FK383">
        <v>0</v>
      </c>
      <c r="FL383">
        <v>0</v>
      </c>
      <c r="FM383">
        <v>0</v>
      </c>
      <c r="FN383">
        <v>0</v>
      </c>
      <c r="FO383">
        <v>0</v>
      </c>
      <c r="FP383">
        <v>0</v>
      </c>
      <c r="FQ383">
        <v>0</v>
      </c>
      <c r="FR383">
        <v>0</v>
      </c>
      <c r="FS383">
        <v>0</v>
      </c>
    </row>
    <row r="384" spans="1:175" x14ac:dyDescent="0.2">
      <c r="A384" t="s">
        <v>195</v>
      </c>
      <c r="B384" t="s">
        <v>203</v>
      </c>
      <c r="C384">
        <v>42258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0</v>
      </c>
      <c r="BK384">
        <v>0</v>
      </c>
      <c r="BL384">
        <v>0</v>
      </c>
      <c r="BM384">
        <v>0</v>
      </c>
      <c r="BN384">
        <v>0</v>
      </c>
      <c r="BO384">
        <v>0</v>
      </c>
      <c r="BP384">
        <v>0</v>
      </c>
      <c r="BQ384">
        <v>0</v>
      </c>
      <c r="BR384">
        <v>0</v>
      </c>
      <c r="BS384">
        <v>0</v>
      </c>
      <c r="BT384">
        <v>0</v>
      </c>
      <c r="BU384">
        <v>0</v>
      </c>
      <c r="BV384">
        <v>0</v>
      </c>
      <c r="BW384">
        <v>0</v>
      </c>
      <c r="BX384">
        <v>0</v>
      </c>
      <c r="BY384">
        <v>0</v>
      </c>
      <c r="BZ384">
        <v>0</v>
      </c>
      <c r="CA384">
        <v>0</v>
      </c>
      <c r="CB384">
        <v>0</v>
      </c>
      <c r="CC384">
        <v>0</v>
      </c>
      <c r="CD384">
        <v>0</v>
      </c>
      <c r="CE384">
        <v>0</v>
      </c>
      <c r="CF384">
        <v>0</v>
      </c>
      <c r="CG384">
        <v>0</v>
      </c>
      <c r="CH384">
        <v>0</v>
      </c>
      <c r="CI384">
        <v>0</v>
      </c>
      <c r="CJ384">
        <v>0</v>
      </c>
      <c r="CK384">
        <v>0</v>
      </c>
      <c r="CL384">
        <v>0</v>
      </c>
      <c r="CM384">
        <v>0</v>
      </c>
      <c r="CN384">
        <v>0</v>
      </c>
      <c r="CO384">
        <v>0</v>
      </c>
      <c r="CP384">
        <v>0</v>
      </c>
      <c r="CQ384">
        <v>0</v>
      </c>
      <c r="CR384">
        <v>0</v>
      </c>
      <c r="CS384">
        <v>0</v>
      </c>
      <c r="CT384">
        <v>0</v>
      </c>
      <c r="CU384">
        <v>0</v>
      </c>
      <c r="CV384">
        <v>0</v>
      </c>
      <c r="CW384">
        <v>0</v>
      </c>
      <c r="CX384">
        <v>0</v>
      </c>
      <c r="CY384">
        <v>0</v>
      </c>
      <c r="CZ384">
        <v>0</v>
      </c>
      <c r="DA384">
        <v>0</v>
      </c>
      <c r="DB384">
        <v>0</v>
      </c>
      <c r="DC384">
        <v>0</v>
      </c>
      <c r="DD384">
        <v>0</v>
      </c>
      <c r="DE384">
        <v>0</v>
      </c>
      <c r="DF384">
        <v>0</v>
      </c>
      <c r="DG384">
        <v>0</v>
      </c>
      <c r="DH384">
        <v>0</v>
      </c>
      <c r="DI384">
        <v>0</v>
      </c>
      <c r="DJ384">
        <v>0</v>
      </c>
      <c r="DK384">
        <v>0</v>
      </c>
      <c r="DL384">
        <v>0</v>
      </c>
      <c r="DM384">
        <v>0</v>
      </c>
      <c r="DN384">
        <v>0</v>
      </c>
      <c r="DO384">
        <v>0</v>
      </c>
      <c r="DP384">
        <v>0</v>
      </c>
      <c r="DQ384">
        <v>0</v>
      </c>
      <c r="DR384">
        <v>0</v>
      </c>
      <c r="DS384">
        <v>0</v>
      </c>
      <c r="DT384">
        <v>0</v>
      </c>
      <c r="DU384">
        <v>0</v>
      </c>
      <c r="DV384">
        <v>0</v>
      </c>
      <c r="DW384">
        <v>0</v>
      </c>
      <c r="DX384">
        <v>0</v>
      </c>
      <c r="DY384">
        <v>0</v>
      </c>
      <c r="DZ384">
        <v>0</v>
      </c>
      <c r="EA384">
        <v>0</v>
      </c>
      <c r="EB384">
        <v>0</v>
      </c>
      <c r="EC384">
        <v>0</v>
      </c>
      <c r="ED384">
        <v>0</v>
      </c>
      <c r="EE384">
        <v>0</v>
      </c>
      <c r="EF384">
        <v>0</v>
      </c>
      <c r="EG384">
        <v>0</v>
      </c>
      <c r="EH384">
        <v>0</v>
      </c>
      <c r="EI384">
        <v>0</v>
      </c>
      <c r="EJ384">
        <v>0</v>
      </c>
      <c r="EK384">
        <v>0</v>
      </c>
      <c r="EL384">
        <v>0</v>
      </c>
      <c r="EM384">
        <v>0</v>
      </c>
      <c r="EN384">
        <v>0</v>
      </c>
      <c r="EO384">
        <v>0</v>
      </c>
      <c r="EP384">
        <v>0</v>
      </c>
      <c r="EQ384">
        <v>0</v>
      </c>
      <c r="ER384">
        <v>0</v>
      </c>
      <c r="ES384">
        <v>0</v>
      </c>
      <c r="ET384">
        <v>0</v>
      </c>
      <c r="EU384">
        <v>0</v>
      </c>
      <c r="EV384">
        <v>0</v>
      </c>
      <c r="EW384">
        <v>0</v>
      </c>
      <c r="EX384">
        <v>0</v>
      </c>
      <c r="EY384">
        <v>0</v>
      </c>
      <c r="EZ384">
        <v>0</v>
      </c>
      <c r="FA384">
        <v>0</v>
      </c>
      <c r="FB384">
        <v>0</v>
      </c>
      <c r="FC384">
        <v>0</v>
      </c>
      <c r="FD384">
        <v>0</v>
      </c>
      <c r="FE384">
        <v>0</v>
      </c>
      <c r="FF384">
        <v>0</v>
      </c>
      <c r="FG384">
        <v>0</v>
      </c>
      <c r="FH384">
        <v>0</v>
      </c>
      <c r="FI384">
        <v>0</v>
      </c>
      <c r="FJ384">
        <v>0</v>
      </c>
      <c r="FK384">
        <v>0</v>
      </c>
      <c r="FL384">
        <v>0</v>
      </c>
      <c r="FM384">
        <v>0</v>
      </c>
      <c r="FN384">
        <v>0</v>
      </c>
      <c r="FO384">
        <v>0</v>
      </c>
      <c r="FP384">
        <v>0</v>
      </c>
      <c r="FQ384">
        <v>0</v>
      </c>
      <c r="FR384">
        <v>0</v>
      </c>
      <c r="FS384">
        <v>0</v>
      </c>
    </row>
    <row r="385" spans="1:175" x14ac:dyDescent="0.2">
      <c r="A385" t="s">
        <v>195</v>
      </c>
      <c r="B385" t="s">
        <v>203</v>
      </c>
      <c r="C385" t="s">
        <v>2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0</v>
      </c>
      <c r="BK385">
        <v>0</v>
      </c>
      <c r="BL385">
        <v>0</v>
      </c>
      <c r="BM385">
        <v>0</v>
      </c>
      <c r="BN385">
        <v>0</v>
      </c>
      <c r="BO385">
        <v>0</v>
      </c>
      <c r="BP385">
        <v>0</v>
      </c>
      <c r="BQ385">
        <v>0</v>
      </c>
      <c r="BR385">
        <v>0</v>
      </c>
      <c r="BS385">
        <v>0</v>
      </c>
      <c r="BT385">
        <v>0</v>
      </c>
      <c r="BU385">
        <v>0</v>
      </c>
      <c r="BV385">
        <v>0</v>
      </c>
      <c r="BW385">
        <v>0</v>
      </c>
      <c r="BX385">
        <v>0</v>
      </c>
      <c r="BY385">
        <v>0</v>
      </c>
      <c r="BZ385">
        <v>0</v>
      </c>
      <c r="CA385">
        <v>0</v>
      </c>
      <c r="CB385">
        <v>0</v>
      </c>
      <c r="CC385">
        <v>0</v>
      </c>
      <c r="CD385">
        <v>0</v>
      </c>
      <c r="CE385">
        <v>0</v>
      </c>
      <c r="CF385">
        <v>0</v>
      </c>
      <c r="CG385">
        <v>0</v>
      </c>
      <c r="CH385">
        <v>0</v>
      </c>
      <c r="CI385">
        <v>0</v>
      </c>
      <c r="CJ385">
        <v>0</v>
      </c>
      <c r="CK385">
        <v>0</v>
      </c>
      <c r="CL385">
        <v>0</v>
      </c>
      <c r="CM385">
        <v>0</v>
      </c>
      <c r="CN385">
        <v>0</v>
      </c>
      <c r="CO385">
        <v>0</v>
      </c>
      <c r="CP385">
        <v>0</v>
      </c>
      <c r="CQ385">
        <v>0</v>
      </c>
      <c r="CR385">
        <v>0</v>
      </c>
      <c r="CS385">
        <v>0</v>
      </c>
      <c r="CT385">
        <v>0</v>
      </c>
      <c r="CU385">
        <v>0</v>
      </c>
      <c r="CV385">
        <v>0</v>
      </c>
      <c r="CW385">
        <v>0</v>
      </c>
      <c r="CX385">
        <v>0</v>
      </c>
      <c r="CY385">
        <v>0</v>
      </c>
      <c r="CZ385">
        <v>0</v>
      </c>
      <c r="DA385">
        <v>0</v>
      </c>
      <c r="DB385">
        <v>0</v>
      </c>
      <c r="DC385">
        <v>0</v>
      </c>
      <c r="DD385">
        <v>0</v>
      </c>
      <c r="DE385">
        <v>0</v>
      </c>
      <c r="DF385">
        <v>0</v>
      </c>
      <c r="DG385">
        <v>0</v>
      </c>
      <c r="DH385">
        <v>0</v>
      </c>
      <c r="DI385">
        <v>0</v>
      </c>
      <c r="DJ385">
        <v>0</v>
      </c>
      <c r="DK385">
        <v>0</v>
      </c>
      <c r="DL385">
        <v>0</v>
      </c>
      <c r="DM385">
        <v>0</v>
      </c>
      <c r="DN385">
        <v>0</v>
      </c>
      <c r="DO385">
        <v>0</v>
      </c>
      <c r="DP385">
        <v>0</v>
      </c>
      <c r="DQ385">
        <v>0</v>
      </c>
      <c r="DR385">
        <v>0</v>
      </c>
      <c r="DS385">
        <v>0</v>
      </c>
      <c r="DT385">
        <v>0</v>
      </c>
      <c r="DU385">
        <v>0</v>
      </c>
      <c r="DV385">
        <v>0</v>
      </c>
      <c r="DW385">
        <v>0</v>
      </c>
      <c r="DX385">
        <v>0</v>
      </c>
      <c r="DY385">
        <v>0</v>
      </c>
      <c r="DZ385">
        <v>0</v>
      </c>
      <c r="EA385">
        <v>0</v>
      </c>
      <c r="EB385">
        <v>0</v>
      </c>
      <c r="EC385">
        <v>0</v>
      </c>
      <c r="ED385">
        <v>0</v>
      </c>
      <c r="EE385">
        <v>0</v>
      </c>
      <c r="EF385">
        <v>0</v>
      </c>
      <c r="EG385">
        <v>0</v>
      </c>
      <c r="EH385">
        <v>0</v>
      </c>
      <c r="EI385">
        <v>0</v>
      </c>
      <c r="EJ385">
        <v>0</v>
      </c>
      <c r="EK385">
        <v>0</v>
      </c>
      <c r="EL385">
        <v>0</v>
      </c>
      <c r="EM385">
        <v>0</v>
      </c>
      <c r="EN385">
        <v>0</v>
      </c>
      <c r="EO385">
        <v>0</v>
      </c>
      <c r="EP385">
        <v>0</v>
      </c>
      <c r="EQ385">
        <v>0</v>
      </c>
      <c r="ER385">
        <v>0</v>
      </c>
      <c r="ES385">
        <v>0</v>
      </c>
      <c r="ET385">
        <v>0</v>
      </c>
      <c r="EU385">
        <v>0</v>
      </c>
      <c r="EV385">
        <v>0</v>
      </c>
      <c r="EW385">
        <v>0</v>
      </c>
      <c r="EX385">
        <v>0</v>
      </c>
      <c r="EY385">
        <v>0</v>
      </c>
      <c r="EZ385">
        <v>0</v>
      </c>
      <c r="FA385">
        <v>0</v>
      </c>
      <c r="FB385">
        <v>0</v>
      </c>
      <c r="FC385">
        <v>0</v>
      </c>
      <c r="FD385">
        <v>0</v>
      </c>
      <c r="FE385">
        <v>0</v>
      </c>
      <c r="FF385">
        <v>0</v>
      </c>
      <c r="FG385">
        <v>0</v>
      </c>
      <c r="FH385">
        <v>0</v>
      </c>
      <c r="FI385">
        <v>0</v>
      </c>
      <c r="FJ385">
        <v>0</v>
      </c>
      <c r="FK385">
        <v>0</v>
      </c>
      <c r="FL385">
        <v>0</v>
      </c>
      <c r="FM385">
        <v>0</v>
      </c>
      <c r="FN385">
        <v>0</v>
      </c>
      <c r="FO385">
        <v>0</v>
      </c>
      <c r="FP385">
        <v>0</v>
      </c>
      <c r="FQ385">
        <v>0</v>
      </c>
      <c r="FR385">
        <v>0</v>
      </c>
      <c r="FS385">
        <v>0</v>
      </c>
    </row>
    <row r="386" spans="1:175" x14ac:dyDescent="0.2">
      <c r="A386" t="s">
        <v>196</v>
      </c>
      <c r="B386" t="s">
        <v>202</v>
      </c>
      <c r="C386">
        <v>42167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0</v>
      </c>
      <c r="AW386">
        <v>0</v>
      </c>
      <c r="AX386">
        <v>0</v>
      </c>
      <c r="AY386">
        <v>0</v>
      </c>
      <c r="AZ386">
        <v>0</v>
      </c>
      <c r="BA386">
        <v>0</v>
      </c>
      <c r="BB386">
        <v>0</v>
      </c>
      <c r="BC386">
        <v>0</v>
      </c>
      <c r="BD386">
        <v>0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0</v>
      </c>
      <c r="BL386">
        <v>0</v>
      </c>
      <c r="BM386">
        <v>0</v>
      </c>
      <c r="BN386">
        <v>0</v>
      </c>
      <c r="BO386">
        <v>0</v>
      </c>
      <c r="BP386">
        <v>0</v>
      </c>
      <c r="BQ386">
        <v>0</v>
      </c>
      <c r="BR386">
        <v>0</v>
      </c>
      <c r="BS386">
        <v>0</v>
      </c>
      <c r="BT386">
        <v>0</v>
      </c>
      <c r="BU386">
        <v>0</v>
      </c>
      <c r="BV386">
        <v>0</v>
      </c>
      <c r="BW386">
        <v>0</v>
      </c>
      <c r="BX386">
        <v>0</v>
      </c>
      <c r="BY386">
        <v>0</v>
      </c>
      <c r="BZ386">
        <v>0</v>
      </c>
      <c r="CA386">
        <v>0</v>
      </c>
      <c r="CB386">
        <v>0</v>
      </c>
      <c r="CC386">
        <v>0</v>
      </c>
      <c r="CD386">
        <v>0</v>
      </c>
      <c r="CE386">
        <v>0</v>
      </c>
      <c r="CF386">
        <v>0</v>
      </c>
      <c r="CG386">
        <v>0</v>
      </c>
      <c r="CH386">
        <v>0</v>
      </c>
      <c r="CI386">
        <v>0</v>
      </c>
      <c r="CJ386">
        <v>0</v>
      </c>
      <c r="CK386">
        <v>0</v>
      </c>
      <c r="CL386">
        <v>0</v>
      </c>
      <c r="CM386">
        <v>0</v>
      </c>
      <c r="CN386">
        <v>0</v>
      </c>
      <c r="CO386">
        <v>0</v>
      </c>
      <c r="CP386">
        <v>0</v>
      </c>
      <c r="CQ386">
        <v>0</v>
      </c>
      <c r="CR386">
        <v>0</v>
      </c>
      <c r="CS386">
        <v>0</v>
      </c>
      <c r="CT386">
        <v>0</v>
      </c>
      <c r="CU386">
        <v>0</v>
      </c>
      <c r="CV386">
        <v>0</v>
      </c>
      <c r="CW386">
        <v>0</v>
      </c>
      <c r="CX386">
        <v>0</v>
      </c>
      <c r="CY386">
        <v>0</v>
      </c>
      <c r="CZ386">
        <v>0</v>
      </c>
      <c r="DA386">
        <v>0</v>
      </c>
      <c r="DB386">
        <v>0</v>
      </c>
      <c r="DC386">
        <v>0</v>
      </c>
      <c r="DD386">
        <v>0</v>
      </c>
      <c r="DE386">
        <v>0</v>
      </c>
      <c r="DF386">
        <v>0</v>
      </c>
      <c r="DG386">
        <v>0</v>
      </c>
      <c r="DH386">
        <v>0</v>
      </c>
      <c r="DI386">
        <v>0</v>
      </c>
      <c r="DJ386">
        <v>0</v>
      </c>
      <c r="DK386">
        <v>0</v>
      </c>
      <c r="DL386">
        <v>0</v>
      </c>
      <c r="DM386">
        <v>0</v>
      </c>
      <c r="DN386">
        <v>0</v>
      </c>
      <c r="DO386">
        <v>0</v>
      </c>
      <c r="DP386">
        <v>0</v>
      </c>
      <c r="DQ386">
        <v>0</v>
      </c>
      <c r="DR386">
        <v>0</v>
      </c>
      <c r="DS386">
        <v>0</v>
      </c>
      <c r="DT386">
        <v>0</v>
      </c>
      <c r="DU386">
        <v>0</v>
      </c>
      <c r="DV386">
        <v>0</v>
      </c>
      <c r="DW386">
        <v>0</v>
      </c>
      <c r="DX386">
        <v>0</v>
      </c>
      <c r="DY386">
        <v>0</v>
      </c>
      <c r="DZ386">
        <v>0</v>
      </c>
      <c r="EA386">
        <v>0</v>
      </c>
      <c r="EB386">
        <v>0</v>
      </c>
      <c r="EC386">
        <v>0</v>
      </c>
      <c r="ED386">
        <v>0</v>
      </c>
      <c r="EE386">
        <v>0</v>
      </c>
      <c r="EF386">
        <v>0</v>
      </c>
      <c r="EG386">
        <v>0</v>
      </c>
      <c r="EH386">
        <v>0</v>
      </c>
      <c r="EI386">
        <v>0</v>
      </c>
      <c r="EJ386">
        <v>0</v>
      </c>
      <c r="EK386">
        <v>0</v>
      </c>
      <c r="EL386">
        <v>0</v>
      </c>
      <c r="EM386">
        <v>0</v>
      </c>
      <c r="EN386">
        <v>0</v>
      </c>
      <c r="EO386">
        <v>0</v>
      </c>
      <c r="EP386">
        <v>0</v>
      </c>
      <c r="EQ386">
        <v>0</v>
      </c>
      <c r="ER386">
        <v>0</v>
      </c>
      <c r="ES386">
        <v>0</v>
      </c>
      <c r="ET386">
        <v>0</v>
      </c>
      <c r="EU386">
        <v>0</v>
      </c>
      <c r="EV386">
        <v>0</v>
      </c>
      <c r="EW386">
        <v>0</v>
      </c>
      <c r="EX386">
        <v>0</v>
      </c>
      <c r="EY386">
        <v>0</v>
      </c>
      <c r="EZ386">
        <v>0</v>
      </c>
      <c r="FA386">
        <v>0</v>
      </c>
      <c r="FB386">
        <v>0</v>
      </c>
      <c r="FC386">
        <v>0</v>
      </c>
      <c r="FD386">
        <v>0</v>
      </c>
      <c r="FE386">
        <v>0</v>
      </c>
      <c r="FF386">
        <v>0</v>
      </c>
      <c r="FG386">
        <v>0</v>
      </c>
      <c r="FH386">
        <v>0</v>
      </c>
      <c r="FI386">
        <v>0</v>
      </c>
      <c r="FJ386">
        <v>0</v>
      </c>
      <c r="FK386">
        <v>0</v>
      </c>
      <c r="FL386">
        <v>0</v>
      </c>
      <c r="FM386">
        <v>0</v>
      </c>
      <c r="FN386">
        <v>0</v>
      </c>
      <c r="FO386">
        <v>0</v>
      </c>
      <c r="FP386">
        <v>0</v>
      </c>
      <c r="FQ386">
        <v>0</v>
      </c>
      <c r="FR386">
        <v>0</v>
      </c>
      <c r="FS386">
        <v>0</v>
      </c>
    </row>
    <row r="387" spans="1:175" x14ac:dyDescent="0.2">
      <c r="A387" t="s">
        <v>196</v>
      </c>
      <c r="B387" t="s">
        <v>202</v>
      </c>
      <c r="C387">
        <v>42180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0</v>
      </c>
      <c r="AY387">
        <v>0</v>
      </c>
      <c r="AZ387">
        <v>0</v>
      </c>
      <c r="BA387">
        <v>0</v>
      </c>
      <c r="BB387">
        <v>0</v>
      </c>
      <c r="BC387">
        <v>0</v>
      </c>
      <c r="BD387">
        <v>0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0</v>
      </c>
      <c r="BK387">
        <v>0</v>
      </c>
      <c r="BL387">
        <v>0</v>
      </c>
      <c r="BM387">
        <v>0</v>
      </c>
      <c r="BN387">
        <v>0</v>
      </c>
      <c r="BO387">
        <v>0</v>
      </c>
      <c r="BP387">
        <v>0</v>
      </c>
      <c r="BQ387">
        <v>0</v>
      </c>
      <c r="BR387">
        <v>0</v>
      </c>
      <c r="BS387">
        <v>0</v>
      </c>
      <c r="BT387">
        <v>0</v>
      </c>
      <c r="BU387">
        <v>0</v>
      </c>
      <c r="BV387">
        <v>0</v>
      </c>
      <c r="BW387">
        <v>0</v>
      </c>
      <c r="BX387">
        <v>0</v>
      </c>
      <c r="BY387">
        <v>0</v>
      </c>
      <c r="BZ387">
        <v>0</v>
      </c>
      <c r="CA387">
        <v>0</v>
      </c>
      <c r="CB387">
        <v>0</v>
      </c>
      <c r="CC387">
        <v>0</v>
      </c>
      <c r="CD387">
        <v>0</v>
      </c>
      <c r="CE387">
        <v>0</v>
      </c>
      <c r="CF387">
        <v>0</v>
      </c>
      <c r="CG387">
        <v>0</v>
      </c>
      <c r="CH387">
        <v>0</v>
      </c>
      <c r="CI387">
        <v>0</v>
      </c>
      <c r="CJ387">
        <v>0</v>
      </c>
      <c r="CK387">
        <v>0</v>
      </c>
      <c r="CL387">
        <v>0</v>
      </c>
      <c r="CM387">
        <v>0</v>
      </c>
      <c r="CN387">
        <v>0</v>
      </c>
      <c r="CO387">
        <v>0</v>
      </c>
      <c r="CP387">
        <v>0</v>
      </c>
      <c r="CQ387">
        <v>0</v>
      </c>
      <c r="CR387">
        <v>0</v>
      </c>
      <c r="CS387">
        <v>0</v>
      </c>
      <c r="CT387">
        <v>0</v>
      </c>
      <c r="CU387">
        <v>0</v>
      </c>
      <c r="CV387">
        <v>0</v>
      </c>
      <c r="CW387">
        <v>0</v>
      </c>
      <c r="CX387">
        <v>0</v>
      </c>
      <c r="CY387">
        <v>0</v>
      </c>
      <c r="CZ387">
        <v>0</v>
      </c>
      <c r="DA387">
        <v>0</v>
      </c>
      <c r="DB387">
        <v>0</v>
      </c>
      <c r="DC387">
        <v>0</v>
      </c>
      <c r="DD387">
        <v>0</v>
      </c>
      <c r="DE387">
        <v>0</v>
      </c>
      <c r="DF387">
        <v>0</v>
      </c>
      <c r="DG387">
        <v>0</v>
      </c>
      <c r="DH387">
        <v>0</v>
      </c>
      <c r="DI387">
        <v>0</v>
      </c>
      <c r="DJ387">
        <v>0</v>
      </c>
      <c r="DK387">
        <v>0</v>
      </c>
      <c r="DL387">
        <v>0</v>
      </c>
      <c r="DM387">
        <v>0</v>
      </c>
      <c r="DN387">
        <v>0</v>
      </c>
      <c r="DO387">
        <v>0</v>
      </c>
      <c r="DP387">
        <v>0</v>
      </c>
      <c r="DQ387">
        <v>0</v>
      </c>
      <c r="DR387">
        <v>0</v>
      </c>
      <c r="DS387">
        <v>0</v>
      </c>
      <c r="DT387">
        <v>0</v>
      </c>
      <c r="DU387">
        <v>0</v>
      </c>
      <c r="DV387">
        <v>0</v>
      </c>
      <c r="DW387">
        <v>0</v>
      </c>
      <c r="DX387">
        <v>0</v>
      </c>
      <c r="DY387">
        <v>0</v>
      </c>
      <c r="DZ387">
        <v>0</v>
      </c>
      <c r="EA387">
        <v>0</v>
      </c>
      <c r="EB387">
        <v>0</v>
      </c>
      <c r="EC387">
        <v>0</v>
      </c>
      <c r="ED387">
        <v>0</v>
      </c>
      <c r="EE387">
        <v>0</v>
      </c>
      <c r="EF387">
        <v>0</v>
      </c>
      <c r="EG387">
        <v>0</v>
      </c>
      <c r="EH387">
        <v>0</v>
      </c>
      <c r="EI387">
        <v>0</v>
      </c>
      <c r="EJ387">
        <v>0</v>
      </c>
      <c r="EK387">
        <v>0</v>
      </c>
      <c r="EL387">
        <v>0</v>
      </c>
      <c r="EM387">
        <v>0</v>
      </c>
      <c r="EN387">
        <v>0</v>
      </c>
      <c r="EO387">
        <v>0</v>
      </c>
      <c r="EP387">
        <v>0</v>
      </c>
      <c r="EQ387">
        <v>0</v>
      </c>
      <c r="ER387">
        <v>0</v>
      </c>
      <c r="ES387">
        <v>0</v>
      </c>
      <c r="ET387">
        <v>0</v>
      </c>
      <c r="EU387">
        <v>0</v>
      </c>
      <c r="EV387">
        <v>0</v>
      </c>
      <c r="EW387">
        <v>0</v>
      </c>
      <c r="EX387">
        <v>0</v>
      </c>
      <c r="EY387">
        <v>0</v>
      </c>
      <c r="EZ387">
        <v>0</v>
      </c>
      <c r="FA387">
        <v>0</v>
      </c>
      <c r="FB387">
        <v>0</v>
      </c>
      <c r="FC387">
        <v>0</v>
      </c>
      <c r="FD387">
        <v>0</v>
      </c>
      <c r="FE387">
        <v>0</v>
      </c>
      <c r="FF387">
        <v>0</v>
      </c>
      <c r="FG387">
        <v>0</v>
      </c>
      <c r="FH387">
        <v>0</v>
      </c>
      <c r="FI387">
        <v>0</v>
      </c>
      <c r="FJ387">
        <v>0</v>
      </c>
      <c r="FK387">
        <v>0</v>
      </c>
      <c r="FL387">
        <v>0</v>
      </c>
      <c r="FM387">
        <v>0</v>
      </c>
      <c r="FN387">
        <v>0</v>
      </c>
      <c r="FO387">
        <v>0</v>
      </c>
      <c r="FP387">
        <v>0</v>
      </c>
      <c r="FQ387">
        <v>0</v>
      </c>
      <c r="FR387">
        <v>0</v>
      </c>
      <c r="FS387">
        <v>0</v>
      </c>
    </row>
    <row r="388" spans="1:175" x14ac:dyDescent="0.2">
      <c r="A388" t="s">
        <v>196</v>
      </c>
      <c r="B388" t="s">
        <v>202</v>
      </c>
      <c r="C388">
        <v>42181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0</v>
      </c>
      <c r="BK388">
        <v>0</v>
      </c>
      <c r="BL388">
        <v>0</v>
      </c>
      <c r="BM388">
        <v>0</v>
      </c>
      <c r="BN388">
        <v>0</v>
      </c>
      <c r="BO388">
        <v>0</v>
      </c>
      <c r="BP388">
        <v>0</v>
      </c>
      <c r="BQ388">
        <v>0</v>
      </c>
      <c r="BR388">
        <v>0</v>
      </c>
      <c r="BS388">
        <v>0</v>
      </c>
      <c r="BT388">
        <v>0</v>
      </c>
      <c r="BU388">
        <v>0</v>
      </c>
      <c r="BV388">
        <v>0</v>
      </c>
      <c r="BW388">
        <v>0</v>
      </c>
      <c r="BX388">
        <v>0</v>
      </c>
      <c r="BY388">
        <v>0</v>
      </c>
      <c r="BZ388">
        <v>0</v>
      </c>
      <c r="CA388">
        <v>0</v>
      </c>
      <c r="CB388">
        <v>0</v>
      </c>
      <c r="CC388">
        <v>0</v>
      </c>
      <c r="CD388">
        <v>0</v>
      </c>
      <c r="CE388">
        <v>0</v>
      </c>
      <c r="CF388">
        <v>0</v>
      </c>
      <c r="CG388">
        <v>0</v>
      </c>
      <c r="CH388">
        <v>0</v>
      </c>
      <c r="CI388">
        <v>0</v>
      </c>
      <c r="CJ388">
        <v>0</v>
      </c>
      <c r="CK388">
        <v>0</v>
      </c>
      <c r="CL388">
        <v>0</v>
      </c>
      <c r="CM388">
        <v>0</v>
      </c>
      <c r="CN388">
        <v>0</v>
      </c>
      <c r="CO388">
        <v>0</v>
      </c>
      <c r="CP388">
        <v>0</v>
      </c>
      <c r="CQ388">
        <v>0</v>
      </c>
      <c r="CR388">
        <v>0</v>
      </c>
      <c r="CS388">
        <v>0</v>
      </c>
      <c r="CT388">
        <v>0</v>
      </c>
      <c r="CU388">
        <v>0</v>
      </c>
      <c r="CV388">
        <v>0</v>
      </c>
      <c r="CW388">
        <v>0</v>
      </c>
      <c r="CX388">
        <v>0</v>
      </c>
      <c r="CY388">
        <v>0</v>
      </c>
      <c r="CZ388">
        <v>0</v>
      </c>
      <c r="DA388">
        <v>0</v>
      </c>
      <c r="DB388">
        <v>0</v>
      </c>
      <c r="DC388">
        <v>0</v>
      </c>
      <c r="DD388">
        <v>0</v>
      </c>
      <c r="DE388">
        <v>0</v>
      </c>
      <c r="DF388">
        <v>0</v>
      </c>
      <c r="DG388">
        <v>0</v>
      </c>
      <c r="DH388">
        <v>0</v>
      </c>
      <c r="DI388">
        <v>0</v>
      </c>
      <c r="DJ388">
        <v>0</v>
      </c>
      <c r="DK388">
        <v>0</v>
      </c>
      <c r="DL388">
        <v>0</v>
      </c>
      <c r="DM388">
        <v>0</v>
      </c>
      <c r="DN388">
        <v>0</v>
      </c>
      <c r="DO388">
        <v>0</v>
      </c>
      <c r="DP388">
        <v>0</v>
      </c>
      <c r="DQ388">
        <v>0</v>
      </c>
      <c r="DR388">
        <v>0</v>
      </c>
      <c r="DS388">
        <v>0</v>
      </c>
      <c r="DT388">
        <v>0</v>
      </c>
      <c r="DU388">
        <v>0</v>
      </c>
      <c r="DV388">
        <v>0</v>
      </c>
      <c r="DW388">
        <v>0</v>
      </c>
      <c r="DX388">
        <v>0</v>
      </c>
      <c r="DY388">
        <v>0</v>
      </c>
      <c r="DZ388">
        <v>0</v>
      </c>
      <c r="EA388">
        <v>0</v>
      </c>
      <c r="EB388">
        <v>0</v>
      </c>
      <c r="EC388">
        <v>0</v>
      </c>
      <c r="ED388">
        <v>0</v>
      </c>
      <c r="EE388">
        <v>0</v>
      </c>
      <c r="EF388">
        <v>0</v>
      </c>
      <c r="EG388">
        <v>0</v>
      </c>
      <c r="EH388">
        <v>0</v>
      </c>
      <c r="EI388">
        <v>0</v>
      </c>
      <c r="EJ388">
        <v>0</v>
      </c>
      <c r="EK388">
        <v>0</v>
      </c>
      <c r="EL388">
        <v>0</v>
      </c>
      <c r="EM388">
        <v>0</v>
      </c>
      <c r="EN388">
        <v>0</v>
      </c>
      <c r="EO388">
        <v>0</v>
      </c>
      <c r="EP388">
        <v>0</v>
      </c>
      <c r="EQ388">
        <v>0</v>
      </c>
      <c r="ER388">
        <v>0</v>
      </c>
      <c r="ES388">
        <v>0</v>
      </c>
      <c r="ET388">
        <v>0</v>
      </c>
      <c r="EU388">
        <v>0</v>
      </c>
      <c r="EV388">
        <v>0</v>
      </c>
      <c r="EW388">
        <v>0</v>
      </c>
      <c r="EX388">
        <v>0</v>
      </c>
      <c r="EY388">
        <v>0</v>
      </c>
      <c r="EZ388">
        <v>0</v>
      </c>
      <c r="FA388">
        <v>0</v>
      </c>
      <c r="FB388">
        <v>0</v>
      </c>
      <c r="FC388">
        <v>0</v>
      </c>
      <c r="FD388">
        <v>0</v>
      </c>
      <c r="FE388">
        <v>0</v>
      </c>
      <c r="FF388">
        <v>0</v>
      </c>
      <c r="FG388">
        <v>0</v>
      </c>
      <c r="FH388">
        <v>0</v>
      </c>
      <c r="FI388">
        <v>0</v>
      </c>
      <c r="FJ388">
        <v>0</v>
      </c>
      <c r="FK388">
        <v>0</v>
      </c>
      <c r="FL388">
        <v>0</v>
      </c>
      <c r="FM388">
        <v>0</v>
      </c>
      <c r="FN388">
        <v>0</v>
      </c>
      <c r="FO388">
        <v>0</v>
      </c>
      <c r="FP388">
        <v>0</v>
      </c>
      <c r="FQ388">
        <v>0</v>
      </c>
      <c r="FR388">
        <v>0</v>
      </c>
      <c r="FS388">
        <v>0</v>
      </c>
    </row>
    <row r="389" spans="1:175" x14ac:dyDescent="0.2">
      <c r="A389" t="s">
        <v>196</v>
      </c>
      <c r="B389" t="s">
        <v>202</v>
      </c>
      <c r="C389">
        <v>42185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0</v>
      </c>
      <c r="AW389">
        <v>0</v>
      </c>
      <c r="AX389">
        <v>0</v>
      </c>
      <c r="AY389">
        <v>0</v>
      </c>
      <c r="AZ389">
        <v>0</v>
      </c>
      <c r="BA389">
        <v>0</v>
      </c>
      <c r="BB389">
        <v>0</v>
      </c>
      <c r="BC389">
        <v>0</v>
      </c>
      <c r="BD389">
        <v>0</v>
      </c>
      <c r="BE389">
        <v>0</v>
      </c>
      <c r="BF389">
        <v>0</v>
      </c>
      <c r="BG389">
        <v>0</v>
      </c>
      <c r="BH389">
        <v>0</v>
      </c>
      <c r="BI389">
        <v>0</v>
      </c>
      <c r="BJ389">
        <v>0</v>
      </c>
      <c r="BK389">
        <v>0</v>
      </c>
      <c r="BL389">
        <v>0</v>
      </c>
      <c r="BM389">
        <v>0</v>
      </c>
      <c r="BN389">
        <v>0</v>
      </c>
      <c r="BO389">
        <v>0</v>
      </c>
      <c r="BP389">
        <v>0</v>
      </c>
      <c r="BQ389">
        <v>0</v>
      </c>
      <c r="BR389">
        <v>0</v>
      </c>
      <c r="BS389">
        <v>0</v>
      </c>
      <c r="BT389">
        <v>0</v>
      </c>
      <c r="BU389">
        <v>0</v>
      </c>
      <c r="BV389">
        <v>0</v>
      </c>
      <c r="BW389">
        <v>0</v>
      </c>
      <c r="BX389">
        <v>0</v>
      </c>
      <c r="BY389">
        <v>0</v>
      </c>
      <c r="BZ389">
        <v>0</v>
      </c>
      <c r="CA389">
        <v>0</v>
      </c>
      <c r="CB389">
        <v>0</v>
      </c>
      <c r="CC389">
        <v>0</v>
      </c>
      <c r="CD389">
        <v>0</v>
      </c>
      <c r="CE389">
        <v>0</v>
      </c>
      <c r="CF389">
        <v>0</v>
      </c>
      <c r="CG389">
        <v>0</v>
      </c>
      <c r="CH389">
        <v>0</v>
      </c>
      <c r="CI389">
        <v>0</v>
      </c>
      <c r="CJ389">
        <v>0</v>
      </c>
      <c r="CK389">
        <v>0</v>
      </c>
      <c r="CL389">
        <v>0</v>
      </c>
      <c r="CM389">
        <v>0</v>
      </c>
      <c r="CN389">
        <v>0</v>
      </c>
      <c r="CO389">
        <v>0</v>
      </c>
      <c r="CP389">
        <v>0</v>
      </c>
      <c r="CQ389">
        <v>0</v>
      </c>
      <c r="CR389">
        <v>0</v>
      </c>
      <c r="CS389">
        <v>0</v>
      </c>
      <c r="CT389">
        <v>0</v>
      </c>
      <c r="CU389">
        <v>0</v>
      </c>
      <c r="CV389">
        <v>0</v>
      </c>
      <c r="CW389">
        <v>0</v>
      </c>
      <c r="CX389">
        <v>0</v>
      </c>
      <c r="CY389">
        <v>0</v>
      </c>
      <c r="CZ389">
        <v>0</v>
      </c>
      <c r="DA389">
        <v>0</v>
      </c>
      <c r="DB389">
        <v>0</v>
      </c>
      <c r="DC389">
        <v>0</v>
      </c>
      <c r="DD389">
        <v>0</v>
      </c>
      <c r="DE389">
        <v>0</v>
      </c>
      <c r="DF389">
        <v>0</v>
      </c>
      <c r="DG389">
        <v>0</v>
      </c>
      <c r="DH389">
        <v>0</v>
      </c>
      <c r="DI389">
        <v>0</v>
      </c>
      <c r="DJ389">
        <v>0</v>
      </c>
      <c r="DK389">
        <v>0</v>
      </c>
      <c r="DL389">
        <v>0</v>
      </c>
      <c r="DM389">
        <v>0</v>
      </c>
      <c r="DN389">
        <v>0</v>
      </c>
      <c r="DO389">
        <v>0</v>
      </c>
      <c r="DP389">
        <v>0</v>
      </c>
      <c r="DQ389">
        <v>0</v>
      </c>
      <c r="DR389">
        <v>0</v>
      </c>
      <c r="DS389">
        <v>0</v>
      </c>
      <c r="DT389">
        <v>0</v>
      </c>
      <c r="DU389">
        <v>0</v>
      </c>
      <c r="DV389">
        <v>0</v>
      </c>
      <c r="DW389">
        <v>0</v>
      </c>
      <c r="DX389">
        <v>0</v>
      </c>
      <c r="DY389">
        <v>0</v>
      </c>
      <c r="DZ389">
        <v>0</v>
      </c>
      <c r="EA389">
        <v>0</v>
      </c>
      <c r="EB389">
        <v>0</v>
      </c>
      <c r="EC389">
        <v>0</v>
      </c>
      <c r="ED389">
        <v>0</v>
      </c>
      <c r="EE389">
        <v>0</v>
      </c>
      <c r="EF389">
        <v>0</v>
      </c>
      <c r="EG389">
        <v>0</v>
      </c>
      <c r="EH389">
        <v>0</v>
      </c>
      <c r="EI389">
        <v>0</v>
      </c>
      <c r="EJ389">
        <v>0</v>
      </c>
      <c r="EK389">
        <v>0</v>
      </c>
      <c r="EL389">
        <v>0</v>
      </c>
      <c r="EM389">
        <v>0</v>
      </c>
      <c r="EN389">
        <v>0</v>
      </c>
      <c r="EO389">
        <v>0</v>
      </c>
      <c r="EP389">
        <v>0</v>
      </c>
      <c r="EQ389">
        <v>0</v>
      </c>
      <c r="ER389">
        <v>0</v>
      </c>
      <c r="ES389">
        <v>0</v>
      </c>
      <c r="ET389">
        <v>0</v>
      </c>
      <c r="EU389">
        <v>0</v>
      </c>
      <c r="EV389">
        <v>0</v>
      </c>
      <c r="EW389">
        <v>0</v>
      </c>
      <c r="EX389">
        <v>0</v>
      </c>
      <c r="EY389">
        <v>0</v>
      </c>
      <c r="EZ389">
        <v>0</v>
      </c>
      <c r="FA389">
        <v>0</v>
      </c>
      <c r="FB389">
        <v>0</v>
      </c>
      <c r="FC389">
        <v>0</v>
      </c>
      <c r="FD389">
        <v>0</v>
      </c>
      <c r="FE389">
        <v>0</v>
      </c>
      <c r="FF389">
        <v>0</v>
      </c>
      <c r="FG389">
        <v>0</v>
      </c>
      <c r="FH389">
        <v>0</v>
      </c>
      <c r="FI389">
        <v>0</v>
      </c>
      <c r="FJ389">
        <v>0</v>
      </c>
      <c r="FK389">
        <v>0</v>
      </c>
      <c r="FL389">
        <v>0</v>
      </c>
      <c r="FM389">
        <v>0</v>
      </c>
      <c r="FN389">
        <v>0</v>
      </c>
      <c r="FO389">
        <v>0</v>
      </c>
      <c r="FP389">
        <v>0</v>
      </c>
      <c r="FQ389">
        <v>0</v>
      </c>
      <c r="FR389">
        <v>0</v>
      </c>
      <c r="FS389">
        <v>0</v>
      </c>
    </row>
    <row r="390" spans="1:175" x14ac:dyDescent="0.2">
      <c r="A390" t="s">
        <v>196</v>
      </c>
      <c r="B390" t="s">
        <v>202</v>
      </c>
      <c r="C390">
        <v>42186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0</v>
      </c>
      <c r="AU390">
        <v>0</v>
      </c>
      <c r="AV390">
        <v>0</v>
      </c>
      <c r="AW390">
        <v>0</v>
      </c>
      <c r="AX390">
        <v>0</v>
      </c>
      <c r="AY390">
        <v>0</v>
      </c>
      <c r="AZ390">
        <v>0</v>
      </c>
      <c r="BA390">
        <v>0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0</v>
      </c>
      <c r="BK390">
        <v>0</v>
      </c>
      <c r="BL390">
        <v>0</v>
      </c>
      <c r="BM390">
        <v>0</v>
      </c>
      <c r="BN390">
        <v>0</v>
      </c>
      <c r="BO390">
        <v>0</v>
      </c>
      <c r="BP390">
        <v>0</v>
      </c>
      <c r="BQ390">
        <v>0</v>
      </c>
      <c r="BR390">
        <v>0</v>
      </c>
      <c r="BS390">
        <v>0</v>
      </c>
      <c r="BT390">
        <v>0</v>
      </c>
      <c r="BU390">
        <v>0</v>
      </c>
      <c r="BV390">
        <v>0</v>
      </c>
      <c r="BW390">
        <v>0</v>
      </c>
      <c r="BX390">
        <v>0</v>
      </c>
      <c r="BY390">
        <v>0</v>
      </c>
      <c r="BZ390">
        <v>0</v>
      </c>
      <c r="CA390">
        <v>0</v>
      </c>
      <c r="CB390">
        <v>0</v>
      </c>
      <c r="CC390">
        <v>0</v>
      </c>
      <c r="CD390">
        <v>0</v>
      </c>
      <c r="CE390">
        <v>0</v>
      </c>
      <c r="CF390">
        <v>0</v>
      </c>
      <c r="CG390">
        <v>0</v>
      </c>
      <c r="CH390">
        <v>0</v>
      </c>
      <c r="CI390">
        <v>0</v>
      </c>
      <c r="CJ390">
        <v>0</v>
      </c>
      <c r="CK390">
        <v>0</v>
      </c>
      <c r="CL390">
        <v>0</v>
      </c>
      <c r="CM390">
        <v>0</v>
      </c>
      <c r="CN390">
        <v>0</v>
      </c>
      <c r="CO390">
        <v>0</v>
      </c>
      <c r="CP390">
        <v>0</v>
      </c>
      <c r="CQ390">
        <v>0</v>
      </c>
      <c r="CR390">
        <v>0</v>
      </c>
      <c r="CS390">
        <v>0</v>
      </c>
      <c r="CT390">
        <v>0</v>
      </c>
      <c r="CU390">
        <v>0</v>
      </c>
      <c r="CV390">
        <v>0</v>
      </c>
      <c r="CW390">
        <v>0</v>
      </c>
      <c r="CX390">
        <v>0</v>
      </c>
      <c r="CY390">
        <v>0</v>
      </c>
      <c r="CZ390">
        <v>0</v>
      </c>
      <c r="DA390">
        <v>0</v>
      </c>
      <c r="DB390">
        <v>0</v>
      </c>
      <c r="DC390">
        <v>0</v>
      </c>
      <c r="DD390">
        <v>0</v>
      </c>
      <c r="DE390">
        <v>0</v>
      </c>
      <c r="DF390">
        <v>0</v>
      </c>
      <c r="DG390">
        <v>0</v>
      </c>
      <c r="DH390">
        <v>0</v>
      </c>
      <c r="DI390">
        <v>0</v>
      </c>
      <c r="DJ390">
        <v>0</v>
      </c>
      <c r="DK390">
        <v>0</v>
      </c>
      <c r="DL390">
        <v>0</v>
      </c>
      <c r="DM390">
        <v>0</v>
      </c>
      <c r="DN390">
        <v>0</v>
      </c>
      <c r="DO390">
        <v>0</v>
      </c>
      <c r="DP390">
        <v>0</v>
      </c>
      <c r="DQ390">
        <v>0</v>
      </c>
      <c r="DR390">
        <v>0</v>
      </c>
      <c r="DS390">
        <v>0</v>
      </c>
      <c r="DT390">
        <v>0</v>
      </c>
      <c r="DU390">
        <v>0</v>
      </c>
      <c r="DV390">
        <v>0</v>
      </c>
      <c r="DW390">
        <v>0</v>
      </c>
      <c r="DX390">
        <v>0</v>
      </c>
      <c r="DY390">
        <v>0</v>
      </c>
      <c r="DZ390">
        <v>0</v>
      </c>
      <c r="EA390">
        <v>0</v>
      </c>
      <c r="EB390">
        <v>0</v>
      </c>
      <c r="EC390">
        <v>0</v>
      </c>
      <c r="ED390">
        <v>0</v>
      </c>
      <c r="EE390">
        <v>0</v>
      </c>
      <c r="EF390">
        <v>0</v>
      </c>
      <c r="EG390">
        <v>0</v>
      </c>
      <c r="EH390">
        <v>0</v>
      </c>
      <c r="EI390">
        <v>0</v>
      </c>
      <c r="EJ390">
        <v>0</v>
      </c>
      <c r="EK390">
        <v>0</v>
      </c>
      <c r="EL390">
        <v>0</v>
      </c>
      <c r="EM390">
        <v>0</v>
      </c>
      <c r="EN390">
        <v>0</v>
      </c>
      <c r="EO390">
        <v>0</v>
      </c>
      <c r="EP390">
        <v>0</v>
      </c>
      <c r="EQ390">
        <v>0</v>
      </c>
      <c r="ER390">
        <v>0</v>
      </c>
      <c r="ES390">
        <v>0</v>
      </c>
      <c r="ET390">
        <v>0</v>
      </c>
      <c r="EU390">
        <v>0</v>
      </c>
      <c r="EV390">
        <v>0</v>
      </c>
      <c r="EW390">
        <v>0</v>
      </c>
      <c r="EX390">
        <v>0</v>
      </c>
      <c r="EY390">
        <v>0</v>
      </c>
      <c r="EZ390">
        <v>0</v>
      </c>
      <c r="FA390">
        <v>0</v>
      </c>
      <c r="FB390">
        <v>0</v>
      </c>
      <c r="FC390">
        <v>0</v>
      </c>
      <c r="FD390">
        <v>0</v>
      </c>
      <c r="FE390">
        <v>0</v>
      </c>
      <c r="FF390">
        <v>0</v>
      </c>
      <c r="FG390">
        <v>0</v>
      </c>
      <c r="FH390">
        <v>0</v>
      </c>
      <c r="FI390">
        <v>0</v>
      </c>
      <c r="FJ390">
        <v>0</v>
      </c>
      <c r="FK390">
        <v>0</v>
      </c>
      <c r="FL390">
        <v>0</v>
      </c>
      <c r="FM390">
        <v>0</v>
      </c>
      <c r="FN390">
        <v>0</v>
      </c>
      <c r="FO390">
        <v>0</v>
      </c>
      <c r="FP390">
        <v>0</v>
      </c>
      <c r="FQ390">
        <v>0</v>
      </c>
      <c r="FR390">
        <v>0</v>
      </c>
      <c r="FS390">
        <v>0</v>
      </c>
    </row>
    <row r="391" spans="1:175" x14ac:dyDescent="0.2">
      <c r="A391" t="s">
        <v>196</v>
      </c>
      <c r="B391" t="s">
        <v>202</v>
      </c>
      <c r="C391">
        <v>42213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0</v>
      </c>
      <c r="AU391">
        <v>0</v>
      </c>
      <c r="AV391">
        <v>0</v>
      </c>
      <c r="AW391">
        <v>0</v>
      </c>
      <c r="AX391">
        <v>0</v>
      </c>
      <c r="AY391">
        <v>0</v>
      </c>
      <c r="AZ391">
        <v>0</v>
      </c>
      <c r="BA391">
        <v>0</v>
      </c>
      <c r="BB391">
        <v>0</v>
      </c>
      <c r="BC391">
        <v>0</v>
      </c>
      <c r="BD391">
        <v>0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0</v>
      </c>
      <c r="BK391">
        <v>0</v>
      </c>
      <c r="BL391">
        <v>0</v>
      </c>
      <c r="BM391">
        <v>0</v>
      </c>
      <c r="BN391">
        <v>0</v>
      </c>
      <c r="BO391">
        <v>0</v>
      </c>
      <c r="BP391">
        <v>0</v>
      </c>
      <c r="BQ391">
        <v>0</v>
      </c>
      <c r="BR391">
        <v>0</v>
      </c>
      <c r="BS391">
        <v>0</v>
      </c>
      <c r="BT391">
        <v>0</v>
      </c>
      <c r="BU391">
        <v>0</v>
      </c>
      <c r="BV391">
        <v>0</v>
      </c>
      <c r="BW391">
        <v>0</v>
      </c>
      <c r="BX391">
        <v>0</v>
      </c>
      <c r="BY391">
        <v>0</v>
      </c>
      <c r="BZ391">
        <v>0</v>
      </c>
      <c r="CA391">
        <v>0</v>
      </c>
      <c r="CB391">
        <v>0</v>
      </c>
      <c r="CC391">
        <v>0</v>
      </c>
      <c r="CD391">
        <v>0</v>
      </c>
      <c r="CE391">
        <v>0</v>
      </c>
      <c r="CF391">
        <v>0</v>
      </c>
      <c r="CG391">
        <v>0</v>
      </c>
      <c r="CH391">
        <v>0</v>
      </c>
      <c r="CI391">
        <v>0</v>
      </c>
      <c r="CJ391">
        <v>0</v>
      </c>
      <c r="CK391">
        <v>0</v>
      </c>
      <c r="CL391">
        <v>0</v>
      </c>
      <c r="CM391">
        <v>0</v>
      </c>
      <c r="CN391">
        <v>0</v>
      </c>
      <c r="CO391">
        <v>0</v>
      </c>
      <c r="CP391">
        <v>0</v>
      </c>
      <c r="CQ391">
        <v>0</v>
      </c>
      <c r="CR391">
        <v>0</v>
      </c>
      <c r="CS391">
        <v>0</v>
      </c>
      <c r="CT391">
        <v>0</v>
      </c>
      <c r="CU391">
        <v>0</v>
      </c>
      <c r="CV391">
        <v>0</v>
      </c>
      <c r="CW391">
        <v>0</v>
      </c>
      <c r="CX391">
        <v>0</v>
      </c>
      <c r="CY391">
        <v>0</v>
      </c>
      <c r="CZ391">
        <v>0</v>
      </c>
      <c r="DA391">
        <v>0</v>
      </c>
      <c r="DB391">
        <v>0</v>
      </c>
      <c r="DC391">
        <v>0</v>
      </c>
      <c r="DD391">
        <v>0</v>
      </c>
      <c r="DE391">
        <v>0</v>
      </c>
      <c r="DF391">
        <v>0</v>
      </c>
      <c r="DG391">
        <v>0</v>
      </c>
      <c r="DH391">
        <v>0</v>
      </c>
      <c r="DI391">
        <v>0</v>
      </c>
      <c r="DJ391">
        <v>0</v>
      </c>
      <c r="DK391">
        <v>0</v>
      </c>
      <c r="DL391">
        <v>0</v>
      </c>
      <c r="DM391">
        <v>0</v>
      </c>
      <c r="DN391">
        <v>0</v>
      </c>
      <c r="DO391">
        <v>0</v>
      </c>
      <c r="DP391">
        <v>0</v>
      </c>
      <c r="DQ391">
        <v>0</v>
      </c>
      <c r="DR391">
        <v>0</v>
      </c>
      <c r="DS391">
        <v>0</v>
      </c>
      <c r="DT391">
        <v>0</v>
      </c>
      <c r="DU391">
        <v>0</v>
      </c>
      <c r="DV391">
        <v>0</v>
      </c>
      <c r="DW391">
        <v>0</v>
      </c>
      <c r="DX391">
        <v>0</v>
      </c>
      <c r="DY391">
        <v>0</v>
      </c>
      <c r="DZ391">
        <v>0</v>
      </c>
      <c r="EA391">
        <v>0</v>
      </c>
      <c r="EB391">
        <v>0</v>
      </c>
      <c r="EC391">
        <v>0</v>
      </c>
      <c r="ED391">
        <v>0</v>
      </c>
      <c r="EE391">
        <v>0</v>
      </c>
      <c r="EF391">
        <v>0</v>
      </c>
      <c r="EG391">
        <v>0</v>
      </c>
      <c r="EH391">
        <v>0</v>
      </c>
      <c r="EI391">
        <v>0</v>
      </c>
      <c r="EJ391">
        <v>0</v>
      </c>
      <c r="EK391">
        <v>0</v>
      </c>
      <c r="EL391">
        <v>0</v>
      </c>
      <c r="EM391">
        <v>0</v>
      </c>
      <c r="EN391">
        <v>0</v>
      </c>
      <c r="EO391">
        <v>0</v>
      </c>
      <c r="EP391">
        <v>0</v>
      </c>
      <c r="EQ391">
        <v>0</v>
      </c>
      <c r="ER391">
        <v>0</v>
      </c>
      <c r="ES391">
        <v>0</v>
      </c>
      <c r="ET391">
        <v>0</v>
      </c>
      <c r="EU391">
        <v>0</v>
      </c>
      <c r="EV391">
        <v>0</v>
      </c>
      <c r="EW391">
        <v>0</v>
      </c>
      <c r="EX391">
        <v>0</v>
      </c>
      <c r="EY391">
        <v>0</v>
      </c>
      <c r="EZ391">
        <v>0</v>
      </c>
      <c r="FA391">
        <v>0</v>
      </c>
      <c r="FB391">
        <v>0</v>
      </c>
      <c r="FC391">
        <v>0</v>
      </c>
      <c r="FD391">
        <v>0</v>
      </c>
      <c r="FE391">
        <v>0</v>
      </c>
      <c r="FF391">
        <v>0</v>
      </c>
      <c r="FG391">
        <v>0</v>
      </c>
      <c r="FH391">
        <v>0</v>
      </c>
      <c r="FI391">
        <v>0</v>
      </c>
      <c r="FJ391">
        <v>0</v>
      </c>
      <c r="FK391">
        <v>0</v>
      </c>
      <c r="FL391">
        <v>0</v>
      </c>
      <c r="FM391">
        <v>0</v>
      </c>
      <c r="FN391">
        <v>0</v>
      </c>
      <c r="FO391">
        <v>0</v>
      </c>
      <c r="FP391">
        <v>0</v>
      </c>
      <c r="FQ391">
        <v>0</v>
      </c>
      <c r="FR391">
        <v>0</v>
      </c>
      <c r="FS391">
        <v>0</v>
      </c>
    </row>
    <row r="392" spans="1:175" x14ac:dyDescent="0.2">
      <c r="A392" t="s">
        <v>196</v>
      </c>
      <c r="B392" t="s">
        <v>202</v>
      </c>
      <c r="C392">
        <v>42214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0</v>
      </c>
      <c r="AZ392">
        <v>0</v>
      </c>
      <c r="BA392">
        <v>0</v>
      </c>
      <c r="BB392">
        <v>0</v>
      </c>
      <c r="BC392">
        <v>0</v>
      </c>
      <c r="BD392">
        <v>0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0</v>
      </c>
      <c r="BK392">
        <v>0</v>
      </c>
      <c r="BL392">
        <v>0</v>
      </c>
      <c r="BM392">
        <v>0</v>
      </c>
      <c r="BN392">
        <v>0</v>
      </c>
      <c r="BO392">
        <v>0</v>
      </c>
      <c r="BP392">
        <v>0</v>
      </c>
      <c r="BQ392">
        <v>0</v>
      </c>
      <c r="BR392">
        <v>0</v>
      </c>
      <c r="BS392">
        <v>0</v>
      </c>
      <c r="BT392">
        <v>0</v>
      </c>
      <c r="BU392">
        <v>0</v>
      </c>
      <c r="BV392">
        <v>0</v>
      </c>
      <c r="BW392">
        <v>0</v>
      </c>
      <c r="BX392">
        <v>0</v>
      </c>
      <c r="BY392">
        <v>0</v>
      </c>
      <c r="BZ392">
        <v>0</v>
      </c>
      <c r="CA392">
        <v>0</v>
      </c>
      <c r="CB392">
        <v>0</v>
      </c>
      <c r="CC392">
        <v>0</v>
      </c>
      <c r="CD392">
        <v>0</v>
      </c>
      <c r="CE392">
        <v>0</v>
      </c>
      <c r="CF392">
        <v>0</v>
      </c>
      <c r="CG392">
        <v>0</v>
      </c>
      <c r="CH392">
        <v>0</v>
      </c>
      <c r="CI392">
        <v>0</v>
      </c>
      <c r="CJ392">
        <v>0</v>
      </c>
      <c r="CK392">
        <v>0</v>
      </c>
      <c r="CL392">
        <v>0</v>
      </c>
      <c r="CM392">
        <v>0</v>
      </c>
      <c r="CN392">
        <v>0</v>
      </c>
      <c r="CO392">
        <v>0</v>
      </c>
      <c r="CP392">
        <v>0</v>
      </c>
      <c r="CQ392">
        <v>0</v>
      </c>
      <c r="CR392">
        <v>0</v>
      </c>
      <c r="CS392">
        <v>0</v>
      </c>
      <c r="CT392">
        <v>0</v>
      </c>
      <c r="CU392">
        <v>0</v>
      </c>
      <c r="CV392">
        <v>0</v>
      </c>
      <c r="CW392">
        <v>0</v>
      </c>
      <c r="CX392">
        <v>0</v>
      </c>
      <c r="CY392">
        <v>0</v>
      </c>
      <c r="CZ392">
        <v>0</v>
      </c>
      <c r="DA392">
        <v>0</v>
      </c>
      <c r="DB392">
        <v>0</v>
      </c>
      <c r="DC392">
        <v>0</v>
      </c>
      <c r="DD392">
        <v>0</v>
      </c>
      <c r="DE392">
        <v>0</v>
      </c>
      <c r="DF392">
        <v>0</v>
      </c>
      <c r="DG392">
        <v>0</v>
      </c>
      <c r="DH392">
        <v>0</v>
      </c>
      <c r="DI392">
        <v>0</v>
      </c>
      <c r="DJ392">
        <v>0</v>
      </c>
      <c r="DK392">
        <v>0</v>
      </c>
      <c r="DL392">
        <v>0</v>
      </c>
      <c r="DM392">
        <v>0</v>
      </c>
      <c r="DN392">
        <v>0</v>
      </c>
      <c r="DO392">
        <v>0</v>
      </c>
      <c r="DP392">
        <v>0</v>
      </c>
      <c r="DQ392">
        <v>0</v>
      </c>
      <c r="DR392">
        <v>0</v>
      </c>
      <c r="DS392">
        <v>0</v>
      </c>
      <c r="DT392">
        <v>0</v>
      </c>
      <c r="DU392">
        <v>0</v>
      </c>
      <c r="DV392">
        <v>0</v>
      </c>
      <c r="DW392">
        <v>0</v>
      </c>
      <c r="DX392">
        <v>0</v>
      </c>
      <c r="DY392">
        <v>0</v>
      </c>
      <c r="DZ392">
        <v>0</v>
      </c>
      <c r="EA392">
        <v>0</v>
      </c>
      <c r="EB392">
        <v>0</v>
      </c>
      <c r="EC392">
        <v>0</v>
      </c>
      <c r="ED392">
        <v>0</v>
      </c>
      <c r="EE392">
        <v>0</v>
      </c>
      <c r="EF392">
        <v>0</v>
      </c>
      <c r="EG392">
        <v>0</v>
      </c>
      <c r="EH392">
        <v>0</v>
      </c>
      <c r="EI392">
        <v>0</v>
      </c>
      <c r="EJ392">
        <v>0</v>
      </c>
      <c r="EK392">
        <v>0</v>
      </c>
      <c r="EL392">
        <v>0</v>
      </c>
      <c r="EM392">
        <v>0</v>
      </c>
      <c r="EN392">
        <v>0</v>
      </c>
      <c r="EO392">
        <v>0</v>
      </c>
      <c r="EP392">
        <v>0</v>
      </c>
      <c r="EQ392">
        <v>0</v>
      </c>
      <c r="ER392">
        <v>0</v>
      </c>
      <c r="ES392">
        <v>0</v>
      </c>
      <c r="ET392">
        <v>0</v>
      </c>
      <c r="EU392">
        <v>0</v>
      </c>
      <c r="EV392">
        <v>0</v>
      </c>
      <c r="EW392">
        <v>0</v>
      </c>
      <c r="EX392">
        <v>0</v>
      </c>
      <c r="EY392">
        <v>0</v>
      </c>
      <c r="EZ392">
        <v>0</v>
      </c>
      <c r="FA392">
        <v>0</v>
      </c>
      <c r="FB392">
        <v>0</v>
      </c>
      <c r="FC392">
        <v>0</v>
      </c>
      <c r="FD392">
        <v>0</v>
      </c>
      <c r="FE392">
        <v>0</v>
      </c>
      <c r="FF392">
        <v>0</v>
      </c>
      <c r="FG392">
        <v>0</v>
      </c>
      <c r="FH392">
        <v>0</v>
      </c>
      <c r="FI392">
        <v>0</v>
      </c>
      <c r="FJ392">
        <v>0</v>
      </c>
      <c r="FK392">
        <v>0</v>
      </c>
      <c r="FL392">
        <v>0</v>
      </c>
      <c r="FM392">
        <v>0</v>
      </c>
      <c r="FN392">
        <v>0</v>
      </c>
      <c r="FO392">
        <v>0</v>
      </c>
      <c r="FP392">
        <v>0</v>
      </c>
      <c r="FQ392">
        <v>0</v>
      </c>
      <c r="FR392">
        <v>0</v>
      </c>
      <c r="FS392">
        <v>0</v>
      </c>
    </row>
    <row r="393" spans="1:175" x14ac:dyDescent="0.2">
      <c r="A393" t="s">
        <v>196</v>
      </c>
      <c r="B393" t="s">
        <v>202</v>
      </c>
      <c r="C393">
        <v>42233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0</v>
      </c>
      <c r="AU393">
        <v>0</v>
      </c>
      <c r="AV393">
        <v>0</v>
      </c>
      <c r="AW393">
        <v>0</v>
      </c>
      <c r="AX393">
        <v>0</v>
      </c>
      <c r="AY393">
        <v>0</v>
      </c>
      <c r="AZ393">
        <v>0</v>
      </c>
      <c r="BA393">
        <v>0</v>
      </c>
      <c r="BB393">
        <v>0</v>
      </c>
      <c r="BC393">
        <v>0</v>
      </c>
      <c r="BD393">
        <v>0</v>
      </c>
      <c r="BE393">
        <v>0</v>
      </c>
      <c r="BF393">
        <v>0</v>
      </c>
      <c r="BG393">
        <v>0</v>
      </c>
      <c r="BH393">
        <v>0</v>
      </c>
      <c r="BI393">
        <v>0</v>
      </c>
      <c r="BJ393">
        <v>0</v>
      </c>
      <c r="BK393">
        <v>0</v>
      </c>
      <c r="BL393">
        <v>0</v>
      </c>
      <c r="BM393">
        <v>0</v>
      </c>
      <c r="BN393">
        <v>0</v>
      </c>
      <c r="BO393">
        <v>0</v>
      </c>
      <c r="BP393">
        <v>0</v>
      </c>
      <c r="BQ393">
        <v>0</v>
      </c>
      <c r="BR393">
        <v>0</v>
      </c>
      <c r="BS393">
        <v>0</v>
      </c>
      <c r="BT393">
        <v>0</v>
      </c>
      <c r="BU393">
        <v>0</v>
      </c>
      <c r="BV393">
        <v>0</v>
      </c>
      <c r="BW393">
        <v>0</v>
      </c>
      <c r="BX393">
        <v>0</v>
      </c>
      <c r="BY393">
        <v>0</v>
      </c>
      <c r="BZ393">
        <v>0</v>
      </c>
      <c r="CA393">
        <v>0</v>
      </c>
      <c r="CB393">
        <v>0</v>
      </c>
      <c r="CC393">
        <v>0</v>
      </c>
      <c r="CD393">
        <v>0</v>
      </c>
      <c r="CE393">
        <v>0</v>
      </c>
      <c r="CF393">
        <v>0</v>
      </c>
      <c r="CG393">
        <v>0</v>
      </c>
      <c r="CH393">
        <v>0</v>
      </c>
      <c r="CI393">
        <v>0</v>
      </c>
      <c r="CJ393">
        <v>0</v>
      </c>
      <c r="CK393">
        <v>0</v>
      </c>
      <c r="CL393">
        <v>0</v>
      </c>
      <c r="CM393">
        <v>0</v>
      </c>
      <c r="CN393">
        <v>0</v>
      </c>
      <c r="CO393">
        <v>0</v>
      </c>
      <c r="CP393">
        <v>0</v>
      </c>
      <c r="CQ393">
        <v>0</v>
      </c>
      <c r="CR393">
        <v>0</v>
      </c>
      <c r="CS393">
        <v>0</v>
      </c>
      <c r="CT393">
        <v>0</v>
      </c>
      <c r="CU393">
        <v>0</v>
      </c>
      <c r="CV393">
        <v>0</v>
      </c>
      <c r="CW393">
        <v>0</v>
      </c>
      <c r="CX393">
        <v>0</v>
      </c>
      <c r="CY393">
        <v>0</v>
      </c>
      <c r="CZ393">
        <v>0</v>
      </c>
      <c r="DA393">
        <v>0</v>
      </c>
      <c r="DB393">
        <v>0</v>
      </c>
      <c r="DC393">
        <v>0</v>
      </c>
      <c r="DD393">
        <v>0</v>
      </c>
      <c r="DE393">
        <v>0</v>
      </c>
      <c r="DF393">
        <v>0</v>
      </c>
      <c r="DG393">
        <v>0</v>
      </c>
      <c r="DH393">
        <v>0</v>
      </c>
      <c r="DI393">
        <v>0</v>
      </c>
      <c r="DJ393">
        <v>0</v>
      </c>
      <c r="DK393">
        <v>0</v>
      </c>
      <c r="DL393">
        <v>0</v>
      </c>
      <c r="DM393">
        <v>0</v>
      </c>
      <c r="DN393">
        <v>0</v>
      </c>
      <c r="DO393">
        <v>0</v>
      </c>
      <c r="DP393">
        <v>0</v>
      </c>
      <c r="DQ393">
        <v>0</v>
      </c>
      <c r="DR393">
        <v>0</v>
      </c>
      <c r="DS393">
        <v>0</v>
      </c>
      <c r="DT393">
        <v>0</v>
      </c>
      <c r="DU393">
        <v>0</v>
      </c>
      <c r="DV393">
        <v>0</v>
      </c>
      <c r="DW393">
        <v>0</v>
      </c>
      <c r="DX393">
        <v>0</v>
      </c>
      <c r="DY393">
        <v>0</v>
      </c>
      <c r="DZ393">
        <v>0</v>
      </c>
      <c r="EA393">
        <v>0</v>
      </c>
      <c r="EB393">
        <v>0</v>
      </c>
      <c r="EC393">
        <v>0</v>
      </c>
      <c r="ED393">
        <v>0</v>
      </c>
      <c r="EE393">
        <v>0</v>
      </c>
      <c r="EF393">
        <v>0</v>
      </c>
      <c r="EG393">
        <v>0</v>
      </c>
      <c r="EH393">
        <v>0</v>
      </c>
      <c r="EI393">
        <v>0</v>
      </c>
      <c r="EJ393">
        <v>0</v>
      </c>
      <c r="EK393">
        <v>0</v>
      </c>
      <c r="EL393">
        <v>0</v>
      </c>
      <c r="EM393">
        <v>0</v>
      </c>
      <c r="EN393">
        <v>0</v>
      </c>
      <c r="EO393">
        <v>0</v>
      </c>
      <c r="EP393">
        <v>0</v>
      </c>
      <c r="EQ393">
        <v>0</v>
      </c>
      <c r="ER393">
        <v>0</v>
      </c>
      <c r="ES393">
        <v>0</v>
      </c>
      <c r="ET393">
        <v>0</v>
      </c>
      <c r="EU393">
        <v>0</v>
      </c>
      <c r="EV393">
        <v>0</v>
      </c>
      <c r="EW393">
        <v>0</v>
      </c>
      <c r="EX393">
        <v>0</v>
      </c>
      <c r="EY393">
        <v>0</v>
      </c>
      <c r="EZ393">
        <v>0</v>
      </c>
      <c r="FA393">
        <v>0</v>
      </c>
      <c r="FB393">
        <v>0</v>
      </c>
      <c r="FC393">
        <v>0</v>
      </c>
      <c r="FD393">
        <v>0</v>
      </c>
      <c r="FE393">
        <v>0</v>
      </c>
      <c r="FF393">
        <v>0</v>
      </c>
      <c r="FG393">
        <v>0</v>
      </c>
      <c r="FH393">
        <v>0</v>
      </c>
      <c r="FI393">
        <v>0</v>
      </c>
      <c r="FJ393">
        <v>0</v>
      </c>
      <c r="FK393">
        <v>0</v>
      </c>
      <c r="FL393">
        <v>0</v>
      </c>
      <c r="FM393">
        <v>0</v>
      </c>
      <c r="FN393">
        <v>0</v>
      </c>
      <c r="FO393">
        <v>0</v>
      </c>
      <c r="FP393">
        <v>0</v>
      </c>
      <c r="FQ393">
        <v>0</v>
      </c>
      <c r="FR393">
        <v>0</v>
      </c>
      <c r="FS393">
        <v>0</v>
      </c>
    </row>
    <row r="394" spans="1:175" x14ac:dyDescent="0.2">
      <c r="A394" t="s">
        <v>196</v>
      </c>
      <c r="B394" t="s">
        <v>202</v>
      </c>
      <c r="C394">
        <v>42234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0</v>
      </c>
      <c r="AU394">
        <v>0</v>
      </c>
      <c r="AV394">
        <v>0</v>
      </c>
      <c r="AW394">
        <v>0</v>
      </c>
      <c r="AX394">
        <v>0</v>
      </c>
      <c r="AY394">
        <v>0</v>
      </c>
      <c r="AZ394">
        <v>0</v>
      </c>
      <c r="BA394">
        <v>0</v>
      </c>
      <c r="BB394">
        <v>0</v>
      </c>
      <c r="BC394">
        <v>0</v>
      </c>
      <c r="BD394">
        <v>0</v>
      </c>
      <c r="BE394">
        <v>0</v>
      </c>
      <c r="BF394">
        <v>0</v>
      </c>
      <c r="BG394">
        <v>0</v>
      </c>
      <c r="BH394">
        <v>0</v>
      </c>
      <c r="BI394">
        <v>0</v>
      </c>
      <c r="BJ394">
        <v>0</v>
      </c>
      <c r="BK394">
        <v>0</v>
      </c>
      <c r="BL394">
        <v>0</v>
      </c>
      <c r="BM394">
        <v>0</v>
      </c>
      <c r="BN394">
        <v>0</v>
      </c>
      <c r="BO394">
        <v>0</v>
      </c>
      <c r="BP394">
        <v>0</v>
      </c>
      <c r="BQ394">
        <v>0</v>
      </c>
      <c r="BR394">
        <v>0</v>
      </c>
      <c r="BS394">
        <v>0</v>
      </c>
      <c r="BT394">
        <v>0</v>
      </c>
      <c r="BU394">
        <v>0</v>
      </c>
      <c r="BV394">
        <v>0</v>
      </c>
      <c r="BW394">
        <v>0</v>
      </c>
      <c r="BX394">
        <v>0</v>
      </c>
      <c r="BY394">
        <v>0</v>
      </c>
      <c r="BZ394">
        <v>0</v>
      </c>
      <c r="CA394">
        <v>0</v>
      </c>
      <c r="CB394">
        <v>0</v>
      </c>
      <c r="CC394">
        <v>0</v>
      </c>
      <c r="CD394">
        <v>0</v>
      </c>
      <c r="CE394">
        <v>0</v>
      </c>
      <c r="CF394">
        <v>0</v>
      </c>
      <c r="CG394">
        <v>0</v>
      </c>
      <c r="CH394">
        <v>0</v>
      </c>
      <c r="CI394">
        <v>0</v>
      </c>
      <c r="CJ394">
        <v>0</v>
      </c>
      <c r="CK394">
        <v>0</v>
      </c>
      <c r="CL394">
        <v>0</v>
      </c>
      <c r="CM394">
        <v>0</v>
      </c>
      <c r="CN394">
        <v>0</v>
      </c>
      <c r="CO394">
        <v>0</v>
      </c>
      <c r="CP394">
        <v>0</v>
      </c>
      <c r="CQ394">
        <v>0</v>
      </c>
      <c r="CR394">
        <v>0</v>
      </c>
      <c r="CS394">
        <v>0</v>
      </c>
      <c r="CT394">
        <v>0</v>
      </c>
      <c r="CU394">
        <v>0</v>
      </c>
      <c r="CV394">
        <v>0</v>
      </c>
      <c r="CW394">
        <v>0</v>
      </c>
      <c r="CX394">
        <v>0</v>
      </c>
      <c r="CY394">
        <v>0</v>
      </c>
      <c r="CZ394">
        <v>0</v>
      </c>
      <c r="DA394">
        <v>0</v>
      </c>
      <c r="DB394">
        <v>0</v>
      </c>
      <c r="DC394">
        <v>0</v>
      </c>
      <c r="DD394">
        <v>0</v>
      </c>
      <c r="DE394">
        <v>0</v>
      </c>
      <c r="DF394">
        <v>0</v>
      </c>
      <c r="DG394">
        <v>0</v>
      </c>
      <c r="DH394">
        <v>0</v>
      </c>
      <c r="DI394">
        <v>0</v>
      </c>
      <c r="DJ394">
        <v>0</v>
      </c>
      <c r="DK394">
        <v>0</v>
      </c>
      <c r="DL394">
        <v>0</v>
      </c>
      <c r="DM394">
        <v>0</v>
      </c>
      <c r="DN394">
        <v>0</v>
      </c>
      <c r="DO394">
        <v>0</v>
      </c>
      <c r="DP394">
        <v>0</v>
      </c>
      <c r="DQ394">
        <v>0</v>
      </c>
      <c r="DR394">
        <v>0</v>
      </c>
      <c r="DS394">
        <v>0</v>
      </c>
      <c r="DT394">
        <v>0</v>
      </c>
      <c r="DU394">
        <v>0</v>
      </c>
      <c r="DV394">
        <v>0</v>
      </c>
      <c r="DW394">
        <v>0</v>
      </c>
      <c r="DX394">
        <v>0</v>
      </c>
      <c r="DY394">
        <v>0</v>
      </c>
      <c r="DZ394">
        <v>0</v>
      </c>
      <c r="EA394">
        <v>0</v>
      </c>
      <c r="EB394">
        <v>0</v>
      </c>
      <c r="EC394">
        <v>0</v>
      </c>
      <c r="ED394">
        <v>0</v>
      </c>
      <c r="EE394">
        <v>0</v>
      </c>
      <c r="EF394">
        <v>0</v>
      </c>
      <c r="EG394">
        <v>0</v>
      </c>
      <c r="EH394">
        <v>0</v>
      </c>
      <c r="EI394">
        <v>0</v>
      </c>
      <c r="EJ394">
        <v>0</v>
      </c>
      <c r="EK394">
        <v>0</v>
      </c>
      <c r="EL394">
        <v>0</v>
      </c>
      <c r="EM394">
        <v>0</v>
      </c>
      <c r="EN394">
        <v>0</v>
      </c>
      <c r="EO394">
        <v>0</v>
      </c>
      <c r="EP394">
        <v>0</v>
      </c>
      <c r="EQ394">
        <v>0</v>
      </c>
      <c r="ER394">
        <v>0</v>
      </c>
      <c r="ES394">
        <v>0</v>
      </c>
      <c r="ET394">
        <v>0</v>
      </c>
      <c r="EU394">
        <v>0</v>
      </c>
      <c r="EV394">
        <v>0</v>
      </c>
      <c r="EW394">
        <v>0</v>
      </c>
      <c r="EX394">
        <v>0</v>
      </c>
      <c r="EY394">
        <v>0</v>
      </c>
      <c r="EZ394">
        <v>0</v>
      </c>
      <c r="FA394">
        <v>0</v>
      </c>
      <c r="FB394">
        <v>0</v>
      </c>
      <c r="FC394">
        <v>0</v>
      </c>
      <c r="FD394">
        <v>0</v>
      </c>
      <c r="FE394">
        <v>0</v>
      </c>
      <c r="FF394">
        <v>0</v>
      </c>
      <c r="FG394">
        <v>0</v>
      </c>
      <c r="FH394">
        <v>0</v>
      </c>
      <c r="FI394">
        <v>0</v>
      </c>
      <c r="FJ394">
        <v>0</v>
      </c>
      <c r="FK394">
        <v>0</v>
      </c>
      <c r="FL394">
        <v>0</v>
      </c>
      <c r="FM394">
        <v>0</v>
      </c>
      <c r="FN394">
        <v>0</v>
      </c>
      <c r="FO394">
        <v>0</v>
      </c>
      <c r="FP394">
        <v>0</v>
      </c>
      <c r="FQ394">
        <v>0</v>
      </c>
      <c r="FR394">
        <v>0</v>
      </c>
      <c r="FS394">
        <v>0</v>
      </c>
    </row>
    <row r="395" spans="1:175" x14ac:dyDescent="0.2">
      <c r="A395" t="s">
        <v>196</v>
      </c>
      <c r="B395" t="s">
        <v>202</v>
      </c>
      <c r="C395">
        <v>42242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0</v>
      </c>
      <c r="AX395">
        <v>0</v>
      </c>
      <c r="AY395">
        <v>0</v>
      </c>
      <c r="AZ395">
        <v>0</v>
      </c>
      <c r="BA395">
        <v>0</v>
      </c>
      <c r="BB395">
        <v>0</v>
      </c>
      <c r="BC395">
        <v>0</v>
      </c>
      <c r="BD395">
        <v>0</v>
      </c>
      <c r="BE395">
        <v>0</v>
      </c>
      <c r="BF395">
        <v>0</v>
      </c>
      <c r="BG395">
        <v>0</v>
      </c>
      <c r="BH395">
        <v>0</v>
      </c>
      <c r="BI395">
        <v>0</v>
      </c>
      <c r="BJ395">
        <v>0</v>
      </c>
      <c r="BK395">
        <v>0</v>
      </c>
      <c r="BL395">
        <v>0</v>
      </c>
      <c r="BM395">
        <v>0</v>
      </c>
      <c r="BN395">
        <v>0</v>
      </c>
      <c r="BO395">
        <v>0</v>
      </c>
      <c r="BP395">
        <v>0</v>
      </c>
      <c r="BQ395">
        <v>0</v>
      </c>
      <c r="BR395">
        <v>0</v>
      </c>
      <c r="BS395">
        <v>0</v>
      </c>
      <c r="BT395">
        <v>0</v>
      </c>
      <c r="BU395">
        <v>0</v>
      </c>
      <c r="BV395">
        <v>0</v>
      </c>
      <c r="BW395">
        <v>0</v>
      </c>
      <c r="BX395">
        <v>0</v>
      </c>
      <c r="BY395">
        <v>0</v>
      </c>
      <c r="BZ395">
        <v>0</v>
      </c>
      <c r="CA395">
        <v>0</v>
      </c>
      <c r="CB395">
        <v>0</v>
      </c>
      <c r="CC395">
        <v>0</v>
      </c>
      <c r="CD395">
        <v>0</v>
      </c>
      <c r="CE395">
        <v>0</v>
      </c>
      <c r="CF395">
        <v>0</v>
      </c>
      <c r="CG395">
        <v>0</v>
      </c>
      <c r="CH395">
        <v>0</v>
      </c>
      <c r="CI395">
        <v>0</v>
      </c>
      <c r="CJ395">
        <v>0</v>
      </c>
      <c r="CK395">
        <v>0</v>
      </c>
      <c r="CL395">
        <v>0</v>
      </c>
      <c r="CM395">
        <v>0</v>
      </c>
      <c r="CN395">
        <v>0</v>
      </c>
      <c r="CO395">
        <v>0</v>
      </c>
      <c r="CP395">
        <v>0</v>
      </c>
      <c r="CQ395">
        <v>0</v>
      </c>
      <c r="CR395">
        <v>0</v>
      </c>
      <c r="CS395">
        <v>0</v>
      </c>
      <c r="CT395">
        <v>0</v>
      </c>
      <c r="CU395">
        <v>0</v>
      </c>
      <c r="CV395">
        <v>0</v>
      </c>
      <c r="CW395">
        <v>0</v>
      </c>
      <c r="CX395">
        <v>0</v>
      </c>
      <c r="CY395">
        <v>0</v>
      </c>
      <c r="CZ395">
        <v>0</v>
      </c>
      <c r="DA395">
        <v>0</v>
      </c>
      <c r="DB395">
        <v>0</v>
      </c>
      <c r="DC395">
        <v>0</v>
      </c>
      <c r="DD395">
        <v>0</v>
      </c>
      <c r="DE395">
        <v>0</v>
      </c>
      <c r="DF395">
        <v>0</v>
      </c>
      <c r="DG395">
        <v>0</v>
      </c>
      <c r="DH395">
        <v>0</v>
      </c>
      <c r="DI395">
        <v>0</v>
      </c>
      <c r="DJ395">
        <v>0</v>
      </c>
      <c r="DK395">
        <v>0</v>
      </c>
      <c r="DL395">
        <v>0</v>
      </c>
      <c r="DM395">
        <v>0</v>
      </c>
      <c r="DN395">
        <v>0</v>
      </c>
      <c r="DO395">
        <v>0</v>
      </c>
      <c r="DP395">
        <v>0</v>
      </c>
      <c r="DQ395">
        <v>0</v>
      </c>
      <c r="DR395">
        <v>0</v>
      </c>
      <c r="DS395">
        <v>0</v>
      </c>
      <c r="DT395">
        <v>0</v>
      </c>
      <c r="DU395">
        <v>0</v>
      </c>
      <c r="DV395">
        <v>0</v>
      </c>
      <c r="DW395">
        <v>0</v>
      </c>
      <c r="DX395">
        <v>0</v>
      </c>
      <c r="DY395">
        <v>0</v>
      </c>
      <c r="DZ395">
        <v>0</v>
      </c>
      <c r="EA395">
        <v>0</v>
      </c>
      <c r="EB395">
        <v>0</v>
      </c>
      <c r="EC395">
        <v>0</v>
      </c>
      <c r="ED395">
        <v>0</v>
      </c>
      <c r="EE395">
        <v>0</v>
      </c>
      <c r="EF395">
        <v>0</v>
      </c>
      <c r="EG395">
        <v>0</v>
      </c>
      <c r="EH395">
        <v>0</v>
      </c>
      <c r="EI395">
        <v>0</v>
      </c>
      <c r="EJ395">
        <v>0</v>
      </c>
      <c r="EK395">
        <v>0</v>
      </c>
      <c r="EL395">
        <v>0</v>
      </c>
      <c r="EM395">
        <v>0</v>
      </c>
      <c r="EN395">
        <v>0</v>
      </c>
      <c r="EO395">
        <v>0</v>
      </c>
      <c r="EP395">
        <v>0</v>
      </c>
      <c r="EQ395">
        <v>0</v>
      </c>
      <c r="ER395">
        <v>0</v>
      </c>
      <c r="ES395">
        <v>0</v>
      </c>
      <c r="ET395">
        <v>0</v>
      </c>
      <c r="EU395">
        <v>0</v>
      </c>
      <c r="EV395">
        <v>0</v>
      </c>
      <c r="EW395">
        <v>0</v>
      </c>
      <c r="EX395">
        <v>0</v>
      </c>
      <c r="EY395">
        <v>0</v>
      </c>
      <c r="EZ395">
        <v>0</v>
      </c>
      <c r="FA395">
        <v>0</v>
      </c>
      <c r="FB395">
        <v>0</v>
      </c>
      <c r="FC395">
        <v>0</v>
      </c>
      <c r="FD395">
        <v>0</v>
      </c>
      <c r="FE395">
        <v>0</v>
      </c>
      <c r="FF395">
        <v>0</v>
      </c>
      <c r="FG395">
        <v>0</v>
      </c>
      <c r="FH395">
        <v>0</v>
      </c>
      <c r="FI395">
        <v>0</v>
      </c>
      <c r="FJ395">
        <v>0</v>
      </c>
      <c r="FK395">
        <v>0</v>
      </c>
      <c r="FL395">
        <v>0</v>
      </c>
      <c r="FM395">
        <v>0</v>
      </c>
      <c r="FN395">
        <v>0</v>
      </c>
      <c r="FO395">
        <v>0</v>
      </c>
      <c r="FP395">
        <v>0</v>
      </c>
      <c r="FQ395">
        <v>0</v>
      </c>
      <c r="FR395">
        <v>0</v>
      </c>
      <c r="FS395">
        <v>0</v>
      </c>
    </row>
    <row r="396" spans="1:175" x14ac:dyDescent="0.2">
      <c r="A396" t="s">
        <v>196</v>
      </c>
      <c r="B396" t="s">
        <v>202</v>
      </c>
      <c r="C396">
        <v>42243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0</v>
      </c>
      <c r="AX396">
        <v>0</v>
      </c>
      <c r="AY396">
        <v>0</v>
      </c>
      <c r="AZ396">
        <v>0</v>
      </c>
      <c r="BA396">
        <v>0</v>
      </c>
      <c r="BB396">
        <v>0</v>
      </c>
      <c r="BC396">
        <v>0</v>
      </c>
      <c r="BD396">
        <v>0</v>
      </c>
      <c r="BE396">
        <v>0</v>
      </c>
      <c r="BF396">
        <v>0</v>
      </c>
      <c r="BG396">
        <v>0</v>
      </c>
      <c r="BH396">
        <v>0</v>
      </c>
      <c r="BI396">
        <v>0</v>
      </c>
      <c r="BJ396">
        <v>0</v>
      </c>
      <c r="BK396">
        <v>0</v>
      </c>
      <c r="BL396">
        <v>0</v>
      </c>
      <c r="BM396">
        <v>0</v>
      </c>
      <c r="BN396">
        <v>0</v>
      </c>
      <c r="BO396">
        <v>0</v>
      </c>
      <c r="BP396">
        <v>0</v>
      </c>
      <c r="BQ396">
        <v>0</v>
      </c>
      <c r="BR396">
        <v>0</v>
      </c>
      <c r="BS396">
        <v>0</v>
      </c>
      <c r="BT396">
        <v>0</v>
      </c>
      <c r="BU396">
        <v>0</v>
      </c>
      <c r="BV396">
        <v>0</v>
      </c>
      <c r="BW396">
        <v>0</v>
      </c>
      <c r="BX396">
        <v>0</v>
      </c>
      <c r="BY396">
        <v>0</v>
      </c>
      <c r="BZ396">
        <v>0</v>
      </c>
      <c r="CA396">
        <v>0</v>
      </c>
      <c r="CB396">
        <v>0</v>
      </c>
      <c r="CC396">
        <v>0</v>
      </c>
      <c r="CD396">
        <v>0</v>
      </c>
      <c r="CE396">
        <v>0</v>
      </c>
      <c r="CF396">
        <v>0</v>
      </c>
      <c r="CG396">
        <v>0</v>
      </c>
      <c r="CH396">
        <v>0</v>
      </c>
      <c r="CI396">
        <v>0</v>
      </c>
      <c r="CJ396">
        <v>0</v>
      </c>
      <c r="CK396">
        <v>0</v>
      </c>
      <c r="CL396">
        <v>0</v>
      </c>
      <c r="CM396">
        <v>0</v>
      </c>
      <c r="CN396">
        <v>0</v>
      </c>
      <c r="CO396">
        <v>0</v>
      </c>
      <c r="CP396">
        <v>0</v>
      </c>
      <c r="CQ396">
        <v>0</v>
      </c>
      <c r="CR396">
        <v>0</v>
      </c>
      <c r="CS396">
        <v>0</v>
      </c>
      <c r="CT396">
        <v>0</v>
      </c>
      <c r="CU396">
        <v>0</v>
      </c>
      <c r="CV396">
        <v>0</v>
      </c>
      <c r="CW396">
        <v>0</v>
      </c>
      <c r="CX396">
        <v>0</v>
      </c>
      <c r="CY396">
        <v>0</v>
      </c>
      <c r="CZ396">
        <v>0</v>
      </c>
      <c r="DA396">
        <v>0</v>
      </c>
      <c r="DB396">
        <v>0</v>
      </c>
      <c r="DC396">
        <v>0</v>
      </c>
      <c r="DD396">
        <v>0</v>
      </c>
      <c r="DE396">
        <v>0</v>
      </c>
      <c r="DF396">
        <v>0</v>
      </c>
      <c r="DG396">
        <v>0</v>
      </c>
      <c r="DH396">
        <v>0</v>
      </c>
      <c r="DI396">
        <v>0</v>
      </c>
      <c r="DJ396">
        <v>0</v>
      </c>
      <c r="DK396">
        <v>0</v>
      </c>
      <c r="DL396">
        <v>0</v>
      </c>
      <c r="DM396">
        <v>0</v>
      </c>
      <c r="DN396">
        <v>0</v>
      </c>
      <c r="DO396">
        <v>0</v>
      </c>
      <c r="DP396">
        <v>0</v>
      </c>
      <c r="DQ396">
        <v>0</v>
      </c>
      <c r="DR396">
        <v>0</v>
      </c>
      <c r="DS396">
        <v>0</v>
      </c>
      <c r="DT396">
        <v>0</v>
      </c>
      <c r="DU396">
        <v>0</v>
      </c>
      <c r="DV396">
        <v>0</v>
      </c>
      <c r="DW396">
        <v>0</v>
      </c>
      <c r="DX396">
        <v>0</v>
      </c>
      <c r="DY396">
        <v>0</v>
      </c>
      <c r="DZ396">
        <v>0</v>
      </c>
      <c r="EA396">
        <v>0</v>
      </c>
      <c r="EB396">
        <v>0</v>
      </c>
      <c r="EC396">
        <v>0</v>
      </c>
      <c r="ED396">
        <v>0</v>
      </c>
      <c r="EE396">
        <v>0</v>
      </c>
      <c r="EF396">
        <v>0</v>
      </c>
      <c r="EG396">
        <v>0</v>
      </c>
      <c r="EH396">
        <v>0</v>
      </c>
      <c r="EI396">
        <v>0</v>
      </c>
      <c r="EJ396">
        <v>0</v>
      </c>
      <c r="EK396">
        <v>0</v>
      </c>
      <c r="EL396">
        <v>0</v>
      </c>
      <c r="EM396">
        <v>0</v>
      </c>
      <c r="EN396">
        <v>0</v>
      </c>
      <c r="EO396">
        <v>0</v>
      </c>
      <c r="EP396">
        <v>0</v>
      </c>
      <c r="EQ396">
        <v>0</v>
      </c>
      <c r="ER396">
        <v>0</v>
      </c>
      <c r="ES396">
        <v>0</v>
      </c>
      <c r="ET396">
        <v>0</v>
      </c>
      <c r="EU396">
        <v>0</v>
      </c>
      <c r="EV396">
        <v>0</v>
      </c>
      <c r="EW396">
        <v>0</v>
      </c>
      <c r="EX396">
        <v>0</v>
      </c>
      <c r="EY396">
        <v>0</v>
      </c>
      <c r="EZ396">
        <v>0</v>
      </c>
      <c r="FA396">
        <v>0</v>
      </c>
      <c r="FB396">
        <v>0</v>
      </c>
      <c r="FC396">
        <v>0</v>
      </c>
      <c r="FD396">
        <v>0</v>
      </c>
      <c r="FE396">
        <v>0</v>
      </c>
      <c r="FF396">
        <v>0</v>
      </c>
      <c r="FG396">
        <v>0</v>
      </c>
      <c r="FH396">
        <v>0</v>
      </c>
      <c r="FI396">
        <v>0</v>
      </c>
      <c r="FJ396">
        <v>0</v>
      </c>
      <c r="FK396">
        <v>0</v>
      </c>
      <c r="FL396">
        <v>0</v>
      </c>
      <c r="FM396">
        <v>0</v>
      </c>
      <c r="FN396">
        <v>0</v>
      </c>
      <c r="FO396">
        <v>0</v>
      </c>
      <c r="FP396">
        <v>0</v>
      </c>
      <c r="FQ396">
        <v>0</v>
      </c>
      <c r="FR396">
        <v>0</v>
      </c>
      <c r="FS396">
        <v>0</v>
      </c>
    </row>
    <row r="397" spans="1:175" x14ac:dyDescent="0.2">
      <c r="A397" t="s">
        <v>196</v>
      </c>
      <c r="B397" t="s">
        <v>202</v>
      </c>
      <c r="C397">
        <v>42244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0</v>
      </c>
      <c r="AX397">
        <v>0</v>
      </c>
      <c r="AY397">
        <v>0</v>
      </c>
      <c r="AZ397">
        <v>0</v>
      </c>
      <c r="BA397">
        <v>0</v>
      </c>
      <c r="BB397">
        <v>0</v>
      </c>
      <c r="BC397">
        <v>0</v>
      </c>
      <c r="BD397">
        <v>0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0</v>
      </c>
      <c r="BR397">
        <v>0</v>
      </c>
      <c r="BS397">
        <v>0</v>
      </c>
      <c r="BT397">
        <v>0</v>
      </c>
      <c r="BU397">
        <v>0</v>
      </c>
      <c r="BV397">
        <v>0</v>
      </c>
      <c r="BW397">
        <v>0</v>
      </c>
      <c r="BX397">
        <v>0</v>
      </c>
      <c r="BY397">
        <v>0</v>
      </c>
      <c r="BZ397">
        <v>0</v>
      </c>
      <c r="CA397">
        <v>0</v>
      </c>
      <c r="CB397">
        <v>0</v>
      </c>
      <c r="CC397">
        <v>0</v>
      </c>
      <c r="CD397">
        <v>0</v>
      </c>
      <c r="CE397">
        <v>0</v>
      </c>
      <c r="CF397">
        <v>0</v>
      </c>
      <c r="CG397">
        <v>0</v>
      </c>
      <c r="CH397">
        <v>0</v>
      </c>
      <c r="CI397">
        <v>0</v>
      </c>
      <c r="CJ397">
        <v>0</v>
      </c>
      <c r="CK397">
        <v>0</v>
      </c>
      <c r="CL397">
        <v>0</v>
      </c>
      <c r="CM397">
        <v>0</v>
      </c>
      <c r="CN397">
        <v>0</v>
      </c>
      <c r="CO397">
        <v>0</v>
      </c>
      <c r="CP397">
        <v>0</v>
      </c>
      <c r="CQ397">
        <v>0</v>
      </c>
      <c r="CR397">
        <v>0</v>
      </c>
      <c r="CS397">
        <v>0</v>
      </c>
      <c r="CT397">
        <v>0</v>
      </c>
      <c r="CU397">
        <v>0</v>
      </c>
      <c r="CV397">
        <v>0</v>
      </c>
      <c r="CW397">
        <v>0</v>
      </c>
      <c r="CX397">
        <v>0</v>
      </c>
      <c r="CY397">
        <v>0</v>
      </c>
      <c r="CZ397">
        <v>0</v>
      </c>
      <c r="DA397">
        <v>0</v>
      </c>
      <c r="DB397">
        <v>0</v>
      </c>
      <c r="DC397">
        <v>0</v>
      </c>
      <c r="DD397">
        <v>0</v>
      </c>
      <c r="DE397">
        <v>0</v>
      </c>
      <c r="DF397">
        <v>0</v>
      </c>
      <c r="DG397">
        <v>0</v>
      </c>
      <c r="DH397">
        <v>0</v>
      </c>
      <c r="DI397">
        <v>0</v>
      </c>
      <c r="DJ397">
        <v>0</v>
      </c>
      <c r="DK397">
        <v>0</v>
      </c>
      <c r="DL397">
        <v>0</v>
      </c>
      <c r="DM397">
        <v>0</v>
      </c>
      <c r="DN397">
        <v>0</v>
      </c>
      <c r="DO397">
        <v>0</v>
      </c>
      <c r="DP397">
        <v>0</v>
      </c>
      <c r="DQ397">
        <v>0</v>
      </c>
      <c r="DR397">
        <v>0</v>
      </c>
      <c r="DS397">
        <v>0</v>
      </c>
      <c r="DT397">
        <v>0</v>
      </c>
      <c r="DU397">
        <v>0</v>
      </c>
      <c r="DV397">
        <v>0</v>
      </c>
      <c r="DW397">
        <v>0</v>
      </c>
      <c r="DX397">
        <v>0</v>
      </c>
      <c r="DY397">
        <v>0</v>
      </c>
      <c r="DZ397">
        <v>0</v>
      </c>
      <c r="EA397">
        <v>0</v>
      </c>
      <c r="EB397">
        <v>0</v>
      </c>
      <c r="EC397">
        <v>0</v>
      </c>
      <c r="ED397">
        <v>0</v>
      </c>
      <c r="EE397">
        <v>0</v>
      </c>
      <c r="EF397">
        <v>0</v>
      </c>
      <c r="EG397">
        <v>0</v>
      </c>
      <c r="EH397">
        <v>0</v>
      </c>
      <c r="EI397">
        <v>0</v>
      </c>
      <c r="EJ397">
        <v>0</v>
      </c>
      <c r="EK397">
        <v>0</v>
      </c>
      <c r="EL397">
        <v>0</v>
      </c>
      <c r="EM397">
        <v>0</v>
      </c>
      <c r="EN397">
        <v>0</v>
      </c>
      <c r="EO397">
        <v>0</v>
      </c>
      <c r="EP397">
        <v>0</v>
      </c>
      <c r="EQ397">
        <v>0</v>
      </c>
      <c r="ER397">
        <v>0</v>
      </c>
      <c r="ES397">
        <v>0</v>
      </c>
      <c r="ET397">
        <v>0</v>
      </c>
      <c r="EU397">
        <v>0</v>
      </c>
      <c r="EV397">
        <v>0</v>
      </c>
      <c r="EW397">
        <v>0</v>
      </c>
      <c r="EX397">
        <v>0</v>
      </c>
      <c r="EY397">
        <v>0</v>
      </c>
      <c r="EZ397">
        <v>0</v>
      </c>
      <c r="FA397">
        <v>0</v>
      </c>
      <c r="FB397">
        <v>0</v>
      </c>
      <c r="FC397">
        <v>0</v>
      </c>
      <c r="FD397">
        <v>0</v>
      </c>
      <c r="FE397">
        <v>0</v>
      </c>
      <c r="FF397">
        <v>0</v>
      </c>
      <c r="FG397">
        <v>0</v>
      </c>
      <c r="FH397">
        <v>0</v>
      </c>
      <c r="FI397">
        <v>0</v>
      </c>
      <c r="FJ397">
        <v>0</v>
      </c>
      <c r="FK397">
        <v>0</v>
      </c>
      <c r="FL397">
        <v>0</v>
      </c>
      <c r="FM397">
        <v>0</v>
      </c>
      <c r="FN397">
        <v>0</v>
      </c>
      <c r="FO397">
        <v>0</v>
      </c>
      <c r="FP397">
        <v>0</v>
      </c>
      <c r="FQ397">
        <v>0</v>
      </c>
      <c r="FR397">
        <v>0</v>
      </c>
      <c r="FS397">
        <v>0</v>
      </c>
    </row>
    <row r="398" spans="1:175" x14ac:dyDescent="0.2">
      <c r="A398" t="s">
        <v>196</v>
      </c>
      <c r="B398" t="s">
        <v>202</v>
      </c>
      <c r="C398">
        <v>42256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0</v>
      </c>
      <c r="AX398">
        <v>0</v>
      </c>
      <c r="AY398">
        <v>0</v>
      </c>
      <c r="AZ398">
        <v>0</v>
      </c>
      <c r="BA398">
        <v>0</v>
      </c>
      <c r="BB398">
        <v>0</v>
      </c>
      <c r="BC398">
        <v>0</v>
      </c>
      <c r="BD398">
        <v>0</v>
      </c>
      <c r="BE398">
        <v>0</v>
      </c>
      <c r="BF398">
        <v>0</v>
      </c>
      <c r="BG398">
        <v>0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0</v>
      </c>
      <c r="BP398">
        <v>0</v>
      </c>
      <c r="BQ398">
        <v>0</v>
      </c>
      <c r="BR398">
        <v>0</v>
      </c>
      <c r="BS398">
        <v>0</v>
      </c>
      <c r="BT398">
        <v>0</v>
      </c>
      <c r="BU398">
        <v>0</v>
      </c>
      <c r="BV398">
        <v>0</v>
      </c>
      <c r="BW398">
        <v>0</v>
      </c>
      <c r="BX398">
        <v>0</v>
      </c>
      <c r="BY398">
        <v>0</v>
      </c>
      <c r="BZ398">
        <v>0</v>
      </c>
      <c r="CA398">
        <v>0</v>
      </c>
      <c r="CB398">
        <v>0</v>
      </c>
      <c r="CC398">
        <v>0</v>
      </c>
      <c r="CD398">
        <v>0</v>
      </c>
      <c r="CE398">
        <v>0</v>
      </c>
      <c r="CF398">
        <v>0</v>
      </c>
      <c r="CG398">
        <v>0</v>
      </c>
      <c r="CH398">
        <v>0</v>
      </c>
      <c r="CI398">
        <v>0</v>
      </c>
      <c r="CJ398">
        <v>0</v>
      </c>
      <c r="CK398">
        <v>0</v>
      </c>
      <c r="CL398">
        <v>0</v>
      </c>
      <c r="CM398">
        <v>0</v>
      </c>
      <c r="CN398">
        <v>0</v>
      </c>
      <c r="CO398">
        <v>0</v>
      </c>
      <c r="CP398">
        <v>0</v>
      </c>
      <c r="CQ398">
        <v>0</v>
      </c>
      <c r="CR398">
        <v>0</v>
      </c>
      <c r="CS398">
        <v>0</v>
      </c>
      <c r="CT398">
        <v>0</v>
      </c>
      <c r="CU398">
        <v>0</v>
      </c>
      <c r="CV398">
        <v>0</v>
      </c>
      <c r="CW398">
        <v>0</v>
      </c>
      <c r="CX398">
        <v>0</v>
      </c>
      <c r="CY398">
        <v>0</v>
      </c>
      <c r="CZ398">
        <v>0</v>
      </c>
      <c r="DA398">
        <v>0</v>
      </c>
      <c r="DB398">
        <v>0</v>
      </c>
      <c r="DC398">
        <v>0</v>
      </c>
      <c r="DD398">
        <v>0</v>
      </c>
      <c r="DE398">
        <v>0</v>
      </c>
      <c r="DF398">
        <v>0</v>
      </c>
      <c r="DG398">
        <v>0</v>
      </c>
      <c r="DH398">
        <v>0</v>
      </c>
      <c r="DI398">
        <v>0</v>
      </c>
      <c r="DJ398">
        <v>0</v>
      </c>
      <c r="DK398">
        <v>0</v>
      </c>
      <c r="DL398">
        <v>0</v>
      </c>
      <c r="DM398">
        <v>0</v>
      </c>
      <c r="DN398">
        <v>0</v>
      </c>
      <c r="DO398">
        <v>0</v>
      </c>
      <c r="DP398">
        <v>0</v>
      </c>
      <c r="DQ398">
        <v>0</v>
      </c>
      <c r="DR398">
        <v>0</v>
      </c>
      <c r="DS398">
        <v>0</v>
      </c>
      <c r="DT398">
        <v>0</v>
      </c>
      <c r="DU398">
        <v>0</v>
      </c>
      <c r="DV398">
        <v>0</v>
      </c>
      <c r="DW398">
        <v>0</v>
      </c>
      <c r="DX398">
        <v>0</v>
      </c>
      <c r="DY398">
        <v>0</v>
      </c>
      <c r="DZ398">
        <v>0</v>
      </c>
      <c r="EA398">
        <v>0</v>
      </c>
      <c r="EB398">
        <v>0</v>
      </c>
      <c r="EC398">
        <v>0</v>
      </c>
      <c r="ED398">
        <v>0</v>
      </c>
      <c r="EE398">
        <v>0</v>
      </c>
      <c r="EF398">
        <v>0</v>
      </c>
      <c r="EG398">
        <v>0</v>
      </c>
      <c r="EH398">
        <v>0</v>
      </c>
      <c r="EI398">
        <v>0</v>
      </c>
      <c r="EJ398">
        <v>0</v>
      </c>
      <c r="EK398">
        <v>0</v>
      </c>
      <c r="EL398">
        <v>0</v>
      </c>
      <c r="EM398">
        <v>0</v>
      </c>
      <c r="EN398">
        <v>0</v>
      </c>
      <c r="EO398">
        <v>0</v>
      </c>
      <c r="EP398">
        <v>0</v>
      </c>
      <c r="EQ398">
        <v>0</v>
      </c>
      <c r="ER398">
        <v>0</v>
      </c>
      <c r="ES398">
        <v>0</v>
      </c>
      <c r="ET398">
        <v>0</v>
      </c>
      <c r="EU398">
        <v>0</v>
      </c>
      <c r="EV398">
        <v>0</v>
      </c>
      <c r="EW398">
        <v>0</v>
      </c>
      <c r="EX398">
        <v>0</v>
      </c>
      <c r="EY398">
        <v>0</v>
      </c>
      <c r="EZ398">
        <v>0</v>
      </c>
      <c r="FA398">
        <v>0</v>
      </c>
      <c r="FB398">
        <v>0</v>
      </c>
      <c r="FC398">
        <v>0</v>
      </c>
      <c r="FD398">
        <v>0</v>
      </c>
      <c r="FE398">
        <v>0</v>
      </c>
      <c r="FF398">
        <v>0</v>
      </c>
      <c r="FG398">
        <v>0</v>
      </c>
      <c r="FH398">
        <v>0</v>
      </c>
      <c r="FI398">
        <v>0</v>
      </c>
      <c r="FJ398">
        <v>0</v>
      </c>
      <c r="FK398">
        <v>0</v>
      </c>
      <c r="FL398">
        <v>0</v>
      </c>
      <c r="FM398">
        <v>0</v>
      </c>
      <c r="FN398">
        <v>0</v>
      </c>
      <c r="FO398">
        <v>0</v>
      </c>
      <c r="FP398">
        <v>0</v>
      </c>
      <c r="FQ398">
        <v>0</v>
      </c>
      <c r="FR398">
        <v>0</v>
      </c>
      <c r="FS398">
        <v>0</v>
      </c>
    </row>
    <row r="399" spans="1:175" x14ac:dyDescent="0.2">
      <c r="A399" t="s">
        <v>196</v>
      </c>
      <c r="B399" t="s">
        <v>202</v>
      </c>
      <c r="C399">
        <v>42257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0</v>
      </c>
      <c r="AY399">
        <v>0</v>
      </c>
      <c r="AZ399">
        <v>0</v>
      </c>
      <c r="BA399">
        <v>0</v>
      </c>
      <c r="BB399">
        <v>0</v>
      </c>
      <c r="BC399">
        <v>0</v>
      </c>
      <c r="BD399">
        <v>0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0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0</v>
      </c>
      <c r="BQ399">
        <v>0</v>
      </c>
      <c r="BR399">
        <v>0</v>
      </c>
      <c r="BS399">
        <v>0</v>
      </c>
      <c r="BT399">
        <v>0</v>
      </c>
      <c r="BU399">
        <v>0</v>
      </c>
      <c r="BV399">
        <v>0</v>
      </c>
      <c r="BW399">
        <v>0</v>
      </c>
      <c r="BX399">
        <v>0</v>
      </c>
      <c r="BY399">
        <v>0</v>
      </c>
      <c r="BZ399">
        <v>0</v>
      </c>
      <c r="CA399">
        <v>0</v>
      </c>
      <c r="CB399">
        <v>0</v>
      </c>
      <c r="CC399">
        <v>0</v>
      </c>
      <c r="CD399">
        <v>0</v>
      </c>
      <c r="CE399">
        <v>0</v>
      </c>
      <c r="CF399">
        <v>0</v>
      </c>
      <c r="CG399">
        <v>0</v>
      </c>
      <c r="CH399">
        <v>0</v>
      </c>
      <c r="CI399">
        <v>0</v>
      </c>
      <c r="CJ399">
        <v>0</v>
      </c>
      <c r="CK399">
        <v>0</v>
      </c>
      <c r="CL399">
        <v>0</v>
      </c>
      <c r="CM399">
        <v>0</v>
      </c>
      <c r="CN399">
        <v>0</v>
      </c>
      <c r="CO399">
        <v>0</v>
      </c>
      <c r="CP399">
        <v>0</v>
      </c>
      <c r="CQ399">
        <v>0</v>
      </c>
      <c r="CR399">
        <v>0</v>
      </c>
      <c r="CS399">
        <v>0</v>
      </c>
      <c r="CT399">
        <v>0</v>
      </c>
      <c r="CU399">
        <v>0</v>
      </c>
      <c r="CV399">
        <v>0</v>
      </c>
      <c r="CW399">
        <v>0</v>
      </c>
      <c r="CX399">
        <v>0</v>
      </c>
      <c r="CY399">
        <v>0</v>
      </c>
      <c r="CZ399">
        <v>0</v>
      </c>
      <c r="DA399">
        <v>0</v>
      </c>
      <c r="DB399">
        <v>0</v>
      </c>
      <c r="DC399">
        <v>0</v>
      </c>
      <c r="DD399">
        <v>0</v>
      </c>
      <c r="DE399">
        <v>0</v>
      </c>
      <c r="DF399">
        <v>0</v>
      </c>
      <c r="DG399">
        <v>0</v>
      </c>
      <c r="DH399">
        <v>0</v>
      </c>
      <c r="DI399">
        <v>0</v>
      </c>
      <c r="DJ399">
        <v>0</v>
      </c>
      <c r="DK399">
        <v>0</v>
      </c>
      <c r="DL399">
        <v>0</v>
      </c>
      <c r="DM399">
        <v>0</v>
      </c>
      <c r="DN399">
        <v>0</v>
      </c>
      <c r="DO399">
        <v>0</v>
      </c>
      <c r="DP399">
        <v>0</v>
      </c>
      <c r="DQ399">
        <v>0</v>
      </c>
      <c r="DR399">
        <v>0</v>
      </c>
      <c r="DS399">
        <v>0</v>
      </c>
      <c r="DT399">
        <v>0</v>
      </c>
      <c r="DU399">
        <v>0</v>
      </c>
      <c r="DV399">
        <v>0</v>
      </c>
      <c r="DW399">
        <v>0</v>
      </c>
      <c r="DX399">
        <v>0</v>
      </c>
      <c r="DY399">
        <v>0</v>
      </c>
      <c r="DZ399">
        <v>0</v>
      </c>
      <c r="EA399">
        <v>0</v>
      </c>
      <c r="EB399">
        <v>0</v>
      </c>
      <c r="EC399">
        <v>0</v>
      </c>
      <c r="ED399">
        <v>0</v>
      </c>
      <c r="EE399">
        <v>0</v>
      </c>
      <c r="EF399">
        <v>0</v>
      </c>
      <c r="EG399">
        <v>0</v>
      </c>
      <c r="EH399">
        <v>0</v>
      </c>
      <c r="EI399">
        <v>0</v>
      </c>
      <c r="EJ399">
        <v>0</v>
      </c>
      <c r="EK399">
        <v>0</v>
      </c>
      <c r="EL399">
        <v>0</v>
      </c>
      <c r="EM399">
        <v>0</v>
      </c>
      <c r="EN399">
        <v>0</v>
      </c>
      <c r="EO399">
        <v>0</v>
      </c>
      <c r="EP399">
        <v>0</v>
      </c>
      <c r="EQ399">
        <v>0</v>
      </c>
      <c r="ER399">
        <v>0</v>
      </c>
      <c r="ES399">
        <v>0</v>
      </c>
      <c r="ET399">
        <v>0</v>
      </c>
      <c r="EU399">
        <v>0</v>
      </c>
      <c r="EV399">
        <v>0</v>
      </c>
      <c r="EW399">
        <v>0</v>
      </c>
      <c r="EX399">
        <v>0</v>
      </c>
      <c r="EY399">
        <v>0</v>
      </c>
      <c r="EZ399">
        <v>0</v>
      </c>
      <c r="FA399">
        <v>0</v>
      </c>
      <c r="FB399">
        <v>0</v>
      </c>
      <c r="FC399">
        <v>0</v>
      </c>
      <c r="FD399">
        <v>0</v>
      </c>
      <c r="FE399">
        <v>0</v>
      </c>
      <c r="FF399">
        <v>0</v>
      </c>
      <c r="FG399">
        <v>0</v>
      </c>
      <c r="FH399">
        <v>0</v>
      </c>
      <c r="FI399">
        <v>0</v>
      </c>
      <c r="FJ399">
        <v>0</v>
      </c>
      <c r="FK399">
        <v>0</v>
      </c>
      <c r="FL399">
        <v>0</v>
      </c>
      <c r="FM399">
        <v>0</v>
      </c>
      <c r="FN399">
        <v>0</v>
      </c>
      <c r="FO399">
        <v>0</v>
      </c>
      <c r="FP399">
        <v>0</v>
      </c>
      <c r="FQ399">
        <v>0</v>
      </c>
      <c r="FR399">
        <v>0</v>
      </c>
      <c r="FS399">
        <v>0</v>
      </c>
    </row>
    <row r="400" spans="1:175" x14ac:dyDescent="0.2">
      <c r="A400" t="s">
        <v>196</v>
      </c>
      <c r="B400" t="s">
        <v>202</v>
      </c>
      <c r="C400">
        <v>42258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0</v>
      </c>
      <c r="AX400">
        <v>0</v>
      </c>
      <c r="AY400">
        <v>0</v>
      </c>
      <c r="AZ400">
        <v>0</v>
      </c>
      <c r="BA400">
        <v>0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0</v>
      </c>
      <c r="BK400">
        <v>0</v>
      </c>
      <c r="BL400">
        <v>0</v>
      </c>
      <c r="BM400">
        <v>0</v>
      </c>
      <c r="BN400">
        <v>0</v>
      </c>
      <c r="BO400">
        <v>0</v>
      </c>
      <c r="BP400">
        <v>0</v>
      </c>
      <c r="BQ400">
        <v>0</v>
      </c>
      <c r="BR400">
        <v>0</v>
      </c>
      <c r="BS400">
        <v>0</v>
      </c>
      <c r="BT400">
        <v>0</v>
      </c>
      <c r="BU400">
        <v>0</v>
      </c>
      <c r="BV400">
        <v>0</v>
      </c>
      <c r="BW400">
        <v>0</v>
      </c>
      <c r="BX400">
        <v>0</v>
      </c>
      <c r="BY400">
        <v>0</v>
      </c>
      <c r="BZ400">
        <v>0</v>
      </c>
      <c r="CA400">
        <v>0</v>
      </c>
      <c r="CB400">
        <v>0</v>
      </c>
      <c r="CC400">
        <v>0</v>
      </c>
      <c r="CD400">
        <v>0</v>
      </c>
      <c r="CE400">
        <v>0</v>
      </c>
      <c r="CF400">
        <v>0</v>
      </c>
      <c r="CG400">
        <v>0</v>
      </c>
      <c r="CH400">
        <v>0</v>
      </c>
      <c r="CI400">
        <v>0</v>
      </c>
      <c r="CJ400">
        <v>0</v>
      </c>
      <c r="CK400">
        <v>0</v>
      </c>
      <c r="CL400">
        <v>0</v>
      </c>
      <c r="CM400">
        <v>0</v>
      </c>
      <c r="CN400">
        <v>0</v>
      </c>
      <c r="CO400">
        <v>0</v>
      </c>
      <c r="CP400">
        <v>0</v>
      </c>
      <c r="CQ400">
        <v>0</v>
      </c>
      <c r="CR400">
        <v>0</v>
      </c>
      <c r="CS400">
        <v>0</v>
      </c>
      <c r="CT400">
        <v>0</v>
      </c>
      <c r="CU400">
        <v>0</v>
      </c>
      <c r="CV400">
        <v>0</v>
      </c>
      <c r="CW400">
        <v>0</v>
      </c>
      <c r="CX400">
        <v>0</v>
      </c>
      <c r="CY400">
        <v>0</v>
      </c>
      <c r="CZ400">
        <v>0</v>
      </c>
      <c r="DA400">
        <v>0</v>
      </c>
      <c r="DB400">
        <v>0</v>
      </c>
      <c r="DC400">
        <v>0</v>
      </c>
      <c r="DD400">
        <v>0</v>
      </c>
      <c r="DE400">
        <v>0</v>
      </c>
      <c r="DF400">
        <v>0</v>
      </c>
      <c r="DG400">
        <v>0</v>
      </c>
      <c r="DH400">
        <v>0</v>
      </c>
      <c r="DI400">
        <v>0</v>
      </c>
      <c r="DJ400">
        <v>0</v>
      </c>
      <c r="DK400">
        <v>0</v>
      </c>
      <c r="DL400">
        <v>0</v>
      </c>
      <c r="DM400">
        <v>0</v>
      </c>
      <c r="DN400">
        <v>0</v>
      </c>
      <c r="DO400">
        <v>0</v>
      </c>
      <c r="DP400">
        <v>0</v>
      </c>
      <c r="DQ400">
        <v>0</v>
      </c>
      <c r="DR400">
        <v>0</v>
      </c>
      <c r="DS400">
        <v>0</v>
      </c>
      <c r="DT400">
        <v>0</v>
      </c>
      <c r="DU400">
        <v>0</v>
      </c>
      <c r="DV400">
        <v>0</v>
      </c>
      <c r="DW400">
        <v>0</v>
      </c>
      <c r="DX400">
        <v>0</v>
      </c>
      <c r="DY400">
        <v>0</v>
      </c>
      <c r="DZ400">
        <v>0</v>
      </c>
      <c r="EA400">
        <v>0</v>
      </c>
      <c r="EB400">
        <v>0</v>
      </c>
      <c r="EC400">
        <v>0</v>
      </c>
      <c r="ED400">
        <v>0</v>
      </c>
      <c r="EE400">
        <v>0</v>
      </c>
      <c r="EF400">
        <v>0</v>
      </c>
      <c r="EG400">
        <v>0</v>
      </c>
      <c r="EH400">
        <v>0</v>
      </c>
      <c r="EI400">
        <v>0</v>
      </c>
      <c r="EJ400">
        <v>0</v>
      </c>
      <c r="EK400">
        <v>0</v>
      </c>
      <c r="EL400">
        <v>0</v>
      </c>
      <c r="EM400">
        <v>0</v>
      </c>
      <c r="EN400">
        <v>0</v>
      </c>
      <c r="EO400">
        <v>0</v>
      </c>
      <c r="EP400">
        <v>0</v>
      </c>
      <c r="EQ400">
        <v>0</v>
      </c>
      <c r="ER400">
        <v>0</v>
      </c>
      <c r="ES400">
        <v>0</v>
      </c>
      <c r="ET400">
        <v>0</v>
      </c>
      <c r="EU400">
        <v>0</v>
      </c>
      <c r="EV400">
        <v>0</v>
      </c>
      <c r="EW400">
        <v>0</v>
      </c>
      <c r="EX400">
        <v>0</v>
      </c>
      <c r="EY400">
        <v>0</v>
      </c>
      <c r="EZ400">
        <v>0</v>
      </c>
      <c r="FA400">
        <v>0</v>
      </c>
      <c r="FB400">
        <v>0</v>
      </c>
      <c r="FC400">
        <v>0</v>
      </c>
      <c r="FD400">
        <v>0</v>
      </c>
      <c r="FE400">
        <v>0</v>
      </c>
      <c r="FF400">
        <v>0</v>
      </c>
      <c r="FG400">
        <v>0</v>
      </c>
      <c r="FH400">
        <v>0</v>
      </c>
      <c r="FI400">
        <v>0</v>
      </c>
      <c r="FJ400">
        <v>0</v>
      </c>
      <c r="FK400">
        <v>0</v>
      </c>
      <c r="FL400">
        <v>0</v>
      </c>
      <c r="FM400">
        <v>0</v>
      </c>
      <c r="FN400">
        <v>0</v>
      </c>
      <c r="FO400">
        <v>0</v>
      </c>
      <c r="FP400">
        <v>0</v>
      </c>
      <c r="FQ400">
        <v>0</v>
      </c>
      <c r="FR400">
        <v>0</v>
      </c>
      <c r="FS400">
        <v>0</v>
      </c>
    </row>
    <row r="401" spans="1:175" x14ac:dyDescent="0.2">
      <c r="A401" t="s">
        <v>196</v>
      </c>
      <c r="B401" t="s">
        <v>202</v>
      </c>
      <c r="C401" t="s">
        <v>2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0</v>
      </c>
      <c r="AX401">
        <v>0</v>
      </c>
      <c r="AY401">
        <v>0</v>
      </c>
      <c r="AZ401">
        <v>0</v>
      </c>
      <c r="BA401">
        <v>0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v>0</v>
      </c>
      <c r="BH401">
        <v>0</v>
      </c>
      <c r="BI401">
        <v>0</v>
      </c>
      <c r="BJ401">
        <v>0</v>
      </c>
      <c r="BK401">
        <v>0</v>
      </c>
      <c r="BL401">
        <v>0</v>
      </c>
      <c r="BM401">
        <v>0</v>
      </c>
      <c r="BN401">
        <v>0</v>
      </c>
      <c r="BO401">
        <v>0</v>
      </c>
      <c r="BP401">
        <v>0</v>
      </c>
      <c r="BQ401">
        <v>0</v>
      </c>
      <c r="BR401">
        <v>0</v>
      </c>
      <c r="BS401">
        <v>0</v>
      </c>
      <c r="BT401">
        <v>0</v>
      </c>
      <c r="BU401">
        <v>0</v>
      </c>
      <c r="BV401">
        <v>0</v>
      </c>
      <c r="BW401">
        <v>0</v>
      </c>
      <c r="BX401">
        <v>0</v>
      </c>
      <c r="BY401">
        <v>0</v>
      </c>
      <c r="BZ401">
        <v>0</v>
      </c>
      <c r="CA401">
        <v>0</v>
      </c>
      <c r="CB401">
        <v>0</v>
      </c>
      <c r="CC401">
        <v>0</v>
      </c>
      <c r="CD401">
        <v>0</v>
      </c>
      <c r="CE401">
        <v>0</v>
      </c>
      <c r="CF401">
        <v>0</v>
      </c>
      <c r="CG401">
        <v>0</v>
      </c>
      <c r="CH401">
        <v>0</v>
      </c>
      <c r="CI401">
        <v>0</v>
      </c>
      <c r="CJ401">
        <v>0</v>
      </c>
      <c r="CK401">
        <v>0</v>
      </c>
      <c r="CL401">
        <v>0</v>
      </c>
      <c r="CM401">
        <v>0</v>
      </c>
      <c r="CN401">
        <v>0</v>
      </c>
      <c r="CO401">
        <v>0</v>
      </c>
      <c r="CP401">
        <v>0</v>
      </c>
      <c r="CQ401">
        <v>0</v>
      </c>
      <c r="CR401">
        <v>0</v>
      </c>
      <c r="CS401">
        <v>0</v>
      </c>
      <c r="CT401">
        <v>0</v>
      </c>
      <c r="CU401">
        <v>0</v>
      </c>
      <c r="CV401">
        <v>0</v>
      </c>
      <c r="CW401">
        <v>0</v>
      </c>
      <c r="CX401">
        <v>0</v>
      </c>
      <c r="CY401">
        <v>0</v>
      </c>
      <c r="CZ401">
        <v>0</v>
      </c>
      <c r="DA401">
        <v>0</v>
      </c>
      <c r="DB401">
        <v>0</v>
      </c>
      <c r="DC401">
        <v>0</v>
      </c>
      <c r="DD401">
        <v>0</v>
      </c>
      <c r="DE401">
        <v>0</v>
      </c>
      <c r="DF401">
        <v>0</v>
      </c>
      <c r="DG401">
        <v>0</v>
      </c>
      <c r="DH401">
        <v>0</v>
      </c>
      <c r="DI401">
        <v>0</v>
      </c>
      <c r="DJ401">
        <v>0</v>
      </c>
      <c r="DK401">
        <v>0</v>
      </c>
      <c r="DL401">
        <v>0</v>
      </c>
      <c r="DM401">
        <v>0</v>
      </c>
      <c r="DN401">
        <v>0</v>
      </c>
      <c r="DO401">
        <v>0</v>
      </c>
      <c r="DP401">
        <v>0</v>
      </c>
      <c r="DQ401">
        <v>0</v>
      </c>
      <c r="DR401">
        <v>0</v>
      </c>
      <c r="DS401">
        <v>0</v>
      </c>
      <c r="DT401">
        <v>0</v>
      </c>
      <c r="DU401">
        <v>0</v>
      </c>
      <c r="DV401">
        <v>0</v>
      </c>
      <c r="DW401">
        <v>0</v>
      </c>
      <c r="DX401">
        <v>0</v>
      </c>
      <c r="DY401">
        <v>0</v>
      </c>
      <c r="DZ401">
        <v>0</v>
      </c>
      <c r="EA401">
        <v>0</v>
      </c>
      <c r="EB401">
        <v>0</v>
      </c>
      <c r="EC401">
        <v>0</v>
      </c>
      <c r="ED401">
        <v>0</v>
      </c>
      <c r="EE401">
        <v>0</v>
      </c>
      <c r="EF401">
        <v>0</v>
      </c>
      <c r="EG401">
        <v>0</v>
      </c>
      <c r="EH401">
        <v>0</v>
      </c>
      <c r="EI401">
        <v>0</v>
      </c>
      <c r="EJ401">
        <v>0</v>
      </c>
      <c r="EK401">
        <v>0</v>
      </c>
      <c r="EL401">
        <v>0</v>
      </c>
      <c r="EM401">
        <v>0</v>
      </c>
      <c r="EN401">
        <v>0</v>
      </c>
      <c r="EO401">
        <v>0</v>
      </c>
      <c r="EP401">
        <v>0</v>
      </c>
      <c r="EQ401">
        <v>0</v>
      </c>
      <c r="ER401">
        <v>0</v>
      </c>
      <c r="ES401">
        <v>0</v>
      </c>
      <c r="ET401">
        <v>0</v>
      </c>
      <c r="EU401">
        <v>0</v>
      </c>
      <c r="EV401">
        <v>0</v>
      </c>
      <c r="EW401">
        <v>0</v>
      </c>
      <c r="EX401">
        <v>0</v>
      </c>
      <c r="EY401">
        <v>0</v>
      </c>
      <c r="EZ401">
        <v>0</v>
      </c>
      <c r="FA401">
        <v>0</v>
      </c>
      <c r="FB401">
        <v>0</v>
      </c>
      <c r="FC401">
        <v>0</v>
      </c>
      <c r="FD401">
        <v>0</v>
      </c>
      <c r="FE401">
        <v>0</v>
      </c>
      <c r="FF401">
        <v>0</v>
      </c>
      <c r="FG401">
        <v>0</v>
      </c>
      <c r="FH401">
        <v>0</v>
      </c>
      <c r="FI401">
        <v>0</v>
      </c>
      <c r="FJ401">
        <v>0</v>
      </c>
      <c r="FK401">
        <v>0</v>
      </c>
      <c r="FL401">
        <v>0</v>
      </c>
      <c r="FM401">
        <v>0</v>
      </c>
      <c r="FN401">
        <v>0</v>
      </c>
      <c r="FO401">
        <v>0</v>
      </c>
      <c r="FP401">
        <v>0</v>
      </c>
      <c r="FQ401">
        <v>0</v>
      </c>
      <c r="FR401">
        <v>0</v>
      </c>
      <c r="FS401">
        <v>0</v>
      </c>
    </row>
    <row r="402" spans="1:175" x14ac:dyDescent="0.2">
      <c r="A402" t="s">
        <v>196</v>
      </c>
      <c r="B402" t="s">
        <v>204</v>
      </c>
      <c r="C402">
        <v>42167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0</v>
      </c>
      <c r="BX402">
        <v>0</v>
      </c>
      <c r="BY402">
        <v>0</v>
      </c>
      <c r="BZ402">
        <v>0</v>
      </c>
      <c r="CA402">
        <v>0</v>
      </c>
      <c r="CB402">
        <v>0</v>
      </c>
      <c r="CC402">
        <v>0</v>
      </c>
      <c r="CD402">
        <v>0</v>
      </c>
      <c r="CE402">
        <v>0</v>
      </c>
      <c r="CF402">
        <v>0</v>
      </c>
      <c r="CG402">
        <v>0</v>
      </c>
      <c r="CH402">
        <v>0</v>
      </c>
      <c r="CI402">
        <v>0</v>
      </c>
      <c r="CJ402">
        <v>0</v>
      </c>
      <c r="CK402">
        <v>0</v>
      </c>
      <c r="CL402">
        <v>0</v>
      </c>
      <c r="CM402">
        <v>0</v>
      </c>
      <c r="CN402">
        <v>0</v>
      </c>
      <c r="CO402">
        <v>0</v>
      </c>
      <c r="CP402">
        <v>0</v>
      </c>
      <c r="CQ402">
        <v>0</v>
      </c>
      <c r="CR402">
        <v>0</v>
      </c>
      <c r="CS402">
        <v>0</v>
      </c>
      <c r="CT402">
        <v>0</v>
      </c>
      <c r="CU402">
        <v>0</v>
      </c>
      <c r="CV402">
        <v>0</v>
      </c>
      <c r="CW402">
        <v>0</v>
      </c>
      <c r="CX402">
        <v>0</v>
      </c>
      <c r="CY402">
        <v>0</v>
      </c>
      <c r="CZ402">
        <v>0</v>
      </c>
      <c r="DA402">
        <v>0</v>
      </c>
      <c r="DB402">
        <v>0</v>
      </c>
      <c r="DC402">
        <v>0</v>
      </c>
      <c r="DD402">
        <v>0</v>
      </c>
      <c r="DE402">
        <v>0</v>
      </c>
      <c r="DF402">
        <v>0</v>
      </c>
      <c r="DG402">
        <v>0</v>
      </c>
      <c r="DH402">
        <v>0</v>
      </c>
      <c r="DI402">
        <v>0</v>
      </c>
      <c r="DJ402">
        <v>0</v>
      </c>
      <c r="DK402">
        <v>0</v>
      </c>
      <c r="DL402">
        <v>0</v>
      </c>
      <c r="DM402">
        <v>0</v>
      </c>
      <c r="DN402">
        <v>0</v>
      </c>
      <c r="DO402">
        <v>0</v>
      </c>
      <c r="DP402">
        <v>0</v>
      </c>
      <c r="DQ402">
        <v>0</v>
      </c>
      <c r="DR402">
        <v>0</v>
      </c>
      <c r="DS402">
        <v>0</v>
      </c>
      <c r="DT402">
        <v>0</v>
      </c>
      <c r="DU402">
        <v>0</v>
      </c>
      <c r="DV402">
        <v>0</v>
      </c>
      <c r="DW402">
        <v>0</v>
      </c>
      <c r="DX402">
        <v>0</v>
      </c>
      <c r="DY402">
        <v>0</v>
      </c>
      <c r="DZ402">
        <v>0</v>
      </c>
      <c r="EA402">
        <v>0</v>
      </c>
      <c r="EB402">
        <v>0</v>
      </c>
      <c r="EC402">
        <v>0</v>
      </c>
      <c r="ED402">
        <v>0</v>
      </c>
      <c r="EE402">
        <v>0</v>
      </c>
      <c r="EF402">
        <v>0</v>
      </c>
      <c r="EG402">
        <v>0</v>
      </c>
      <c r="EH402">
        <v>0</v>
      </c>
      <c r="EI402">
        <v>0</v>
      </c>
      <c r="EJ402">
        <v>0</v>
      </c>
      <c r="EK402">
        <v>0</v>
      </c>
      <c r="EL402">
        <v>0</v>
      </c>
      <c r="EM402">
        <v>0</v>
      </c>
      <c r="EN402">
        <v>0</v>
      </c>
      <c r="EO402">
        <v>0</v>
      </c>
      <c r="EP402">
        <v>0</v>
      </c>
      <c r="EQ402">
        <v>0</v>
      </c>
      <c r="ER402">
        <v>0</v>
      </c>
      <c r="ES402">
        <v>0</v>
      </c>
      <c r="ET402">
        <v>0</v>
      </c>
      <c r="EU402">
        <v>0</v>
      </c>
      <c r="EV402">
        <v>0</v>
      </c>
      <c r="EW402">
        <v>0</v>
      </c>
      <c r="EX402">
        <v>0</v>
      </c>
      <c r="EY402">
        <v>0</v>
      </c>
      <c r="EZ402">
        <v>0</v>
      </c>
      <c r="FA402">
        <v>0</v>
      </c>
      <c r="FB402">
        <v>0</v>
      </c>
      <c r="FC402">
        <v>0</v>
      </c>
      <c r="FD402">
        <v>0</v>
      </c>
      <c r="FE402">
        <v>0</v>
      </c>
      <c r="FF402">
        <v>0</v>
      </c>
      <c r="FG402">
        <v>0</v>
      </c>
      <c r="FH402">
        <v>0</v>
      </c>
      <c r="FI402">
        <v>0</v>
      </c>
      <c r="FJ402">
        <v>0</v>
      </c>
      <c r="FK402">
        <v>0</v>
      </c>
      <c r="FL402">
        <v>0</v>
      </c>
      <c r="FM402">
        <v>0</v>
      </c>
      <c r="FN402">
        <v>0</v>
      </c>
      <c r="FO402">
        <v>0</v>
      </c>
      <c r="FP402">
        <v>0</v>
      </c>
      <c r="FQ402">
        <v>0</v>
      </c>
      <c r="FR402">
        <v>0</v>
      </c>
      <c r="FS402">
        <v>0</v>
      </c>
    </row>
    <row r="403" spans="1:175" x14ac:dyDescent="0.2">
      <c r="A403" t="s">
        <v>196</v>
      </c>
      <c r="B403" t="s">
        <v>204</v>
      </c>
      <c r="C403">
        <v>42180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  <c r="AS403">
        <v>0</v>
      </c>
      <c r="AT403">
        <v>0</v>
      </c>
      <c r="AU403">
        <v>0</v>
      </c>
      <c r="AV403">
        <v>0</v>
      </c>
      <c r="AW403">
        <v>0</v>
      </c>
      <c r="AX403">
        <v>0</v>
      </c>
      <c r="AY403">
        <v>0</v>
      </c>
      <c r="AZ403">
        <v>0</v>
      </c>
      <c r="BA403">
        <v>0</v>
      </c>
      <c r="BB403">
        <v>0</v>
      </c>
      <c r="BC403">
        <v>0</v>
      </c>
      <c r="BD403">
        <v>0</v>
      </c>
      <c r="BE403">
        <v>0</v>
      </c>
      <c r="BF403">
        <v>0</v>
      </c>
      <c r="BG403">
        <v>0</v>
      </c>
      <c r="BH403">
        <v>0</v>
      </c>
      <c r="BI403">
        <v>0</v>
      </c>
      <c r="BJ403">
        <v>0</v>
      </c>
      <c r="BK403">
        <v>0</v>
      </c>
      <c r="BL403">
        <v>0</v>
      </c>
      <c r="BM403">
        <v>0</v>
      </c>
      <c r="BN403">
        <v>0</v>
      </c>
      <c r="BO403">
        <v>0</v>
      </c>
      <c r="BP403">
        <v>0</v>
      </c>
      <c r="BQ403">
        <v>0</v>
      </c>
      <c r="BR403">
        <v>0</v>
      </c>
      <c r="BS403">
        <v>0</v>
      </c>
      <c r="BT403">
        <v>0</v>
      </c>
      <c r="BU403">
        <v>0</v>
      </c>
      <c r="BV403">
        <v>0</v>
      </c>
      <c r="BW403">
        <v>0</v>
      </c>
      <c r="BX403">
        <v>0</v>
      </c>
      <c r="BY403">
        <v>0</v>
      </c>
      <c r="BZ403">
        <v>0</v>
      </c>
      <c r="CA403">
        <v>0</v>
      </c>
      <c r="CB403">
        <v>0</v>
      </c>
      <c r="CC403">
        <v>0</v>
      </c>
      <c r="CD403">
        <v>0</v>
      </c>
      <c r="CE403">
        <v>0</v>
      </c>
      <c r="CF403">
        <v>0</v>
      </c>
      <c r="CG403">
        <v>0</v>
      </c>
      <c r="CH403">
        <v>0</v>
      </c>
      <c r="CI403">
        <v>0</v>
      </c>
      <c r="CJ403">
        <v>0</v>
      </c>
      <c r="CK403">
        <v>0</v>
      </c>
      <c r="CL403">
        <v>0</v>
      </c>
      <c r="CM403">
        <v>0</v>
      </c>
      <c r="CN403">
        <v>0</v>
      </c>
      <c r="CO403">
        <v>0</v>
      </c>
      <c r="CP403">
        <v>0</v>
      </c>
      <c r="CQ403">
        <v>0</v>
      </c>
      <c r="CR403">
        <v>0</v>
      </c>
      <c r="CS403">
        <v>0</v>
      </c>
      <c r="CT403">
        <v>0</v>
      </c>
      <c r="CU403">
        <v>0</v>
      </c>
      <c r="CV403">
        <v>0</v>
      </c>
      <c r="CW403">
        <v>0</v>
      </c>
      <c r="CX403">
        <v>0</v>
      </c>
      <c r="CY403">
        <v>0</v>
      </c>
      <c r="CZ403">
        <v>0</v>
      </c>
      <c r="DA403">
        <v>0</v>
      </c>
      <c r="DB403">
        <v>0</v>
      </c>
      <c r="DC403">
        <v>0</v>
      </c>
      <c r="DD403">
        <v>0</v>
      </c>
      <c r="DE403">
        <v>0</v>
      </c>
      <c r="DF403">
        <v>0</v>
      </c>
      <c r="DG403">
        <v>0</v>
      </c>
      <c r="DH403">
        <v>0</v>
      </c>
      <c r="DI403">
        <v>0</v>
      </c>
      <c r="DJ403">
        <v>0</v>
      </c>
      <c r="DK403">
        <v>0</v>
      </c>
      <c r="DL403">
        <v>0</v>
      </c>
      <c r="DM403">
        <v>0</v>
      </c>
      <c r="DN403">
        <v>0</v>
      </c>
      <c r="DO403">
        <v>0</v>
      </c>
      <c r="DP403">
        <v>0</v>
      </c>
      <c r="DQ403">
        <v>0</v>
      </c>
      <c r="DR403">
        <v>0</v>
      </c>
      <c r="DS403">
        <v>0</v>
      </c>
      <c r="DT403">
        <v>0</v>
      </c>
      <c r="DU403">
        <v>0</v>
      </c>
      <c r="DV403">
        <v>0</v>
      </c>
      <c r="DW403">
        <v>0</v>
      </c>
      <c r="DX403">
        <v>0</v>
      </c>
      <c r="DY403">
        <v>0</v>
      </c>
      <c r="DZ403">
        <v>0</v>
      </c>
      <c r="EA403">
        <v>0</v>
      </c>
      <c r="EB403">
        <v>0</v>
      </c>
      <c r="EC403">
        <v>0</v>
      </c>
      <c r="ED403">
        <v>0</v>
      </c>
      <c r="EE403">
        <v>0</v>
      </c>
      <c r="EF403">
        <v>0</v>
      </c>
      <c r="EG403">
        <v>0</v>
      </c>
      <c r="EH403">
        <v>0</v>
      </c>
      <c r="EI403">
        <v>0</v>
      </c>
      <c r="EJ403">
        <v>0</v>
      </c>
      <c r="EK403">
        <v>0</v>
      </c>
      <c r="EL403">
        <v>0</v>
      </c>
      <c r="EM403">
        <v>0</v>
      </c>
      <c r="EN403">
        <v>0</v>
      </c>
      <c r="EO403">
        <v>0</v>
      </c>
      <c r="EP403">
        <v>0</v>
      </c>
      <c r="EQ403">
        <v>0</v>
      </c>
      <c r="ER403">
        <v>0</v>
      </c>
      <c r="ES403">
        <v>0</v>
      </c>
      <c r="ET403">
        <v>0</v>
      </c>
      <c r="EU403">
        <v>0</v>
      </c>
      <c r="EV403">
        <v>0</v>
      </c>
      <c r="EW403">
        <v>0</v>
      </c>
      <c r="EX403">
        <v>0</v>
      </c>
      <c r="EY403">
        <v>0</v>
      </c>
      <c r="EZ403">
        <v>0</v>
      </c>
      <c r="FA403">
        <v>0</v>
      </c>
      <c r="FB403">
        <v>0</v>
      </c>
      <c r="FC403">
        <v>0</v>
      </c>
      <c r="FD403">
        <v>0</v>
      </c>
      <c r="FE403">
        <v>0</v>
      </c>
      <c r="FF403">
        <v>0</v>
      </c>
      <c r="FG403">
        <v>0</v>
      </c>
      <c r="FH403">
        <v>0</v>
      </c>
      <c r="FI403">
        <v>0</v>
      </c>
      <c r="FJ403">
        <v>0</v>
      </c>
      <c r="FK403">
        <v>0</v>
      </c>
      <c r="FL403">
        <v>0</v>
      </c>
      <c r="FM403">
        <v>0</v>
      </c>
      <c r="FN403">
        <v>0</v>
      </c>
      <c r="FO403">
        <v>0</v>
      </c>
      <c r="FP403">
        <v>0</v>
      </c>
      <c r="FQ403">
        <v>0</v>
      </c>
      <c r="FR403">
        <v>0</v>
      </c>
      <c r="FS403">
        <v>0</v>
      </c>
    </row>
    <row r="404" spans="1:175" x14ac:dyDescent="0.2">
      <c r="A404" t="s">
        <v>196</v>
      </c>
      <c r="B404" t="s">
        <v>204</v>
      </c>
      <c r="C404">
        <v>42181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  <c r="AS404">
        <v>0</v>
      </c>
      <c r="AT404">
        <v>0</v>
      </c>
      <c r="AU404">
        <v>0</v>
      </c>
      <c r="AV404">
        <v>0</v>
      </c>
      <c r="AW404">
        <v>0</v>
      </c>
      <c r="AX404">
        <v>0</v>
      </c>
      <c r="AY404">
        <v>0</v>
      </c>
      <c r="AZ404">
        <v>0</v>
      </c>
      <c r="BA404">
        <v>0</v>
      </c>
      <c r="BB404">
        <v>0</v>
      </c>
      <c r="BC404">
        <v>0</v>
      </c>
      <c r="BD404">
        <v>0</v>
      </c>
      <c r="BE404">
        <v>0</v>
      </c>
      <c r="BF404">
        <v>0</v>
      </c>
      <c r="BG404">
        <v>0</v>
      </c>
      <c r="BH404">
        <v>0</v>
      </c>
      <c r="BI404">
        <v>0</v>
      </c>
      <c r="BJ404">
        <v>0</v>
      </c>
      <c r="BK404">
        <v>0</v>
      </c>
      <c r="BL404">
        <v>0</v>
      </c>
      <c r="BM404">
        <v>0</v>
      </c>
      <c r="BN404">
        <v>0</v>
      </c>
      <c r="BO404">
        <v>0</v>
      </c>
      <c r="BP404">
        <v>0</v>
      </c>
      <c r="BQ404">
        <v>0</v>
      </c>
      <c r="BR404">
        <v>0</v>
      </c>
      <c r="BS404">
        <v>0</v>
      </c>
      <c r="BT404">
        <v>0</v>
      </c>
      <c r="BU404">
        <v>0</v>
      </c>
      <c r="BV404">
        <v>0</v>
      </c>
      <c r="BW404">
        <v>0</v>
      </c>
      <c r="BX404">
        <v>0</v>
      </c>
      <c r="BY404">
        <v>0</v>
      </c>
      <c r="BZ404">
        <v>0</v>
      </c>
      <c r="CA404">
        <v>0</v>
      </c>
      <c r="CB404">
        <v>0</v>
      </c>
      <c r="CC404">
        <v>0</v>
      </c>
      <c r="CD404">
        <v>0</v>
      </c>
      <c r="CE404">
        <v>0</v>
      </c>
      <c r="CF404">
        <v>0</v>
      </c>
      <c r="CG404">
        <v>0</v>
      </c>
      <c r="CH404">
        <v>0</v>
      </c>
      <c r="CI404">
        <v>0</v>
      </c>
      <c r="CJ404">
        <v>0</v>
      </c>
      <c r="CK404">
        <v>0</v>
      </c>
      <c r="CL404">
        <v>0</v>
      </c>
      <c r="CM404">
        <v>0</v>
      </c>
      <c r="CN404">
        <v>0</v>
      </c>
      <c r="CO404">
        <v>0</v>
      </c>
      <c r="CP404">
        <v>0</v>
      </c>
      <c r="CQ404">
        <v>0</v>
      </c>
      <c r="CR404">
        <v>0</v>
      </c>
      <c r="CS404">
        <v>0</v>
      </c>
      <c r="CT404">
        <v>0</v>
      </c>
      <c r="CU404">
        <v>0</v>
      </c>
      <c r="CV404">
        <v>0</v>
      </c>
      <c r="CW404">
        <v>0</v>
      </c>
      <c r="CX404">
        <v>0</v>
      </c>
      <c r="CY404">
        <v>0</v>
      </c>
      <c r="CZ404">
        <v>0</v>
      </c>
      <c r="DA404">
        <v>0</v>
      </c>
      <c r="DB404">
        <v>0</v>
      </c>
      <c r="DC404">
        <v>0</v>
      </c>
      <c r="DD404">
        <v>0</v>
      </c>
      <c r="DE404">
        <v>0</v>
      </c>
      <c r="DF404">
        <v>0</v>
      </c>
      <c r="DG404">
        <v>0</v>
      </c>
      <c r="DH404">
        <v>0</v>
      </c>
      <c r="DI404">
        <v>0</v>
      </c>
      <c r="DJ404">
        <v>0</v>
      </c>
      <c r="DK404">
        <v>0</v>
      </c>
      <c r="DL404">
        <v>0</v>
      </c>
      <c r="DM404">
        <v>0</v>
      </c>
      <c r="DN404">
        <v>0</v>
      </c>
      <c r="DO404">
        <v>0</v>
      </c>
      <c r="DP404">
        <v>0</v>
      </c>
      <c r="DQ404">
        <v>0</v>
      </c>
      <c r="DR404">
        <v>0</v>
      </c>
      <c r="DS404">
        <v>0</v>
      </c>
      <c r="DT404">
        <v>0</v>
      </c>
      <c r="DU404">
        <v>0</v>
      </c>
      <c r="DV404">
        <v>0</v>
      </c>
      <c r="DW404">
        <v>0</v>
      </c>
      <c r="DX404">
        <v>0</v>
      </c>
      <c r="DY404">
        <v>0</v>
      </c>
      <c r="DZ404">
        <v>0</v>
      </c>
      <c r="EA404">
        <v>0</v>
      </c>
      <c r="EB404">
        <v>0</v>
      </c>
      <c r="EC404">
        <v>0</v>
      </c>
      <c r="ED404">
        <v>0</v>
      </c>
      <c r="EE404">
        <v>0</v>
      </c>
      <c r="EF404">
        <v>0</v>
      </c>
      <c r="EG404">
        <v>0</v>
      </c>
      <c r="EH404">
        <v>0</v>
      </c>
      <c r="EI404">
        <v>0</v>
      </c>
      <c r="EJ404">
        <v>0</v>
      </c>
      <c r="EK404">
        <v>0</v>
      </c>
      <c r="EL404">
        <v>0</v>
      </c>
      <c r="EM404">
        <v>0</v>
      </c>
      <c r="EN404">
        <v>0</v>
      </c>
      <c r="EO404">
        <v>0</v>
      </c>
      <c r="EP404">
        <v>0</v>
      </c>
      <c r="EQ404">
        <v>0</v>
      </c>
      <c r="ER404">
        <v>0</v>
      </c>
      <c r="ES404">
        <v>0</v>
      </c>
      <c r="ET404">
        <v>0</v>
      </c>
      <c r="EU404">
        <v>0</v>
      </c>
      <c r="EV404">
        <v>0</v>
      </c>
      <c r="EW404">
        <v>0</v>
      </c>
      <c r="EX404">
        <v>0</v>
      </c>
      <c r="EY404">
        <v>0</v>
      </c>
      <c r="EZ404">
        <v>0</v>
      </c>
      <c r="FA404">
        <v>0</v>
      </c>
      <c r="FB404">
        <v>0</v>
      </c>
      <c r="FC404">
        <v>0</v>
      </c>
      <c r="FD404">
        <v>0</v>
      </c>
      <c r="FE404">
        <v>0</v>
      </c>
      <c r="FF404">
        <v>0</v>
      </c>
      <c r="FG404">
        <v>0</v>
      </c>
      <c r="FH404">
        <v>0</v>
      </c>
      <c r="FI404">
        <v>0</v>
      </c>
      <c r="FJ404">
        <v>0</v>
      </c>
      <c r="FK404">
        <v>0</v>
      </c>
      <c r="FL404">
        <v>0</v>
      </c>
      <c r="FM404">
        <v>0</v>
      </c>
      <c r="FN404">
        <v>0</v>
      </c>
      <c r="FO404">
        <v>0</v>
      </c>
      <c r="FP404">
        <v>0</v>
      </c>
      <c r="FQ404">
        <v>0</v>
      </c>
      <c r="FR404">
        <v>0</v>
      </c>
      <c r="FS404">
        <v>0</v>
      </c>
    </row>
    <row r="405" spans="1:175" x14ac:dyDescent="0.2">
      <c r="A405" t="s">
        <v>196</v>
      </c>
      <c r="B405" t="s">
        <v>204</v>
      </c>
      <c r="C405">
        <v>42185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  <c r="AS405">
        <v>0</v>
      </c>
      <c r="AT405">
        <v>0</v>
      </c>
      <c r="AU405">
        <v>0</v>
      </c>
      <c r="AV405">
        <v>0</v>
      </c>
      <c r="AW405">
        <v>0</v>
      </c>
      <c r="AX405">
        <v>0</v>
      </c>
      <c r="AY405">
        <v>0</v>
      </c>
      <c r="AZ405">
        <v>0</v>
      </c>
      <c r="BA405">
        <v>0</v>
      </c>
      <c r="BB405">
        <v>0</v>
      </c>
      <c r="BC405">
        <v>0</v>
      </c>
      <c r="BD405">
        <v>0</v>
      </c>
      <c r="BE405">
        <v>0</v>
      </c>
      <c r="BF405">
        <v>0</v>
      </c>
      <c r="BG405">
        <v>0</v>
      </c>
      <c r="BH405">
        <v>0</v>
      </c>
      <c r="BI405">
        <v>0</v>
      </c>
      <c r="BJ405">
        <v>0</v>
      </c>
      <c r="BK405">
        <v>0</v>
      </c>
      <c r="BL405">
        <v>0</v>
      </c>
      <c r="BM405">
        <v>0</v>
      </c>
      <c r="BN405">
        <v>0</v>
      </c>
      <c r="BO405">
        <v>0</v>
      </c>
      <c r="BP405">
        <v>0</v>
      </c>
      <c r="BQ405">
        <v>0</v>
      </c>
      <c r="BR405">
        <v>0</v>
      </c>
      <c r="BS405">
        <v>0</v>
      </c>
      <c r="BT405">
        <v>0</v>
      </c>
      <c r="BU405">
        <v>0</v>
      </c>
      <c r="BV405">
        <v>0</v>
      </c>
      <c r="BW405">
        <v>0</v>
      </c>
      <c r="BX405">
        <v>0</v>
      </c>
      <c r="BY405">
        <v>0</v>
      </c>
      <c r="BZ405">
        <v>0</v>
      </c>
      <c r="CA405">
        <v>0</v>
      </c>
      <c r="CB405">
        <v>0</v>
      </c>
      <c r="CC405">
        <v>0</v>
      </c>
      <c r="CD405">
        <v>0</v>
      </c>
      <c r="CE405">
        <v>0</v>
      </c>
      <c r="CF405">
        <v>0</v>
      </c>
      <c r="CG405">
        <v>0</v>
      </c>
      <c r="CH405">
        <v>0</v>
      </c>
      <c r="CI405">
        <v>0</v>
      </c>
      <c r="CJ405">
        <v>0</v>
      </c>
      <c r="CK405">
        <v>0</v>
      </c>
      <c r="CL405">
        <v>0</v>
      </c>
      <c r="CM405">
        <v>0</v>
      </c>
      <c r="CN405">
        <v>0</v>
      </c>
      <c r="CO405">
        <v>0</v>
      </c>
      <c r="CP405">
        <v>0</v>
      </c>
      <c r="CQ405">
        <v>0</v>
      </c>
      <c r="CR405">
        <v>0</v>
      </c>
      <c r="CS405">
        <v>0</v>
      </c>
      <c r="CT405">
        <v>0</v>
      </c>
      <c r="CU405">
        <v>0</v>
      </c>
      <c r="CV405">
        <v>0</v>
      </c>
      <c r="CW405">
        <v>0</v>
      </c>
      <c r="CX405">
        <v>0</v>
      </c>
      <c r="CY405">
        <v>0</v>
      </c>
      <c r="CZ405">
        <v>0</v>
      </c>
      <c r="DA405">
        <v>0</v>
      </c>
      <c r="DB405">
        <v>0</v>
      </c>
      <c r="DC405">
        <v>0</v>
      </c>
      <c r="DD405">
        <v>0</v>
      </c>
      <c r="DE405">
        <v>0</v>
      </c>
      <c r="DF405">
        <v>0</v>
      </c>
      <c r="DG405">
        <v>0</v>
      </c>
      <c r="DH405">
        <v>0</v>
      </c>
      <c r="DI405">
        <v>0</v>
      </c>
      <c r="DJ405">
        <v>0</v>
      </c>
      <c r="DK405">
        <v>0</v>
      </c>
      <c r="DL405">
        <v>0</v>
      </c>
      <c r="DM405">
        <v>0</v>
      </c>
      <c r="DN405">
        <v>0</v>
      </c>
      <c r="DO405">
        <v>0</v>
      </c>
      <c r="DP405">
        <v>0</v>
      </c>
      <c r="DQ405">
        <v>0</v>
      </c>
      <c r="DR405">
        <v>0</v>
      </c>
      <c r="DS405">
        <v>0</v>
      </c>
      <c r="DT405">
        <v>0</v>
      </c>
      <c r="DU405">
        <v>0</v>
      </c>
      <c r="DV405">
        <v>0</v>
      </c>
      <c r="DW405">
        <v>0</v>
      </c>
      <c r="DX405">
        <v>0</v>
      </c>
      <c r="DY405">
        <v>0</v>
      </c>
      <c r="DZ405">
        <v>0</v>
      </c>
      <c r="EA405">
        <v>0</v>
      </c>
      <c r="EB405">
        <v>0</v>
      </c>
      <c r="EC405">
        <v>0</v>
      </c>
      <c r="ED405">
        <v>0</v>
      </c>
      <c r="EE405">
        <v>0</v>
      </c>
      <c r="EF405">
        <v>0</v>
      </c>
      <c r="EG405">
        <v>0</v>
      </c>
      <c r="EH405">
        <v>0</v>
      </c>
      <c r="EI405">
        <v>0</v>
      </c>
      <c r="EJ405">
        <v>0</v>
      </c>
      <c r="EK405">
        <v>0</v>
      </c>
      <c r="EL405">
        <v>0</v>
      </c>
      <c r="EM405">
        <v>0</v>
      </c>
      <c r="EN405">
        <v>0</v>
      </c>
      <c r="EO405">
        <v>0</v>
      </c>
      <c r="EP405">
        <v>0</v>
      </c>
      <c r="EQ405">
        <v>0</v>
      </c>
      <c r="ER405">
        <v>0</v>
      </c>
      <c r="ES405">
        <v>0</v>
      </c>
      <c r="ET405">
        <v>0</v>
      </c>
      <c r="EU405">
        <v>0</v>
      </c>
      <c r="EV405">
        <v>0</v>
      </c>
      <c r="EW405">
        <v>0</v>
      </c>
      <c r="EX405">
        <v>0</v>
      </c>
      <c r="EY405">
        <v>0</v>
      </c>
      <c r="EZ405">
        <v>0</v>
      </c>
      <c r="FA405">
        <v>0</v>
      </c>
      <c r="FB405">
        <v>0</v>
      </c>
      <c r="FC405">
        <v>0</v>
      </c>
      <c r="FD405">
        <v>0</v>
      </c>
      <c r="FE405">
        <v>0</v>
      </c>
      <c r="FF405">
        <v>0</v>
      </c>
      <c r="FG405">
        <v>0</v>
      </c>
      <c r="FH405">
        <v>0</v>
      </c>
      <c r="FI405">
        <v>0</v>
      </c>
      <c r="FJ405">
        <v>0</v>
      </c>
      <c r="FK405">
        <v>0</v>
      </c>
      <c r="FL405">
        <v>0</v>
      </c>
      <c r="FM405">
        <v>0</v>
      </c>
      <c r="FN405">
        <v>0</v>
      </c>
      <c r="FO405">
        <v>0</v>
      </c>
      <c r="FP405">
        <v>0</v>
      </c>
      <c r="FQ405">
        <v>0</v>
      </c>
      <c r="FR405">
        <v>0</v>
      </c>
      <c r="FS405">
        <v>0</v>
      </c>
    </row>
    <row r="406" spans="1:175" x14ac:dyDescent="0.2">
      <c r="A406" t="s">
        <v>196</v>
      </c>
      <c r="B406" t="s">
        <v>204</v>
      </c>
      <c r="C406">
        <v>42186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  <c r="AS406">
        <v>0</v>
      </c>
      <c r="AT406">
        <v>0</v>
      </c>
      <c r="AU406">
        <v>0</v>
      </c>
      <c r="AV406">
        <v>0</v>
      </c>
      <c r="AW406">
        <v>0</v>
      </c>
      <c r="AX406">
        <v>0</v>
      </c>
      <c r="AY406">
        <v>0</v>
      </c>
      <c r="AZ406">
        <v>0</v>
      </c>
      <c r="BA406">
        <v>0</v>
      </c>
      <c r="BB406">
        <v>0</v>
      </c>
      <c r="BC406">
        <v>0</v>
      </c>
      <c r="BD406">
        <v>0</v>
      </c>
      <c r="BE406">
        <v>0</v>
      </c>
      <c r="BF406">
        <v>0</v>
      </c>
      <c r="BG406">
        <v>0</v>
      </c>
      <c r="BH406">
        <v>0</v>
      </c>
      <c r="BI406">
        <v>0</v>
      </c>
      <c r="BJ406">
        <v>0</v>
      </c>
      <c r="BK406">
        <v>0</v>
      </c>
      <c r="BL406">
        <v>0</v>
      </c>
      <c r="BM406">
        <v>0</v>
      </c>
      <c r="BN406">
        <v>0</v>
      </c>
      <c r="BO406">
        <v>0</v>
      </c>
      <c r="BP406">
        <v>0</v>
      </c>
      <c r="BQ406">
        <v>0</v>
      </c>
      <c r="BR406">
        <v>0</v>
      </c>
      <c r="BS406">
        <v>0</v>
      </c>
      <c r="BT406">
        <v>0</v>
      </c>
      <c r="BU406">
        <v>0</v>
      </c>
      <c r="BV406">
        <v>0</v>
      </c>
      <c r="BW406">
        <v>0</v>
      </c>
      <c r="BX406">
        <v>0</v>
      </c>
      <c r="BY406">
        <v>0</v>
      </c>
      <c r="BZ406">
        <v>0</v>
      </c>
      <c r="CA406">
        <v>0</v>
      </c>
      <c r="CB406">
        <v>0</v>
      </c>
      <c r="CC406">
        <v>0</v>
      </c>
      <c r="CD406">
        <v>0</v>
      </c>
      <c r="CE406">
        <v>0</v>
      </c>
      <c r="CF406">
        <v>0</v>
      </c>
      <c r="CG406">
        <v>0</v>
      </c>
      <c r="CH406">
        <v>0</v>
      </c>
      <c r="CI406">
        <v>0</v>
      </c>
      <c r="CJ406">
        <v>0</v>
      </c>
      <c r="CK406">
        <v>0</v>
      </c>
      <c r="CL406">
        <v>0</v>
      </c>
      <c r="CM406">
        <v>0</v>
      </c>
      <c r="CN406">
        <v>0</v>
      </c>
      <c r="CO406">
        <v>0</v>
      </c>
      <c r="CP406">
        <v>0</v>
      </c>
      <c r="CQ406">
        <v>0</v>
      </c>
      <c r="CR406">
        <v>0</v>
      </c>
      <c r="CS406">
        <v>0</v>
      </c>
      <c r="CT406">
        <v>0</v>
      </c>
      <c r="CU406">
        <v>0</v>
      </c>
      <c r="CV406">
        <v>0</v>
      </c>
      <c r="CW406">
        <v>0</v>
      </c>
      <c r="CX406">
        <v>0</v>
      </c>
      <c r="CY406">
        <v>0</v>
      </c>
      <c r="CZ406">
        <v>0</v>
      </c>
      <c r="DA406">
        <v>0</v>
      </c>
      <c r="DB406">
        <v>0</v>
      </c>
      <c r="DC406">
        <v>0</v>
      </c>
      <c r="DD406">
        <v>0</v>
      </c>
      <c r="DE406">
        <v>0</v>
      </c>
      <c r="DF406">
        <v>0</v>
      </c>
      <c r="DG406">
        <v>0</v>
      </c>
      <c r="DH406">
        <v>0</v>
      </c>
      <c r="DI406">
        <v>0</v>
      </c>
      <c r="DJ406">
        <v>0</v>
      </c>
      <c r="DK406">
        <v>0</v>
      </c>
      <c r="DL406">
        <v>0</v>
      </c>
      <c r="DM406">
        <v>0</v>
      </c>
      <c r="DN406">
        <v>0</v>
      </c>
      <c r="DO406">
        <v>0</v>
      </c>
      <c r="DP406">
        <v>0</v>
      </c>
      <c r="DQ406">
        <v>0</v>
      </c>
      <c r="DR406">
        <v>0</v>
      </c>
      <c r="DS406">
        <v>0</v>
      </c>
      <c r="DT406">
        <v>0</v>
      </c>
      <c r="DU406">
        <v>0</v>
      </c>
      <c r="DV406">
        <v>0</v>
      </c>
      <c r="DW406">
        <v>0</v>
      </c>
      <c r="DX406">
        <v>0</v>
      </c>
      <c r="DY406">
        <v>0</v>
      </c>
      <c r="DZ406">
        <v>0</v>
      </c>
      <c r="EA406">
        <v>0</v>
      </c>
      <c r="EB406">
        <v>0</v>
      </c>
      <c r="EC406">
        <v>0</v>
      </c>
      <c r="ED406">
        <v>0</v>
      </c>
      <c r="EE406">
        <v>0</v>
      </c>
      <c r="EF406">
        <v>0</v>
      </c>
      <c r="EG406">
        <v>0</v>
      </c>
      <c r="EH406">
        <v>0</v>
      </c>
      <c r="EI406">
        <v>0</v>
      </c>
      <c r="EJ406">
        <v>0</v>
      </c>
      <c r="EK406">
        <v>0</v>
      </c>
      <c r="EL406">
        <v>0</v>
      </c>
      <c r="EM406">
        <v>0</v>
      </c>
      <c r="EN406">
        <v>0</v>
      </c>
      <c r="EO406">
        <v>0</v>
      </c>
      <c r="EP406">
        <v>0</v>
      </c>
      <c r="EQ406">
        <v>0</v>
      </c>
      <c r="ER406">
        <v>0</v>
      </c>
      <c r="ES406">
        <v>0</v>
      </c>
      <c r="ET406">
        <v>0</v>
      </c>
      <c r="EU406">
        <v>0</v>
      </c>
      <c r="EV406">
        <v>0</v>
      </c>
      <c r="EW406">
        <v>0</v>
      </c>
      <c r="EX406">
        <v>0</v>
      </c>
      <c r="EY406">
        <v>0</v>
      </c>
      <c r="EZ406">
        <v>0</v>
      </c>
      <c r="FA406">
        <v>0</v>
      </c>
      <c r="FB406">
        <v>0</v>
      </c>
      <c r="FC406">
        <v>0</v>
      </c>
      <c r="FD406">
        <v>0</v>
      </c>
      <c r="FE406">
        <v>0</v>
      </c>
      <c r="FF406">
        <v>0</v>
      </c>
      <c r="FG406">
        <v>0</v>
      </c>
      <c r="FH406">
        <v>0</v>
      </c>
      <c r="FI406">
        <v>0</v>
      </c>
      <c r="FJ406">
        <v>0</v>
      </c>
      <c r="FK406">
        <v>0</v>
      </c>
      <c r="FL406">
        <v>0</v>
      </c>
      <c r="FM406">
        <v>0</v>
      </c>
      <c r="FN406">
        <v>0</v>
      </c>
      <c r="FO406">
        <v>0</v>
      </c>
      <c r="FP406">
        <v>0</v>
      </c>
      <c r="FQ406">
        <v>0</v>
      </c>
      <c r="FR406">
        <v>0</v>
      </c>
      <c r="FS406">
        <v>0</v>
      </c>
    </row>
    <row r="407" spans="1:175" x14ac:dyDescent="0.2">
      <c r="A407" t="s">
        <v>196</v>
      </c>
      <c r="B407" t="s">
        <v>204</v>
      </c>
      <c r="C407">
        <v>42213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0</v>
      </c>
      <c r="AW407">
        <v>0</v>
      </c>
      <c r="AX407">
        <v>0</v>
      </c>
      <c r="AY407">
        <v>0</v>
      </c>
      <c r="AZ407">
        <v>0</v>
      </c>
      <c r="BA407">
        <v>0</v>
      </c>
      <c r="BB407">
        <v>0</v>
      </c>
      <c r="BC407">
        <v>0</v>
      </c>
      <c r="BD407">
        <v>0</v>
      </c>
      <c r="BE407">
        <v>0</v>
      </c>
      <c r="BF407">
        <v>0</v>
      </c>
      <c r="BG407">
        <v>0</v>
      </c>
      <c r="BH407">
        <v>0</v>
      </c>
      <c r="BI407">
        <v>0</v>
      </c>
      <c r="BJ407">
        <v>0</v>
      </c>
      <c r="BK407">
        <v>0</v>
      </c>
      <c r="BL407">
        <v>0</v>
      </c>
      <c r="BM407">
        <v>0</v>
      </c>
      <c r="BN407">
        <v>0</v>
      </c>
      <c r="BO407">
        <v>0</v>
      </c>
      <c r="BP407">
        <v>0</v>
      </c>
      <c r="BQ407">
        <v>0</v>
      </c>
      <c r="BR407">
        <v>0</v>
      </c>
      <c r="BS407">
        <v>0</v>
      </c>
      <c r="BT407">
        <v>0</v>
      </c>
      <c r="BU407">
        <v>0</v>
      </c>
      <c r="BV407">
        <v>0</v>
      </c>
      <c r="BW407">
        <v>0</v>
      </c>
      <c r="BX407">
        <v>0</v>
      </c>
      <c r="BY407">
        <v>0</v>
      </c>
      <c r="BZ407">
        <v>0</v>
      </c>
      <c r="CA407">
        <v>0</v>
      </c>
      <c r="CB407">
        <v>0</v>
      </c>
      <c r="CC407">
        <v>0</v>
      </c>
      <c r="CD407">
        <v>0</v>
      </c>
      <c r="CE407">
        <v>0</v>
      </c>
      <c r="CF407">
        <v>0</v>
      </c>
      <c r="CG407">
        <v>0</v>
      </c>
      <c r="CH407">
        <v>0</v>
      </c>
      <c r="CI407">
        <v>0</v>
      </c>
      <c r="CJ407">
        <v>0</v>
      </c>
      <c r="CK407">
        <v>0</v>
      </c>
      <c r="CL407">
        <v>0</v>
      </c>
      <c r="CM407">
        <v>0</v>
      </c>
      <c r="CN407">
        <v>0</v>
      </c>
      <c r="CO407">
        <v>0</v>
      </c>
      <c r="CP407">
        <v>0</v>
      </c>
      <c r="CQ407">
        <v>0</v>
      </c>
      <c r="CR407">
        <v>0</v>
      </c>
      <c r="CS407">
        <v>0</v>
      </c>
      <c r="CT407">
        <v>0</v>
      </c>
      <c r="CU407">
        <v>0</v>
      </c>
      <c r="CV407">
        <v>0</v>
      </c>
      <c r="CW407">
        <v>0</v>
      </c>
      <c r="CX407">
        <v>0</v>
      </c>
      <c r="CY407">
        <v>0</v>
      </c>
      <c r="CZ407">
        <v>0</v>
      </c>
      <c r="DA407">
        <v>0</v>
      </c>
      <c r="DB407">
        <v>0</v>
      </c>
      <c r="DC407">
        <v>0</v>
      </c>
      <c r="DD407">
        <v>0</v>
      </c>
      <c r="DE407">
        <v>0</v>
      </c>
      <c r="DF407">
        <v>0</v>
      </c>
      <c r="DG407">
        <v>0</v>
      </c>
      <c r="DH407">
        <v>0</v>
      </c>
      <c r="DI407">
        <v>0</v>
      </c>
      <c r="DJ407">
        <v>0</v>
      </c>
      <c r="DK407">
        <v>0</v>
      </c>
      <c r="DL407">
        <v>0</v>
      </c>
      <c r="DM407">
        <v>0</v>
      </c>
      <c r="DN407">
        <v>0</v>
      </c>
      <c r="DO407">
        <v>0</v>
      </c>
      <c r="DP407">
        <v>0</v>
      </c>
      <c r="DQ407">
        <v>0</v>
      </c>
      <c r="DR407">
        <v>0</v>
      </c>
      <c r="DS407">
        <v>0</v>
      </c>
      <c r="DT407">
        <v>0</v>
      </c>
      <c r="DU407">
        <v>0</v>
      </c>
      <c r="DV407">
        <v>0</v>
      </c>
      <c r="DW407">
        <v>0</v>
      </c>
      <c r="DX407">
        <v>0</v>
      </c>
      <c r="DY407">
        <v>0</v>
      </c>
      <c r="DZ407">
        <v>0</v>
      </c>
      <c r="EA407">
        <v>0</v>
      </c>
      <c r="EB407">
        <v>0</v>
      </c>
      <c r="EC407">
        <v>0</v>
      </c>
      <c r="ED407">
        <v>0</v>
      </c>
      <c r="EE407">
        <v>0</v>
      </c>
      <c r="EF407">
        <v>0</v>
      </c>
      <c r="EG407">
        <v>0</v>
      </c>
      <c r="EH407">
        <v>0</v>
      </c>
      <c r="EI407">
        <v>0</v>
      </c>
      <c r="EJ407">
        <v>0</v>
      </c>
      <c r="EK407">
        <v>0</v>
      </c>
      <c r="EL407">
        <v>0</v>
      </c>
      <c r="EM407">
        <v>0</v>
      </c>
      <c r="EN407">
        <v>0</v>
      </c>
      <c r="EO407">
        <v>0</v>
      </c>
      <c r="EP407">
        <v>0</v>
      </c>
      <c r="EQ407">
        <v>0</v>
      </c>
      <c r="ER407">
        <v>0</v>
      </c>
      <c r="ES407">
        <v>0</v>
      </c>
      <c r="ET407">
        <v>0</v>
      </c>
      <c r="EU407">
        <v>0</v>
      </c>
      <c r="EV407">
        <v>0</v>
      </c>
      <c r="EW407">
        <v>0</v>
      </c>
      <c r="EX407">
        <v>0</v>
      </c>
      <c r="EY407">
        <v>0</v>
      </c>
      <c r="EZ407">
        <v>0</v>
      </c>
      <c r="FA407">
        <v>0</v>
      </c>
      <c r="FB407">
        <v>0</v>
      </c>
      <c r="FC407">
        <v>0</v>
      </c>
      <c r="FD407">
        <v>0</v>
      </c>
      <c r="FE407">
        <v>0</v>
      </c>
      <c r="FF407">
        <v>0</v>
      </c>
      <c r="FG407">
        <v>0</v>
      </c>
      <c r="FH407">
        <v>0</v>
      </c>
      <c r="FI407">
        <v>0</v>
      </c>
      <c r="FJ407">
        <v>0</v>
      </c>
      <c r="FK407">
        <v>0</v>
      </c>
      <c r="FL407">
        <v>0</v>
      </c>
      <c r="FM407">
        <v>0</v>
      </c>
      <c r="FN407">
        <v>0</v>
      </c>
      <c r="FO407">
        <v>0</v>
      </c>
      <c r="FP407">
        <v>0</v>
      </c>
      <c r="FQ407">
        <v>0</v>
      </c>
      <c r="FR407">
        <v>0</v>
      </c>
      <c r="FS407">
        <v>0</v>
      </c>
    </row>
    <row r="408" spans="1:175" x14ac:dyDescent="0.2">
      <c r="A408" t="s">
        <v>196</v>
      </c>
      <c r="B408" t="s">
        <v>204</v>
      </c>
      <c r="C408">
        <v>42214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0</v>
      </c>
      <c r="AS408">
        <v>0</v>
      </c>
      <c r="AT408">
        <v>0</v>
      </c>
      <c r="AU408">
        <v>0</v>
      </c>
      <c r="AV408">
        <v>0</v>
      </c>
      <c r="AW408">
        <v>0</v>
      </c>
      <c r="AX408">
        <v>0</v>
      </c>
      <c r="AY408">
        <v>0</v>
      </c>
      <c r="AZ408">
        <v>0</v>
      </c>
      <c r="BA408">
        <v>0</v>
      </c>
      <c r="BB408">
        <v>0</v>
      </c>
      <c r="BC408">
        <v>0</v>
      </c>
      <c r="BD408">
        <v>0</v>
      </c>
      <c r="BE408">
        <v>0</v>
      </c>
      <c r="BF408">
        <v>0</v>
      </c>
      <c r="BG408">
        <v>0</v>
      </c>
      <c r="BH408">
        <v>0</v>
      </c>
      <c r="BI408">
        <v>0</v>
      </c>
      <c r="BJ408">
        <v>0</v>
      </c>
      <c r="BK408">
        <v>0</v>
      </c>
      <c r="BL408">
        <v>0</v>
      </c>
      <c r="BM408">
        <v>0</v>
      </c>
      <c r="BN408">
        <v>0</v>
      </c>
      <c r="BO408">
        <v>0</v>
      </c>
      <c r="BP408">
        <v>0</v>
      </c>
      <c r="BQ408">
        <v>0</v>
      </c>
      <c r="BR408">
        <v>0</v>
      </c>
      <c r="BS408">
        <v>0</v>
      </c>
      <c r="BT408">
        <v>0</v>
      </c>
      <c r="BU408">
        <v>0</v>
      </c>
      <c r="BV408">
        <v>0</v>
      </c>
      <c r="BW408">
        <v>0</v>
      </c>
      <c r="BX408">
        <v>0</v>
      </c>
      <c r="BY408">
        <v>0</v>
      </c>
      <c r="BZ408">
        <v>0</v>
      </c>
      <c r="CA408">
        <v>0</v>
      </c>
      <c r="CB408">
        <v>0</v>
      </c>
      <c r="CC408">
        <v>0</v>
      </c>
      <c r="CD408">
        <v>0</v>
      </c>
      <c r="CE408">
        <v>0</v>
      </c>
      <c r="CF408">
        <v>0</v>
      </c>
      <c r="CG408">
        <v>0</v>
      </c>
      <c r="CH408">
        <v>0</v>
      </c>
      <c r="CI408">
        <v>0</v>
      </c>
      <c r="CJ408">
        <v>0</v>
      </c>
      <c r="CK408">
        <v>0</v>
      </c>
      <c r="CL408">
        <v>0</v>
      </c>
      <c r="CM408">
        <v>0</v>
      </c>
      <c r="CN408">
        <v>0</v>
      </c>
      <c r="CO408">
        <v>0</v>
      </c>
      <c r="CP408">
        <v>0</v>
      </c>
      <c r="CQ408">
        <v>0</v>
      </c>
      <c r="CR408">
        <v>0</v>
      </c>
      <c r="CS408">
        <v>0</v>
      </c>
      <c r="CT408">
        <v>0</v>
      </c>
      <c r="CU408">
        <v>0</v>
      </c>
      <c r="CV408">
        <v>0</v>
      </c>
      <c r="CW408">
        <v>0</v>
      </c>
      <c r="CX408">
        <v>0</v>
      </c>
      <c r="CY408">
        <v>0</v>
      </c>
      <c r="CZ408">
        <v>0</v>
      </c>
      <c r="DA408">
        <v>0</v>
      </c>
      <c r="DB408">
        <v>0</v>
      </c>
      <c r="DC408">
        <v>0</v>
      </c>
      <c r="DD408">
        <v>0</v>
      </c>
      <c r="DE408">
        <v>0</v>
      </c>
      <c r="DF408">
        <v>0</v>
      </c>
      <c r="DG408">
        <v>0</v>
      </c>
      <c r="DH408">
        <v>0</v>
      </c>
      <c r="DI408">
        <v>0</v>
      </c>
      <c r="DJ408">
        <v>0</v>
      </c>
      <c r="DK408">
        <v>0</v>
      </c>
      <c r="DL408">
        <v>0</v>
      </c>
      <c r="DM408">
        <v>0</v>
      </c>
      <c r="DN408">
        <v>0</v>
      </c>
      <c r="DO408">
        <v>0</v>
      </c>
      <c r="DP408">
        <v>0</v>
      </c>
      <c r="DQ408">
        <v>0</v>
      </c>
      <c r="DR408">
        <v>0</v>
      </c>
      <c r="DS408">
        <v>0</v>
      </c>
      <c r="DT408">
        <v>0</v>
      </c>
      <c r="DU408">
        <v>0</v>
      </c>
      <c r="DV408">
        <v>0</v>
      </c>
      <c r="DW408">
        <v>0</v>
      </c>
      <c r="DX408">
        <v>0</v>
      </c>
      <c r="DY408">
        <v>0</v>
      </c>
      <c r="DZ408">
        <v>0</v>
      </c>
      <c r="EA408">
        <v>0</v>
      </c>
      <c r="EB408">
        <v>0</v>
      </c>
      <c r="EC408">
        <v>0</v>
      </c>
      <c r="ED408">
        <v>0</v>
      </c>
      <c r="EE408">
        <v>0</v>
      </c>
      <c r="EF408">
        <v>0</v>
      </c>
      <c r="EG408">
        <v>0</v>
      </c>
      <c r="EH408">
        <v>0</v>
      </c>
      <c r="EI408">
        <v>0</v>
      </c>
      <c r="EJ408">
        <v>0</v>
      </c>
      <c r="EK408">
        <v>0</v>
      </c>
      <c r="EL408">
        <v>0</v>
      </c>
      <c r="EM408">
        <v>0</v>
      </c>
      <c r="EN408">
        <v>0</v>
      </c>
      <c r="EO408">
        <v>0</v>
      </c>
      <c r="EP408">
        <v>0</v>
      </c>
      <c r="EQ408">
        <v>0</v>
      </c>
      <c r="ER408">
        <v>0</v>
      </c>
      <c r="ES408">
        <v>0</v>
      </c>
      <c r="ET408">
        <v>0</v>
      </c>
      <c r="EU408">
        <v>0</v>
      </c>
      <c r="EV408">
        <v>0</v>
      </c>
      <c r="EW408">
        <v>0</v>
      </c>
      <c r="EX408">
        <v>0</v>
      </c>
      <c r="EY408">
        <v>0</v>
      </c>
      <c r="EZ408">
        <v>0</v>
      </c>
      <c r="FA408">
        <v>0</v>
      </c>
      <c r="FB408">
        <v>0</v>
      </c>
      <c r="FC408">
        <v>0</v>
      </c>
      <c r="FD408">
        <v>0</v>
      </c>
      <c r="FE408">
        <v>0</v>
      </c>
      <c r="FF408">
        <v>0</v>
      </c>
      <c r="FG408">
        <v>0</v>
      </c>
      <c r="FH408">
        <v>0</v>
      </c>
      <c r="FI408">
        <v>0</v>
      </c>
      <c r="FJ408">
        <v>0</v>
      </c>
      <c r="FK408">
        <v>0</v>
      </c>
      <c r="FL408">
        <v>0</v>
      </c>
      <c r="FM408">
        <v>0</v>
      </c>
      <c r="FN408">
        <v>0</v>
      </c>
      <c r="FO408">
        <v>0</v>
      </c>
      <c r="FP408">
        <v>0</v>
      </c>
      <c r="FQ408">
        <v>0</v>
      </c>
      <c r="FR408">
        <v>0</v>
      </c>
      <c r="FS408">
        <v>0</v>
      </c>
    </row>
    <row r="409" spans="1:175" x14ac:dyDescent="0.2">
      <c r="A409" t="s">
        <v>196</v>
      </c>
      <c r="B409" t="s">
        <v>204</v>
      </c>
      <c r="C409">
        <v>42233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  <c r="AS409">
        <v>0</v>
      </c>
      <c r="AT409">
        <v>0</v>
      </c>
      <c r="AU409">
        <v>0</v>
      </c>
      <c r="AV409">
        <v>0</v>
      </c>
      <c r="AW409">
        <v>0</v>
      </c>
      <c r="AX409">
        <v>0</v>
      </c>
      <c r="AY409">
        <v>0</v>
      </c>
      <c r="AZ409">
        <v>0</v>
      </c>
      <c r="BA409">
        <v>0</v>
      </c>
      <c r="BB409">
        <v>0</v>
      </c>
      <c r="BC409">
        <v>0</v>
      </c>
      <c r="BD409">
        <v>0</v>
      </c>
      <c r="BE409">
        <v>0</v>
      </c>
      <c r="BF409">
        <v>0</v>
      </c>
      <c r="BG409">
        <v>0</v>
      </c>
      <c r="BH409">
        <v>0</v>
      </c>
      <c r="BI409">
        <v>0</v>
      </c>
      <c r="BJ409">
        <v>0</v>
      </c>
      <c r="BK409">
        <v>0</v>
      </c>
      <c r="BL409">
        <v>0</v>
      </c>
      <c r="BM409">
        <v>0</v>
      </c>
      <c r="BN409">
        <v>0</v>
      </c>
      <c r="BO409">
        <v>0</v>
      </c>
      <c r="BP409">
        <v>0</v>
      </c>
      <c r="BQ409">
        <v>0</v>
      </c>
      <c r="BR409">
        <v>0</v>
      </c>
      <c r="BS409">
        <v>0</v>
      </c>
      <c r="BT409">
        <v>0</v>
      </c>
      <c r="BU409">
        <v>0</v>
      </c>
      <c r="BV409">
        <v>0</v>
      </c>
      <c r="BW409">
        <v>0</v>
      </c>
      <c r="BX409">
        <v>0</v>
      </c>
      <c r="BY409">
        <v>0</v>
      </c>
      <c r="BZ409">
        <v>0</v>
      </c>
      <c r="CA409">
        <v>0</v>
      </c>
      <c r="CB409">
        <v>0</v>
      </c>
      <c r="CC409">
        <v>0</v>
      </c>
      <c r="CD409">
        <v>0</v>
      </c>
      <c r="CE409">
        <v>0</v>
      </c>
      <c r="CF409">
        <v>0</v>
      </c>
      <c r="CG409">
        <v>0</v>
      </c>
      <c r="CH409">
        <v>0</v>
      </c>
      <c r="CI409">
        <v>0</v>
      </c>
      <c r="CJ409">
        <v>0</v>
      </c>
      <c r="CK409">
        <v>0</v>
      </c>
      <c r="CL409">
        <v>0</v>
      </c>
      <c r="CM409">
        <v>0</v>
      </c>
      <c r="CN409">
        <v>0</v>
      </c>
      <c r="CO409">
        <v>0</v>
      </c>
      <c r="CP409">
        <v>0</v>
      </c>
      <c r="CQ409">
        <v>0</v>
      </c>
      <c r="CR409">
        <v>0</v>
      </c>
      <c r="CS409">
        <v>0</v>
      </c>
      <c r="CT409">
        <v>0</v>
      </c>
      <c r="CU409">
        <v>0</v>
      </c>
      <c r="CV409">
        <v>0</v>
      </c>
      <c r="CW409">
        <v>0</v>
      </c>
      <c r="CX409">
        <v>0</v>
      </c>
      <c r="CY409">
        <v>0</v>
      </c>
      <c r="CZ409">
        <v>0</v>
      </c>
      <c r="DA409">
        <v>0</v>
      </c>
      <c r="DB409">
        <v>0</v>
      </c>
      <c r="DC409">
        <v>0</v>
      </c>
      <c r="DD409">
        <v>0</v>
      </c>
      <c r="DE409">
        <v>0</v>
      </c>
      <c r="DF409">
        <v>0</v>
      </c>
      <c r="DG409">
        <v>0</v>
      </c>
      <c r="DH409">
        <v>0</v>
      </c>
      <c r="DI409">
        <v>0</v>
      </c>
      <c r="DJ409">
        <v>0</v>
      </c>
      <c r="DK409">
        <v>0</v>
      </c>
      <c r="DL409">
        <v>0</v>
      </c>
      <c r="DM409">
        <v>0</v>
      </c>
      <c r="DN409">
        <v>0</v>
      </c>
      <c r="DO409">
        <v>0</v>
      </c>
      <c r="DP409">
        <v>0</v>
      </c>
      <c r="DQ409">
        <v>0</v>
      </c>
      <c r="DR409">
        <v>0</v>
      </c>
      <c r="DS409">
        <v>0</v>
      </c>
      <c r="DT409">
        <v>0</v>
      </c>
      <c r="DU409">
        <v>0</v>
      </c>
      <c r="DV409">
        <v>0</v>
      </c>
      <c r="DW409">
        <v>0</v>
      </c>
      <c r="DX409">
        <v>0</v>
      </c>
      <c r="DY409">
        <v>0</v>
      </c>
      <c r="DZ409">
        <v>0</v>
      </c>
      <c r="EA409">
        <v>0</v>
      </c>
      <c r="EB409">
        <v>0</v>
      </c>
      <c r="EC409">
        <v>0</v>
      </c>
      <c r="ED409">
        <v>0</v>
      </c>
      <c r="EE409">
        <v>0</v>
      </c>
      <c r="EF409">
        <v>0</v>
      </c>
      <c r="EG409">
        <v>0</v>
      </c>
      <c r="EH409">
        <v>0</v>
      </c>
      <c r="EI409">
        <v>0</v>
      </c>
      <c r="EJ409">
        <v>0</v>
      </c>
      <c r="EK409">
        <v>0</v>
      </c>
      <c r="EL409">
        <v>0</v>
      </c>
      <c r="EM409">
        <v>0</v>
      </c>
      <c r="EN409">
        <v>0</v>
      </c>
      <c r="EO409">
        <v>0</v>
      </c>
      <c r="EP409">
        <v>0</v>
      </c>
      <c r="EQ409">
        <v>0</v>
      </c>
      <c r="ER409">
        <v>0</v>
      </c>
      <c r="ES409">
        <v>0</v>
      </c>
      <c r="ET409">
        <v>0</v>
      </c>
      <c r="EU409">
        <v>0</v>
      </c>
      <c r="EV409">
        <v>0</v>
      </c>
      <c r="EW409">
        <v>0</v>
      </c>
      <c r="EX409">
        <v>0</v>
      </c>
      <c r="EY409">
        <v>0</v>
      </c>
      <c r="EZ409">
        <v>0</v>
      </c>
      <c r="FA409">
        <v>0</v>
      </c>
      <c r="FB409">
        <v>0</v>
      </c>
      <c r="FC409">
        <v>0</v>
      </c>
      <c r="FD409">
        <v>0</v>
      </c>
      <c r="FE409">
        <v>0</v>
      </c>
      <c r="FF409">
        <v>0</v>
      </c>
      <c r="FG409">
        <v>0</v>
      </c>
      <c r="FH409">
        <v>0</v>
      </c>
      <c r="FI409">
        <v>0</v>
      </c>
      <c r="FJ409">
        <v>0</v>
      </c>
      <c r="FK409">
        <v>0</v>
      </c>
      <c r="FL409">
        <v>0</v>
      </c>
      <c r="FM409">
        <v>0</v>
      </c>
      <c r="FN409">
        <v>0</v>
      </c>
      <c r="FO409">
        <v>0</v>
      </c>
      <c r="FP409">
        <v>0</v>
      </c>
      <c r="FQ409">
        <v>0</v>
      </c>
      <c r="FR409">
        <v>0</v>
      </c>
      <c r="FS409">
        <v>0</v>
      </c>
    </row>
    <row r="410" spans="1:175" x14ac:dyDescent="0.2">
      <c r="A410" t="s">
        <v>196</v>
      </c>
      <c r="B410" t="s">
        <v>204</v>
      </c>
      <c r="C410">
        <v>42234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  <c r="AS410">
        <v>0</v>
      </c>
      <c r="AT410">
        <v>0</v>
      </c>
      <c r="AU410">
        <v>0</v>
      </c>
      <c r="AV410">
        <v>0</v>
      </c>
      <c r="AW410">
        <v>0</v>
      </c>
      <c r="AX410">
        <v>0</v>
      </c>
      <c r="AY410">
        <v>0</v>
      </c>
      <c r="AZ410">
        <v>0</v>
      </c>
      <c r="BA410">
        <v>0</v>
      </c>
      <c r="BB410">
        <v>0</v>
      </c>
      <c r="BC410">
        <v>0</v>
      </c>
      <c r="BD410">
        <v>0</v>
      </c>
      <c r="BE410">
        <v>0</v>
      </c>
      <c r="BF410">
        <v>0</v>
      </c>
      <c r="BG410">
        <v>0</v>
      </c>
      <c r="BH410">
        <v>0</v>
      </c>
      <c r="BI410">
        <v>0</v>
      </c>
      <c r="BJ410">
        <v>0</v>
      </c>
      <c r="BK410">
        <v>0</v>
      </c>
      <c r="BL410">
        <v>0</v>
      </c>
      <c r="BM410">
        <v>0</v>
      </c>
      <c r="BN410">
        <v>0</v>
      </c>
      <c r="BO410">
        <v>0</v>
      </c>
      <c r="BP410">
        <v>0</v>
      </c>
      <c r="BQ410">
        <v>0</v>
      </c>
      <c r="BR410">
        <v>0</v>
      </c>
      <c r="BS410">
        <v>0</v>
      </c>
      <c r="BT410">
        <v>0</v>
      </c>
      <c r="BU410">
        <v>0</v>
      </c>
      <c r="BV410">
        <v>0</v>
      </c>
      <c r="BW410">
        <v>0</v>
      </c>
      <c r="BX410">
        <v>0</v>
      </c>
      <c r="BY410">
        <v>0</v>
      </c>
      <c r="BZ410">
        <v>0</v>
      </c>
      <c r="CA410">
        <v>0</v>
      </c>
      <c r="CB410">
        <v>0</v>
      </c>
      <c r="CC410">
        <v>0</v>
      </c>
      <c r="CD410">
        <v>0</v>
      </c>
      <c r="CE410">
        <v>0</v>
      </c>
      <c r="CF410">
        <v>0</v>
      </c>
      <c r="CG410">
        <v>0</v>
      </c>
      <c r="CH410">
        <v>0</v>
      </c>
      <c r="CI410">
        <v>0</v>
      </c>
      <c r="CJ410">
        <v>0</v>
      </c>
      <c r="CK410">
        <v>0</v>
      </c>
      <c r="CL410">
        <v>0</v>
      </c>
      <c r="CM410">
        <v>0</v>
      </c>
      <c r="CN410">
        <v>0</v>
      </c>
      <c r="CO410">
        <v>0</v>
      </c>
      <c r="CP410">
        <v>0</v>
      </c>
      <c r="CQ410">
        <v>0</v>
      </c>
      <c r="CR410">
        <v>0</v>
      </c>
      <c r="CS410">
        <v>0</v>
      </c>
      <c r="CT410">
        <v>0</v>
      </c>
      <c r="CU410">
        <v>0</v>
      </c>
      <c r="CV410">
        <v>0</v>
      </c>
      <c r="CW410">
        <v>0</v>
      </c>
      <c r="CX410">
        <v>0</v>
      </c>
      <c r="CY410">
        <v>0</v>
      </c>
      <c r="CZ410">
        <v>0</v>
      </c>
      <c r="DA410">
        <v>0</v>
      </c>
      <c r="DB410">
        <v>0</v>
      </c>
      <c r="DC410">
        <v>0</v>
      </c>
      <c r="DD410">
        <v>0</v>
      </c>
      <c r="DE410">
        <v>0</v>
      </c>
      <c r="DF410">
        <v>0</v>
      </c>
      <c r="DG410">
        <v>0</v>
      </c>
      <c r="DH410">
        <v>0</v>
      </c>
      <c r="DI410">
        <v>0</v>
      </c>
      <c r="DJ410">
        <v>0</v>
      </c>
      <c r="DK410">
        <v>0</v>
      </c>
      <c r="DL410">
        <v>0</v>
      </c>
      <c r="DM410">
        <v>0</v>
      </c>
      <c r="DN410">
        <v>0</v>
      </c>
      <c r="DO410">
        <v>0</v>
      </c>
      <c r="DP410">
        <v>0</v>
      </c>
      <c r="DQ410">
        <v>0</v>
      </c>
      <c r="DR410">
        <v>0</v>
      </c>
      <c r="DS410">
        <v>0</v>
      </c>
      <c r="DT410">
        <v>0</v>
      </c>
      <c r="DU410">
        <v>0</v>
      </c>
      <c r="DV410">
        <v>0</v>
      </c>
      <c r="DW410">
        <v>0</v>
      </c>
      <c r="DX410">
        <v>0</v>
      </c>
      <c r="DY410">
        <v>0</v>
      </c>
      <c r="DZ410">
        <v>0</v>
      </c>
      <c r="EA410">
        <v>0</v>
      </c>
      <c r="EB410">
        <v>0</v>
      </c>
      <c r="EC410">
        <v>0</v>
      </c>
      <c r="ED410">
        <v>0</v>
      </c>
      <c r="EE410">
        <v>0</v>
      </c>
      <c r="EF410">
        <v>0</v>
      </c>
      <c r="EG410">
        <v>0</v>
      </c>
      <c r="EH410">
        <v>0</v>
      </c>
      <c r="EI410">
        <v>0</v>
      </c>
      <c r="EJ410">
        <v>0</v>
      </c>
      <c r="EK410">
        <v>0</v>
      </c>
      <c r="EL410">
        <v>0</v>
      </c>
      <c r="EM410">
        <v>0</v>
      </c>
      <c r="EN410">
        <v>0</v>
      </c>
      <c r="EO410">
        <v>0</v>
      </c>
      <c r="EP410">
        <v>0</v>
      </c>
      <c r="EQ410">
        <v>0</v>
      </c>
      <c r="ER410">
        <v>0</v>
      </c>
      <c r="ES410">
        <v>0</v>
      </c>
      <c r="ET410">
        <v>0</v>
      </c>
      <c r="EU410">
        <v>0</v>
      </c>
      <c r="EV410">
        <v>0</v>
      </c>
      <c r="EW410">
        <v>0</v>
      </c>
      <c r="EX410">
        <v>0</v>
      </c>
      <c r="EY410">
        <v>0</v>
      </c>
      <c r="EZ410">
        <v>0</v>
      </c>
      <c r="FA410">
        <v>0</v>
      </c>
      <c r="FB410">
        <v>0</v>
      </c>
      <c r="FC410">
        <v>0</v>
      </c>
      <c r="FD410">
        <v>0</v>
      </c>
      <c r="FE410">
        <v>0</v>
      </c>
      <c r="FF410">
        <v>0</v>
      </c>
      <c r="FG410">
        <v>0</v>
      </c>
      <c r="FH410">
        <v>0</v>
      </c>
      <c r="FI410">
        <v>0</v>
      </c>
      <c r="FJ410">
        <v>0</v>
      </c>
      <c r="FK410">
        <v>0</v>
      </c>
      <c r="FL410">
        <v>0</v>
      </c>
      <c r="FM410">
        <v>0</v>
      </c>
      <c r="FN410">
        <v>0</v>
      </c>
      <c r="FO410">
        <v>0</v>
      </c>
      <c r="FP410">
        <v>0</v>
      </c>
      <c r="FQ410">
        <v>0</v>
      </c>
      <c r="FR410">
        <v>0</v>
      </c>
      <c r="FS410">
        <v>0</v>
      </c>
    </row>
    <row r="411" spans="1:175" x14ac:dyDescent="0.2">
      <c r="A411" t="s">
        <v>196</v>
      </c>
      <c r="B411" t="s">
        <v>204</v>
      </c>
      <c r="C411">
        <v>42242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0</v>
      </c>
      <c r="AX411">
        <v>0</v>
      </c>
      <c r="AY411">
        <v>0</v>
      </c>
      <c r="AZ411">
        <v>0</v>
      </c>
      <c r="BA411">
        <v>0</v>
      </c>
      <c r="BB411">
        <v>0</v>
      </c>
      <c r="BC411">
        <v>0</v>
      </c>
      <c r="BD411">
        <v>0</v>
      </c>
      <c r="BE411">
        <v>0</v>
      </c>
      <c r="BF411">
        <v>0</v>
      </c>
      <c r="BG411">
        <v>0</v>
      </c>
      <c r="BH411">
        <v>0</v>
      </c>
      <c r="BI411">
        <v>0</v>
      </c>
      <c r="BJ411">
        <v>0</v>
      </c>
      <c r="BK411">
        <v>0</v>
      </c>
      <c r="BL411">
        <v>0</v>
      </c>
      <c r="BM411">
        <v>0</v>
      </c>
      <c r="BN411">
        <v>0</v>
      </c>
      <c r="BO411">
        <v>0</v>
      </c>
      <c r="BP411">
        <v>0</v>
      </c>
      <c r="BQ411">
        <v>0</v>
      </c>
      <c r="BR411">
        <v>0</v>
      </c>
      <c r="BS411">
        <v>0</v>
      </c>
      <c r="BT411">
        <v>0</v>
      </c>
      <c r="BU411">
        <v>0</v>
      </c>
      <c r="BV411">
        <v>0</v>
      </c>
      <c r="BW411">
        <v>0</v>
      </c>
      <c r="BX411">
        <v>0</v>
      </c>
      <c r="BY411">
        <v>0</v>
      </c>
      <c r="BZ411">
        <v>0</v>
      </c>
      <c r="CA411">
        <v>0</v>
      </c>
      <c r="CB411">
        <v>0</v>
      </c>
      <c r="CC411">
        <v>0</v>
      </c>
      <c r="CD411">
        <v>0</v>
      </c>
      <c r="CE411">
        <v>0</v>
      </c>
      <c r="CF411">
        <v>0</v>
      </c>
      <c r="CG411">
        <v>0</v>
      </c>
      <c r="CH411">
        <v>0</v>
      </c>
      <c r="CI411">
        <v>0</v>
      </c>
      <c r="CJ411">
        <v>0</v>
      </c>
      <c r="CK411">
        <v>0</v>
      </c>
      <c r="CL411">
        <v>0</v>
      </c>
      <c r="CM411">
        <v>0</v>
      </c>
      <c r="CN411">
        <v>0</v>
      </c>
      <c r="CO411">
        <v>0</v>
      </c>
      <c r="CP411">
        <v>0</v>
      </c>
      <c r="CQ411">
        <v>0</v>
      </c>
      <c r="CR411">
        <v>0</v>
      </c>
      <c r="CS411">
        <v>0</v>
      </c>
      <c r="CT411">
        <v>0</v>
      </c>
      <c r="CU411">
        <v>0</v>
      </c>
      <c r="CV411">
        <v>0</v>
      </c>
      <c r="CW411">
        <v>0</v>
      </c>
      <c r="CX411">
        <v>0</v>
      </c>
      <c r="CY411">
        <v>0</v>
      </c>
      <c r="CZ411">
        <v>0</v>
      </c>
      <c r="DA411">
        <v>0</v>
      </c>
      <c r="DB411">
        <v>0</v>
      </c>
      <c r="DC411">
        <v>0</v>
      </c>
      <c r="DD411">
        <v>0</v>
      </c>
      <c r="DE411">
        <v>0</v>
      </c>
      <c r="DF411">
        <v>0</v>
      </c>
      <c r="DG411">
        <v>0</v>
      </c>
      <c r="DH411">
        <v>0</v>
      </c>
      <c r="DI411">
        <v>0</v>
      </c>
      <c r="DJ411">
        <v>0</v>
      </c>
      <c r="DK411">
        <v>0</v>
      </c>
      <c r="DL411">
        <v>0</v>
      </c>
      <c r="DM411">
        <v>0</v>
      </c>
      <c r="DN411">
        <v>0</v>
      </c>
      <c r="DO411">
        <v>0</v>
      </c>
      <c r="DP411">
        <v>0</v>
      </c>
      <c r="DQ411">
        <v>0</v>
      </c>
      <c r="DR411">
        <v>0</v>
      </c>
      <c r="DS411">
        <v>0</v>
      </c>
      <c r="DT411">
        <v>0</v>
      </c>
      <c r="DU411">
        <v>0</v>
      </c>
      <c r="DV411">
        <v>0</v>
      </c>
      <c r="DW411">
        <v>0</v>
      </c>
      <c r="DX411">
        <v>0</v>
      </c>
      <c r="DY411">
        <v>0</v>
      </c>
      <c r="DZ411">
        <v>0</v>
      </c>
      <c r="EA411">
        <v>0</v>
      </c>
      <c r="EB411">
        <v>0</v>
      </c>
      <c r="EC411">
        <v>0</v>
      </c>
      <c r="ED411">
        <v>0</v>
      </c>
      <c r="EE411">
        <v>0</v>
      </c>
      <c r="EF411">
        <v>0</v>
      </c>
      <c r="EG411">
        <v>0</v>
      </c>
      <c r="EH411">
        <v>0</v>
      </c>
      <c r="EI411">
        <v>0</v>
      </c>
      <c r="EJ411">
        <v>0</v>
      </c>
      <c r="EK411">
        <v>0</v>
      </c>
      <c r="EL411">
        <v>0</v>
      </c>
      <c r="EM411">
        <v>0</v>
      </c>
      <c r="EN411">
        <v>0</v>
      </c>
      <c r="EO411">
        <v>0</v>
      </c>
      <c r="EP411">
        <v>0</v>
      </c>
      <c r="EQ411">
        <v>0</v>
      </c>
      <c r="ER411">
        <v>0</v>
      </c>
      <c r="ES411">
        <v>0</v>
      </c>
      <c r="ET411">
        <v>0</v>
      </c>
      <c r="EU411">
        <v>0</v>
      </c>
      <c r="EV411">
        <v>0</v>
      </c>
      <c r="EW411">
        <v>0</v>
      </c>
      <c r="EX411">
        <v>0</v>
      </c>
      <c r="EY411">
        <v>0</v>
      </c>
      <c r="EZ411">
        <v>0</v>
      </c>
      <c r="FA411">
        <v>0</v>
      </c>
      <c r="FB411">
        <v>0</v>
      </c>
      <c r="FC411">
        <v>0</v>
      </c>
      <c r="FD411">
        <v>0</v>
      </c>
      <c r="FE411">
        <v>0</v>
      </c>
      <c r="FF411">
        <v>0</v>
      </c>
      <c r="FG411">
        <v>0</v>
      </c>
      <c r="FH411">
        <v>0</v>
      </c>
      <c r="FI411">
        <v>0</v>
      </c>
      <c r="FJ411">
        <v>0</v>
      </c>
      <c r="FK411">
        <v>0</v>
      </c>
      <c r="FL411">
        <v>0</v>
      </c>
      <c r="FM411">
        <v>0</v>
      </c>
      <c r="FN411">
        <v>0</v>
      </c>
      <c r="FO411">
        <v>0</v>
      </c>
      <c r="FP411">
        <v>0</v>
      </c>
      <c r="FQ411">
        <v>0</v>
      </c>
      <c r="FR411">
        <v>0</v>
      </c>
      <c r="FS411">
        <v>0</v>
      </c>
    </row>
    <row r="412" spans="1:175" x14ac:dyDescent="0.2">
      <c r="A412" t="s">
        <v>196</v>
      </c>
      <c r="B412" t="s">
        <v>204</v>
      </c>
      <c r="C412">
        <v>42243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0</v>
      </c>
      <c r="AW412">
        <v>0</v>
      </c>
      <c r="AX412">
        <v>0</v>
      </c>
      <c r="AY412">
        <v>0</v>
      </c>
      <c r="AZ412">
        <v>0</v>
      </c>
      <c r="BA412">
        <v>0</v>
      </c>
      <c r="BB412">
        <v>0</v>
      </c>
      <c r="BC412">
        <v>0</v>
      </c>
      <c r="BD412">
        <v>0</v>
      </c>
      <c r="BE412">
        <v>0</v>
      </c>
      <c r="BF412">
        <v>0</v>
      </c>
      <c r="BG412">
        <v>0</v>
      </c>
      <c r="BH412">
        <v>0</v>
      </c>
      <c r="BI412">
        <v>0</v>
      </c>
      <c r="BJ412">
        <v>0</v>
      </c>
      <c r="BK412">
        <v>0</v>
      </c>
      <c r="BL412">
        <v>0</v>
      </c>
      <c r="BM412">
        <v>0</v>
      </c>
      <c r="BN412">
        <v>0</v>
      </c>
      <c r="BO412">
        <v>0</v>
      </c>
      <c r="BP412">
        <v>0</v>
      </c>
      <c r="BQ412">
        <v>0</v>
      </c>
      <c r="BR412">
        <v>0</v>
      </c>
      <c r="BS412">
        <v>0</v>
      </c>
      <c r="BT412">
        <v>0</v>
      </c>
      <c r="BU412">
        <v>0</v>
      </c>
      <c r="BV412">
        <v>0</v>
      </c>
      <c r="BW412">
        <v>0</v>
      </c>
      <c r="BX412">
        <v>0</v>
      </c>
      <c r="BY412">
        <v>0</v>
      </c>
      <c r="BZ412">
        <v>0</v>
      </c>
      <c r="CA412">
        <v>0</v>
      </c>
      <c r="CB412">
        <v>0</v>
      </c>
      <c r="CC412">
        <v>0</v>
      </c>
      <c r="CD412">
        <v>0</v>
      </c>
      <c r="CE412">
        <v>0</v>
      </c>
      <c r="CF412">
        <v>0</v>
      </c>
      <c r="CG412">
        <v>0</v>
      </c>
      <c r="CH412">
        <v>0</v>
      </c>
      <c r="CI412">
        <v>0</v>
      </c>
      <c r="CJ412">
        <v>0</v>
      </c>
      <c r="CK412">
        <v>0</v>
      </c>
      <c r="CL412">
        <v>0</v>
      </c>
      <c r="CM412">
        <v>0</v>
      </c>
      <c r="CN412">
        <v>0</v>
      </c>
      <c r="CO412">
        <v>0</v>
      </c>
      <c r="CP412">
        <v>0</v>
      </c>
      <c r="CQ412">
        <v>0</v>
      </c>
      <c r="CR412">
        <v>0</v>
      </c>
      <c r="CS412">
        <v>0</v>
      </c>
      <c r="CT412">
        <v>0</v>
      </c>
      <c r="CU412">
        <v>0</v>
      </c>
      <c r="CV412">
        <v>0</v>
      </c>
      <c r="CW412">
        <v>0</v>
      </c>
      <c r="CX412">
        <v>0</v>
      </c>
      <c r="CY412">
        <v>0</v>
      </c>
      <c r="CZ412">
        <v>0</v>
      </c>
      <c r="DA412">
        <v>0</v>
      </c>
      <c r="DB412">
        <v>0</v>
      </c>
      <c r="DC412">
        <v>0</v>
      </c>
      <c r="DD412">
        <v>0</v>
      </c>
      <c r="DE412">
        <v>0</v>
      </c>
      <c r="DF412">
        <v>0</v>
      </c>
      <c r="DG412">
        <v>0</v>
      </c>
      <c r="DH412">
        <v>0</v>
      </c>
      <c r="DI412">
        <v>0</v>
      </c>
      <c r="DJ412">
        <v>0</v>
      </c>
      <c r="DK412">
        <v>0</v>
      </c>
      <c r="DL412">
        <v>0</v>
      </c>
      <c r="DM412">
        <v>0</v>
      </c>
      <c r="DN412">
        <v>0</v>
      </c>
      <c r="DO412">
        <v>0</v>
      </c>
      <c r="DP412">
        <v>0</v>
      </c>
      <c r="DQ412">
        <v>0</v>
      </c>
      <c r="DR412">
        <v>0</v>
      </c>
      <c r="DS412">
        <v>0</v>
      </c>
      <c r="DT412">
        <v>0</v>
      </c>
      <c r="DU412">
        <v>0</v>
      </c>
      <c r="DV412">
        <v>0</v>
      </c>
      <c r="DW412">
        <v>0</v>
      </c>
      <c r="DX412">
        <v>0</v>
      </c>
      <c r="DY412">
        <v>0</v>
      </c>
      <c r="DZ412">
        <v>0</v>
      </c>
      <c r="EA412">
        <v>0</v>
      </c>
      <c r="EB412">
        <v>0</v>
      </c>
      <c r="EC412">
        <v>0</v>
      </c>
      <c r="ED412">
        <v>0</v>
      </c>
      <c r="EE412">
        <v>0</v>
      </c>
      <c r="EF412">
        <v>0</v>
      </c>
      <c r="EG412">
        <v>0</v>
      </c>
      <c r="EH412">
        <v>0</v>
      </c>
      <c r="EI412">
        <v>0</v>
      </c>
      <c r="EJ412">
        <v>0</v>
      </c>
      <c r="EK412">
        <v>0</v>
      </c>
      <c r="EL412">
        <v>0</v>
      </c>
      <c r="EM412">
        <v>0</v>
      </c>
      <c r="EN412">
        <v>0</v>
      </c>
      <c r="EO412">
        <v>0</v>
      </c>
      <c r="EP412">
        <v>0</v>
      </c>
      <c r="EQ412">
        <v>0</v>
      </c>
      <c r="ER412">
        <v>0</v>
      </c>
      <c r="ES412">
        <v>0</v>
      </c>
      <c r="ET412">
        <v>0</v>
      </c>
      <c r="EU412">
        <v>0</v>
      </c>
      <c r="EV412">
        <v>0</v>
      </c>
      <c r="EW412">
        <v>0</v>
      </c>
      <c r="EX412">
        <v>0</v>
      </c>
      <c r="EY412">
        <v>0</v>
      </c>
      <c r="EZ412">
        <v>0</v>
      </c>
      <c r="FA412">
        <v>0</v>
      </c>
      <c r="FB412">
        <v>0</v>
      </c>
      <c r="FC412">
        <v>0</v>
      </c>
      <c r="FD412">
        <v>0</v>
      </c>
      <c r="FE412">
        <v>0</v>
      </c>
      <c r="FF412">
        <v>0</v>
      </c>
      <c r="FG412">
        <v>0</v>
      </c>
      <c r="FH412">
        <v>0</v>
      </c>
      <c r="FI412">
        <v>0</v>
      </c>
      <c r="FJ412">
        <v>0</v>
      </c>
      <c r="FK412">
        <v>0</v>
      </c>
      <c r="FL412">
        <v>0</v>
      </c>
      <c r="FM412">
        <v>0</v>
      </c>
      <c r="FN412">
        <v>0</v>
      </c>
      <c r="FO412">
        <v>0</v>
      </c>
      <c r="FP412">
        <v>0</v>
      </c>
      <c r="FQ412">
        <v>0</v>
      </c>
      <c r="FR412">
        <v>0</v>
      </c>
      <c r="FS412">
        <v>0</v>
      </c>
    </row>
    <row r="413" spans="1:175" x14ac:dyDescent="0.2">
      <c r="A413" t="s">
        <v>196</v>
      </c>
      <c r="B413" t="s">
        <v>204</v>
      </c>
      <c r="C413">
        <v>42244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  <c r="AS413">
        <v>0</v>
      </c>
      <c r="AT413">
        <v>0</v>
      </c>
      <c r="AU413">
        <v>0</v>
      </c>
      <c r="AV413">
        <v>0</v>
      </c>
      <c r="AW413">
        <v>0</v>
      </c>
      <c r="AX413">
        <v>0</v>
      </c>
      <c r="AY413">
        <v>0</v>
      </c>
      <c r="AZ413">
        <v>0</v>
      </c>
      <c r="BA413">
        <v>0</v>
      </c>
      <c r="BB413">
        <v>0</v>
      </c>
      <c r="BC413">
        <v>0</v>
      </c>
      <c r="BD413">
        <v>0</v>
      </c>
      <c r="BE413">
        <v>0</v>
      </c>
      <c r="BF413">
        <v>0</v>
      </c>
      <c r="BG413">
        <v>0</v>
      </c>
      <c r="BH413">
        <v>0</v>
      </c>
      <c r="BI413">
        <v>0</v>
      </c>
      <c r="BJ413">
        <v>0</v>
      </c>
      <c r="BK413">
        <v>0</v>
      </c>
      <c r="BL413">
        <v>0</v>
      </c>
      <c r="BM413">
        <v>0</v>
      </c>
      <c r="BN413">
        <v>0</v>
      </c>
      <c r="BO413">
        <v>0</v>
      </c>
      <c r="BP413">
        <v>0</v>
      </c>
      <c r="BQ413">
        <v>0</v>
      </c>
      <c r="BR413">
        <v>0</v>
      </c>
      <c r="BS413">
        <v>0</v>
      </c>
      <c r="BT413">
        <v>0</v>
      </c>
      <c r="BU413">
        <v>0</v>
      </c>
      <c r="BV413">
        <v>0</v>
      </c>
      <c r="BW413">
        <v>0</v>
      </c>
      <c r="BX413">
        <v>0</v>
      </c>
      <c r="BY413">
        <v>0</v>
      </c>
      <c r="BZ413">
        <v>0</v>
      </c>
      <c r="CA413">
        <v>0</v>
      </c>
      <c r="CB413">
        <v>0</v>
      </c>
      <c r="CC413">
        <v>0</v>
      </c>
      <c r="CD413">
        <v>0</v>
      </c>
      <c r="CE413">
        <v>0</v>
      </c>
      <c r="CF413">
        <v>0</v>
      </c>
      <c r="CG413">
        <v>0</v>
      </c>
      <c r="CH413">
        <v>0</v>
      </c>
      <c r="CI413">
        <v>0</v>
      </c>
      <c r="CJ413">
        <v>0</v>
      </c>
      <c r="CK413">
        <v>0</v>
      </c>
      <c r="CL413">
        <v>0</v>
      </c>
      <c r="CM413">
        <v>0</v>
      </c>
      <c r="CN413">
        <v>0</v>
      </c>
      <c r="CO413">
        <v>0</v>
      </c>
      <c r="CP413">
        <v>0</v>
      </c>
      <c r="CQ413">
        <v>0</v>
      </c>
      <c r="CR413">
        <v>0</v>
      </c>
      <c r="CS413">
        <v>0</v>
      </c>
      <c r="CT413">
        <v>0</v>
      </c>
      <c r="CU413">
        <v>0</v>
      </c>
      <c r="CV413">
        <v>0</v>
      </c>
      <c r="CW413">
        <v>0</v>
      </c>
      <c r="CX413">
        <v>0</v>
      </c>
      <c r="CY413">
        <v>0</v>
      </c>
      <c r="CZ413">
        <v>0</v>
      </c>
      <c r="DA413">
        <v>0</v>
      </c>
      <c r="DB413">
        <v>0</v>
      </c>
      <c r="DC413">
        <v>0</v>
      </c>
      <c r="DD413">
        <v>0</v>
      </c>
      <c r="DE413">
        <v>0</v>
      </c>
      <c r="DF413">
        <v>0</v>
      </c>
      <c r="DG413">
        <v>0</v>
      </c>
      <c r="DH413">
        <v>0</v>
      </c>
      <c r="DI413">
        <v>0</v>
      </c>
      <c r="DJ413">
        <v>0</v>
      </c>
      <c r="DK413">
        <v>0</v>
      </c>
      <c r="DL413">
        <v>0</v>
      </c>
      <c r="DM413">
        <v>0</v>
      </c>
      <c r="DN413">
        <v>0</v>
      </c>
      <c r="DO413">
        <v>0</v>
      </c>
      <c r="DP413">
        <v>0</v>
      </c>
      <c r="DQ413">
        <v>0</v>
      </c>
      <c r="DR413">
        <v>0</v>
      </c>
      <c r="DS413">
        <v>0</v>
      </c>
      <c r="DT413">
        <v>0</v>
      </c>
      <c r="DU413">
        <v>0</v>
      </c>
      <c r="DV413">
        <v>0</v>
      </c>
      <c r="DW413">
        <v>0</v>
      </c>
      <c r="DX413">
        <v>0</v>
      </c>
      <c r="DY413">
        <v>0</v>
      </c>
      <c r="DZ413">
        <v>0</v>
      </c>
      <c r="EA413">
        <v>0</v>
      </c>
      <c r="EB413">
        <v>0</v>
      </c>
      <c r="EC413">
        <v>0</v>
      </c>
      <c r="ED413">
        <v>0</v>
      </c>
      <c r="EE413">
        <v>0</v>
      </c>
      <c r="EF413">
        <v>0</v>
      </c>
      <c r="EG413">
        <v>0</v>
      </c>
      <c r="EH413">
        <v>0</v>
      </c>
      <c r="EI413">
        <v>0</v>
      </c>
      <c r="EJ413">
        <v>0</v>
      </c>
      <c r="EK413">
        <v>0</v>
      </c>
      <c r="EL413">
        <v>0</v>
      </c>
      <c r="EM413">
        <v>0</v>
      </c>
      <c r="EN413">
        <v>0</v>
      </c>
      <c r="EO413">
        <v>0</v>
      </c>
      <c r="EP413">
        <v>0</v>
      </c>
      <c r="EQ413">
        <v>0</v>
      </c>
      <c r="ER413">
        <v>0</v>
      </c>
      <c r="ES413">
        <v>0</v>
      </c>
      <c r="ET413">
        <v>0</v>
      </c>
      <c r="EU413">
        <v>0</v>
      </c>
      <c r="EV413">
        <v>0</v>
      </c>
      <c r="EW413">
        <v>0</v>
      </c>
      <c r="EX413">
        <v>0</v>
      </c>
      <c r="EY413">
        <v>0</v>
      </c>
      <c r="EZ413">
        <v>0</v>
      </c>
      <c r="FA413">
        <v>0</v>
      </c>
      <c r="FB413">
        <v>0</v>
      </c>
      <c r="FC413">
        <v>0</v>
      </c>
      <c r="FD413">
        <v>0</v>
      </c>
      <c r="FE413">
        <v>0</v>
      </c>
      <c r="FF413">
        <v>0</v>
      </c>
      <c r="FG413">
        <v>0</v>
      </c>
      <c r="FH413">
        <v>0</v>
      </c>
      <c r="FI413">
        <v>0</v>
      </c>
      <c r="FJ413">
        <v>0</v>
      </c>
      <c r="FK413">
        <v>0</v>
      </c>
      <c r="FL413">
        <v>0</v>
      </c>
      <c r="FM413">
        <v>0</v>
      </c>
      <c r="FN413">
        <v>0</v>
      </c>
      <c r="FO413">
        <v>0</v>
      </c>
      <c r="FP413">
        <v>0</v>
      </c>
      <c r="FQ413">
        <v>0</v>
      </c>
      <c r="FR413">
        <v>0</v>
      </c>
      <c r="FS413">
        <v>0</v>
      </c>
    </row>
    <row r="414" spans="1:175" x14ac:dyDescent="0.2">
      <c r="A414" t="s">
        <v>196</v>
      </c>
      <c r="B414" t="s">
        <v>204</v>
      </c>
      <c r="C414">
        <v>42256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0</v>
      </c>
      <c r="AU414">
        <v>0</v>
      </c>
      <c r="AV414">
        <v>0</v>
      </c>
      <c r="AW414">
        <v>0</v>
      </c>
      <c r="AX414">
        <v>0</v>
      </c>
      <c r="AY414">
        <v>0</v>
      </c>
      <c r="AZ414">
        <v>0</v>
      </c>
      <c r="BA414">
        <v>0</v>
      </c>
      <c r="BB414">
        <v>0</v>
      </c>
      <c r="BC414">
        <v>0</v>
      </c>
      <c r="BD414">
        <v>0</v>
      </c>
      <c r="BE414">
        <v>0</v>
      </c>
      <c r="BF414">
        <v>0</v>
      </c>
      <c r="BG414">
        <v>0</v>
      </c>
      <c r="BH414">
        <v>0</v>
      </c>
      <c r="BI414">
        <v>0</v>
      </c>
      <c r="BJ414">
        <v>0</v>
      </c>
      <c r="BK414">
        <v>0</v>
      </c>
      <c r="BL414">
        <v>0</v>
      </c>
      <c r="BM414">
        <v>0</v>
      </c>
      <c r="BN414">
        <v>0</v>
      </c>
      <c r="BO414">
        <v>0</v>
      </c>
      <c r="BP414">
        <v>0</v>
      </c>
      <c r="BQ414">
        <v>0</v>
      </c>
      <c r="BR414">
        <v>0</v>
      </c>
      <c r="BS414">
        <v>0</v>
      </c>
      <c r="BT414">
        <v>0</v>
      </c>
      <c r="BU414">
        <v>0</v>
      </c>
      <c r="BV414">
        <v>0</v>
      </c>
      <c r="BW414">
        <v>0</v>
      </c>
      <c r="BX414">
        <v>0</v>
      </c>
      <c r="BY414">
        <v>0</v>
      </c>
      <c r="BZ414">
        <v>0</v>
      </c>
      <c r="CA414">
        <v>0</v>
      </c>
      <c r="CB414">
        <v>0</v>
      </c>
      <c r="CC414">
        <v>0</v>
      </c>
      <c r="CD414">
        <v>0</v>
      </c>
      <c r="CE414">
        <v>0</v>
      </c>
      <c r="CF414">
        <v>0</v>
      </c>
      <c r="CG414">
        <v>0</v>
      </c>
      <c r="CH414">
        <v>0</v>
      </c>
      <c r="CI414">
        <v>0</v>
      </c>
      <c r="CJ414">
        <v>0</v>
      </c>
      <c r="CK414">
        <v>0</v>
      </c>
      <c r="CL414">
        <v>0</v>
      </c>
      <c r="CM414">
        <v>0</v>
      </c>
      <c r="CN414">
        <v>0</v>
      </c>
      <c r="CO414">
        <v>0</v>
      </c>
      <c r="CP414">
        <v>0</v>
      </c>
      <c r="CQ414">
        <v>0</v>
      </c>
      <c r="CR414">
        <v>0</v>
      </c>
      <c r="CS414">
        <v>0</v>
      </c>
      <c r="CT414">
        <v>0</v>
      </c>
      <c r="CU414">
        <v>0</v>
      </c>
      <c r="CV414">
        <v>0</v>
      </c>
      <c r="CW414">
        <v>0</v>
      </c>
      <c r="CX414">
        <v>0</v>
      </c>
      <c r="CY414">
        <v>0</v>
      </c>
      <c r="CZ414">
        <v>0</v>
      </c>
      <c r="DA414">
        <v>0</v>
      </c>
      <c r="DB414">
        <v>0</v>
      </c>
      <c r="DC414">
        <v>0</v>
      </c>
      <c r="DD414">
        <v>0</v>
      </c>
      <c r="DE414">
        <v>0</v>
      </c>
      <c r="DF414">
        <v>0</v>
      </c>
      <c r="DG414">
        <v>0</v>
      </c>
      <c r="DH414">
        <v>0</v>
      </c>
      <c r="DI414">
        <v>0</v>
      </c>
      <c r="DJ414">
        <v>0</v>
      </c>
      <c r="DK414">
        <v>0</v>
      </c>
      <c r="DL414">
        <v>0</v>
      </c>
      <c r="DM414">
        <v>0</v>
      </c>
      <c r="DN414">
        <v>0</v>
      </c>
      <c r="DO414">
        <v>0</v>
      </c>
      <c r="DP414">
        <v>0</v>
      </c>
      <c r="DQ414">
        <v>0</v>
      </c>
      <c r="DR414">
        <v>0</v>
      </c>
      <c r="DS414">
        <v>0</v>
      </c>
      <c r="DT414">
        <v>0</v>
      </c>
      <c r="DU414">
        <v>0</v>
      </c>
      <c r="DV414">
        <v>0</v>
      </c>
      <c r="DW414">
        <v>0</v>
      </c>
      <c r="DX414">
        <v>0</v>
      </c>
      <c r="DY414">
        <v>0</v>
      </c>
      <c r="DZ414">
        <v>0</v>
      </c>
      <c r="EA414">
        <v>0</v>
      </c>
      <c r="EB414">
        <v>0</v>
      </c>
      <c r="EC414">
        <v>0</v>
      </c>
      <c r="ED414">
        <v>0</v>
      </c>
      <c r="EE414">
        <v>0</v>
      </c>
      <c r="EF414">
        <v>0</v>
      </c>
      <c r="EG414">
        <v>0</v>
      </c>
      <c r="EH414">
        <v>0</v>
      </c>
      <c r="EI414">
        <v>0</v>
      </c>
      <c r="EJ414">
        <v>0</v>
      </c>
      <c r="EK414">
        <v>0</v>
      </c>
      <c r="EL414">
        <v>0</v>
      </c>
      <c r="EM414">
        <v>0</v>
      </c>
      <c r="EN414">
        <v>0</v>
      </c>
      <c r="EO414">
        <v>0</v>
      </c>
      <c r="EP414">
        <v>0</v>
      </c>
      <c r="EQ414">
        <v>0</v>
      </c>
      <c r="ER414">
        <v>0</v>
      </c>
      <c r="ES414">
        <v>0</v>
      </c>
      <c r="ET414">
        <v>0</v>
      </c>
      <c r="EU414">
        <v>0</v>
      </c>
      <c r="EV414">
        <v>0</v>
      </c>
      <c r="EW414">
        <v>0</v>
      </c>
      <c r="EX414">
        <v>0</v>
      </c>
      <c r="EY414">
        <v>0</v>
      </c>
      <c r="EZ414">
        <v>0</v>
      </c>
      <c r="FA414">
        <v>0</v>
      </c>
      <c r="FB414">
        <v>0</v>
      </c>
      <c r="FC414">
        <v>0</v>
      </c>
      <c r="FD414">
        <v>0</v>
      </c>
      <c r="FE414">
        <v>0</v>
      </c>
      <c r="FF414">
        <v>0</v>
      </c>
      <c r="FG414">
        <v>0</v>
      </c>
      <c r="FH414">
        <v>0</v>
      </c>
      <c r="FI414">
        <v>0</v>
      </c>
      <c r="FJ414">
        <v>0</v>
      </c>
      <c r="FK414">
        <v>0</v>
      </c>
      <c r="FL414">
        <v>0</v>
      </c>
      <c r="FM414">
        <v>0</v>
      </c>
      <c r="FN414">
        <v>0</v>
      </c>
      <c r="FO414">
        <v>0</v>
      </c>
      <c r="FP414">
        <v>0</v>
      </c>
      <c r="FQ414">
        <v>0</v>
      </c>
      <c r="FR414">
        <v>0</v>
      </c>
      <c r="FS414">
        <v>0</v>
      </c>
    </row>
    <row r="415" spans="1:175" x14ac:dyDescent="0.2">
      <c r="A415" t="s">
        <v>196</v>
      </c>
      <c r="B415" t="s">
        <v>204</v>
      </c>
      <c r="C415">
        <v>42257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0</v>
      </c>
      <c r="AX415">
        <v>0</v>
      </c>
      <c r="AY415">
        <v>0</v>
      </c>
      <c r="AZ415">
        <v>0</v>
      </c>
      <c r="BA415">
        <v>0</v>
      </c>
      <c r="BB415">
        <v>0</v>
      </c>
      <c r="BC415">
        <v>0</v>
      </c>
      <c r="BD415">
        <v>0</v>
      </c>
      <c r="BE415">
        <v>0</v>
      </c>
      <c r="BF415">
        <v>0</v>
      </c>
      <c r="BG415">
        <v>0</v>
      </c>
      <c r="BH415">
        <v>0</v>
      </c>
      <c r="BI415">
        <v>0</v>
      </c>
      <c r="BJ415">
        <v>0</v>
      </c>
      <c r="BK415">
        <v>0</v>
      </c>
      <c r="BL415">
        <v>0</v>
      </c>
      <c r="BM415">
        <v>0</v>
      </c>
      <c r="BN415">
        <v>0</v>
      </c>
      <c r="BO415">
        <v>0</v>
      </c>
      <c r="BP415">
        <v>0</v>
      </c>
      <c r="BQ415">
        <v>0</v>
      </c>
      <c r="BR415">
        <v>0</v>
      </c>
      <c r="BS415">
        <v>0</v>
      </c>
      <c r="BT415">
        <v>0</v>
      </c>
      <c r="BU415">
        <v>0</v>
      </c>
      <c r="BV415">
        <v>0</v>
      </c>
      <c r="BW415">
        <v>0</v>
      </c>
      <c r="BX415">
        <v>0</v>
      </c>
      <c r="BY415">
        <v>0</v>
      </c>
      <c r="BZ415">
        <v>0</v>
      </c>
      <c r="CA415">
        <v>0</v>
      </c>
      <c r="CB415">
        <v>0</v>
      </c>
      <c r="CC415">
        <v>0</v>
      </c>
      <c r="CD415">
        <v>0</v>
      </c>
      <c r="CE415">
        <v>0</v>
      </c>
      <c r="CF415">
        <v>0</v>
      </c>
      <c r="CG415">
        <v>0</v>
      </c>
      <c r="CH415">
        <v>0</v>
      </c>
      <c r="CI415">
        <v>0</v>
      </c>
      <c r="CJ415">
        <v>0</v>
      </c>
      <c r="CK415">
        <v>0</v>
      </c>
      <c r="CL415">
        <v>0</v>
      </c>
      <c r="CM415">
        <v>0</v>
      </c>
      <c r="CN415">
        <v>0</v>
      </c>
      <c r="CO415">
        <v>0</v>
      </c>
      <c r="CP415">
        <v>0</v>
      </c>
      <c r="CQ415">
        <v>0</v>
      </c>
      <c r="CR415">
        <v>0</v>
      </c>
      <c r="CS415">
        <v>0</v>
      </c>
      <c r="CT415">
        <v>0</v>
      </c>
      <c r="CU415">
        <v>0</v>
      </c>
      <c r="CV415">
        <v>0</v>
      </c>
      <c r="CW415">
        <v>0</v>
      </c>
      <c r="CX415">
        <v>0</v>
      </c>
      <c r="CY415">
        <v>0</v>
      </c>
      <c r="CZ415">
        <v>0</v>
      </c>
      <c r="DA415">
        <v>0</v>
      </c>
      <c r="DB415">
        <v>0</v>
      </c>
      <c r="DC415">
        <v>0</v>
      </c>
      <c r="DD415">
        <v>0</v>
      </c>
      <c r="DE415">
        <v>0</v>
      </c>
      <c r="DF415">
        <v>0</v>
      </c>
      <c r="DG415">
        <v>0</v>
      </c>
      <c r="DH415">
        <v>0</v>
      </c>
      <c r="DI415">
        <v>0</v>
      </c>
      <c r="DJ415">
        <v>0</v>
      </c>
      <c r="DK415">
        <v>0</v>
      </c>
      <c r="DL415">
        <v>0</v>
      </c>
      <c r="DM415">
        <v>0</v>
      </c>
      <c r="DN415">
        <v>0</v>
      </c>
      <c r="DO415">
        <v>0</v>
      </c>
      <c r="DP415">
        <v>0</v>
      </c>
      <c r="DQ415">
        <v>0</v>
      </c>
      <c r="DR415">
        <v>0</v>
      </c>
      <c r="DS415">
        <v>0</v>
      </c>
      <c r="DT415">
        <v>0</v>
      </c>
      <c r="DU415">
        <v>0</v>
      </c>
      <c r="DV415">
        <v>0</v>
      </c>
      <c r="DW415">
        <v>0</v>
      </c>
      <c r="DX415">
        <v>0</v>
      </c>
      <c r="DY415">
        <v>0</v>
      </c>
      <c r="DZ415">
        <v>0</v>
      </c>
      <c r="EA415">
        <v>0</v>
      </c>
      <c r="EB415">
        <v>0</v>
      </c>
      <c r="EC415">
        <v>0</v>
      </c>
      <c r="ED415">
        <v>0</v>
      </c>
      <c r="EE415">
        <v>0</v>
      </c>
      <c r="EF415">
        <v>0</v>
      </c>
      <c r="EG415">
        <v>0</v>
      </c>
      <c r="EH415">
        <v>0</v>
      </c>
      <c r="EI415">
        <v>0</v>
      </c>
      <c r="EJ415">
        <v>0</v>
      </c>
      <c r="EK415">
        <v>0</v>
      </c>
      <c r="EL415">
        <v>0</v>
      </c>
      <c r="EM415">
        <v>0</v>
      </c>
      <c r="EN415">
        <v>0</v>
      </c>
      <c r="EO415">
        <v>0</v>
      </c>
      <c r="EP415">
        <v>0</v>
      </c>
      <c r="EQ415">
        <v>0</v>
      </c>
      <c r="ER415">
        <v>0</v>
      </c>
      <c r="ES415">
        <v>0</v>
      </c>
      <c r="ET415">
        <v>0</v>
      </c>
      <c r="EU415">
        <v>0</v>
      </c>
      <c r="EV415">
        <v>0</v>
      </c>
      <c r="EW415">
        <v>0</v>
      </c>
      <c r="EX415">
        <v>0</v>
      </c>
      <c r="EY415">
        <v>0</v>
      </c>
      <c r="EZ415">
        <v>0</v>
      </c>
      <c r="FA415">
        <v>0</v>
      </c>
      <c r="FB415">
        <v>0</v>
      </c>
      <c r="FC415">
        <v>0</v>
      </c>
      <c r="FD415">
        <v>0</v>
      </c>
      <c r="FE415">
        <v>0</v>
      </c>
      <c r="FF415">
        <v>0</v>
      </c>
      <c r="FG415">
        <v>0</v>
      </c>
      <c r="FH415">
        <v>0</v>
      </c>
      <c r="FI415">
        <v>0</v>
      </c>
      <c r="FJ415">
        <v>0</v>
      </c>
      <c r="FK415">
        <v>0</v>
      </c>
      <c r="FL415">
        <v>0</v>
      </c>
      <c r="FM415">
        <v>0</v>
      </c>
      <c r="FN415">
        <v>0</v>
      </c>
      <c r="FO415">
        <v>0</v>
      </c>
      <c r="FP415">
        <v>0</v>
      </c>
      <c r="FQ415">
        <v>0</v>
      </c>
      <c r="FR415">
        <v>0</v>
      </c>
      <c r="FS415">
        <v>0</v>
      </c>
    </row>
    <row r="416" spans="1:175" x14ac:dyDescent="0.2">
      <c r="A416" t="s">
        <v>196</v>
      </c>
      <c r="B416" t="s">
        <v>204</v>
      </c>
      <c r="C416">
        <v>42258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0</v>
      </c>
      <c r="AU416">
        <v>0</v>
      </c>
      <c r="AV416">
        <v>0</v>
      </c>
      <c r="AW416">
        <v>0</v>
      </c>
      <c r="AX416">
        <v>0</v>
      </c>
      <c r="AY416">
        <v>0</v>
      </c>
      <c r="AZ416">
        <v>0</v>
      </c>
      <c r="BA416">
        <v>0</v>
      </c>
      <c r="BB416">
        <v>0</v>
      </c>
      <c r="BC416">
        <v>0</v>
      </c>
      <c r="BD416">
        <v>0</v>
      </c>
      <c r="BE416">
        <v>0</v>
      </c>
      <c r="BF416">
        <v>0</v>
      </c>
      <c r="BG416">
        <v>0</v>
      </c>
      <c r="BH416">
        <v>0</v>
      </c>
      <c r="BI416">
        <v>0</v>
      </c>
      <c r="BJ416">
        <v>0</v>
      </c>
      <c r="BK416">
        <v>0</v>
      </c>
      <c r="BL416">
        <v>0</v>
      </c>
      <c r="BM416">
        <v>0</v>
      </c>
      <c r="BN416">
        <v>0</v>
      </c>
      <c r="BO416">
        <v>0</v>
      </c>
      <c r="BP416">
        <v>0</v>
      </c>
      <c r="BQ416">
        <v>0</v>
      </c>
      <c r="BR416">
        <v>0</v>
      </c>
      <c r="BS416">
        <v>0</v>
      </c>
      <c r="BT416">
        <v>0</v>
      </c>
      <c r="BU416">
        <v>0</v>
      </c>
      <c r="BV416">
        <v>0</v>
      </c>
      <c r="BW416">
        <v>0</v>
      </c>
      <c r="BX416">
        <v>0</v>
      </c>
      <c r="BY416">
        <v>0</v>
      </c>
      <c r="BZ416">
        <v>0</v>
      </c>
      <c r="CA416">
        <v>0</v>
      </c>
      <c r="CB416">
        <v>0</v>
      </c>
      <c r="CC416">
        <v>0</v>
      </c>
      <c r="CD416">
        <v>0</v>
      </c>
      <c r="CE416">
        <v>0</v>
      </c>
      <c r="CF416">
        <v>0</v>
      </c>
      <c r="CG416">
        <v>0</v>
      </c>
      <c r="CH416">
        <v>0</v>
      </c>
      <c r="CI416">
        <v>0</v>
      </c>
      <c r="CJ416">
        <v>0</v>
      </c>
      <c r="CK416">
        <v>0</v>
      </c>
      <c r="CL416">
        <v>0</v>
      </c>
      <c r="CM416">
        <v>0</v>
      </c>
      <c r="CN416">
        <v>0</v>
      </c>
      <c r="CO416">
        <v>0</v>
      </c>
      <c r="CP416">
        <v>0</v>
      </c>
      <c r="CQ416">
        <v>0</v>
      </c>
      <c r="CR416">
        <v>0</v>
      </c>
      <c r="CS416">
        <v>0</v>
      </c>
      <c r="CT416">
        <v>0</v>
      </c>
      <c r="CU416">
        <v>0</v>
      </c>
      <c r="CV416">
        <v>0</v>
      </c>
      <c r="CW416">
        <v>0</v>
      </c>
      <c r="CX416">
        <v>0</v>
      </c>
      <c r="CY416">
        <v>0</v>
      </c>
      <c r="CZ416">
        <v>0</v>
      </c>
      <c r="DA416">
        <v>0</v>
      </c>
      <c r="DB416">
        <v>0</v>
      </c>
      <c r="DC416">
        <v>0</v>
      </c>
      <c r="DD416">
        <v>0</v>
      </c>
      <c r="DE416">
        <v>0</v>
      </c>
      <c r="DF416">
        <v>0</v>
      </c>
      <c r="DG416">
        <v>0</v>
      </c>
      <c r="DH416">
        <v>0</v>
      </c>
      <c r="DI416">
        <v>0</v>
      </c>
      <c r="DJ416">
        <v>0</v>
      </c>
      <c r="DK416">
        <v>0</v>
      </c>
      <c r="DL416">
        <v>0</v>
      </c>
      <c r="DM416">
        <v>0</v>
      </c>
      <c r="DN416">
        <v>0</v>
      </c>
      <c r="DO416">
        <v>0</v>
      </c>
      <c r="DP416">
        <v>0</v>
      </c>
      <c r="DQ416">
        <v>0</v>
      </c>
      <c r="DR416">
        <v>0</v>
      </c>
      <c r="DS416">
        <v>0</v>
      </c>
      <c r="DT416">
        <v>0</v>
      </c>
      <c r="DU416">
        <v>0</v>
      </c>
      <c r="DV416">
        <v>0</v>
      </c>
      <c r="DW416">
        <v>0</v>
      </c>
      <c r="DX416">
        <v>0</v>
      </c>
      <c r="DY416">
        <v>0</v>
      </c>
      <c r="DZ416">
        <v>0</v>
      </c>
      <c r="EA416">
        <v>0</v>
      </c>
      <c r="EB416">
        <v>0</v>
      </c>
      <c r="EC416">
        <v>0</v>
      </c>
      <c r="ED416">
        <v>0</v>
      </c>
      <c r="EE416">
        <v>0</v>
      </c>
      <c r="EF416">
        <v>0</v>
      </c>
      <c r="EG416">
        <v>0</v>
      </c>
      <c r="EH416">
        <v>0</v>
      </c>
      <c r="EI416">
        <v>0</v>
      </c>
      <c r="EJ416">
        <v>0</v>
      </c>
      <c r="EK416">
        <v>0</v>
      </c>
      <c r="EL416">
        <v>0</v>
      </c>
      <c r="EM416">
        <v>0</v>
      </c>
      <c r="EN416">
        <v>0</v>
      </c>
      <c r="EO416">
        <v>0</v>
      </c>
      <c r="EP416">
        <v>0</v>
      </c>
      <c r="EQ416">
        <v>0</v>
      </c>
      <c r="ER416">
        <v>0</v>
      </c>
      <c r="ES416">
        <v>0</v>
      </c>
      <c r="ET416">
        <v>0</v>
      </c>
      <c r="EU416">
        <v>0</v>
      </c>
      <c r="EV416">
        <v>0</v>
      </c>
      <c r="EW416">
        <v>0</v>
      </c>
      <c r="EX416">
        <v>0</v>
      </c>
      <c r="EY416">
        <v>0</v>
      </c>
      <c r="EZ416">
        <v>0</v>
      </c>
      <c r="FA416">
        <v>0</v>
      </c>
      <c r="FB416">
        <v>0</v>
      </c>
      <c r="FC416">
        <v>0</v>
      </c>
      <c r="FD416">
        <v>0</v>
      </c>
      <c r="FE416">
        <v>0</v>
      </c>
      <c r="FF416">
        <v>0</v>
      </c>
      <c r="FG416">
        <v>0</v>
      </c>
      <c r="FH416">
        <v>0</v>
      </c>
      <c r="FI416">
        <v>0</v>
      </c>
      <c r="FJ416">
        <v>0</v>
      </c>
      <c r="FK416">
        <v>0</v>
      </c>
      <c r="FL416">
        <v>0</v>
      </c>
      <c r="FM416">
        <v>0</v>
      </c>
      <c r="FN416">
        <v>0</v>
      </c>
      <c r="FO416">
        <v>0</v>
      </c>
      <c r="FP416">
        <v>0</v>
      </c>
      <c r="FQ416">
        <v>0</v>
      </c>
      <c r="FR416">
        <v>0</v>
      </c>
      <c r="FS416">
        <v>0</v>
      </c>
    </row>
    <row r="417" spans="1:175" x14ac:dyDescent="0.2">
      <c r="A417" t="s">
        <v>196</v>
      </c>
      <c r="B417" t="s">
        <v>204</v>
      </c>
      <c r="C417" t="s">
        <v>2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  <c r="AS417">
        <v>0</v>
      </c>
      <c r="AT417">
        <v>0</v>
      </c>
      <c r="AU417">
        <v>0</v>
      </c>
      <c r="AV417">
        <v>0</v>
      </c>
      <c r="AW417">
        <v>0</v>
      </c>
      <c r="AX417">
        <v>0</v>
      </c>
      <c r="AY417">
        <v>0</v>
      </c>
      <c r="AZ417">
        <v>0</v>
      </c>
      <c r="BA417">
        <v>0</v>
      </c>
      <c r="BB417">
        <v>0</v>
      </c>
      <c r="BC417">
        <v>0</v>
      </c>
      <c r="BD417">
        <v>0</v>
      </c>
      <c r="BE417">
        <v>0</v>
      </c>
      <c r="BF417">
        <v>0</v>
      </c>
      <c r="BG417">
        <v>0</v>
      </c>
      <c r="BH417">
        <v>0</v>
      </c>
      <c r="BI417">
        <v>0</v>
      </c>
      <c r="BJ417">
        <v>0</v>
      </c>
      <c r="BK417">
        <v>0</v>
      </c>
      <c r="BL417">
        <v>0</v>
      </c>
      <c r="BM417">
        <v>0</v>
      </c>
      <c r="BN417">
        <v>0</v>
      </c>
      <c r="BO417">
        <v>0</v>
      </c>
      <c r="BP417">
        <v>0</v>
      </c>
      <c r="BQ417">
        <v>0</v>
      </c>
      <c r="BR417">
        <v>0</v>
      </c>
      <c r="BS417">
        <v>0</v>
      </c>
      <c r="BT417">
        <v>0</v>
      </c>
      <c r="BU417">
        <v>0</v>
      </c>
      <c r="BV417">
        <v>0</v>
      </c>
      <c r="BW417">
        <v>0</v>
      </c>
      <c r="BX417">
        <v>0</v>
      </c>
      <c r="BY417">
        <v>0</v>
      </c>
      <c r="BZ417">
        <v>0</v>
      </c>
      <c r="CA417">
        <v>0</v>
      </c>
      <c r="CB417">
        <v>0</v>
      </c>
      <c r="CC417">
        <v>0</v>
      </c>
      <c r="CD417">
        <v>0</v>
      </c>
      <c r="CE417">
        <v>0</v>
      </c>
      <c r="CF417">
        <v>0</v>
      </c>
      <c r="CG417">
        <v>0</v>
      </c>
      <c r="CH417">
        <v>0</v>
      </c>
      <c r="CI417">
        <v>0</v>
      </c>
      <c r="CJ417">
        <v>0</v>
      </c>
      <c r="CK417">
        <v>0</v>
      </c>
      <c r="CL417">
        <v>0</v>
      </c>
      <c r="CM417">
        <v>0</v>
      </c>
      <c r="CN417">
        <v>0</v>
      </c>
      <c r="CO417">
        <v>0</v>
      </c>
      <c r="CP417">
        <v>0</v>
      </c>
      <c r="CQ417">
        <v>0</v>
      </c>
      <c r="CR417">
        <v>0</v>
      </c>
      <c r="CS417">
        <v>0</v>
      </c>
      <c r="CT417">
        <v>0</v>
      </c>
      <c r="CU417">
        <v>0</v>
      </c>
      <c r="CV417">
        <v>0</v>
      </c>
      <c r="CW417">
        <v>0</v>
      </c>
      <c r="CX417">
        <v>0</v>
      </c>
      <c r="CY417">
        <v>0</v>
      </c>
      <c r="CZ417">
        <v>0</v>
      </c>
      <c r="DA417">
        <v>0</v>
      </c>
      <c r="DB417">
        <v>0</v>
      </c>
      <c r="DC417">
        <v>0</v>
      </c>
      <c r="DD417">
        <v>0</v>
      </c>
      <c r="DE417">
        <v>0</v>
      </c>
      <c r="DF417">
        <v>0</v>
      </c>
      <c r="DG417">
        <v>0</v>
      </c>
      <c r="DH417">
        <v>0</v>
      </c>
      <c r="DI417">
        <v>0</v>
      </c>
      <c r="DJ417">
        <v>0</v>
      </c>
      <c r="DK417">
        <v>0</v>
      </c>
      <c r="DL417">
        <v>0</v>
      </c>
      <c r="DM417">
        <v>0</v>
      </c>
      <c r="DN417">
        <v>0</v>
      </c>
      <c r="DO417">
        <v>0</v>
      </c>
      <c r="DP417">
        <v>0</v>
      </c>
      <c r="DQ417">
        <v>0</v>
      </c>
      <c r="DR417">
        <v>0</v>
      </c>
      <c r="DS417">
        <v>0</v>
      </c>
      <c r="DT417">
        <v>0</v>
      </c>
      <c r="DU417">
        <v>0</v>
      </c>
      <c r="DV417">
        <v>0</v>
      </c>
      <c r="DW417">
        <v>0</v>
      </c>
      <c r="DX417">
        <v>0</v>
      </c>
      <c r="DY417">
        <v>0</v>
      </c>
      <c r="DZ417">
        <v>0</v>
      </c>
      <c r="EA417">
        <v>0</v>
      </c>
      <c r="EB417">
        <v>0</v>
      </c>
      <c r="EC417">
        <v>0</v>
      </c>
      <c r="ED417">
        <v>0</v>
      </c>
      <c r="EE417">
        <v>0</v>
      </c>
      <c r="EF417">
        <v>0</v>
      </c>
      <c r="EG417">
        <v>0</v>
      </c>
      <c r="EH417">
        <v>0</v>
      </c>
      <c r="EI417">
        <v>0</v>
      </c>
      <c r="EJ417">
        <v>0</v>
      </c>
      <c r="EK417">
        <v>0</v>
      </c>
      <c r="EL417">
        <v>0</v>
      </c>
      <c r="EM417">
        <v>0</v>
      </c>
      <c r="EN417">
        <v>0</v>
      </c>
      <c r="EO417">
        <v>0</v>
      </c>
      <c r="EP417">
        <v>0</v>
      </c>
      <c r="EQ417">
        <v>0</v>
      </c>
      <c r="ER417">
        <v>0</v>
      </c>
      <c r="ES417">
        <v>0</v>
      </c>
      <c r="ET417">
        <v>0</v>
      </c>
      <c r="EU417">
        <v>0</v>
      </c>
      <c r="EV417">
        <v>0</v>
      </c>
      <c r="EW417">
        <v>0</v>
      </c>
      <c r="EX417">
        <v>0</v>
      </c>
      <c r="EY417">
        <v>0</v>
      </c>
      <c r="EZ417">
        <v>0</v>
      </c>
      <c r="FA417">
        <v>0</v>
      </c>
      <c r="FB417">
        <v>0</v>
      </c>
      <c r="FC417">
        <v>0</v>
      </c>
      <c r="FD417">
        <v>0</v>
      </c>
      <c r="FE417">
        <v>0</v>
      </c>
      <c r="FF417">
        <v>0</v>
      </c>
      <c r="FG417">
        <v>0</v>
      </c>
      <c r="FH417">
        <v>0</v>
      </c>
      <c r="FI417">
        <v>0</v>
      </c>
      <c r="FJ417">
        <v>0</v>
      </c>
      <c r="FK417">
        <v>0</v>
      </c>
      <c r="FL417">
        <v>0</v>
      </c>
      <c r="FM417">
        <v>0</v>
      </c>
      <c r="FN417">
        <v>0</v>
      </c>
      <c r="FO417">
        <v>0</v>
      </c>
      <c r="FP417">
        <v>0</v>
      </c>
      <c r="FQ417">
        <v>0</v>
      </c>
      <c r="FR417">
        <v>0</v>
      </c>
      <c r="FS417">
        <v>0</v>
      </c>
    </row>
    <row r="418" spans="1:175" x14ac:dyDescent="0.2">
      <c r="A418" t="s">
        <v>196</v>
      </c>
      <c r="B418" t="s">
        <v>1</v>
      </c>
      <c r="C418">
        <v>42167</v>
      </c>
      <c r="D418">
        <v>18</v>
      </c>
      <c r="E418">
        <v>164</v>
      </c>
      <c r="F418">
        <v>256.61779999999999</v>
      </c>
      <c r="G418">
        <v>254.21459999999999</v>
      </c>
      <c r="H418">
        <v>249.97370000000001</v>
      </c>
      <c r="I418">
        <v>247.3691</v>
      </c>
      <c r="J418">
        <v>253.5866</v>
      </c>
      <c r="K418">
        <v>264.23790000000002</v>
      </c>
      <c r="L418">
        <v>278.05360000000002</v>
      </c>
      <c r="M418">
        <v>284.85939999999999</v>
      </c>
      <c r="N418">
        <v>289.44209999999998</v>
      </c>
      <c r="O418">
        <v>291.10449999999997</v>
      </c>
      <c r="P418">
        <v>294.61829999999998</v>
      </c>
      <c r="Q418">
        <v>295.37860000000001</v>
      </c>
      <c r="R418">
        <v>288.66609999999997</v>
      </c>
      <c r="S418">
        <v>285.96350000000001</v>
      </c>
      <c r="T418">
        <v>281.3134</v>
      </c>
      <c r="U418">
        <v>274.81909999999999</v>
      </c>
      <c r="V418">
        <v>275.80919999999998</v>
      </c>
      <c r="W418">
        <v>270.3843</v>
      </c>
      <c r="X418">
        <v>268.2654</v>
      </c>
      <c r="Y418">
        <v>267.03109999999998</v>
      </c>
      <c r="Z418">
        <v>263.61680000000001</v>
      </c>
      <c r="AA418">
        <v>263.26889999999997</v>
      </c>
      <c r="AB418">
        <v>259.46679999999998</v>
      </c>
      <c r="AC418">
        <v>257.34699999999998</v>
      </c>
      <c r="AD418">
        <v>-0.4856953</v>
      </c>
      <c r="AE418">
        <v>-1.3954340000000001</v>
      </c>
      <c r="AF418">
        <v>-0.86324449999999997</v>
      </c>
      <c r="AG418">
        <v>-5.4079500000000003E-2</v>
      </c>
      <c r="AH418">
        <v>1.0067630000000001</v>
      </c>
      <c r="AI418">
        <v>0.76950819999999998</v>
      </c>
      <c r="AJ418">
        <v>2.6959400000000001E-2</v>
      </c>
      <c r="AK418">
        <v>-0.477437</v>
      </c>
      <c r="AL418">
        <v>-0.69186369999999997</v>
      </c>
      <c r="AM418">
        <v>-2.6770139999999998</v>
      </c>
      <c r="AN418">
        <v>-2.5767220000000002</v>
      </c>
      <c r="AO418">
        <v>-3.5812520000000001</v>
      </c>
      <c r="AP418">
        <v>-4.2713520000000003</v>
      </c>
      <c r="AQ418">
        <v>-4.3703269999999996</v>
      </c>
      <c r="AR418">
        <v>-4.6835420000000001</v>
      </c>
      <c r="AS418">
        <v>0.59184460000000005</v>
      </c>
      <c r="AT418">
        <v>12.452439999999999</v>
      </c>
      <c r="AU418">
        <v>12.67201</v>
      </c>
      <c r="AV418">
        <v>12.088179999999999</v>
      </c>
      <c r="AW418">
        <v>12.096970000000001</v>
      </c>
      <c r="AX418">
        <v>11.18276</v>
      </c>
      <c r="AY418">
        <v>5.7816190000000001</v>
      </c>
      <c r="AZ418">
        <v>2.459028</v>
      </c>
      <c r="BA418">
        <v>1.349289</v>
      </c>
      <c r="BB418">
        <v>2.3040000000000001E-3</v>
      </c>
      <c r="BC418">
        <v>-0.98374680000000003</v>
      </c>
      <c r="BD418">
        <v>-0.55311010000000005</v>
      </c>
      <c r="BE418">
        <v>0.2178571</v>
      </c>
      <c r="BF418">
        <v>1.2589140000000001</v>
      </c>
      <c r="BG418">
        <v>1.0768169999999999</v>
      </c>
      <c r="BH418">
        <v>0.32512750000000001</v>
      </c>
      <c r="BI418">
        <v>-5.2435200000000001E-2</v>
      </c>
      <c r="BJ418">
        <v>-0.18109810000000001</v>
      </c>
      <c r="BK418">
        <v>-2.1948940000000001</v>
      </c>
      <c r="BL418">
        <v>-2.0307080000000002</v>
      </c>
      <c r="BM418">
        <v>-3.081302</v>
      </c>
      <c r="BN418">
        <v>-3.6838709999999999</v>
      </c>
      <c r="BO418">
        <v>-3.8092039999999998</v>
      </c>
      <c r="BP418">
        <v>-4.1093719999999996</v>
      </c>
      <c r="BQ418">
        <v>1.1873590000000001</v>
      </c>
      <c r="BR418">
        <v>13.09942</v>
      </c>
      <c r="BS418">
        <v>13.32691</v>
      </c>
      <c r="BT418">
        <v>12.80771</v>
      </c>
      <c r="BU418">
        <v>12.77341</v>
      </c>
      <c r="BV418">
        <v>11.844049999999999</v>
      </c>
      <c r="BW418">
        <v>6.4769170000000003</v>
      </c>
      <c r="BX418">
        <v>3.0578889999999999</v>
      </c>
      <c r="BY418">
        <v>1.963651</v>
      </c>
      <c r="BZ418">
        <v>0.3402908</v>
      </c>
      <c r="CA418">
        <v>-0.69861329999999999</v>
      </c>
      <c r="CB418">
        <v>-0.3383119</v>
      </c>
      <c r="CC418">
        <v>0.40619949999999999</v>
      </c>
      <c r="CD418">
        <v>1.4335530000000001</v>
      </c>
      <c r="CE418">
        <v>1.289658</v>
      </c>
      <c r="CF418">
        <v>0.5316379</v>
      </c>
      <c r="CG418">
        <v>0.24191969999999999</v>
      </c>
      <c r="CH418">
        <v>0.17265649999999999</v>
      </c>
      <c r="CI418">
        <v>-1.8609789999999999</v>
      </c>
      <c r="CJ418">
        <v>-1.652541</v>
      </c>
      <c r="CK418">
        <v>-2.7350379999999999</v>
      </c>
      <c r="CL418">
        <v>-3.276983</v>
      </c>
      <c r="CM418">
        <v>-3.4205709999999998</v>
      </c>
      <c r="CN418">
        <v>-3.7117040000000001</v>
      </c>
      <c r="CO418">
        <v>1.5998110000000001</v>
      </c>
      <c r="CP418">
        <v>13.54752</v>
      </c>
      <c r="CQ418">
        <v>13.7805</v>
      </c>
      <c r="CR418">
        <v>13.30606</v>
      </c>
      <c r="CS418">
        <v>13.24192</v>
      </c>
      <c r="CT418">
        <v>12.302060000000001</v>
      </c>
      <c r="CU418">
        <v>6.9584780000000004</v>
      </c>
      <c r="CV418">
        <v>3.4726590000000002</v>
      </c>
      <c r="CW418">
        <v>2.3891559999999998</v>
      </c>
      <c r="CX418">
        <v>0.67827760000000004</v>
      </c>
      <c r="CY418">
        <v>-0.41347980000000001</v>
      </c>
      <c r="CZ418">
        <v>-0.1235137</v>
      </c>
      <c r="DA418">
        <v>0.59454200000000001</v>
      </c>
      <c r="DB418">
        <v>1.608193</v>
      </c>
      <c r="DC418">
        <v>1.502499</v>
      </c>
      <c r="DD418">
        <v>0.73814829999999998</v>
      </c>
      <c r="DE418">
        <v>0.53627460000000005</v>
      </c>
      <c r="DF418">
        <v>0.52641119999999997</v>
      </c>
      <c r="DG418">
        <v>-1.527064</v>
      </c>
      <c r="DH418">
        <v>-1.274373</v>
      </c>
      <c r="DI418">
        <v>-2.388773</v>
      </c>
      <c r="DJ418">
        <v>-2.8700950000000001</v>
      </c>
      <c r="DK418">
        <v>-3.0319389999999999</v>
      </c>
      <c r="DL418">
        <v>-3.3140350000000001</v>
      </c>
      <c r="DM418">
        <v>2.0122629999999999</v>
      </c>
      <c r="DN418">
        <v>13.995620000000001</v>
      </c>
      <c r="DO418">
        <v>14.234080000000001</v>
      </c>
      <c r="DP418">
        <v>13.804410000000001</v>
      </c>
      <c r="DQ418">
        <v>13.710419999999999</v>
      </c>
      <c r="DR418">
        <v>12.760059999999999</v>
      </c>
      <c r="DS418">
        <v>7.4400399999999998</v>
      </c>
      <c r="DT418">
        <v>3.887429</v>
      </c>
      <c r="DU418">
        <v>2.8146610000000001</v>
      </c>
      <c r="DV418">
        <v>1.166277</v>
      </c>
      <c r="DW418">
        <v>-1.7922999999999999E-3</v>
      </c>
      <c r="DX418">
        <v>0.1866208</v>
      </c>
      <c r="DY418">
        <v>0.86647859999999999</v>
      </c>
      <c r="DZ418">
        <v>1.860344</v>
      </c>
      <c r="EA418">
        <v>1.8098080000000001</v>
      </c>
      <c r="EB418">
        <v>1.036316</v>
      </c>
      <c r="EC418">
        <v>0.96127640000000003</v>
      </c>
      <c r="ED418">
        <v>1.037177</v>
      </c>
      <c r="EE418">
        <v>-1.0449440000000001</v>
      </c>
      <c r="EF418">
        <v>-0.72835919999999998</v>
      </c>
      <c r="EG418">
        <v>-1.8888229999999999</v>
      </c>
      <c r="EH418">
        <v>-2.2826140000000001</v>
      </c>
      <c r="EI418">
        <v>-2.470815</v>
      </c>
      <c r="EJ418">
        <v>-2.739865</v>
      </c>
      <c r="EK418">
        <v>2.6077780000000002</v>
      </c>
      <c r="EL418">
        <v>14.6426</v>
      </c>
      <c r="EM418">
        <v>14.88898</v>
      </c>
      <c r="EN418">
        <v>14.52394</v>
      </c>
      <c r="EO418">
        <v>14.38686</v>
      </c>
      <c r="EP418">
        <v>13.42135</v>
      </c>
      <c r="EQ418">
        <v>8.1353380000000008</v>
      </c>
      <c r="ER418">
        <v>4.4862900000000003</v>
      </c>
      <c r="ES418">
        <v>3.4290229999999999</v>
      </c>
      <c r="ET418">
        <v>69.554760000000002</v>
      </c>
      <c r="EU418">
        <v>68.543229999999994</v>
      </c>
      <c r="EV418">
        <v>66.813069999999996</v>
      </c>
      <c r="EW418">
        <v>65.330470000000005</v>
      </c>
      <c r="EX418">
        <v>64.60033</v>
      </c>
      <c r="EY418">
        <v>63.881329999999998</v>
      </c>
      <c r="EZ418">
        <v>64.229810000000001</v>
      </c>
      <c r="FA418">
        <v>66.769829999999999</v>
      </c>
      <c r="FB418">
        <v>70.239739999999998</v>
      </c>
      <c r="FC418">
        <v>74.248310000000004</v>
      </c>
      <c r="FD418">
        <v>78.227699999999999</v>
      </c>
      <c r="FE418">
        <v>81.800669999999997</v>
      </c>
      <c r="FF418">
        <v>84.508780000000002</v>
      </c>
      <c r="FG418">
        <v>86.477000000000004</v>
      </c>
      <c r="FH418">
        <v>87.948679999999996</v>
      </c>
      <c r="FI418">
        <v>88.792869999999994</v>
      </c>
      <c r="FJ418">
        <v>88.839060000000003</v>
      </c>
      <c r="FK418">
        <v>88.281999999999996</v>
      </c>
      <c r="FL418">
        <v>86.168469999999999</v>
      </c>
      <c r="FM418">
        <v>82.854410000000001</v>
      </c>
      <c r="FN418">
        <v>78.544830000000005</v>
      </c>
      <c r="FO418">
        <v>76.12312</v>
      </c>
      <c r="FP418">
        <v>74.023769999999999</v>
      </c>
      <c r="FQ418">
        <v>72.337239999999994</v>
      </c>
      <c r="FR418">
        <v>0.56933239999999996</v>
      </c>
      <c r="FS418">
        <v>1</v>
      </c>
    </row>
    <row r="419" spans="1:175" x14ac:dyDescent="0.2">
      <c r="A419" t="s">
        <v>196</v>
      </c>
      <c r="B419" t="s">
        <v>1</v>
      </c>
      <c r="C419">
        <v>42180</v>
      </c>
      <c r="D419">
        <v>18</v>
      </c>
      <c r="E419">
        <v>163</v>
      </c>
      <c r="F419">
        <v>256.32420000000002</v>
      </c>
      <c r="G419">
        <v>254.3152</v>
      </c>
      <c r="H419">
        <v>245.6961</v>
      </c>
      <c r="I419">
        <v>248.71889999999999</v>
      </c>
      <c r="J419">
        <v>253.85290000000001</v>
      </c>
      <c r="K419">
        <v>267.70159999999998</v>
      </c>
      <c r="L419">
        <v>278.2253</v>
      </c>
      <c r="M419">
        <v>283.25940000000003</v>
      </c>
      <c r="N419">
        <v>286.4873</v>
      </c>
      <c r="O419">
        <v>288.536</v>
      </c>
      <c r="P419">
        <v>289.6035</v>
      </c>
      <c r="Q419">
        <v>285.101</v>
      </c>
      <c r="R419">
        <v>280.46339999999998</v>
      </c>
      <c r="S419">
        <v>282.28449999999998</v>
      </c>
      <c r="T419">
        <v>279.08089999999999</v>
      </c>
      <c r="U419">
        <v>270.40620000000001</v>
      </c>
      <c r="V419">
        <v>271.01620000000003</v>
      </c>
      <c r="W419">
        <v>269.34230000000002</v>
      </c>
      <c r="X419">
        <v>265.39060000000001</v>
      </c>
      <c r="Y419">
        <v>262.14260000000002</v>
      </c>
      <c r="Z419">
        <v>261.1438</v>
      </c>
      <c r="AA419">
        <v>261.2099</v>
      </c>
      <c r="AB419">
        <v>258.81290000000001</v>
      </c>
      <c r="AC419">
        <v>256.64960000000002</v>
      </c>
      <c r="AD419">
        <v>-3.491466</v>
      </c>
      <c r="AE419">
        <v>-1.0205900000000001</v>
      </c>
      <c r="AF419">
        <v>-0.50002519999999995</v>
      </c>
      <c r="AG419">
        <v>-1.036319</v>
      </c>
      <c r="AH419">
        <v>-0.66959299999999999</v>
      </c>
      <c r="AI419">
        <v>-1.3829880000000001</v>
      </c>
      <c r="AJ419">
        <v>-2.1171009999999999</v>
      </c>
      <c r="AK419">
        <v>0.29562579999999999</v>
      </c>
      <c r="AL419">
        <v>-0.19040399999999999</v>
      </c>
      <c r="AM419">
        <v>-1.016791</v>
      </c>
      <c r="AN419">
        <v>-1.9102269999999999</v>
      </c>
      <c r="AO419">
        <v>-1.441983</v>
      </c>
      <c r="AP419">
        <v>2.1001639999999999</v>
      </c>
      <c r="AQ419">
        <v>9.7159019999999998</v>
      </c>
      <c r="AR419">
        <v>12.70027</v>
      </c>
      <c r="AS419">
        <v>12.140980000000001</v>
      </c>
      <c r="AT419">
        <v>12.733739999999999</v>
      </c>
      <c r="AU419">
        <v>14.0451</v>
      </c>
      <c r="AV419">
        <v>15.14324</v>
      </c>
      <c r="AW419">
        <v>13.74264</v>
      </c>
      <c r="AX419">
        <v>12.93093</v>
      </c>
      <c r="AY419">
        <v>13.60243</v>
      </c>
      <c r="AZ419">
        <v>14.45895</v>
      </c>
      <c r="BA419">
        <v>8.0730819999999994</v>
      </c>
      <c r="BB419">
        <v>-3.0300630000000002</v>
      </c>
      <c r="BC419">
        <v>-0.73801240000000001</v>
      </c>
      <c r="BD419">
        <v>-0.26143270000000002</v>
      </c>
      <c r="BE419">
        <v>-0.80117870000000002</v>
      </c>
      <c r="BF419">
        <v>-0.44612089999999999</v>
      </c>
      <c r="BG419">
        <v>-1.1462209999999999</v>
      </c>
      <c r="BH419">
        <v>-1.8528119999999999</v>
      </c>
      <c r="BI419">
        <v>0.65202020000000005</v>
      </c>
      <c r="BJ419">
        <v>0.27702139999999997</v>
      </c>
      <c r="BK419">
        <v>-0.54111339999999997</v>
      </c>
      <c r="BL419">
        <v>-1.416976</v>
      </c>
      <c r="BM419">
        <v>-0.96757179999999998</v>
      </c>
      <c r="BN419">
        <v>2.5980349999999999</v>
      </c>
      <c r="BO419">
        <v>10.208920000000001</v>
      </c>
      <c r="BP419">
        <v>13.28477</v>
      </c>
      <c r="BQ419">
        <v>12.73812</v>
      </c>
      <c r="BR419">
        <v>13.2913</v>
      </c>
      <c r="BS419">
        <v>14.57963</v>
      </c>
      <c r="BT419">
        <v>15.75304</v>
      </c>
      <c r="BU419">
        <v>14.312139999999999</v>
      </c>
      <c r="BV419">
        <v>13.453390000000001</v>
      </c>
      <c r="BW419">
        <v>14.1523</v>
      </c>
      <c r="BX419">
        <v>14.993589999999999</v>
      </c>
      <c r="BY419">
        <v>8.666461</v>
      </c>
      <c r="BZ419">
        <v>-2.7104970000000002</v>
      </c>
      <c r="CA419">
        <v>-0.5423</v>
      </c>
      <c r="CB419">
        <v>-9.61843E-2</v>
      </c>
      <c r="CC419">
        <v>-0.63832100000000003</v>
      </c>
      <c r="CD419">
        <v>-0.29134490000000002</v>
      </c>
      <c r="CE419">
        <v>-0.98223729999999998</v>
      </c>
      <c r="CF419">
        <v>-1.669767</v>
      </c>
      <c r="CG419">
        <v>0.89885780000000004</v>
      </c>
      <c r="CH419">
        <v>0.60075869999999998</v>
      </c>
      <c r="CI419">
        <v>-0.21166019999999999</v>
      </c>
      <c r="CJ419">
        <v>-1.0753509999999999</v>
      </c>
      <c r="CK419">
        <v>-0.6389958</v>
      </c>
      <c r="CL419">
        <v>2.9428589999999999</v>
      </c>
      <c r="CM419">
        <v>10.550380000000001</v>
      </c>
      <c r="CN419">
        <v>13.6896</v>
      </c>
      <c r="CO419">
        <v>13.1517</v>
      </c>
      <c r="CP419">
        <v>13.67746</v>
      </c>
      <c r="CQ419">
        <v>14.94985</v>
      </c>
      <c r="CR419">
        <v>16.175380000000001</v>
      </c>
      <c r="CS419">
        <v>14.706569999999999</v>
      </c>
      <c r="CT419">
        <v>13.815239999999999</v>
      </c>
      <c r="CU419">
        <v>14.53314</v>
      </c>
      <c r="CV419">
        <v>15.36388</v>
      </c>
      <c r="CW419">
        <v>9.0774340000000002</v>
      </c>
      <c r="CX419">
        <v>-2.39093</v>
      </c>
      <c r="CY419">
        <v>-0.3465877</v>
      </c>
      <c r="CZ419">
        <v>6.9064100000000003E-2</v>
      </c>
      <c r="DA419">
        <v>-0.47546319999999997</v>
      </c>
      <c r="DB419">
        <v>-0.13656889999999999</v>
      </c>
      <c r="DC419">
        <v>-0.81825340000000002</v>
      </c>
      <c r="DD419">
        <v>-1.4867220000000001</v>
      </c>
      <c r="DE419">
        <v>1.1456949999999999</v>
      </c>
      <c r="DF419">
        <v>0.92449610000000004</v>
      </c>
      <c r="DG419">
        <v>0.11779290000000001</v>
      </c>
      <c r="DH419">
        <v>-0.73372669999999995</v>
      </c>
      <c r="DI419">
        <v>-0.31041970000000002</v>
      </c>
      <c r="DJ419">
        <v>3.2876840000000001</v>
      </c>
      <c r="DK419">
        <v>10.89184</v>
      </c>
      <c r="DL419">
        <v>14.09442</v>
      </c>
      <c r="DM419">
        <v>13.56527</v>
      </c>
      <c r="DN419">
        <v>14.06362</v>
      </c>
      <c r="DO419">
        <v>15.320069999999999</v>
      </c>
      <c r="DP419">
        <v>16.597719999999999</v>
      </c>
      <c r="DQ419">
        <v>15.101000000000001</v>
      </c>
      <c r="DR419">
        <v>14.17709</v>
      </c>
      <c r="DS419">
        <v>14.91398</v>
      </c>
      <c r="DT419">
        <v>15.734170000000001</v>
      </c>
      <c r="DU419">
        <v>9.4884059999999995</v>
      </c>
      <c r="DV419">
        <v>-1.929527</v>
      </c>
      <c r="DW419">
        <v>-6.4010200000000003E-2</v>
      </c>
      <c r="DX419">
        <v>0.3076566</v>
      </c>
      <c r="DY419">
        <v>-0.24032249999999999</v>
      </c>
      <c r="DZ419">
        <v>8.6903099999999997E-2</v>
      </c>
      <c r="EA419">
        <v>-0.58148670000000002</v>
      </c>
      <c r="EB419">
        <v>-1.2224330000000001</v>
      </c>
      <c r="EC419">
        <v>1.5020899999999999</v>
      </c>
      <c r="ED419">
        <v>1.391921</v>
      </c>
      <c r="EE419">
        <v>0.59347090000000002</v>
      </c>
      <c r="EF419">
        <v>-0.2404752</v>
      </c>
      <c r="EG419">
        <v>0.1639919</v>
      </c>
      <c r="EH419">
        <v>3.785555</v>
      </c>
      <c r="EI419">
        <v>11.38486</v>
      </c>
      <c r="EJ419">
        <v>14.67892</v>
      </c>
      <c r="EK419">
        <v>14.162409999999999</v>
      </c>
      <c r="EL419">
        <v>14.621169999999999</v>
      </c>
      <c r="EM419">
        <v>15.8546</v>
      </c>
      <c r="EN419">
        <v>17.207519999999999</v>
      </c>
      <c r="EO419">
        <v>15.670500000000001</v>
      </c>
      <c r="EP419">
        <v>14.69955</v>
      </c>
      <c r="EQ419">
        <v>15.463850000000001</v>
      </c>
      <c r="ER419">
        <v>16.268820000000002</v>
      </c>
      <c r="ES419">
        <v>10.08179</v>
      </c>
      <c r="ET419">
        <v>68.99812</v>
      </c>
      <c r="EU419">
        <v>68.11506</v>
      </c>
      <c r="EV419">
        <v>67.298609999999996</v>
      </c>
      <c r="EW419">
        <v>65.910269999999997</v>
      </c>
      <c r="EX419">
        <v>64.821950000000001</v>
      </c>
      <c r="EY419">
        <v>64.547319999999999</v>
      </c>
      <c r="EZ419">
        <v>64.700320000000005</v>
      </c>
      <c r="FA419">
        <v>67.364680000000007</v>
      </c>
      <c r="FB419">
        <v>71.710849999999994</v>
      </c>
      <c r="FC419">
        <v>76.267039999999994</v>
      </c>
      <c r="FD419">
        <v>80.15504</v>
      </c>
      <c r="FE419">
        <v>82.832139999999995</v>
      </c>
      <c r="FF419">
        <v>85.771060000000006</v>
      </c>
      <c r="FG419">
        <v>88.035160000000005</v>
      </c>
      <c r="FH419">
        <v>89.427890000000005</v>
      </c>
      <c r="FI419">
        <v>89.992689999999996</v>
      </c>
      <c r="FJ419">
        <v>90.049130000000005</v>
      </c>
      <c r="FK419">
        <v>89.426519999999996</v>
      </c>
      <c r="FL419">
        <v>87.673090000000002</v>
      </c>
      <c r="FM419">
        <v>84.54316</v>
      </c>
      <c r="FN419">
        <v>79.930199999999999</v>
      </c>
      <c r="FO419">
        <v>76.923280000000005</v>
      </c>
      <c r="FP419">
        <v>74.792259999999999</v>
      </c>
      <c r="FQ419">
        <v>73.521259999999998</v>
      </c>
      <c r="FR419">
        <v>0.65175159999999999</v>
      </c>
      <c r="FS419">
        <v>1</v>
      </c>
    </row>
    <row r="420" spans="1:175" x14ac:dyDescent="0.2">
      <c r="A420" t="s">
        <v>196</v>
      </c>
      <c r="B420" t="s">
        <v>1</v>
      </c>
      <c r="C420">
        <v>42181</v>
      </c>
      <c r="D420">
        <v>12</v>
      </c>
      <c r="E420">
        <v>162</v>
      </c>
      <c r="F420">
        <v>251.85659999999999</v>
      </c>
      <c r="G420">
        <v>247.0316</v>
      </c>
      <c r="H420">
        <v>242.4315</v>
      </c>
      <c r="I420">
        <v>240.94900000000001</v>
      </c>
      <c r="J420">
        <v>251.35329999999999</v>
      </c>
      <c r="K420">
        <v>264.01760000000002</v>
      </c>
      <c r="L420">
        <v>275.4984</v>
      </c>
      <c r="M420">
        <v>281.2697</v>
      </c>
      <c r="N420">
        <v>283.30419999999998</v>
      </c>
      <c r="O420">
        <v>286.72899999999998</v>
      </c>
      <c r="P420">
        <v>287.298</v>
      </c>
      <c r="Q420">
        <v>288.74200000000002</v>
      </c>
      <c r="R420">
        <v>278.71820000000002</v>
      </c>
      <c r="S420">
        <v>277.96600000000001</v>
      </c>
      <c r="T420">
        <v>277.2131</v>
      </c>
      <c r="U420">
        <v>272.01650000000001</v>
      </c>
      <c r="V420">
        <v>270.75130000000001</v>
      </c>
      <c r="W420">
        <v>265.3895</v>
      </c>
      <c r="X420">
        <v>263.14760000000001</v>
      </c>
      <c r="Y420">
        <v>268.76510000000002</v>
      </c>
      <c r="Z420">
        <v>267.40440000000001</v>
      </c>
      <c r="AA420">
        <v>266.76940000000002</v>
      </c>
      <c r="AB420">
        <v>262.48599999999999</v>
      </c>
      <c r="AC420">
        <v>254.42500000000001</v>
      </c>
      <c r="AD420">
        <v>1.4665299999999999</v>
      </c>
      <c r="AE420">
        <v>0.94867809999999997</v>
      </c>
      <c r="AF420">
        <v>1.395583</v>
      </c>
      <c r="AG420">
        <v>1.36693</v>
      </c>
      <c r="AH420">
        <v>-1.4439869999999999</v>
      </c>
      <c r="AI420">
        <v>-1.6982649999999999</v>
      </c>
      <c r="AJ420">
        <v>-2.884026</v>
      </c>
      <c r="AK420">
        <v>-2.7782740000000001</v>
      </c>
      <c r="AL420">
        <v>-3.0397449999999999</v>
      </c>
      <c r="AM420">
        <v>-3.5043850000000001</v>
      </c>
      <c r="AN420">
        <v>-3.0445120000000001</v>
      </c>
      <c r="AO420">
        <v>-1.497098</v>
      </c>
      <c r="AP420">
        <v>4.1675310000000003</v>
      </c>
      <c r="AQ420">
        <v>14.73888</v>
      </c>
      <c r="AR420">
        <v>15.93244</v>
      </c>
      <c r="AS420">
        <v>15.447900000000001</v>
      </c>
      <c r="AT420">
        <v>15.91775</v>
      </c>
      <c r="AU420">
        <v>14.708270000000001</v>
      </c>
      <c r="AV420">
        <v>11.861929999999999</v>
      </c>
      <c r="AW420">
        <v>11.269259999999999</v>
      </c>
      <c r="AX420">
        <v>11.16798</v>
      </c>
      <c r="AY420">
        <v>4.889875</v>
      </c>
      <c r="AZ420">
        <v>2.1108069999999999</v>
      </c>
      <c r="BA420">
        <v>3.6040559999999999</v>
      </c>
      <c r="BB420">
        <v>1.997357</v>
      </c>
      <c r="BC420">
        <v>1.336384</v>
      </c>
      <c r="BD420">
        <v>1.677341</v>
      </c>
      <c r="BE420">
        <v>1.569998</v>
      </c>
      <c r="BF420">
        <v>-1.224504</v>
      </c>
      <c r="BG420">
        <v>-1.414085</v>
      </c>
      <c r="BH420">
        <v>-2.5611269999999999</v>
      </c>
      <c r="BI420">
        <v>-2.4180969999999999</v>
      </c>
      <c r="BJ420">
        <v>-2.6236549999999998</v>
      </c>
      <c r="BK420">
        <v>-3.068946</v>
      </c>
      <c r="BL420">
        <v>-2.5819049999999999</v>
      </c>
      <c r="BM420">
        <v>-1.123742</v>
      </c>
      <c r="BN420">
        <v>4.5973550000000003</v>
      </c>
      <c r="BO420">
        <v>15.19422</v>
      </c>
      <c r="BP420">
        <v>16.449860000000001</v>
      </c>
      <c r="BQ420">
        <v>15.96463</v>
      </c>
      <c r="BR420">
        <v>16.415199999999999</v>
      </c>
      <c r="BS420">
        <v>15.252660000000001</v>
      </c>
      <c r="BT420">
        <v>12.4514</v>
      </c>
      <c r="BU420">
        <v>11.92558</v>
      </c>
      <c r="BV420">
        <v>11.88879</v>
      </c>
      <c r="BW420">
        <v>5.5675319999999999</v>
      </c>
      <c r="BX420">
        <v>2.747217</v>
      </c>
      <c r="BY420">
        <v>4.2545659999999996</v>
      </c>
      <c r="BZ420">
        <v>2.365005</v>
      </c>
      <c r="CA420">
        <v>1.604908</v>
      </c>
      <c r="CB420">
        <v>1.8724860000000001</v>
      </c>
      <c r="CC420">
        <v>1.710642</v>
      </c>
      <c r="CD420">
        <v>-1.0724899999999999</v>
      </c>
      <c r="CE420">
        <v>-1.217263</v>
      </c>
      <c r="CF420">
        <v>-2.3374890000000001</v>
      </c>
      <c r="CG420">
        <v>-2.1686399999999999</v>
      </c>
      <c r="CH420">
        <v>-2.3354720000000002</v>
      </c>
      <c r="CI420">
        <v>-2.7673619999999999</v>
      </c>
      <c r="CJ420">
        <v>-2.2615050000000001</v>
      </c>
      <c r="CK420">
        <v>-0.86515609999999998</v>
      </c>
      <c r="CL420">
        <v>4.8950509999999996</v>
      </c>
      <c r="CM420">
        <v>15.509589999999999</v>
      </c>
      <c r="CN420">
        <v>16.808229999999998</v>
      </c>
      <c r="CO420">
        <v>16.322510000000001</v>
      </c>
      <c r="CP420">
        <v>16.759730000000001</v>
      </c>
      <c r="CQ420">
        <v>15.6297</v>
      </c>
      <c r="CR420">
        <v>12.85966</v>
      </c>
      <c r="CS420">
        <v>12.380140000000001</v>
      </c>
      <c r="CT420">
        <v>12.388030000000001</v>
      </c>
      <c r="CU420">
        <v>6.0368750000000002</v>
      </c>
      <c r="CV420">
        <v>3.1879930000000001</v>
      </c>
      <c r="CW420">
        <v>4.7051069999999999</v>
      </c>
      <c r="CX420">
        <v>2.7326540000000001</v>
      </c>
      <c r="CY420">
        <v>1.873432</v>
      </c>
      <c r="CZ420">
        <v>2.0676299999999999</v>
      </c>
      <c r="DA420">
        <v>1.8512850000000001</v>
      </c>
      <c r="DB420">
        <v>-0.92047670000000004</v>
      </c>
      <c r="DC420">
        <v>-1.02044</v>
      </c>
      <c r="DD420">
        <v>-2.1138499999999998</v>
      </c>
      <c r="DE420">
        <v>-1.9191819999999999</v>
      </c>
      <c r="DF420">
        <v>-2.0472890000000001</v>
      </c>
      <c r="DG420">
        <v>-2.4657779999999998</v>
      </c>
      <c r="DH420">
        <v>-1.9411050000000001</v>
      </c>
      <c r="DI420">
        <v>-0.60657059999999996</v>
      </c>
      <c r="DJ420">
        <v>5.1927459999999996</v>
      </c>
      <c r="DK420">
        <v>15.824960000000001</v>
      </c>
      <c r="DL420">
        <v>17.166589999999999</v>
      </c>
      <c r="DM420">
        <v>16.680389999999999</v>
      </c>
      <c r="DN420">
        <v>17.10427</v>
      </c>
      <c r="DO420">
        <v>16.006740000000001</v>
      </c>
      <c r="DP420">
        <v>13.26792</v>
      </c>
      <c r="DQ420">
        <v>12.834709999999999</v>
      </c>
      <c r="DR420">
        <v>12.887259999999999</v>
      </c>
      <c r="DS420">
        <v>6.5062170000000004</v>
      </c>
      <c r="DT420">
        <v>3.6287690000000001</v>
      </c>
      <c r="DU420">
        <v>5.1556490000000004</v>
      </c>
      <c r="DV420">
        <v>3.2634810000000001</v>
      </c>
      <c r="DW420">
        <v>2.2611379999999999</v>
      </c>
      <c r="DX420">
        <v>2.3493879999999998</v>
      </c>
      <c r="DY420">
        <v>2.0543529999999999</v>
      </c>
      <c r="DZ420">
        <v>-0.70099339999999999</v>
      </c>
      <c r="EA420">
        <v>-0.73626020000000003</v>
      </c>
      <c r="EB420">
        <v>-1.790951</v>
      </c>
      <c r="EC420">
        <v>-1.5590059999999999</v>
      </c>
      <c r="ED420">
        <v>-1.6311990000000001</v>
      </c>
      <c r="EE420">
        <v>-2.0303390000000001</v>
      </c>
      <c r="EF420">
        <v>-1.478499</v>
      </c>
      <c r="EG420">
        <v>-0.23321420000000001</v>
      </c>
      <c r="EH420">
        <v>5.6225699999999996</v>
      </c>
      <c r="EI420">
        <v>16.2803</v>
      </c>
      <c r="EJ420">
        <v>17.684010000000001</v>
      </c>
      <c r="EK420">
        <v>17.197109999999999</v>
      </c>
      <c r="EL420">
        <v>17.60172</v>
      </c>
      <c r="EM420">
        <v>16.551130000000001</v>
      </c>
      <c r="EN420">
        <v>13.857379999999999</v>
      </c>
      <c r="EO420">
        <v>13.491020000000001</v>
      </c>
      <c r="EP420">
        <v>13.608079999999999</v>
      </c>
      <c r="EQ420">
        <v>7.1838740000000003</v>
      </c>
      <c r="ER420">
        <v>4.2651789999999998</v>
      </c>
      <c r="ES420">
        <v>5.8061590000000001</v>
      </c>
      <c r="ET420">
        <v>72.361419999999995</v>
      </c>
      <c r="EU420">
        <v>70.423850000000002</v>
      </c>
      <c r="EV420">
        <v>68.933310000000006</v>
      </c>
      <c r="EW420">
        <v>67.714510000000004</v>
      </c>
      <c r="EX420">
        <v>67.214129999999997</v>
      </c>
      <c r="EY420">
        <v>66.307590000000005</v>
      </c>
      <c r="EZ420">
        <v>66.328959999999995</v>
      </c>
      <c r="FA420">
        <v>68.424999999999997</v>
      </c>
      <c r="FB420">
        <v>71.678520000000006</v>
      </c>
      <c r="FC420">
        <v>75.738299999999995</v>
      </c>
      <c r="FD420">
        <v>79.543520000000001</v>
      </c>
      <c r="FE420">
        <v>82.736149999999995</v>
      </c>
      <c r="FF420">
        <v>85.002229999999997</v>
      </c>
      <c r="FG420">
        <v>86.533950000000004</v>
      </c>
      <c r="FH420">
        <v>87.920450000000002</v>
      </c>
      <c r="FI420">
        <v>87.708849999999998</v>
      </c>
      <c r="FJ420">
        <v>87.427930000000003</v>
      </c>
      <c r="FK420">
        <v>86.032319999999999</v>
      </c>
      <c r="FL420">
        <v>83.534630000000007</v>
      </c>
      <c r="FM420">
        <v>80.397769999999994</v>
      </c>
      <c r="FN420">
        <v>76.387180000000001</v>
      </c>
      <c r="FO420">
        <v>73.441059999999993</v>
      </c>
      <c r="FP420">
        <v>71.512249999999995</v>
      </c>
      <c r="FQ420">
        <v>70.180400000000006</v>
      </c>
      <c r="FR420">
        <v>0.57136679999999995</v>
      </c>
      <c r="FS420">
        <v>1</v>
      </c>
    </row>
    <row r="421" spans="1:175" x14ac:dyDescent="0.2">
      <c r="A421" t="s">
        <v>196</v>
      </c>
      <c r="B421" t="s">
        <v>1</v>
      </c>
      <c r="C421">
        <v>42185</v>
      </c>
      <c r="D421">
        <v>26</v>
      </c>
      <c r="E421">
        <v>162</v>
      </c>
      <c r="F421">
        <v>243.06809999999999</v>
      </c>
      <c r="G421">
        <v>243.00989999999999</v>
      </c>
      <c r="H421">
        <v>238.40600000000001</v>
      </c>
      <c r="I421">
        <v>239.10679999999999</v>
      </c>
      <c r="J421">
        <v>246.56479999999999</v>
      </c>
      <c r="K421">
        <v>256.77859999999998</v>
      </c>
      <c r="L421">
        <v>262.6583</v>
      </c>
      <c r="M421">
        <v>268.77179999999998</v>
      </c>
      <c r="N421">
        <v>274.06180000000001</v>
      </c>
      <c r="O421">
        <v>274.28059999999999</v>
      </c>
      <c r="P421">
        <v>279.68810000000002</v>
      </c>
      <c r="Q421">
        <v>278.99130000000002</v>
      </c>
      <c r="R421">
        <v>272.4171</v>
      </c>
      <c r="S421">
        <v>271.39030000000002</v>
      </c>
      <c r="T421">
        <v>267.15780000000001</v>
      </c>
      <c r="U421">
        <v>261.5915</v>
      </c>
      <c r="V421">
        <v>260.9905</v>
      </c>
      <c r="W421">
        <v>259.2937</v>
      </c>
      <c r="X421">
        <v>260.01870000000002</v>
      </c>
      <c r="Y421">
        <v>260.82560000000001</v>
      </c>
      <c r="Z421">
        <v>261.74549999999999</v>
      </c>
      <c r="AA421">
        <v>264.71280000000002</v>
      </c>
      <c r="AB421">
        <v>257.74189999999999</v>
      </c>
      <c r="AC421">
        <v>251.68969999999999</v>
      </c>
      <c r="AD421">
        <v>-4.7788240000000002</v>
      </c>
      <c r="AE421">
        <v>-5.3737849999999998</v>
      </c>
      <c r="AF421">
        <v>-4.5974060000000003</v>
      </c>
      <c r="AG421">
        <v>-4.0012030000000003</v>
      </c>
      <c r="AH421">
        <v>-0.34234910000000002</v>
      </c>
      <c r="AI421">
        <v>5.606751</v>
      </c>
      <c r="AJ421">
        <v>5.9718660000000003</v>
      </c>
      <c r="AK421">
        <v>2.834854</v>
      </c>
      <c r="AL421">
        <v>1.2891520000000001</v>
      </c>
      <c r="AM421">
        <v>-1.5928549999999999</v>
      </c>
      <c r="AN421">
        <v>2.773218</v>
      </c>
      <c r="AO421">
        <v>4.5099729999999996</v>
      </c>
      <c r="AP421">
        <v>13.38401</v>
      </c>
      <c r="AQ421">
        <v>27.890830000000001</v>
      </c>
      <c r="AR421">
        <v>28.722760000000001</v>
      </c>
      <c r="AS421">
        <v>20.15504</v>
      </c>
      <c r="AT421">
        <v>17.52129</v>
      </c>
      <c r="AU421">
        <v>17.79541</v>
      </c>
      <c r="AV421">
        <v>13.00151</v>
      </c>
      <c r="AW421">
        <v>14.28332</v>
      </c>
      <c r="AX421">
        <v>17.407990000000002</v>
      </c>
      <c r="AY421">
        <v>13.040710000000001</v>
      </c>
      <c r="AZ421">
        <v>3.8840889999999999</v>
      </c>
      <c r="BA421">
        <v>1.4036709999999999</v>
      </c>
      <c r="BB421">
        <v>-4.1151980000000004</v>
      </c>
      <c r="BC421">
        <v>-4.9062039999999998</v>
      </c>
      <c r="BD421">
        <v>-4.1687539999999998</v>
      </c>
      <c r="BE421">
        <v>-3.597118</v>
      </c>
      <c r="BF421">
        <v>4.1680000000000002E-2</v>
      </c>
      <c r="BG421">
        <v>5.9864170000000003</v>
      </c>
      <c r="BH421">
        <v>6.363626</v>
      </c>
      <c r="BI421">
        <v>3.3219780000000001</v>
      </c>
      <c r="BJ421">
        <v>1.915805</v>
      </c>
      <c r="BK421">
        <v>-0.64733160000000001</v>
      </c>
      <c r="BL421">
        <v>3.8188490000000002</v>
      </c>
      <c r="BM421">
        <v>5.6948350000000003</v>
      </c>
      <c r="BN421">
        <v>14.584160000000001</v>
      </c>
      <c r="BO421">
        <v>29.017029999999998</v>
      </c>
      <c r="BP421">
        <v>29.912710000000001</v>
      </c>
      <c r="BQ421">
        <v>21.52356</v>
      </c>
      <c r="BR421">
        <v>18.960660000000001</v>
      </c>
      <c r="BS421">
        <v>19.26464</v>
      </c>
      <c r="BT421">
        <v>14.39278</v>
      </c>
      <c r="BU421">
        <v>15.84951</v>
      </c>
      <c r="BV421">
        <v>19.284020000000002</v>
      </c>
      <c r="BW421">
        <v>15.532970000000001</v>
      </c>
      <c r="BX421">
        <v>7.000146</v>
      </c>
      <c r="BY421">
        <v>4.7873450000000002</v>
      </c>
      <c r="BZ421">
        <v>-3.6555719999999998</v>
      </c>
      <c r="CA421">
        <v>-4.5823590000000003</v>
      </c>
      <c r="CB421">
        <v>-3.8718710000000001</v>
      </c>
      <c r="CC421">
        <v>-3.31725</v>
      </c>
      <c r="CD421">
        <v>0.30765740000000003</v>
      </c>
      <c r="CE421">
        <v>6.2493720000000001</v>
      </c>
      <c r="CF421">
        <v>6.6349590000000003</v>
      </c>
      <c r="CG421">
        <v>3.6593580000000001</v>
      </c>
      <c r="CH421">
        <v>2.3498230000000002</v>
      </c>
      <c r="CI421">
        <v>7.535E-3</v>
      </c>
      <c r="CJ421">
        <v>4.54305</v>
      </c>
      <c r="CK421">
        <v>6.5154670000000001</v>
      </c>
      <c r="CL421">
        <v>15.41539</v>
      </c>
      <c r="CM421">
        <v>29.797029999999999</v>
      </c>
      <c r="CN421">
        <v>30.73686</v>
      </c>
      <c r="CO421">
        <v>22.47139</v>
      </c>
      <c r="CP421">
        <v>19.95757</v>
      </c>
      <c r="CQ421">
        <v>20.282229999999998</v>
      </c>
      <c r="CR421">
        <v>15.35637</v>
      </c>
      <c r="CS421">
        <v>16.934249999999999</v>
      </c>
      <c r="CT421">
        <v>20.583349999999999</v>
      </c>
      <c r="CU421">
        <v>17.25911</v>
      </c>
      <c r="CV421">
        <v>9.1583179999999995</v>
      </c>
      <c r="CW421">
        <v>7.1308670000000003</v>
      </c>
      <c r="CX421">
        <v>-3.1959469999999999</v>
      </c>
      <c r="CY421">
        <v>-4.2585129999999998</v>
      </c>
      <c r="CZ421">
        <v>-3.5749879999999998</v>
      </c>
      <c r="DA421">
        <v>-3.037382</v>
      </c>
      <c r="DB421">
        <v>0.57363470000000005</v>
      </c>
      <c r="DC421">
        <v>6.5123280000000001</v>
      </c>
      <c r="DD421">
        <v>6.9062910000000004</v>
      </c>
      <c r="DE421">
        <v>3.9967380000000001</v>
      </c>
      <c r="DF421">
        <v>2.7838409999999998</v>
      </c>
      <c r="DG421">
        <v>0.66240169999999998</v>
      </c>
      <c r="DH421">
        <v>5.2672509999999999</v>
      </c>
      <c r="DI421">
        <v>7.3360989999999999</v>
      </c>
      <c r="DJ421">
        <v>16.24661</v>
      </c>
      <c r="DK421">
        <v>30.577030000000001</v>
      </c>
      <c r="DL421">
        <v>31.56101</v>
      </c>
      <c r="DM421">
        <v>23.419219999999999</v>
      </c>
      <c r="DN421">
        <v>20.95448</v>
      </c>
      <c r="DO421">
        <v>21.299810000000001</v>
      </c>
      <c r="DP421">
        <v>16.319959999999998</v>
      </c>
      <c r="DQ421">
        <v>18.018989999999999</v>
      </c>
      <c r="DR421">
        <v>21.882680000000001</v>
      </c>
      <c r="DS421">
        <v>18.985240000000001</v>
      </c>
      <c r="DT421">
        <v>11.31649</v>
      </c>
      <c r="DU421">
        <v>9.4743899999999996</v>
      </c>
      <c r="DV421">
        <v>-2.532321</v>
      </c>
      <c r="DW421">
        <v>-3.7909329999999999</v>
      </c>
      <c r="DX421">
        <v>-3.1463369999999999</v>
      </c>
      <c r="DY421">
        <v>-2.6332970000000002</v>
      </c>
      <c r="DZ421">
        <v>0.95766379999999995</v>
      </c>
      <c r="EA421">
        <v>6.8919940000000004</v>
      </c>
      <c r="EB421">
        <v>7.2980520000000002</v>
      </c>
      <c r="EC421">
        <v>4.4838620000000002</v>
      </c>
      <c r="ED421">
        <v>3.4104939999999999</v>
      </c>
      <c r="EE421">
        <v>1.607925</v>
      </c>
      <c r="EF421">
        <v>6.312881</v>
      </c>
      <c r="EG421">
        <v>8.5209620000000008</v>
      </c>
      <c r="EH421">
        <v>17.446760000000001</v>
      </c>
      <c r="EI421">
        <v>31.703230000000001</v>
      </c>
      <c r="EJ421">
        <v>32.750950000000003</v>
      </c>
      <c r="EK421">
        <v>24.787739999999999</v>
      </c>
      <c r="EL421">
        <v>22.39386</v>
      </c>
      <c r="EM421">
        <v>22.76904</v>
      </c>
      <c r="EN421">
        <v>17.711220000000001</v>
      </c>
      <c r="EO421">
        <v>19.585190000000001</v>
      </c>
      <c r="EP421">
        <v>23.758710000000001</v>
      </c>
      <c r="EQ421">
        <v>21.477499999999999</v>
      </c>
      <c r="ER421">
        <v>14.432550000000001</v>
      </c>
      <c r="ES421">
        <v>12.85806</v>
      </c>
      <c r="ET421">
        <v>70.073229999999995</v>
      </c>
      <c r="EU421">
        <v>68.751540000000006</v>
      </c>
      <c r="EV421">
        <v>68.056399999999996</v>
      </c>
      <c r="EW421">
        <v>67.094139999999996</v>
      </c>
      <c r="EX421">
        <v>66.427549999999997</v>
      </c>
      <c r="EY421">
        <v>65.697109999999995</v>
      </c>
      <c r="EZ421">
        <v>66.316770000000005</v>
      </c>
      <c r="FA421">
        <v>69.139139999999998</v>
      </c>
      <c r="FB421">
        <v>73.366699999999994</v>
      </c>
      <c r="FC421">
        <v>77.555660000000003</v>
      </c>
      <c r="FD421">
        <v>81.951070000000001</v>
      </c>
      <c r="FE421">
        <v>85.691019999999995</v>
      </c>
      <c r="FF421">
        <v>88.535510000000002</v>
      </c>
      <c r="FG421">
        <v>90.550169999999994</v>
      </c>
      <c r="FH421">
        <v>91.80274</v>
      </c>
      <c r="FI421">
        <v>92.865080000000006</v>
      </c>
      <c r="FJ421">
        <v>93.607600000000005</v>
      </c>
      <c r="FK421">
        <v>93.107249999999993</v>
      </c>
      <c r="FL421">
        <v>91.063550000000006</v>
      </c>
      <c r="FM421">
        <v>87.796589999999995</v>
      </c>
      <c r="FN421">
        <v>83.607219999999998</v>
      </c>
      <c r="FO421">
        <v>80.847110000000001</v>
      </c>
      <c r="FP421">
        <v>79.017489999999995</v>
      </c>
      <c r="FQ421">
        <v>77.856409999999997</v>
      </c>
      <c r="FR421">
        <v>1.779881</v>
      </c>
      <c r="FS421">
        <v>1</v>
      </c>
    </row>
    <row r="422" spans="1:175" x14ac:dyDescent="0.2">
      <c r="A422" t="s">
        <v>196</v>
      </c>
      <c r="B422" t="s">
        <v>1</v>
      </c>
      <c r="C422">
        <v>42186</v>
      </c>
      <c r="D422">
        <v>20</v>
      </c>
      <c r="E422">
        <v>162</v>
      </c>
      <c r="F422">
        <v>249.1875</v>
      </c>
      <c r="G422">
        <v>248.79</v>
      </c>
      <c r="H422">
        <v>245.02090000000001</v>
      </c>
      <c r="I422">
        <v>244.9315</v>
      </c>
      <c r="J422">
        <v>251.489</v>
      </c>
      <c r="K422">
        <v>260.94990000000001</v>
      </c>
      <c r="L422">
        <v>271.96109999999999</v>
      </c>
      <c r="M422">
        <v>276.92110000000002</v>
      </c>
      <c r="N422">
        <v>279.05919999999998</v>
      </c>
      <c r="O422">
        <v>278.97699999999998</v>
      </c>
      <c r="P422">
        <v>282.75299999999999</v>
      </c>
      <c r="Q422">
        <v>286.8202</v>
      </c>
      <c r="R422">
        <v>282.8057</v>
      </c>
      <c r="S422">
        <v>283.57420000000002</v>
      </c>
      <c r="T422">
        <v>273.91660000000002</v>
      </c>
      <c r="U422">
        <v>265.80880000000002</v>
      </c>
      <c r="V422">
        <v>263.30290000000002</v>
      </c>
      <c r="W422">
        <v>262.37540000000001</v>
      </c>
      <c r="X422">
        <v>263.34890000000001</v>
      </c>
      <c r="Y422">
        <v>261.6927</v>
      </c>
      <c r="Z422">
        <v>255.3648</v>
      </c>
      <c r="AA422">
        <v>258.28789999999998</v>
      </c>
      <c r="AB422">
        <v>253.64949999999999</v>
      </c>
      <c r="AC422">
        <v>247.91030000000001</v>
      </c>
      <c r="AD422">
        <v>-0.93486610000000003</v>
      </c>
      <c r="AE422">
        <v>-0.29269040000000002</v>
      </c>
      <c r="AF422">
        <v>-0.19163160000000001</v>
      </c>
      <c r="AG422">
        <v>6.1062139999999996</v>
      </c>
      <c r="AH422">
        <v>4.6518280000000001</v>
      </c>
      <c r="AI422">
        <v>-1.1073550000000001</v>
      </c>
      <c r="AJ422">
        <v>-4.1831950000000004</v>
      </c>
      <c r="AK422">
        <v>-9.1898820000000008</v>
      </c>
      <c r="AL422">
        <v>-8.100441</v>
      </c>
      <c r="AM422">
        <v>-10.60745</v>
      </c>
      <c r="AN422">
        <v>-12.513870000000001</v>
      </c>
      <c r="AO422">
        <v>-9.1621349999999993</v>
      </c>
      <c r="AP422">
        <v>8.3664299999999997E-2</v>
      </c>
      <c r="AQ422">
        <v>12.500819999999999</v>
      </c>
      <c r="AR422">
        <v>13.70519</v>
      </c>
      <c r="AS422">
        <v>11.684010000000001</v>
      </c>
      <c r="AT422">
        <v>12.09609</v>
      </c>
      <c r="AU422">
        <v>15.45932</v>
      </c>
      <c r="AV422">
        <v>16.578510000000001</v>
      </c>
      <c r="AW422">
        <v>14.426209999999999</v>
      </c>
      <c r="AX422">
        <v>14.441689999999999</v>
      </c>
      <c r="AY422">
        <v>2.0067740000000001</v>
      </c>
      <c r="AZ422">
        <v>-3.521274</v>
      </c>
      <c r="BA422">
        <v>-3.858784</v>
      </c>
      <c r="BB422">
        <v>0.44607999999999998</v>
      </c>
      <c r="BC422">
        <v>0.58894820000000003</v>
      </c>
      <c r="BD422">
        <v>0.49903429999999999</v>
      </c>
      <c r="BE422">
        <v>6.7200470000000001</v>
      </c>
      <c r="BF422">
        <v>5.2737629999999998</v>
      </c>
      <c r="BG422">
        <v>-0.45449580000000001</v>
      </c>
      <c r="BH422">
        <v>-3.5458210000000001</v>
      </c>
      <c r="BI422">
        <v>-8.4806869999999996</v>
      </c>
      <c r="BJ422">
        <v>-7.2872570000000003</v>
      </c>
      <c r="BK422">
        <v>-9.6798359999999999</v>
      </c>
      <c r="BL422">
        <v>-11.3071</v>
      </c>
      <c r="BM422">
        <v>-7.8835259999999998</v>
      </c>
      <c r="BN422">
        <v>1.364986</v>
      </c>
      <c r="BO422">
        <v>13.82911</v>
      </c>
      <c r="BP422">
        <v>15.10501</v>
      </c>
      <c r="BQ422">
        <v>13.075100000000001</v>
      </c>
      <c r="BR422">
        <v>13.4862</v>
      </c>
      <c r="BS422">
        <v>17.102689999999999</v>
      </c>
      <c r="BT422">
        <v>18.181699999999999</v>
      </c>
      <c r="BU422">
        <v>15.93688</v>
      </c>
      <c r="BV422">
        <v>15.99872</v>
      </c>
      <c r="BW422">
        <v>3.955184</v>
      </c>
      <c r="BX422">
        <v>-1.209687</v>
      </c>
      <c r="BY422">
        <v>-1.5529299999999999</v>
      </c>
      <c r="BZ422">
        <v>1.4025190000000001</v>
      </c>
      <c r="CA422">
        <v>1.199568</v>
      </c>
      <c r="CB422">
        <v>0.97738749999999996</v>
      </c>
      <c r="CC422">
        <v>7.145187</v>
      </c>
      <c r="CD422">
        <v>5.7045139999999996</v>
      </c>
      <c r="CE422">
        <v>-2.3272000000000002E-3</v>
      </c>
      <c r="CF422">
        <v>-3.1043769999999999</v>
      </c>
      <c r="CG422">
        <v>-7.9895009999999997</v>
      </c>
      <c r="CH422">
        <v>-6.7240479999999998</v>
      </c>
      <c r="CI422">
        <v>-9.0373739999999998</v>
      </c>
      <c r="CJ422">
        <v>-10.471299999999999</v>
      </c>
      <c r="CK422">
        <v>-6.9979649999999998</v>
      </c>
      <c r="CL422">
        <v>2.2524250000000001</v>
      </c>
      <c r="CM422">
        <v>14.74907</v>
      </c>
      <c r="CN422">
        <v>16.074529999999999</v>
      </c>
      <c r="CO422">
        <v>14.03856</v>
      </c>
      <c r="CP422">
        <v>14.448980000000001</v>
      </c>
      <c r="CQ422">
        <v>18.240880000000001</v>
      </c>
      <c r="CR422">
        <v>19.292059999999999</v>
      </c>
      <c r="CS422">
        <v>16.983170000000001</v>
      </c>
      <c r="CT422">
        <v>17.077120000000001</v>
      </c>
      <c r="CU422">
        <v>5.304646</v>
      </c>
      <c r="CV422">
        <v>0.39131199999999999</v>
      </c>
      <c r="CW422">
        <v>4.40983E-2</v>
      </c>
      <c r="CX422">
        <v>2.3589579999999999</v>
      </c>
      <c r="CY422">
        <v>1.810189</v>
      </c>
      <c r="CZ422">
        <v>1.455741</v>
      </c>
      <c r="DA422">
        <v>7.5703259999999997</v>
      </c>
      <c r="DB422">
        <v>6.1352650000000004</v>
      </c>
      <c r="DC422">
        <v>0.4498414</v>
      </c>
      <c r="DD422">
        <v>-2.6629339999999999</v>
      </c>
      <c r="DE422">
        <v>-7.4983149999999998</v>
      </c>
      <c r="DF422">
        <v>-6.1608390000000002</v>
      </c>
      <c r="DG422">
        <v>-8.3949130000000007</v>
      </c>
      <c r="DH422">
        <v>-9.6354919999999993</v>
      </c>
      <c r="DI422">
        <v>-6.1124039999999997</v>
      </c>
      <c r="DJ422">
        <v>3.1398640000000002</v>
      </c>
      <c r="DK422">
        <v>15.669040000000001</v>
      </c>
      <c r="DL422">
        <v>17.044039999999999</v>
      </c>
      <c r="DM422">
        <v>15.00202</v>
      </c>
      <c r="DN422">
        <v>15.411770000000001</v>
      </c>
      <c r="DO422">
        <v>19.379069999999999</v>
      </c>
      <c r="DP422">
        <v>20.402419999999999</v>
      </c>
      <c r="DQ422">
        <v>18.029450000000001</v>
      </c>
      <c r="DR422">
        <v>18.155519999999999</v>
      </c>
      <c r="DS422">
        <v>6.6541090000000001</v>
      </c>
      <c r="DT422">
        <v>1.9923109999999999</v>
      </c>
      <c r="DU422">
        <v>1.6411260000000001</v>
      </c>
      <c r="DV422">
        <v>3.7399040000000001</v>
      </c>
      <c r="DW422">
        <v>2.691827</v>
      </c>
      <c r="DX422">
        <v>2.146407</v>
      </c>
      <c r="DY422">
        <v>8.1841600000000003</v>
      </c>
      <c r="DZ422">
        <v>6.7572000000000001</v>
      </c>
      <c r="EA422">
        <v>1.1027009999999999</v>
      </c>
      <c r="EB422">
        <v>-2.0255589999999999</v>
      </c>
      <c r="EC422">
        <v>-6.7891209999999997</v>
      </c>
      <c r="ED422">
        <v>-5.3476540000000004</v>
      </c>
      <c r="EE422">
        <v>-7.4672989999999997</v>
      </c>
      <c r="EF422">
        <v>-8.428725</v>
      </c>
      <c r="EG422">
        <v>-4.8337950000000003</v>
      </c>
      <c r="EH422">
        <v>4.4211850000000004</v>
      </c>
      <c r="EI422">
        <v>16.997330000000002</v>
      </c>
      <c r="EJ422">
        <v>18.443860000000001</v>
      </c>
      <c r="EK422">
        <v>16.3931</v>
      </c>
      <c r="EL422">
        <v>16.801870000000001</v>
      </c>
      <c r="EM422">
        <v>21.02244</v>
      </c>
      <c r="EN422">
        <v>22.005610000000001</v>
      </c>
      <c r="EO422">
        <v>19.540120000000002</v>
      </c>
      <c r="EP422">
        <v>19.71255</v>
      </c>
      <c r="EQ422">
        <v>8.6025179999999999</v>
      </c>
      <c r="ER422">
        <v>4.3038980000000002</v>
      </c>
      <c r="ES422">
        <v>3.9469810000000001</v>
      </c>
      <c r="ET422">
        <v>76.146889999999999</v>
      </c>
      <c r="EU422">
        <v>74.563980000000001</v>
      </c>
      <c r="EV422">
        <v>72.562370000000001</v>
      </c>
      <c r="EW422">
        <v>70.929789999999997</v>
      </c>
      <c r="EX422">
        <v>70.440060000000003</v>
      </c>
      <c r="EY422">
        <v>69.548869999999994</v>
      </c>
      <c r="EZ422">
        <v>69.719110000000001</v>
      </c>
      <c r="FA422">
        <v>70.770889999999994</v>
      </c>
      <c r="FB422">
        <v>74.381609999999995</v>
      </c>
      <c r="FC422">
        <v>78.765659999999997</v>
      </c>
      <c r="FD422">
        <v>82.879559999999998</v>
      </c>
      <c r="FE422">
        <v>85.743279999999999</v>
      </c>
      <c r="FF422">
        <v>87.465400000000002</v>
      </c>
      <c r="FG422">
        <v>88.174220000000005</v>
      </c>
      <c r="FH422">
        <v>88.138360000000006</v>
      </c>
      <c r="FI422">
        <v>88.496139999999997</v>
      </c>
      <c r="FJ422">
        <v>87.732879999999994</v>
      </c>
      <c r="FK422">
        <v>86.45335</v>
      </c>
      <c r="FL422">
        <v>84.448300000000003</v>
      </c>
      <c r="FM422">
        <v>82.699719999999999</v>
      </c>
      <c r="FN422">
        <v>80.726969999999994</v>
      </c>
      <c r="FO422">
        <v>79.113240000000005</v>
      </c>
      <c r="FP422">
        <v>76.724239999999995</v>
      </c>
      <c r="FQ422">
        <v>75.165859999999995</v>
      </c>
      <c r="FR422">
        <v>0.88366290000000003</v>
      </c>
      <c r="FS422">
        <v>1</v>
      </c>
    </row>
    <row r="423" spans="1:175" x14ac:dyDescent="0.2">
      <c r="A423" t="s">
        <v>196</v>
      </c>
      <c r="B423" t="s">
        <v>1</v>
      </c>
      <c r="C423">
        <v>42213</v>
      </c>
      <c r="D423">
        <v>15</v>
      </c>
      <c r="E423">
        <v>160</v>
      </c>
      <c r="F423">
        <v>261.45710000000003</v>
      </c>
      <c r="G423">
        <v>256.9846</v>
      </c>
      <c r="H423">
        <v>253.04589999999999</v>
      </c>
      <c r="I423">
        <v>253.84569999999999</v>
      </c>
      <c r="J423">
        <v>262.66359999999997</v>
      </c>
      <c r="K423">
        <v>271.8562</v>
      </c>
      <c r="L423">
        <v>280.74380000000002</v>
      </c>
      <c r="M423">
        <v>281.02440000000001</v>
      </c>
      <c r="N423">
        <v>279.1404</v>
      </c>
      <c r="O423">
        <v>277.9205</v>
      </c>
      <c r="P423">
        <v>281.18669999999997</v>
      </c>
      <c r="Q423">
        <v>286.59410000000003</v>
      </c>
      <c r="R423">
        <v>284.17860000000002</v>
      </c>
      <c r="S423">
        <v>286.51069999999999</v>
      </c>
      <c r="T423">
        <v>283.6567</v>
      </c>
      <c r="U423">
        <v>278.20150000000001</v>
      </c>
      <c r="V423">
        <v>279.51589999999999</v>
      </c>
      <c r="W423">
        <v>277.71519999999998</v>
      </c>
      <c r="X423">
        <v>275.37939999999998</v>
      </c>
      <c r="Y423">
        <v>273.84460000000001</v>
      </c>
      <c r="Z423">
        <v>274.69970000000001</v>
      </c>
      <c r="AA423">
        <v>276.86169999999998</v>
      </c>
      <c r="AB423">
        <v>269.2097</v>
      </c>
      <c r="AC423">
        <v>265.29489999999998</v>
      </c>
      <c r="AD423">
        <v>-1.9849920000000001</v>
      </c>
      <c r="AE423">
        <v>-2.0737450000000002</v>
      </c>
      <c r="AF423">
        <v>-1.788063</v>
      </c>
      <c r="AG423">
        <v>-1.8402419999999999</v>
      </c>
      <c r="AH423">
        <v>1.6033580000000001</v>
      </c>
      <c r="AI423">
        <v>0.80137720000000001</v>
      </c>
      <c r="AJ423">
        <v>1.539757</v>
      </c>
      <c r="AK423">
        <v>-0.49091940000000001</v>
      </c>
      <c r="AL423">
        <v>0.33488869999999998</v>
      </c>
      <c r="AM423">
        <v>-2.1395719999999998</v>
      </c>
      <c r="AN423">
        <v>-7.7010209999999999</v>
      </c>
      <c r="AO423">
        <v>-3.6127189999999998</v>
      </c>
      <c r="AP423">
        <v>-0.3247427</v>
      </c>
      <c r="AQ423">
        <v>10.65564</v>
      </c>
      <c r="AR423">
        <v>27.156009999999998</v>
      </c>
      <c r="AS423">
        <v>26.856000000000002</v>
      </c>
      <c r="AT423">
        <v>25.109780000000001</v>
      </c>
      <c r="AU423">
        <v>24.77759</v>
      </c>
      <c r="AV423">
        <v>22.937560000000001</v>
      </c>
      <c r="AW423">
        <v>20.091930000000001</v>
      </c>
      <c r="AX423">
        <v>21.54148</v>
      </c>
      <c r="AY423">
        <v>22.637830000000001</v>
      </c>
      <c r="AZ423">
        <v>9.4462869999999999</v>
      </c>
      <c r="BA423">
        <v>-1.3029489999999999</v>
      </c>
      <c r="BB423">
        <v>-1.332821</v>
      </c>
      <c r="BC423">
        <v>-1.5858620000000001</v>
      </c>
      <c r="BD423">
        <v>-1.3358019999999999</v>
      </c>
      <c r="BE423">
        <v>-1.444717</v>
      </c>
      <c r="BF423">
        <v>1.9793069999999999</v>
      </c>
      <c r="BG423">
        <v>1.2166710000000001</v>
      </c>
      <c r="BH423">
        <v>1.944906</v>
      </c>
      <c r="BI423">
        <v>-7.3458999999999997E-2</v>
      </c>
      <c r="BJ423">
        <v>0.86349880000000001</v>
      </c>
      <c r="BK423">
        <v>-1.3818870000000001</v>
      </c>
      <c r="BL423">
        <v>-6.6856879999999999</v>
      </c>
      <c r="BM423">
        <v>-2.4587750000000002</v>
      </c>
      <c r="BN423">
        <v>0.77413900000000002</v>
      </c>
      <c r="BO423">
        <v>11.760109999999999</v>
      </c>
      <c r="BP423">
        <v>28.380559999999999</v>
      </c>
      <c r="BQ423">
        <v>28.088809999999999</v>
      </c>
      <c r="BR423">
        <v>26.323910000000001</v>
      </c>
      <c r="BS423">
        <v>26.05968</v>
      </c>
      <c r="BT423">
        <v>24.316880000000001</v>
      </c>
      <c r="BU423">
        <v>21.758839999999999</v>
      </c>
      <c r="BV423">
        <v>23.30021</v>
      </c>
      <c r="BW423">
        <v>24.656179999999999</v>
      </c>
      <c r="BX423">
        <v>11.95767</v>
      </c>
      <c r="BY423">
        <v>2.007844</v>
      </c>
      <c r="BZ423">
        <v>-0.8811293</v>
      </c>
      <c r="CA423">
        <v>-1.2479560000000001</v>
      </c>
      <c r="CB423">
        <v>-1.022567</v>
      </c>
      <c r="CC423">
        <v>-1.1707780000000001</v>
      </c>
      <c r="CD423">
        <v>2.239687</v>
      </c>
      <c r="CE423">
        <v>1.5043010000000001</v>
      </c>
      <c r="CF423">
        <v>2.2255120000000002</v>
      </c>
      <c r="CG423">
        <v>0.2156729</v>
      </c>
      <c r="CH423">
        <v>1.2296130000000001</v>
      </c>
      <c r="CI423">
        <v>-0.85711590000000004</v>
      </c>
      <c r="CJ423">
        <v>-5.9824729999999997</v>
      </c>
      <c r="CK423">
        <v>-1.6595569999999999</v>
      </c>
      <c r="CL423">
        <v>1.5352209999999999</v>
      </c>
      <c r="CM423">
        <v>12.525069999999999</v>
      </c>
      <c r="CN423">
        <v>29.228680000000001</v>
      </c>
      <c r="CO423">
        <v>28.94265</v>
      </c>
      <c r="CP423">
        <v>27.164819999999999</v>
      </c>
      <c r="CQ423">
        <v>26.947649999999999</v>
      </c>
      <c r="CR423">
        <v>25.272189999999998</v>
      </c>
      <c r="CS423">
        <v>22.913329999999998</v>
      </c>
      <c r="CT423">
        <v>24.5183</v>
      </c>
      <c r="CU423">
        <v>26.054079999999999</v>
      </c>
      <c r="CV423">
        <v>13.697050000000001</v>
      </c>
      <c r="CW423">
        <v>4.3008889999999997</v>
      </c>
      <c r="CX423">
        <v>-0.42943759999999997</v>
      </c>
      <c r="CY423">
        <v>-0.91005040000000004</v>
      </c>
      <c r="CZ423">
        <v>-0.70933259999999998</v>
      </c>
      <c r="DA423">
        <v>-0.89683820000000003</v>
      </c>
      <c r="DB423">
        <v>2.5000680000000002</v>
      </c>
      <c r="DC423">
        <v>1.7919320000000001</v>
      </c>
      <c r="DD423">
        <v>2.5061170000000002</v>
      </c>
      <c r="DE423">
        <v>0.5048047</v>
      </c>
      <c r="DF423">
        <v>1.595726</v>
      </c>
      <c r="DG423">
        <v>-0.33234530000000001</v>
      </c>
      <c r="DH423">
        <v>-5.2792570000000003</v>
      </c>
      <c r="DI423">
        <v>-0.86033979999999999</v>
      </c>
      <c r="DJ423">
        <v>2.296303</v>
      </c>
      <c r="DK423">
        <v>13.29002</v>
      </c>
      <c r="DL423">
        <v>30.076789999999999</v>
      </c>
      <c r="DM423">
        <v>29.796489999999999</v>
      </c>
      <c r="DN423">
        <v>28.00572</v>
      </c>
      <c r="DO423">
        <v>27.835619999999999</v>
      </c>
      <c r="DP423">
        <v>26.227499999999999</v>
      </c>
      <c r="DQ423">
        <v>24.067830000000001</v>
      </c>
      <c r="DR423">
        <v>25.73639</v>
      </c>
      <c r="DS423">
        <v>27.451979999999999</v>
      </c>
      <c r="DT423">
        <v>15.43642</v>
      </c>
      <c r="DU423">
        <v>6.593934</v>
      </c>
      <c r="DV423">
        <v>0.2227334</v>
      </c>
      <c r="DW423">
        <v>-0.42216799999999999</v>
      </c>
      <c r="DX423">
        <v>-0.25707160000000001</v>
      </c>
      <c r="DY423">
        <v>-0.50131340000000002</v>
      </c>
      <c r="DZ423">
        <v>2.8760159999999999</v>
      </c>
      <c r="EA423">
        <v>2.2072250000000002</v>
      </c>
      <c r="EB423">
        <v>2.9112659999999999</v>
      </c>
      <c r="EC423">
        <v>0.92226520000000001</v>
      </c>
      <c r="ED423">
        <v>2.124336</v>
      </c>
      <c r="EE423">
        <v>0.4253402</v>
      </c>
      <c r="EF423">
        <v>-4.2639250000000004</v>
      </c>
      <c r="EG423">
        <v>0.29360360000000002</v>
      </c>
      <c r="EH423">
        <v>3.3951850000000001</v>
      </c>
      <c r="EI423">
        <v>14.394500000000001</v>
      </c>
      <c r="EJ423">
        <v>31.30134</v>
      </c>
      <c r="EK423">
        <v>31.02929</v>
      </c>
      <c r="EL423">
        <v>29.219850000000001</v>
      </c>
      <c r="EM423">
        <v>29.117709999999999</v>
      </c>
      <c r="EN423">
        <v>27.606819999999999</v>
      </c>
      <c r="EO423">
        <v>25.734739999999999</v>
      </c>
      <c r="EP423">
        <v>27.49513</v>
      </c>
      <c r="EQ423">
        <v>29.470330000000001</v>
      </c>
      <c r="ER423">
        <v>17.94781</v>
      </c>
      <c r="ES423">
        <v>9.9047269999999994</v>
      </c>
      <c r="ET423">
        <v>69.822199999999995</v>
      </c>
      <c r="EU423">
        <v>68.39967</v>
      </c>
      <c r="EV423">
        <v>66.52037</v>
      </c>
      <c r="EW423">
        <v>65.709969999999998</v>
      </c>
      <c r="EX423">
        <v>64.598079999999996</v>
      </c>
      <c r="EY423">
        <v>63.948120000000003</v>
      </c>
      <c r="EZ423">
        <v>64.259349999999998</v>
      </c>
      <c r="FA423">
        <v>67.442049999999995</v>
      </c>
      <c r="FB423">
        <v>71.497230000000002</v>
      </c>
      <c r="FC423">
        <v>76.323670000000007</v>
      </c>
      <c r="FD423">
        <v>81.210549999999998</v>
      </c>
      <c r="FE423">
        <v>85.101960000000005</v>
      </c>
      <c r="FF423">
        <v>88.119039999999998</v>
      </c>
      <c r="FG423">
        <v>90.288219999999995</v>
      </c>
      <c r="FH423">
        <v>91.920389999999998</v>
      </c>
      <c r="FI423">
        <v>92.381600000000006</v>
      </c>
      <c r="FJ423">
        <v>92.693989999999999</v>
      </c>
      <c r="FK423">
        <v>92.133979999999994</v>
      </c>
      <c r="FL423">
        <v>90.452340000000007</v>
      </c>
      <c r="FM423">
        <v>86.929959999999994</v>
      </c>
      <c r="FN423">
        <v>82.527810000000002</v>
      </c>
      <c r="FO423">
        <v>79.130439999999993</v>
      </c>
      <c r="FP423">
        <v>76.905109999999993</v>
      </c>
      <c r="FQ423">
        <v>75.231089999999995</v>
      </c>
      <c r="FR423">
        <v>0.91723220000000005</v>
      </c>
      <c r="FS423">
        <v>1</v>
      </c>
    </row>
    <row r="424" spans="1:175" x14ac:dyDescent="0.2">
      <c r="A424" t="s">
        <v>196</v>
      </c>
      <c r="B424" t="s">
        <v>1</v>
      </c>
      <c r="C424">
        <v>42214</v>
      </c>
      <c r="D424">
        <v>13</v>
      </c>
      <c r="E424">
        <v>160</v>
      </c>
      <c r="F424">
        <v>263.31740000000002</v>
      </c>
      <c r="G424">
        <v>259.51929999999999</v>
      </c>
      <c r="H424">
        <v>258.2636</v>
      </c>
      <c r="I424">
        <v>258.37599999999998</v>
      </c>
      <c r="J424">
        <v>265.17039999999997</v>
      </c>
      <c r="K424">
        <v>276.3734</v>
      </c>
      <c r="L424">
        <v>287.7774</v>
      </c>
      <c r="M424">
        <v>292.10140000000001</v>
      </c>
      <c r="N424">
        <v>295.77140000000003</v>
      </c>
      <c r="O424">
        <v>293.56029999999998</v>
      </c>
      <c r="P424">
        <v>290.09800000000001</v>
      </c>
      <c r="Q424">
        <v>291.44369999999998</v>
      </c>
      <c r="R424">
        <v>290.2518</v>
      </c>
      <c r="S424">
        <v>294.57369999999997</v>
      </c>
      <c r="T424">
        <v>291.83269999999999</v>
      </c>
      <c r="U424">
        <v>283.52429999999998</v>
      </c>
      <c r="V424">
        <v>281.6404</v>
      </c>
      <c r="W424">
        <v>280.46300000000002</v>
      </c>
      <c r="X424">
        <v>281.73020000000002</v>
      </c>
      <c r="Y424">
        <v>282.3408</v>
      </c>
      <c r="Z424">
        <v>281.9128</v>
      </c>
      <c r="AA424">
        <v>278.19940000000003</v>
      </c>
      <c r="AB424">
        <v>270.17869999999999</v>
      </c>
      <c r="AC424">
        <v>266.37310000000002</v>
      </c>
      <c r="AD424">
        <v>1.577108</v>
      </c>
      <c r="AE424">
        <v>1.699843</v>
      </c>
      <c r="AF424">
        <v>1.424291</v>
      </c>
      <c r="AG424">
        <v>1.524408</v>
      </c>
      <c r="AH424">
        <v>-1.358935</v>
      </c>
      <c r="AI424">
        <v>-2.3438669999999999</v>
      </c>
      <c r="AJ424">
        <v>-3.2408440000000001</v>
      </c>
      <c r="AK424">
        <v>-4.4082590000000001</v>
      </c>
      <c r="AL424">
        <v>-5.0114939999999999</v>
      </c>
      <c r="AM424">
        <v>-7.4825660000000003</v>
      </c>
      <c r="AN424">
        <v>-7.1817840000000004</v>
      </c>
      <c r="AO424">
        <v>-6.4718309999999999</v>
      </c>
      <c r="AP424">
        <v>-7.504264</v>
      </c>
      <c r="AQ424">
        <v>9.7248200000000007E-2</v>
      </c>
      <c r="AR424">
        <v>19.64452</v>
      </c>
      <c r="AS424">
        <v>19.447479999999999</v>
      </c>
      <c r="AT424">
        <v>17.990220000000001</v>
      </c>
      <c r="AU424">
        <v>19.772410000000001</v>
      </c>
      <c r="AV424">
        <v>18.808450000000001</v>
      </c>
      <c r="AW424">
        <v>17.3964</v>
      </c>
      <c r="AX424">
        <v>18.328040000000001</v>
      </c>
      <c r="AY424">
        <v>16.183620000000001</v>
      </c>
      <c r="AZ424">
        <v>-2.4915620000000001</v>
      </c>
      <c r="BA424">
        <v>-5.4818239999999996</v>
      </c>
      <c r="BB424">
        <v>3.191252</v>
      </c>
      <c r="BC424">
        <v>2.6669689999999999</v>
      </c>
      <c r="BD424">
        <v>2.0024190000000002</v>
      </c>
      <c r="BE424">
        <v>2.0639059999999998</v>
      </c>
      <c r="BF424">
        <v>-0.73038630000000004</v>
      </c>
      <c r="BG424">
        <v>-1.687433</v>
      </c>
      <c r="BH424">
        <v>-2.615964</v>
      </c>
      <c r="BI424">
        <v>-3.6602169999999998</v>
      </c>
      <c r="BJ424">
        <v>-4.2177199999999999</v>
      </c>
      <c r="BK424">
        <v>-6.5405530000000001</v>
      </c>
      <c r="BL424">
        <v>-5.9956269999999998</v>
      </c>
      <c r="BM424">
        <v>-5.2023299999999999</v>
      </c>
      <c r="BN424">
        <v>-6.146611</v>
      </c>
      <c r="BO424">
        <v>1.3436030000000001</v>
      </c>
      <c r="BP424">
        <v>20.93385</v>
      </c>
      <c r="BQ424">
        <v>20.689550000000001</v>
      </c>
      <c r="BR424">
        <v>19.335540000000002</v>
      </c>
      <c r="BS424">
        <v>21.164429999999999</v>
      </c>
      <c r="BT424">
        <v>20.21124</v>
      </c>
      <c r="BU424">
        <v>18.877420000000001</v>
      </c>
      <c r="BV424">
        <v>19.934170000000002</v>
      </c>
      <c r="BW424">
        <v>17.949629999999999</v>
      </c>
      <c r="BX424">
        <v>-0.88614400000000004</v>
      </c>
      <c r="BY424">
        <v>-3.8805550000000002</v>
      </c>
      <c r="BZ424">
        <v>4.3092030000000001</v>
      </c>
      <c r="CA424">
        <v>3.3367969999999998</v>
      </c>
      <c r="CB424">
        <v>2.4028290000000001</v>
      </c>
      <c r="CC424">
        <v>2.4375610000000001</v>
      </c>
      <c r="CD424">
        <v>-0.29505530000000002</v>
      </c>
      <c r="CE424">
        <v>-1.232788</v>
      </c>
      <c r="CF424">
        <v>-2.1831749999999999</v>
      </c>
      <c r="CG424">
        <v>-3.1421260000000002</v>
      </c>
      <c r="CH424">
        <v>-3.6679550000000001</v>
      </c>
      <c r="CI424">
        <v>-5.8881180000000004</v>
      </c>
      <c r="CJ424">
        <v>-5.1740979999999999</v>
      </c>
      <c r="CK424">
        <v>-4.3230769999999996</v>
      </c>
      <c r="CL424">
        <v>-5.2063050000000004</v>
      </c>
      <c r="CM424">
        <v>2.2068249999999998</v>
      </c>
      <c r="CN424">
        <v>21.826840000000001</v>
      </c>
      <c r="CO424">
        <v>21.549800000000001</v>
      </c>
      <c r="CP424">
        <v>20.267299999999999</v>
      </c>
      <c r="CQ424">
        <v>22.128550000000001</v>
      </c>
      <c r="CR424">
        <v>21.18281</v>
      </c>
      <c r="CS424">
        <v>19.903179999999999</v>
      </c>
      <c r="CT424">
        <v>21.046569999999999</v>
      </c>
      <c r="CU424">
        <v>19.17276</v>
      </c>
      <c r="CV424">
        <v>0.22576389999999999</v>
      </c>
      <c r="CW424">
        <v>-2.7715209999999999</v>
      </c>
      <c r="CX424">
        <v>5.427155</v>
      </c>
      <c r="CY424">
        <v>4.0066249999999997</v>
      </c>
      <c r="CZ424">
        <v>2.803239</v>
      </c>
      <c r="DA424">
        <v>2.8112159999999999</v>
      </c>
      <c r="DB424">
        <v>0.1402756</v>
      </c>
      <c r="DC424">
        <v>-0.77814410000000001</v>
      </c>
      <c r="DD424">
        <v>-1.7503850000000001</v>
      </c>
      <c r="DE424">
        <v>-2.624034</v>
      </c>
      <c r="DF424">
        <v>-3.1181899999999998</v>
      </c>
      <c r="DG424">
        <v>-5.2356819999999997</v>
      </c>
      <c r="DH424">
        <v>-4.3525700000000001</v>
      </c>
      <c r="DI424">
        <v>-3.4438249999999999</v>
      </c>
      <c r="DJ424">
        <v>-4.2659979999999997</v>
      </c>
      <c r="DK424">
        <v>3.0700460000000001</v>
      </c>
      <c r="DL424">
        <v>22.719830000000002</v>
      </c>
      <c r="DM424">
        <v>22.410060000000001</v>
      </c>
      <c r="DN424">
        <v>21.199069999999999</v>
      </c>
      <c r="DO424">
        <v>23.092659999999999</v>
      </c>
      <c r="DP424">
        <v>22.15438</v>
      </c>
      <c r="DQ424">
        <v>20.928930000000001</v>
      </c>
      <c r="DR424">
        <v>22.15897</v>
      </c>
      <c r="DS424">
        <v>20.395890000000001</v>
      </c>
      <c r="DT424">
        <v>1.337672</v>
      </c>
      <c r="DU424">
        <v>-1.662487</v>
      </c>
      <c r="DV424">
        <v>7.0412990000000004</v>
      </c>
      <c r="DW424">
        <v>4.973751</v>
      </c>
      <c r="DX424">
        <v>3.381367</v>
      </c>
      <c r="DY424">
        <v>3.350714</v>
      </c>
      <c r="DZ424">
        <v>0.76882439999999996</v>
      </c>
      <c r="EA424">
        <v>-0.12170980000000001</v>
      </c>
      <c r="EB424">
        <v>-1.1255059999999999</v>
      </c>
      <c r="EC424">
        <v>-1.8759920000000001</v>
      </c>
      <c r="ED424">
        <v>-2.3244159999999998</v>
      </c>
      <c r="EE424">
        <v>-4.2936699999999997</v>
      </c>
      <c r="EF424">
        <v>-3.1664129999999999</v>
      </c>
      <c r="EG424">
        <v>-2.1743239999999999</v>
      </c>
      <c r="EH424">
        <v>-2.9083450000000002</v>
      </c>
      <c r="EI424">
        <v>4.3164009999999999</v>
      </c>
      <c r="EJ424">
        <v>24.009160000000001</v>
      </c>
      <c r="EK424">
        <v>23.65213</v>
      </c>
      <c r="EL424">
        <v>22.54439</v>
      </c>
      <c r="EM424">
        <v>24.484680000000001</v>
      </c>
      <c r="EN424">
        <v>23.557179999999999</v>
      </c>
      <c r="EO424">
        <v>22.409960000000002</v>
      </c>
      <c r="EP424">
        <v>23.7651</v>
      </c>
      <c r="EQ424">
        <v>22.161899999999999</v>
      </c>
      <c r="ER424">
        <v>2.9430900000000002</v>
      </c>
      <c r="ES424">
        <v>-6.12177E-2</v>
      </c>
      <c r="ET424">
        <v>73.395859999999999</v>
      </c>
      <c r="EU424">
        <v>72.08202</v>
      </c>
      <c r="EV424">
        <v>70.840630000000004</v>
      </c>
      <c r="EW424">
        <v>69.76867</v>
      </c>
      <c r="EX424">
        <v>68.081119999999999</v>
      </c>
      <c r="EY424">
        <v>67.170680000000004</v>
      </c>
      <c r="EZ424">
        <v>67.596639999999994</v>
      </c>
      <c r="FA424">
        <v>69.631739999999994</v>
      </c>
      <c r="FB424">
        <v>73.273690000000002</v>
      </c>
      <c r="FC424">
        <v>77.045199999999994</v>
      </c>
      <c r="FD424">
        <v>81.43723</v>
      </c>
      <c r="FE424">
        <v>85.714939999999999</v>
      </c>
      <c r="FF424">
        <v>88.163380000000004</v>
      </c>
      <c r="FG424">
        <v>90.649019999999993</v>
      </c>
      <c r="FH424">
        <v>92.363849999999999</v>
      </c>
      <c r="FI424">
        <v>92.624970000000005</v>
      </c>
      <c r="FJ424">
        <v>92.828289999999996</v>
      </c>
      <c r="FK424">
        <v>91.83905</v>
      </c>
      <c r="FL424">
        <v>90.158389999999997</v>
      </c>
      <c r="FM424">
        <v>86.568060000000003</v>
      </c>
      <c r="FN424">
        <v>81.846609999999998</v>
      </c>
      <c r="FO424">
        <v>77.854519999999994</v>
      </c>
      <c r="FP424">
        <v>74.435890000000001</v>
      </c>
      <c r="FQ424">
        <v>72.788250000000005</v>
      </c>
      <c r="FR424">
        <v>0.79078499999999996</v>
      </c>
      <c r="FS424">
        <v>1</v>
      </c>
    </row>
    <row r="425" spans="1:175" x14ac:dyDescent="0.2">
      <c r="A425" t="s">
        <v>196</v>
      </c>
      <c r="B425" t="s">
        <v>1</v>
      </c>
      <c r="C425">
        <v>42233</v>
      </c>
      <c r="D425">
        <v>15</v>
      </c>
      <c r="E425">
        <v>156</v>
      </c>
      <c r="F425">
        <v>232.6549</v>
      </c>
      <c r="G425">
        <v>234.83009999999999</v>
      </c>
      <c r="H425">
        <v>232.2713</v>
      </c>
      <c r="I425">
        <v>235.27260000000001</v>
      </c>
      <c r="J425">
        <v>241.88</v>
      </c>
      <c r="K425">
        <v>253.84350000000001</v>
      </c>
      <c r="L425">
        <v>266.89490000000001</v>
      </c>
      <c r="M425">
        <v>272.79390000000001</v>
      </c>
      <c r="N425">
        <v>279.05380000000002</v>
      </c>
      <c r="O425">
        <v>283.22980000000001</v>
      </c>
      <c r="P425">
        <v>285.68880000000001</v>
      </c>
      <c r="Q425">
        <v>286.7398</v>
      </c>
      <c r="R425">
        <v>281.839</v>
      </c>
      <c r="S425">
        <v>285.39240000000001</v>
      </c>
      <c r="T425">
        <v>284.387</v>
      </c>
      <c r="U425">
        <v>276.7937</v>
      </c>
      <c r="V425">
        <v>274.69819999999999</v>
      </c>
      <c r="W425">
        <v>272.12509999999997</v>
      </c>
      <c r="X425">
        <v>274.3587</v>
      </c>
      <c r="Y425">
        <v>276.71280000000002</v>
      </c>
      <c r="Z425">
        <v>274.6404</v>
      </c>
      <c r="AA425">
        <v>272.72539999999998</v>
      </c>
      <c r="AB425">
        <v>267.18849999999998</v>
      </c>
      <c r="AC425">
        <v>258.23140000000001</v>
      </c>
      <c r="AD425">
        <v>1.7059200000000001</v>
      </c>
      <c r="AE425">
        <v>2.1498840000000001</v>
      </c>
      <c r="AF425">
        <v>1.05301</v>
      </c>
      <c r="AG425">
        <v>1.0756399999999999</v>
      </c>
      <c r="AH425">
        <v>-2.592285</v>
      </c>
      <c r="AI425">
        <v>-2.515253</v>
      </c>
      <c r="AJ425">
        <v>-2.7092849999999999</v>
      </c>
      <c r="AK425">
        <v>-3.4879319999999998</v>
      </c>
      <c r="AL425">
        <v>-3.502151</v>
      </c>
      <c r="AM425">
        <v>-5.4474309999999999</v>
      </c>
      <c r="AN425">
        <v>-6.5696409999999998</v>
      </c>
      <c r="AO425">
        <v>-5.7615420000000004</v>
      </c>
      <c r="AP425">
        <v>-6.4379039999999996</v>
      </c>
      <c r="AQ425">
        <v>4.1128179999999999</v>
      </c>
      <c r="AR425">
        <v>19.584790000000002</v>
      </c>
      <c r="AS425">
        <v>19.006409999999999</v>
      </c>
      <c r="AT425">
        <v>17.960840000000001</v>
      </c>
      <c r="AU425">
        <v>19.270309999999998</v>
      </c>
      <c r="AV425">
        <v>19.277059999999999</v>
      </c>
      <c r="AW425">
        <v>20.2988</v>
      </c>
      <c r="AX425">
        <v>17.96124</v>
      </c>
      <c r="AY425">
        <v>15.39433</v>
      </c>
      <c r="AZ425">
        <v>14.80855</v>
      </c>
      <c r="BA425">
        <v>10.21026</v>
      </c>
      <c r="BB425">
        <v>3.9459409999999999</v>
      </c>
      <c r="BC425">
        <v>3.6940369999999998</v>
      </c>
      <c r="BD425">
        <v>1.89994</v>
      </c>
      <c r="BE425">
        <v>2.1627749999999999</v>
      </c>
      <c r="BF425">
        <v>-1.487724</v>
      </c>
      <c r="BG425">
        <v>-1.799785</v>
      </c>
      <c r="BH425">
        <v>-2.074973</v>
      </c>
      <c r="BI425">
        <v>-2.799474</v>
      </c>
      <c r="BJ425">
        <v>-2.6442580000000002</v>
      </c>
      <c r="BK425">
        <v>-4.4431989999999999</v>
      </c>
      <c r="BL425">
        <v>-5.3438460000000001</v>
      </c>
      <c r="BM425">
        <v>-4.3773860000000004</v>
      </c>
      <c r="BN425">
        <v>-4.9740919999999997</v>
      </c>
      <c r="BO425">
        <v>5.5153660000000002</v>
      </c>
      <c r="BP425">
        <v>21.01642</v>
      </c>
      <c r="BQ425">
        <v>20.468689999999999</v>
      </c>
      <c r="BR425">
        <v>19.493369999999999</v>
      </c>
      <c r="BS425">
        <v>20.995819999999998</v>
      </c>
      <c r="BT425">
        <v>21.081499999999998</v>
      </c>
      <c r="BU425">
        <v>21.857579999999999</v>
      </c>
      <c r="BV425">
        <v>19.619450000000001</v>
      </c>
      <c r="BW425">
        <v>17.322320000000001</v>
      </c>
      <c r="BX425">
        <v>16.29251</v>
      </c>
      <c r="BY425">
        <v>11.90353</v>
      </c>
      <c r="BZ425">
        <v>5.4973729999999996</v>
      </c>
      <c r="CA425">
        <v>4.7635129999999997</v>
      </c>
      <c r="CB425">
        <v>2.4865210000000002</v>
      </c>
      <c r="CC425">
        <v>2.915721</v>
      </c>
      <c r="CD425">
        <v>-0.72270920000000005</v>
      </c>
      <c r="CE425">
        <v>-1.304254</v>
      </c>
      <c r="CF425">
        <v>-1.635651</v>
      </c>
      <c r="CG425">
        <v>-2.3226499999999999</v>
      </c>
      <c r="CH425">
        <v>-2.050084</v>
      </c>
      <c r="CI425">
        <v>-3.747671</v>
      </c>
      <c r="CJ425">
        <v>-4.4948639999999997</v>
      </c>
      <c r="CK425">
        <v>-3.4187240000000001</v>
      </c>
      <c r="CL425">
        <v>-3.960261</v>
      </c>
      <c r="CM425">
        <v>6.4867650000000001</v>
      </c>
      <c r="CN425">
        <v>22.007960000000001</v>
      </c>
      <c r="CO425">
        <v>21.481449999999999</v>
      </c>
      <c r="CP425">
        <v>20.554790000000001</v>
      </c>
      <c r="CQ425">
        <v>22.190899999999999</v>
      </c>
      <c r="CR425">
        <v>22.33126</v>
      </c>
      <c r="CS425">
        <v>22.937180000000001</v>
      </c>
      <c r="CT425">
        <v>20.76792</v>
      </c>
      <c r="CU425">
        <v>18.657640000000001</v>
      </c>
      <c r="CV425">
        <v>17.32029</v>
      </c>
      <c r="CW425">
        <v>13.076280000000001</v>
      </c>
      <c r="CX425">
        <v>7.0488039999999996</v>
      </c>
      <c r="CY425">
        <v>5.8329880000000003</v>
      </c>
      <c r="CZ425">
        <v>3.073102</v>
      </c>
      <c r="DA425">
        <v>3.6686679999999998</v>
      </c>
      <c r="DB425">
        <v>4.2306000000000003E-2</v>
      </c>
      <c r="DC425">
        <v>-0.80872359999999999</v>
      </c>
      <c r="DD425">
        <v>-1.1963280000000001</v>
      </c>
      <c r="DE425">
        <v>-1.845825</v>
      </c>
      <c r="DF425">
        <v>-1.45591</v>
      </c>
      <c r="DG425">
        <v>-3.0521430000000001</v>
      </c>
      <c r="DH425">
        <v>-3.645883</v>
      </c>
      <c r="DI425">
        <v>-2.4600620000000002</v>
      </c>
      <c r="DJ425">
        <v>-2.9464290000000002</v>
      </c>
      <c r="DK425">
        <v>7.4581650000000002</v>
      </c>
      <c r="DL425">
        <v>22.999500000000001</v>
      </c>
      <c r="DM425">
        <v>22.494219999999999</v>
      </c>
      <c r="DN425">
        <v>21.616219999999998</v>
      </c>
      <c r="DO425">
        <v>23.38598</v>
      </c>
      <c r="DP425">
        <v>23.581009999999999</v>
      </c>
      <c r="DQ425">
        <v>24.016780000000001</v>
      </c>
      <c r="DR425">
        <v>21.91639</v>
      </c>
      <c r="DS425">
        <v>19.99297</v>
      </c>
      <c r="DT425">
        <v>18.34807</v>
      </c>
      <c r="DU425">
        <v>14.249029999999999</v>
      </c>
      <c r="DV425">
        <v>9.2888249999999992</v>
      </c>
      <c r="DW425">
        <v>7.3771409999999999</v>
      </c>
      <c r="DX425">
        <v>3.920032</v>
      </c>
      <c r="DY425">
        <v>4.7558030000000002</v>
      </c>
      <c r="DZ425">
        <v>1.1468659999999999</v>
      </c>
      <c r="EA425">
        <v>-9.3255900000000003E-2</v>
      </c>
      <c r="EB425">
        <v>-0.56201579999999995</v>
      </c>
      <c r="EC425">
        <v>-1.157367</v>
      </c>
      <c r="ED425">
        <v>-0.59801669999999996</v>
      </c>
      <c r="EE425">
        <v>-2.0479099999999999</v>
      </c>
      <c r="EF425">
        <v>-2.4200879999999998</v>
      </c>
      <c r="EG425">
        <v>-1.0759049999999999</v>
      </c>
      <c r="EH425">
        <v>-1.482618</v>
      </c>
      <c r="EI425">
        <v>8.8607119999999995</v>
      </c>
      <c r="EJ425">
        <v>24.43113</v>
      </c>
      <c r="EK425">
        <v>23.956489999999999</v>
      </c>
      <c r="EL425">
        <v>23.14875</v>
      </c>
      <c r="EM425">
        <v>25.11148</v>
      </c>
      <c r="EN425">
        <v>25.385459999999998</v>
      </c>
      <c r="EO425">
        <v>25.575559999999999</v>
      </c>
      <c r="EP425">
        <v>23.5746</v>
      </c>
      <c r="EQ425">
        <v>21.920960000000001</v>
      </c>
      <c r="ER425">
        <v>19.83203</v>
      </c>
      <c r="ES425">
        <v>15.942299999999999</v>
      </c>
      <c r="ET425">
        <v>75.203890000000001</v>
      </c>
      <c r="EU425">
        <v>73.712429999999998</v>
      </c>
      <c r="EV425">
        <v>72.273129999999995</v>
      </c>
      <c r="EW425">
        <v>70.706950000000006</v>
      </c>
      <c r="EX425">
        <v>69.141900000000007</v>
      </c>
      <c r="EY425">
        <v>67.845309999999998</v>
      </c>
      <c r="EZ425">
        <v>67.180980000000005</v>
      </c>
      <c r="FA425">
        <v>69.196119999999993</v>
      </c>
      <c r="FB425">
        <v>73.169550000000001</v>
      </c>
      <c r="FC425">
        <v>77.458759999999998</v>
      </c>
      <c r="FD425">
        <v>81.933149999999998</v>
      </c>
      <c r="FE425">
        <v>85.189279999999997</v>
      </c>
      <c r="FF425">
        <v>87.82647</v>
      </c>
      <c r="FG425">
        <v>90.141019999999997</v>
      </c>
      <c r="FH425">
        <v>92.038830000000004</v>
      </c>
      <c r="FI425">
        <v>92.589519999999993</v>
      </c>
      <c r="FJ425">
        <v>92.492099999999994</v>
      </c>
      <c r="FK425">
        <v>91.239649999999997</v>
      </c>
      <c r="FL425">
        <v>88.112989999999996</v>
      </c>
      <c r="FM425">
        <v>83.579570000000004</v>
      </c>
      <c r="FN425">
        <v>79.013900000000007</v>
      </c>
      <c r="FO425">
        <v>76.21508</v>
      </c>
      <c r="FP425">
        <v>73.426259999999999</v>
      </c>
      <c r="FQ425">
        <v>71.33417</v>
      </c>
      <c r="FR425">
        <v>0.9269887</v>
      </c>
      <c r="FS425">
        <v>1</v>
      </c>
    </row>
    <row r="426" spans="1:175" x14ac:dyDescent="0.2">
      <c r="A426" t="s">
        <v>196</v>
      </c>
      <c r="B426" t="s">
        <v>1</v>
      </c>
      <c r="C426">
        <v>42234</v>
      </c>
      <c r="D426">
        <v>24</v>
      </c>
      <c r="E426">
        <v>157</v>
      </c>
      <c r="F426">
        <v>257.63069999999999</v>
      </c>
      <c r="G426">
        <v>255.26779999999999</v>
      </c>
      <c r="H426">
        <v>252.03440000000001</v>
      </c>
      <c r="I426">
        <v>251.8383</v>
      </c>
      <c r="J426">
        <v>258.7996</v>
      </c>
      <c r="K426">
        <v>267.54790000000003</v>
      </c>
      <c r="L426">
        <v>276.98700000000002</v>
      </c>
      <c r="M426">
        <v>279.81479999999999</v>
      </c>
      <c r="N426">
        <v>278.69580000000002</v>
      </c>
      <c r="O426">
        <v>278.36369999999999</v>
      </c>
      <c r="P426">
        <v>279.46780000000001</v>
      </c>
      <c r="Q426">
        <v>283.0641</v>
      </c>
      <c r="R426">
        <v>279.18020000000001</v>
      </c>
      <c r="S426">
        <v>279.83929999999998</v>
      </c>
      <c r="T426">
        <v>277.79250000000002</v>
      </c>
      <c r="U426">
        <v>274.25650000000002</v>
      </c>
      <c r="V426">
        <v>274.59059999999999</v>
      </c>
      <c r="W426">
        <v>271.49959999999999</v>
      </c>
      <c r="X426">
        <v>273.02100000000002</v>
      </c>
      <c r="Y426">
        <v>273.62130000000002</v>
      </c>
      <c r="Z426">
        <v>272.93819999999999</v>
      </c>
      <c r="AA426">
        <v>271.02300000000002</v>
      </c>
      <c r="AB426">
        <v>265.94889999999998</v>
      </c>
      <c r="AC426">
        <v>261.65089999999998</v>
      </c>
      <c r="AD426">
        <v>8.4929590000000008</v>
      </c>
      <c r="AE426">
        <v>9.9788709999999998</v>
      </c>
      <c r="AF426">
        <v>9.5479059999999993</v>
      </c>
      <c r="AG426">
        <v>7.7884279999999997</v>
      </c>
      <c r="AH426">
        <v>6.0968650000000002</v>
      </c>
      <c r="AI426">
        <v>3.8754119999999999</v>
      </c>
      <c r="AJ426">
        <v>3.4986989999999998</v>
      </c>
      <c r="AK426">
        <v>2.1828829999999999</v>
      </c>
      <c r="AL426">
        <v>0.87111740000000004</v>
      </c>
      <c r="AM426">
        <v>0.3066894</v>
      </c>
      <c r="AN426">
        <v>-1.3513809999999999</v>
      </c>
      <c r="AO426">
        <v>0.50693679999999997</v>
      </c>
      <c r="AP426">
        <v>11.277369999999999</v>
      </c>
      <c r="AQ426">
        <v>25.332270000000001</v>
      </c>
      <c r="AR426">
        <v>28.357109999999999</v>
      </c>
      <c r="AS426">
        <v>28.478529999999999</v>
      </c>
      <c r="AT426">
        <v>28.45138</v>
      </c>
      <c r="AU426">
        <v>25.218979999999998</v>
      </c>
      <c r="AV426">
        <v>19.197710000000001</v>
      </c>
      <c r="AW426">
        <v>17.445810000000002</v>
      </c>
      <c r="AX426">
        <v>17.018889999999999</v>
      </c>
      <c r="AY426">
        <v>11.502039999999999</v>
      </c>
      <c r="AZ426">
        <v>2.3090310000000001</v>
      </c>
      <c r="BA426">
        <v>-3.6443810000000001</v>
      </c>
      <c r="BB426">
        <v>9.6911229999999993</v>
      </c>
      <c r="BC426">
        <v>10.80514</v>
      </c>
      <c r="BD426">
        <v>10.206759999999999</v>
      </c>
      <c r="BE426">
        <v>8.3087020000000003</v>
      </c>
      <c r="BF426">
        <v>6.6370690000000003</v>
      </c>
      <c r="BG426">
        <v>4.4101910000000002</v>
      </c>
      <c r="BH426">
        <v>4.028562</v>
      </c>
      <c r="BI426">
        <v>2.7598280000000002</v>
      </c>
      <c r="BJ426">
        <v>1.6723980000000001</v>
      </c>
      <c r="BK426">
        <v>1.215071</v>
      </c>
      <c r="BL426">
        <v>-0.47407359999999998</v>
      </c>
      <c r="BM426">
        <v>1.3734630000000001</v>
      </c>
      <c r="BN426">
        <v>12.10295</v>
      </c>
      <c r="BO426">
        <v>26.149809999999999</v>
      </c>
      <c r="BP426">
        <v>29.24729</v>
      </c>
      <c r="BQ426">
        <v>29.38822</v>
      </c>
      <c r="BR426">
        <v>29.334050000000001</v>
      </c>
      <c r="BS426">
        <v>26.158359999999998</v>
      </c>
      <c r="BT426">
        <v>20.175899999999999</v>
      </c>
      <c r="BU426">
        <v>18.437159999999999</v>
      </c>
      <c r="BV426">
        <v>18.047840000000001</v>
      </c>
      <c r="BW426">
        <v>12.53299</v>
      </c>
      <c r="BX426">
        <v>3.3818990000000002</v>
      </c>
      <c r="BY426">
        <v>-2.446027</v>
      </c>
      <c r="BZ426">
        <v>10.52097</v>
      </c>
      <c r="CA426">
        <v>11.377409999999999</v>
      </c>
      <c r="CB426">
        <v>10.663080000000001</v>
      </c>
      <c r="CC426">
        <v>8.6690430000000003</v>
      </c>
      <c r="CD426">
        <v>7.0112129999999997</v>
      </c>
      <c r="CE426">
        <v>4.7805770000000001</v>
      </c>
      <c r="CF426">
        <v>4.3955440000000001</v>
      </c>
      <c r="CG426">
        <v>3.1594180000000001</v>
      </c>
      <c r="CH426">
        <v>2.227363</v>
      </c>
      <c r="CI426">
        <v>1.8442130000000001</v>
      </c>
      <c r="CJ426">
        <v>0.1335469</v>
      </c>
      <c r="CK426">
        <v>1.973617</v>
      </c>
      <c r="CL426">
        <v>12.67474</v>
      </c>
      <c r="CM426">
        <v>26.71604</v>
      </c>
      <c r="CN426">
        <v>29.86383</v>
      </c>
      <c r="CO426">
        <v>30.018260000000001</v>
      </c>
      <c r="CP426">
        <v>29.94537</v>
      </c>
      <c r="CQ426">
        <v>26.808969999999999</v>
      </c>
      <c r="CR426">
        <v>20.853390000000001</v>
      </c>
      <c r="CS426">
        <v>19.12377</v>
      </c>
      <c r="CT426">
        <v>18.760490000000001</v>
      </c>
      <c r="CU426">
        <v>13.247019999999999</v>
      </c>
      <c r="CV426">
        <v>4.1249640000000003</v>
      </c>
      <c r="CW426">
        <v>-1.61605</v>
      </c>
      <c r="CX426">
        <v>11.350809999999999</v>
      </c>
      <c r="CY426">
        <v>11.94969</v>
      </c>
      <c r="CZ426">
        <v>11.11941</v>
      </c>
      <c r="DA426">
        <v>9.0293829999999993</v>
      </c>
      <c r="DB426">
        <v>7.3853569999999999</v>
      </c>
      <c r="DC426">
        <v>5.150963</v>
      </c>
      <c r="DD426">
        <v>4.7625250000000001</v>
      </c>
      <c r="DE426">
        <v>3.5590079999999999</v>
      </c>
      <c r="DF426">
        <v>2.782327</v>
      </c>
      <c r="DG426">
        <v>2.4733550000000002</v>
      </c>
      <c r="DH426">
        <v>0.74116740000000003</v>
      </c>
      <c r="DI426">
        <v>2.5737709999999998</v>
      </c>
      <c r="DJ426">
        <v>13.24654</v>
      </c>
      <c r="DK426">
        <v>27.282260000000001</v>
      </c>
      <c r="DL426">
        <v>30.480370000000001</v>
      </c>
      <c r="DM426">
        <v>30.648299999999999</v>
      </c>
      <c r="DN426">
        <v>30.556699999999999</v>
      </c>
      <c r="DO426">
        <v>27.459579999999999</v>
      </c>
      <c r="DP426">
        <v>21.53088</v>
      </c>
      <c r="DQ426">
        <v>19.810379999999999</v>
      </c>
      <c r="DR426">
        <v>19.473140000000001</v>
      </c>
      <c r="DS426">
        <v>13.96105</v>
      </c>
      <c r="DT426">
        <v>4.8680300000000001</v>
      </c>
      <c r="DU426">
        <v>-0.78607360000000004</v>
      </c>
      <c r="DV426">
        <v>12.54898</v>
      </c>
      <c r="DW426">
        <v>12.77596</v>
      </c>
      <c r="DX426">
        <v>11.77826</v>
      </c>
      <c r="DY426">
        <v>9.5496569999999998</v>
      </c>
      <c r="DZ426">
        <v>7.9255620000000002</v>
      </c>
      <c r="EA426">
        <v>5.6857410000000002</v>
      </c>
      <c r="EB426">
        <v>5.2923879999999999</v>
      </c>
      <c r="EC426">
        <v>4.1359529999999998</v>
      </c>
      <c r="ED426">
        <v>3.5836079999999999</v>
      </c>
      <c r="EE426">
        <v>3.3817370000000002</v>
      </c>
      <c r="EF426">
        <v>1.6184750000000001</v>
      </c>
      <c r="EG426">
        <v>3.4402970000000002</v>
      </c>
      <c r="EH426">
        <v>14.07212</v>
      </c>
      <c r="EI426">
        <v>28.099810000000002</v>
      </c>
      <c r="EJ426">
        <v>31.370550000000001</v>
      </c>
      <c r="EK426">
        <v>31.557980000000001</v>
      </c>
      <c r="EL426">
        <v>31.439360000000001</v>
      </c>
      <c r="EM426">
        <v>28.398949999999999</v>
      </c>
      <c r="EN426">
        <v>22.509070000000001</v>
      </c>
      <c r="EO426">
        <v>20.801729999999999</v>
      </c>
      <c r="EP426">
        <v>20.502089999999999</v>
      </c>
      <c r="EQ426">
        <v>14.992000000000001</v>
      </c>
      <c r="ER426">
        <v>5.9408979999999998</v>
      </c>
      <c r="ES426">
        <v>0.4122806</v>
      </c>
      <c r="ET426">
        <v>69.511089999999996</v>
      </c>
      <c r="EU426">
        <v>68.08511</v>
      </c>
      <c r="EV426">
        <v>67.152190000000004</v>
      </c>
      <c r="EW426">
        <v>66.075000000000003</v>
      </c>
      <c r="EX426">
        <v>65.038030000000006</v>
      </c>
      <c r="EY426">
        <v>64.12688</v>
      </c>
      <c r="EZ426">
        <v>63.787370000000003</v>
      </c>
      <c r="FA426">
        <v>64.577269999999999</v>
      </c>
      <c r="FB426">
        <v>67.449449999999999</v>
      </c>
      <c r="FC426">
        <v>70.797700000000006</v>
      </c>
      <c r="FD426">
        <v>74.60181</v>
      </c>
      <c r="FE426">
        <v>78.144739999999999</v>
      </c>
      <c r="FF426">
        <v>81.200649999999996</v>
      </c>
      <c r="FG426">
        <v>83.609499999999997</v>
      </c>
      <c r="FH426">
        <v>85.073430000000002</v>
      </c>
      <c r="FI426">
        <v>86.144149999999996</v>
      </c>
      <c r="FJ426">
        <v>85.860370000000003</v>
      </c>
      <c r="FK426">
        <v>84.872380000000007</v>
      </c>
      <c r="FL426">
        <v>82.241810000000001</v>
      </c>
      <c r="FM426">
        <v>78.15898</v>
      </c>
      <c r="FN426">
        <v>74.379760000000005</v>
      </c>
      <c r="FO426">
        <v>71.933800000000005</v>
      </c>
      <c r="FP426">
        <v>69.721360000000004</v>
      </c>
      <c r="FQ426">
        <v>68.205979999999997</v>
      </c>
      <c r="FR426">
        <v>0.94870889999999997</v>
      </c>
      <c r="FS426">
        <v>1</v>
      </c>
    </row>
    <row r="427" spans="1:175" x14ac:dyDescent="0.2">
      <c r="A427" t="s">
        <v>196</v>
      </c>
      <c r="B427" t="s">
        <v>1</v>
      </c>
      <c r="C427">
        <v>42242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  <c r="AS427">
        <v>0</v>
      </c>
      <c r="AT427">
        <v>0</v>
      </c>
      <c r="AU427">
        <v>0</v>
      </c>
      <c r="AV427">
        <v>0</v>
      </c>
      <c r="AW427">
        <v>0</v>
      </c>
      <c r="AX427">
        <v>0</v>
      </c>
      <c r="AY427">
        <v>0</v>
      </c>
      <c r="AZ427">
        <v>0</v>
      </c>
      <c r="BA427">
        <v>0</v>
      </c>
      <c r="BB427">
        <v>0</v>
      </c>
      <c r="BC427">
        <v>0</v>
      </c>
      <c r="BD427">
        <v>0</v>
      </c>
      <c r="BE427">
        <v>0</v>
      </c>
      <c r="BF427">
        <v>0</v>
      </c>
      <c r="BG427">
        <v>0</v>
      </c>
      <c r="BH427">
        <v>0</v>
      </c>
      <c r="BI427">
        <v>0</v>
      </c>
      <c r="BJ427">
        <v>0</v>
      </c>
      <c r="BK427">
        <v>0</v>
      </c>
      <c r="BL427">
        <v>0</v>
      </c>
      <c r="BM427">
        <v>0</v>
      </c>
      <c r="BN427">
        <v>0</v>
      </c>
      <c r="BO427">
        <v>0</v>
      </c>
      <c r="BP427">
        <v>0</v>
      </c>
      <c r="BQ427">
        <v>0</v>
      </c>
      <c r="BR427">
        <v>0</v>
      </c>
      <c r="BS427">
        <v>0</v>
      </c>
      <c r="BT427">
        <v>0</v>
      </c>
      <c r="BU427">
        <v>0</v>
      </c>
      <c r="BV427">
        <v>0</v>
      </c>
      <c r="BW427">
        <v>0</v>
      </c>
      <c r="BX427">
        <v>0</v>
      </c>
      <c r="BY427">
        <v>0</v>
      </c>
      <c r="BZ427">
        <v>0</v>
      </c>
      <c r="CA427">
        <v>0</v>
      </c>
      <c r="CB427">
        <v>0</v>
      </c>
      <c r="CC427">
        <v>0</v>
      </c>
      <c r="CD427">
        <v>0</v>
      </c>
      <c r="CE427">
        <v>0</v>
      </c>
      <c r="CF427">
        <v>0</v>
      </c>
      <c r="CG427">
        <v>0</v>
      </c>
      <c r="CH427">
        <v>0</v>
      </c>
      <c r="CI427">
        <v>0</v>
      </c>
      <c r="CJ427">
        <v>0</v>
      </c>
      <c r="CK427">
        <v>0</v>
      </c>
      <c r="CL427">
        <v>0</v>
      </c>
      <c r="CM427">
        <v>0</v>
      </c>
      <c r="CN427">
        <v>0</v>
      </c>
      <c r="CO427">
        <v>0</v>
      </c>
      <c r="CP427">
        <v>0</v>
      </c>
      <c r="CQ427">
        <v>0</v>
      </c>
      <c r="CR427">
        <v>0</v>
      </c>
      <c r="CS427">
        <v>0</v>
      </c>
      <c r="CT427">
        <v>0</v>
      </c>
      <c r="CU427">
        <v>0</v>
      </c>
      <c r="CV427">
        <v>0</v>
      </c>
      <c r="CW427">
        <v>0</v>
      </c>
      <c r="CX427">
        <v>0</v>
      </c>
      <c r="CY427">
        <v>0</v>
      </c>
      <c r="CZ427">
        <v>0</v>
      </c>
      <c r="DA427">
        <v>0</v>
      </c>
      <c r="DB427">
        <v>0</v>
      </c>
      <c r="DC427">
        <v>0</v>
      </c>
      <c r="DD427">
        <v>0</v>
      </c>
      <c r="DE427">
        <v>0</v>
      </c>
      <c r="DF427">
        <v>0</v>
      </c>
      <c r="DG427">
        <v>0</v>
      </c>
      <c r="DH427">
        <v>0</v>
      </c>
      <c r="DI427">
        <v>0</v>
      </c>
      <c r="DJ427">
        <v>0</v>
      </c>
      <c r="DK427">
        <v>0</v>
      </c>
      <c r="DL427">
        <v>0</v>
      </c>
      <c r="DM427">
        <v>0</v>
      </c>
      <c r="DN427">
        <v>0</v>
      </c>
      <c r="DO427">
        <v>0</v>
      </c>
      <c r="DP427">
        <v>0</v>
      </c>
      <c r="DQ427">
        <v>0</v>
      </c>
      <c r="DR427">
        <v>0</v>
      </c>
      <c r="DS427">
        <v>0</v>
      </c>
      <c r="DT427">
        <v>0</v>
      </c>
      <c r="DU427">
        <v>0</v>
      </c>
      <c r="DV427">
        <v>0</v>
      </c>
      <c r="DW427">
        <v>0</v>
      </c>
      <c r="DX427">
        <v>0</v>
      </c>
      <c r="DY427">
        <v>0</v>
      </c>
      <c r="DZ427">
        <v>0</v>
      </c>
      <c r="EA427">
        <v>0</v>
      </c>
      <c r="EB427">
        <v>0</v>
      </c>
      <c r="EC427">
        <v>0</v>
      </c>
      <c r="ED427">
        <v>0</v>
      </c>
      <c r="EE427">
        <v>0</v>
      </c>
      <c r="EF427">
        <v>0</v>
      </c>
      <c r="EG427">
        <v>0</v>
      </c>
      <c r="EH427">
        <v>0</v>
      </c>
      <c r="EI427">
        <v>0</v>
      </c>
      <c r="EJ427">
        <v>0</v>
      </c>
      <c r="EK427">
        <v>0</v>
      </c>
      <c r="EL427">
        <v>0</v>
      </c>
      <c r="EM427">
        <v>0</v>
      </c>
      <c r="EN427">
        <v>0</v>
      </c>
      <c r="EO427">
        <v>0</v>
      </c>
      <c r="EP427">
        <v>0</v>
      </c>
      <c r="EQ427">
        <v>0</v>
      </c>
      <c r="ER427">
        <v>0</v>
      </c>
      <c r="ES427">
        <v>0</v>
      </c>
      <c r="ET427">
        <v>0</v>
      </c>
      <c r="EU427">
        <v>0</v>
      </c>
      <c r="EV427">
        <v>0</v>
      </c>
      <c r="EW427">
        <v>0</v>
      </c>
      <c r="EX427">
        <v>0</v>
      </c>
      <c r="EY427">
        <v>0</v>
      </c>
      <c r="EZ427">
        <v>0</v>
      </c>
      <c r="FA427">
        <v>0</v>
      </c>
      <c r="FB427">
        <v>0</v>
      </c>
      <c r="FC427">
        <v>0</v>
      </c>
      <c r="FD427">
        <v>0</v>
      </c>
      <c r="FE427">
        <v>0</v>
      </c>
      <c r="FF427">
        <v>0</v>
      </c>
      <c r="FG427">
        <v>0</v>
      </c>
      <c r="FH427">
        <v>0</v>
      </c>
      <c r="FI427">
        <v>0</v>
      </c>
      <c r="FJ427">
        <v>0</v>
      </c>
      <c r="FK427">
        <v>0</v>
      </c>
      <c r="FL427">
        <v>0</v>
      </c>
      <c r="FM427">
        <v>0</v>
      </c>
      <c r="FN427">
        <v>0</v>
      </c>
      <c r="FO427">
        <v>0</v>
      </c>
      <c r="FP427">
        <v>0</v>
      </c>
      <c r="FQ427">
        <v>0</v>
      </c>
      <c r="FR427">
        <v>0</v>
      </c>
      <c r="FS427">
        <v>0</v>
      </c>
    </row>
    <row r="428" spans="1:175" x14ac:dyDescent="0.2">
      <c r="A428" t="s">
        <v>196</v>
      </c>
      <c r="B428" t="s">
        <v>1</v>
      </c>
      <c r="C428">
        <v>42243</v>
      </c>
      <c r="D428">
        <v>15</v>
      </c>
      <c r="E428">
        <v>157</v>
      </c>
      <c r="F428">
        <v>267.05020000000002</v>
      </c>
      <c r="G428">
        <v>262.95609999999999</v>
      </c>
      <c r="H428">
        <v>259.49700000000001</v>
      </c>
      <c r="I428">
        <v>260.8211</v>
      </c>
      <c r="J428">
        <v>264.29430000000002</v>
      </c>
      <c r="K428">
        <v>273.86919999999998</v>
      </c>
      <c r="L428">
        <v>287.08839999999998</v>
      </c>
      <c r="M428">
        <v>291.61219999999997</v>
      </c>
      <c r="N428">
        <v>290.18560000000002</v>
      </c>
      <c r="O428">
        <v>291.06310000000002</v>
      </c>
      <c r="P428">
        <v>292.65809999999999</v>
      </c>
      <c r="Q428">
        <v>295.26389999999998</v>
      </c>
      <c r="R428">
        <v>292.50749999999999</v>
      </c>
      <c r="S428">
        <v>294.61180000000002</v>
      </c>
      <c r="T428">
        <v>287.95100000000002</v>
      </c>
      <c r="U428">
        <v>278.16919999999999</v>
      </c>
      <c r="V428">
        <v>278.73899999999998</v>
      </c>
      <c r="W428">
        <v>277.03980000000001</v>
      </c>
      <c r="X428">
        <v>277.22469999999998</v>
      </c>
      <c r="Y428">
        <v>277.45519999999999</v>
      </c>
      <c r="Z428">
        <v>275.72340000000003</v>
      </c>
      <c r="AA428">
        <v>277.02120000000002</v>
      </c>
      <c r="AB428">
        <v>269.99369999999999</v>
      </c>
      <c r="AC428">
        <v>262.31920000000002</v>
      </c>
      <c r="AD428">
        <v>17.33568</v>
      </c>
      <c r="AE428">
        <v>18.851009999999999</v>
      </c>
      <c r="AF428">
        <v>18.512920000000001</v>
      </c>
      <c r="AG428">
        <v>18.38936</v>
      </c>
      <c r="AH428">
        <v>16.475719999999999</v>
      </c>
      <c r="AI428">
        <v>15.83507</v>
      </c>
      <c r="AJ428">
        <v>15.87866</v>
      </c>
      <c r="AK428">
        <v>15.080679999999999</v>
      </c>
      <c r="AL428">
        <v>14.17764</v>
      </c>
      <c r="AM428">
        <v>13.08137</v>
      </c>
      <c r="AN428">
        <v>14.77065</v>
      </c>
      <c r="AO428">
        <v>16.724499999999999</v>
      </c>
      <c r="AP428">
        <v>17.78875</v>
      </c>
      <c r="AQ428">
        <v>25.506430000000002</v>
      </c>
      <c r="AR428">
        <v>38.045610000000003</v>
      </c>
      <c r="AS428">
        <v>36.944209999999998</v>
      </c>
      <c r="AT428">
        <v>35.099249999999998</v>
      </c>
      <c r="AU428">
        <v>32.532960000000003</v>
      </c>
      <c r="AV428">
        <v>31.53321</v>
      </c>
      <c r="AW428">
        <v>32.620190000000001</v>
      </c>
      <c r="AX428">
        <v>33.469650000000001</v>
      </c>
      <c r="AY428">
        <v>23.77318</v>
      </c>
      <c r="AZ428">
        <v>13.57568</v>
      </c>
      <c r="BA428">
        <v>12.10449</v>
      </c>
      <c r="BB428">
        <v>18.445640000000001</v>
      </c>
      <c r="BC428">
        <v>19.68535</v>
      </c>
      <c r="BD428">
        <v>19.05536</v>
      </c>
      <c r="BE428">
        <v>18.930820000000001</v>
      </c>
      <c r="BF428">
        <v>17.061109999999999</v>
      </c>
      <c r="BG428">
        <v>16.265450000000001</v>
      </c>
      <c r="BH428">
        <v>16.432870000000001</v>
      </c>
      <c r="BI428">
        <v>15.724679999999999</v>
      </c>
      <c r="BJ428">
        <v>15.013019999999999</v>
      </c>
      <c r="BK428">
        <v>14.121449999999999</v>
      </c>
      <c r="BL428">
        <v>15.963419999999999</v>
      </c>
      <c r="BM428">
        <v>17.964659999999999</v>
      </c>
      <c r="BN428">
        <v>18.950500000000002</v>
      </c>
      <c r="BO428">
        <v>26.78227</v>
      </c>
      <c r="BP428">
        <v>39.571869999999997</v>
      </c>
      <c r="BQ428">
        <v>38.417020000000001</v>
      </c>
      <c r="BR428">
        <v>36.616819999999997</v>
      </c>
      <c r="BS428">
        <v>34.197560000000003</v>
      </c>
      <c r="BT428">
        <v>33.250129999999999</v>
      </c>
      <c r="BU428">
        <v>34.29175</v>
      </c>
      <c r="BV428">
        <v>35.234760000000001</v>
      </c>
      <c r="BW428">
        <v>25.708819999999999</v>
      </c>
      <c r="BX428">
        <v>15.86463</v>
      </c>
      <c r="BY428">
        <v>14.76187</v>
      </c>
      <c r="BZ428">
        <v>19.214390000000002</v>
      </c>
      <c r="CA428">
        <v>20.263210000000001</v>
      </c>
      <c r="CB428">
        <v>19.431039999999999</v>
      </c>
      <c r="CC428">
        <v>19.30584</v>
      </c>
      <c r="CD428">
        <v>17.466550000000002</v>
      </c>
      <c r="CE428">
        <v>16.56353</v>
      </c>
      <c r="CF428">
        <v>16.81672</v>
      </c>
      <c r="CG428">
        <v>16.170719999999999</v>
      </c>
      <c r="CH428">
        <v>15.59159</v>
      </c>
      <c r="CI428">
        <v>14.841799999999999</v>
      </c>
      <c r="CJ428">
        <v>16.789529999999999</v>
      </c>
      <c r="CK428">
        <v>18.823589999999999</v>
      </c>
      <c r="CL428">
        <v>19.755130000000001</v>
      </c>
      <c r="CM428">
        <v>27.66591</v>
      </c>
      <c r="CN428">
        <v>40.628950000000003</v>
      </c>
      <c r="CO428">
        <v>39.437080000000002</v>
      </c>
      <c r="CP428">
        <v>37.667879999999997</v>
      </c>
      <c r="CQ428">
        <v>35.350459999999998</v>
      </c>
      <c r="CR428">
        <v>34.439259999999997</v>
      </c>
      <c r="CS428">
        <v>35.449469999999998</v>
      </c>
      <c r="CT428">
        <v>36.457259999999998</v>
      </c>
      <c r="CU428">
        <v>27.049440000000001</v>
      </c>
      <c r="CV428">
        <v>17.449950000000001</v>
      </c>
      <c r="CW428">
        <v>16.602370000000001</v>
      </c>
      <c r="CX428">
        <v>19.983139999999999</v>
      </c>
      <c r="CY428">
        <v>20.841069999999998</v>
      </c>
      <c r="CZ428">
        <v>19.806730000000002</v>
      </c>
      <c r="DA428">
        <v>19.68085</v>
      </c>
      <c r="DB428">
        <v>17.87199</v>
      </c>
      <c r="DC428">
        <v>16.861609999999999</v>
      </c>
      <c r="DD428">
        <v>17.200569999999999</v>
      </c>
      <c r="DE428">
        <v>16.616759999999999</v>
      </c>
      <c r="DF428">
        <v>16.170169999999999</v>
      </c>
      <c r="DG428">
        <v>15.56216</v>
      </c>
      <c r="DH428">
        <v>17.615639999999999</v>
      </c>
      <c r="DI428">
        <v>19.682510000000001</v>
      </c>
      <c r="DJ428">
        <v>20.559750000000001</v>
      </c>
      <c r="DK428">
        <v>28.54955</v>
      </c>
      <c r="DL428">
        <v>41.686030000000002</v>
      </c>
      <c r="DM428">
        <v>40.457149999999999</v>
      </c>
      <c r="DN428">
        <v>38.718940000000003</v>
      </c>
      <c r="DO428">
        <v>36.503360000000001</v>
      </c>
      <c r="DP428">
        <v>35.628390000000003</v>
      </c>
      <c r="DQ428">
        <v>36.60718</v>
      </c>
      <c r="DR428">
        <v>37.679760000000002</v>
      </c>
      <c r="DS428">
        <v>28.390059999999998</v>
      </c>
      <c r="DT428">
        <v>19.03528</v>
      </c>
      <c r="DU428">
        <v>18.442869999999999</v>
      </c>
      <c r="DV428">
        <v>21.0931</v>
      </c>
      <c r="DW428">
        <v>21.675409999999999</v>
      </c>
      <c r="DX428">
        <v>20.349170000000001</v>
      </c>
      <c r="DY428">
        <v>20.22231</v>
      </c>
      <c r="DZ428">
        <v>18.457380000000001</v>
      </c>
      <c r="EA428">
        <v>17.291989999999998</v>
      </c>
      <c r="EB428">
        <v>17.75479</v>
      </c>
      <c r="EC428">
        <v>17.260760000000001</v>
      </c>
      <c r="ED428">
        <v>17.00554</v>
      </c>
      <c r="EE428">
        <v>16.602229999999999</v>
      </c>
      <c r="EF428">
        <v>18.808420000000002</v>
      </c>
      <c r="EG428">
        <v>20.92267</v>
      </c>
      <c r="EH428">
        <v>21.721499999999999</v>
      </c>
      <c r="EI428">
        <v>29.825379999999999</v>
      </c>
      <c r="EJ428">
        <v>43.212290000000003</v>
      </c>
      <c r="EK428">
        <v>41.929949999999998</v>
      </c>
      <c r="EL428">
        <v>40.236519999999999</v>
      </c>
      <c r="EM428">
        <v>38.167960000000001</v>
      </c>
      <c r="EN428">
        <v>37.345300000000002</v>
      </c>
      <c r="EO428">
        <v>38.278739999999999</v>
      </c>
      <c r="EP428">
        <v>39.444870000000002</v>
      </c>
      <c r="EQ428">
        <v>30.325710000000001</v>
      </c>
      <c r="ER428">
        <v>21.32423</v>
      </c>
      <c r="ES428">
        <v>21.100249999999999</v>
      </c>
      <c r="ET428">
        <v>71.713049999999996</v>
      </c>
      <c r="EU428">
        <v>70.380970000000005</v>
      </c>
      <c r="EV428">
        <v>69.571560000000005</v>
      </c>
      <c r="EW428">
        <v>68.272930000000002</v>
      </c>
      <c r="EX428">
        <v>67.071330000000003</v>
      </c>
      <c r="EY428">
        <v>66.194689999999994</v>
      </c>
      <c r="EZ428">
        <v>66.039249999999996</v>
      </c>
      <c r="FA428">
        <v>68.772949999999994</v>
      </c>
      <c r="FB428">
        <v>72.981830000000002</v>
      </c>
      <c r="FC428">
        <v>77.904579999999996</v>
      </c>
      <c r="FD428">
        <v>82.577799999999996</v>
      </c>
      <c r="FE428">
        <v>87.084950000000006</v>
      </c>
      <c r="FF428">
        <v>90.282020000000003</v>
      </c>
      <c r="FG428">
        <v>91.56635</v>
      </c>
      <c r="FH428">
        <v>92.6327</v>
      </c>
      <c r="FI428">
        <v>92.844920000000002</v>
      </c>
      <c r="FJ428">
        <v>92.421880000000002</v>
      </c>
      <c r="FK428">
        <v>90.783500000000004</v>
      </c>
      <c r="FL428">
        <v>87.843440000000001</v>
      </c>
      <c r="FM428">
        <v>84.317449999999994</v>
      </c>
      <c r="FN428">
        <v>81.369990000000001</v>
      </c>
      <c r="FO428">
        <v>79.444890000000001</v>
      </c>
      <c r="FP428">
        <v>76.997929999999997</v>
      </c>
      <c r="FQ428">
        <v>74.971339999999998</v>
      </c>
      <c r="FR428">
        <v>1.127996</v>
      </c>
      <c r="FS428">
        <v>1</v>
      </c>
    </row>
    <row r="429" spans="1:175" x14ac:dyDescent="0.2">
      <c r="A429" t="s">
        <v>196</v>
      </c>
      <c r="B429" t="s">
        <v>1</v>
      </c>
      <c r="C429">
        <v>42244</v>
      </c>
      <c r="D429">
        <v>18</v>
      </c>
      <c r="E429">
        <v>157</v>
      </c>
      <c r="F429">
        <v>265.02350000000001</v>
      </c>
      <c r="G429">
        <v>259.07389999999998</v>
      </c>
      <c r="H429">
        <v>254.65960000000001</v>
      </c>
      <c r="I429">
        <v>254.35079999999999</v>
      </c>
      <c r="J429">
        <v>259.2509</v>
      </c>
      <c r="K429">
        <v>264.36059999999998</v>
      </c>
      <c r="L429">
        <v>274.13549999999998</v>
      </c>
      <c r="M429">
        <v>280.06450000000001</v>
      </c>
      <c r="N429">
        <v>285.84359999999998</v>
      </c>
      <c r="O429">
        <v>287.1234</v>
      </c>
      <c r="P429">
        <v>288.72059999999999</v>
      </c>
      <c r="Q429">
        <v>290.2996</v>
      </c>
      <c r="R429">
        <v>289.60680000000002</v>
      </c>
      <c r="S429">
        <v>291.3997</v>
      </c>
      <c r="T429">
        <v>285.23599999999999</v>
      </c>
      <c r="U429">
        <v>278.5258</v>
      </c>
      <c r="V429">
        <v>277.85680000000002</v>
      </c>
      <c r="W429">
        <v>274.3965</v>
      </c>
      <c r="X429">
        <v>273.23899999999998</v>
      </c>
      <c r="Y429">
        <v>276.25279999999998</v>
      </c>
      <c r="Z429">
        <v>273.34739999999999</v>
      </c>
      <c r="AA429">
        <v>272.4898</v>
      </c>
      <c r="AB429">
        <v>267.60160000000002</v>
      </c>
      <c r="AC429">
        <v>262.36939999999998</v>
      </c>
      <c r="AD429">
        <v>15.89949</v>
      </c>
      <c r="AE429">
        <v>12.391220000000001</v>
      </c>
      <c r="AF429">
        <v>12.41057</v>
      </c>
      <c r="AG429">
        <v>10.46401</v>
      </c>
      <c r="AH429">
        <v>9.0336759999999998</v>
      </c>
      <c r="AI429">
        <v>7.5917529999999998</v>
      </c>
      <c r="AJ429">
        <v>8.9886579999999991</v>
      </c>
      <c r="AK429">
        <v>6.5671379999999999</v>
      </c>
      <c r="AL429">
        <v>6.4835399999999996</v>
      </c>
      <c r="AM429">
        <v>6.0779500000000004</v>
      </c>
      <c r="AN429">
        <v>5.5420879999999997</v>
      </c>
      <c r="AO429">
        <v>7.1555090000000003</v>
      </c>
      <c r="AP429">
        <v>2.3325089999999999</v>
      </c>
      <c r="AQ429">
        <v>3.9792860000000001</v>
      </c>
      <c r="AR429">
        <v>8.7141839999999995</v>
      </c>
      <c r="AS429">
        <v>15.45655</v>
      </c>
      <c r="AT429">
        <v>15.4078</v>
      </c>
      <c r="AU429">
        <v>15.5519</v>
      </c>
      <c r="AV429">
        <v>13.87628</v>
      </c>
      <c r="AW429">
        <v>12.30293</v>
      </c>
      <c r="AX429">
        <v>8.4336590000000005</v>
      </c>
      <c r="AY429">
        <v>4.8508399999999998</v>
      </c>
      <c r="AZ429">
        <v>3.2611979999999998</v>
      </c>
      <c r="BA429">
        <v>2.8999649999999999</v>
      </c>
      <c r="BB429">
        <v>17.42184</v>
      </c>
      <c r="BC429">
        <v>13.731540000000001</v>
      </c>
      <c r="BD429">
        <v>13.09212</v>
      </c>
      <c r="BE429">
        <v>11.01826</v>
      </c>
      <c r="BF429">
        <v>9.5817779999999999</v>
      </c>
      <c r="BG429">
        <v>8.3098130000000001</v>
      </c>
      <c r="BH429">
        <v>9.5162580000000005</v>
      </c>
      <c r="BI429">
        <v>7.5956229999999998</v>
      </c>
      <c r="BJ429">
        <v>7.5477829999999999</v>
      </c>
      <c r="BK429">
        <v>7.3974760000000002</v>
      </c>
      <c r="BL429">
        <v>6.8073620000000004</v>
      </c>
      <c r="BM429">
        <v>8.3211809999999993</v>
      </c>
      <c r="BN429">
        <v>3.5238589999999999</v>
      </c>
      <c r="BO429">
        <v>5.1621420000000002</v>
      </c>
      <c r="BP429">
        <v>9.9444060000000007</v>
      </c>
      <c r="BQ429">
        <v>16.91555</v>
      </c>
      <c r="BR429">
        <v>17.023399999999999</v>
      </c>
      <c r="BS429">
        <v>17.24944</v>
      </c>
      <c r="BT429">
        <v>15.74207</v>
      </c>
      <c r="BU429">
        <v>14.15142</v>
      </c>
      <c r="BV429">
        <v>10.247680000000001</v>
      </c>
      <c r="BW429">
        <v>6.5595670000000004</v>
      </c>
      <c r="BX429">
        <v>4.9668169999999998</v>
      </c>
      <c r="BY429">
        <v>4.6753229999999997</v>
      </c>
      <c r="BZ429">
        <v>18.476220000000001</v>
      </c>
      <c r="CA429">
        <v>14.65985</v>
      </c>
      <c r="CB429">
        <v>13.564170000000001</v>
      </c>
      <c r="CC429">
        <v>11.40213</v>
      </c>
      <c r="CD429">
        <v>9.9613910000000008</v>
      </c>
      <c r="CE429">
        <v>8.8071389999999994</v>
      </c>
      <c r="CF429">
        <v>9.8816729999999993</v>
      </c>
      <c r="CG429">
        <v>8.3079479999999997</v>
      </c>
      <c r="CH429">
        <v>8.2848760000000006</v>
      </c>
      <c r="CI429">
        <v>8.3113770000000002</v>
      </c>
      <c r="CJ429">
        <v>7.6836859999999998</v>
      </c>
      <c r="CK429">
        <v>9.1285229999999995</v>
      </c>
      <c r="CL429">
        <v>4.3489839999999997</v>
      </c>
      <c r="CM429">
        <v>5.9813850000000004</v>
      </c>
      <c r="CN429">
        <v>10.79645</v>
      </c>
      <c r="CO429">
        <v>17.92606</v>
      </c>
      <c r="CP429">
        <v>18.14235</v>
      </c>
      <c r="CQ429">
        <v>18.425139999999999</v>
      </c>
      <c r="CR429">
        <v>17.034310000000001</v>
      </c>
      <c r="CS429">
        <v>15.43168</v>
      </c>
      <c r="CT429">
        <v>11.50407</v>
      </c>
      <c r="CU429">
        <v>7.7430260000000004</v>
      </c>
      <c r="CV429">
        <v>6.148123</v>
      </c>
      <c r="CW429">
        <v>5.9049300000000002</v>
      </c>
      <c r="CX429">
        <v>19.53059</v>
      </c>
      <c r="CY429">
        <v>15.588150000000001</v>
      </c>
      <c r="CZ429">
        <v>14.03622</v>
      </c>
      <c r="DA429">
        <v>11.786</v>
      </c>
      <c r="DB429">
        <v>10.341010000000001</v>
      </c>
      <c r="DC429">
        <v>9.3044650000000004</v>
      </c>
      <c r="DD429">
        <v>10.24709</v>
      </c>
      <c r="DE429">
        <v>9.0202729999999995</v>
      </c>
      <c r="DF429">
        <v>9.0219679999999993</v>
      </c>
      <c r="DG429">
        <v>9.2252770000000002</v>
      </c>
      <c r="DH429">
        <v>8.5600109999999994</v>
      </c>
      <c r="DI429">
        <v>9.9358640000000005</v>
      </c>
      <c r="DJ429">
        <v>5.1741099999999998</v>
      </c>
      <c r="DK429">
        <v>6.8006270000000004</v>
      </c>
      <c r="DL429">
        <v>11.6485</v>
      </c>
      <c r="DM429">
        <v>18.93656</v>
      </c>
      <c r="DN429">
        <v>19.261310000000002</v>
      </c>
      <c r="DO429">
        <v>19.600850000000001</v>
      </c>
      <c r="DP429">
        <v>18.326550000000001</v>
      </c>
      <c r="DQ429">
        <v>16.711929999999999</v>
      </c>
      <c r="DR429">
        <v>12.76046</v>
      </c>
      <c r="DS429">
        <v>8.9264849999999996</v>
      </c>
      <c r="DT429">
        <v>7.3294300000000003</v>
      </c>
      <c r="DU429">
        <v>7.134538</v>
      </c>
      <c r="DV429">
        <v>21.05294</v>
      </c>
      <c r="DW429">
        <v>16.92848</v>
      </c>
      <c r="DX429">
        <v>14.71777</v>
      </c>
      <c r="DY429">
        <v>12.34024</v>
      </c>
      <c r="DZ429">
        <v>10.889110000000001</v>
      </c>
      <c r="EA429">
        <v>10.02253</v>
      </c>
      <c r="EB429">
        <v>10.77469</v>
      </c>
      <c r="EC429">
        <v>10.04876</v>
      </c>
      <c r="ED429">
        <v>10.086209999999999</v>
      </c>
      <c r="EE429">
        <v>10.5448</v>
      </c>
      <c r="EF429">
        <v>9.8252849999999992</v>
      </c>
      <c r="EG429">
        <v>11.10154</v>
      </c>
      <c r="EH429">
        <v>6.3654599999999997</v>
      </c>
      <c r="EI429">
        <v>7.9834829999999997</v>
      </c>
      <c r="EJ429">
        <v>12.878729999999999</v>
      </c>
      <c r="EK429">
        <v>20.395569999999999</v>
      </c>
      <c r="EL429">
        <v>20.876909999999999</v>
      </c>
      <c r="EM429">
        <v>21.298380000000002</v>
      </c>
      <c r="EN429">
        <v>20.192329999999998</v>
      </c>
      <c r="EO429">
        <v>18.560420000000001</v>
      </c>
      <c r="EP429">
        <v>14.574479999999999</v>
      </c>
      <c r="EQ429">
        <v>10.635210000000001</v>
      </c>
      <c r="ER429">
        <v>9.0350479999999997</v>
      </c>
      <c r="ES429">
        <v>8.9098959999999998</v>
      </c>
      <c r="ET429">
        <v>73.721050000000005</v>
      </c>
      <c r="EU429">
        <v>72.522360000000006</v>
      </c>
      <c r="EV429">
        <v>70.913709999999995</v>
      </c>
      <c r="EW429">
        <v>70.481800000000007</v>
      </c>
      <c r="EX429">
        <v>69.60275</v>
      </c>
      <c r="EY429">
        <v>68.852490000000003</v>
      </c>
      <c r="EZ429">
        <v>68.191190000000006</v>
      </c>
      <c r="FA429">
        <v>71.158159999999995</v>
      </c>
      <c r="FB429">
        <v>76.112759999999994</v>
      </c>
      <c r="FC429">
        <v>81.219170000000005</v>
      </c>
      <c r="FD429">
        <v>85.490300000000005</v>
      </c>
      <c r="FE429">
        <v>88.161580000000001</v>
      </c>
      <c r="FF429">
        <v>91.066540000000003</v>
      </c>
      <c r="FG429">
        <v>92.777900000000002</v>
      </c>
      <c r="FH429">
        <v>93.913089999999997</v>
      </c>
      <c r="FI429">
        <v>94.457610000000003</v>
      </c>
      <c r="FJ429">
        <v>92.496089999999995</v>
      </c>
      <c r="FK429">
        <v>89.412930000000003</v>
      </c>
      <c r="FL429">
        <v>85.076580000000007</v>
      </c>
      <c r="FM429">
        <v>80.928150000000002</v>
      </c>
      <c r="FN429">
        <v>77.879040000000003</v>
      </c>
      <c r="FO429">
        <v>75.43871</v>
      </c>
      <c r="FP429">
        <v>73.93741</v>
      </c>
      <c r="FQ429">
        <v>72.455079999999995</v>
      </c>
      <c r="FR429">
        <v>1.1244829999999999</v>
      </c>
      <c r="FS429">
        <v>1</v>
      </c>
    </row>
    <row r="430" spans="1:175" x14ac:dyDescent="0.2">
      <c r="A430" t="s">
        <v>196</v>
      </c>
      <c r="B430" t="s">
        <v>1</v>
      </c>
      <c r="C430">
        <v>42256</v>
      </c>
      <c r="D430">
        <v>14</v>
      </c>
      <c r="E430">
        <v>157</v>
      </c>
      <c r="F430">
        <v>259.5958</v>
      </c>
      <c r="G430">
        <v>257.58089999999999</v>
      </c>
      <c r="H430">
        <v>255.04910000000001</v>
      </c>
      <c r="I430">
        <v>254.8391</v>
      </c>
      <c r="J430">
        <v>261.82150000000001</v>
      </c>
      <c r="K430">
        <v>273.18610000000001</v>
      </c>
      <c r="L430">
        <v>283.73399999999998</v>
      </c>
      <c r="M430">
        <v>289.80709999999999</v>
      </c>
      <c r="N430">
        <v>294.68920000000003</v>
      </c>
      <c r="O430">
        <v>290.39819999999997</v>
      </c>
      <c r="P430">
        <v>293.03629999999998</v>
      </c>
      <c r="Q430">
        <v>297.59890000000001</v>
      </c>
      <c r="R430">
        <v>296.0711</v>
      </c>
      <c r="S430">
        <v>296.83909999999997</v>
      </c>
      <c r="T430">
        <v>289.65820000000002</v>
      </c>
      <c r="U430">
        <v>283.62759999999997</v>
      </c>
      <c r="V430">
        <v>282.12490000000003</v>
      </c>
      <c r="W430">
        <v>278.93459999999999</v>
      </c>
      <c r="X430">
        <v>275.44240000000002</v>
      </c>
      <c r="Y430">
        <v>268.72370000000001</v>
      </c>
      <c r="Z430">
        <v>269.01420000000002</v>
      </c>
      <c r="AA430">
        <v>266.70940000000002</v>
      </c>
      <c r="AB430">
        <v>260.59629999999999</v>
      </c>
      <c r="AC430">
        <v>257.46940000000001</v>
      </c>
      <c r="AD430">
        <v>0.20441999999999999</v>
      </c>
      <c r="AE430">
        <v>0.5936939</v>
      </c>
      <c r="AF430">
        <v>0.37939070000000003</v>
      </c>
      <c r="AG430">
        <v>0.73029390000000005</v>
      </c>
      <c r="AH430">
        <v>-4.9362099999999999E-2</v>
      </c>
      <c r="AI430">
        <v>-0.2847944</v>
      </c>
      <c r="AJ430">
        <v>-0.55119739999999995</v>
      </c>
      <c r="AK430">
        <v>-0.59716499999999995</v>
      </c>
      <c r="AL430">
        <v>0.48667779999999999</v>
      </c>
      <c r="AM430">
        <v>-0.91222369999999997</v>
      </c>
      <c r="AN430">
        <v>-1.4966360000000001</v>
      </c>
      <c r="AO430">
        <v>-2.8170389999999998</v>
      </c>
      <c r="AP430">
        <v>-0.79258949999999995</v>
      </c>
      <c r="AQ430">
        <v>6.9369300000000003</v>
      </c>
      <c r="AR430">
        <v>7.4252409999999998</v>
      </c>
      <c r="AS430">
        <v>8.4476189999999995</v>
      </c>
      <c r="AT430">
        <v>7.8249219999999999</v>
      </c>
      <c r="AU430">
        <v>7.3440219999999998</v>
      </c>
      <c r="AV430">
        <v>6.8969909999999999</v>
      </c>
      <c r="AW430">
        <v>8.1319099999999995</v>
      </c>
      <c r="AX430">
        <v>9.1693789999999993</v>
      </c>
      <c r="AY430">
        <v>7.1457480000000002</v>
      </c>
      <c r="AZ430">
        <v>3.5281280000000002</v>
      </c>
      <c r="BA430">
        <v>1.310324</v>
      </c>
      <c r="BB430">
        <v>0.68263720000000006</v>
      </c>
      <c r="BC430">
        <v>0.93547559999999996</v>
      </c>
      <c r="BD430">
        <v>0.63898999999999995</v>
      </c>
      <c r="BE430">
        <v>0.95455860000000003</v>
      </c>
      <c r="BF430">
        <v>0.19816320000000001</v>
      </c>
      <c r="BG430">
        <v>-3.91233E-2</v>
      </c>
      <c r="BH430">
        <v>-0.29004390000000002</v>
      </c>
      <c r="BI430">
        <v>-0.29337990000000003</v>
      </c>
      <c r="BJ430">
        <v>0.88141689999999995</v>
      </c>
      <c r="BK430">
        <v>-0.45960269999999998</v>
      </c>
      <c r="BL430">
        <v>-1.002626</v>
      </c>
      <c r="BM430">
        <v>-2.3199990000000001</v>
      </c>
      <c r="BN430">
        <v>-0.2461363</v>
      </c>
      <c r="BO430">
        <v>7.4548249999999996</v>
      </c>
      <c r="BP430">
        <v>7.929824</v>
      </c>
      <c r="BQ430">
        <v>8.95763</v>
      </c>
      <c r="BR430">
        <v>8.3603260000000006</v>
      </c>
      <c r="BS430">
        <v>7.9028749999999999</v>
      </c>
      <c r="BT430">
        <v>7.4283460000000003</v>
      </c>
      <c r="BU430">
        <v>8.6128470000000004</v>
      </c>
      <c r="BV430">
        <v>9.6133360000000003</v>
      </c>
      <c r="BW430">
        <v>7.6241479999999999</v>
      </c>
      <c r="BX430">
        <v>4.0155310000000002</v>
      </c>
      <c r="BY430">
        <v>1.7940769999999999</v>
      </c>
      <c r="BZ430">
        <v>1.013849</v>
      </c>
      <c r="CA430">
        <v>1.172193</v>
      </c>
      <c r="CB430">
        <v>0.81878770000000001</v>
      </c>
      <c r="CC430">
        <v>1.1098840000000001</v>
      </c>
      <c r="CD430">
        <v>0.3695986</v>
      </c>
      <c r="CE430">
        <v>0.1310278</v>
      </c>
      <c r="CF430">
        <v>-0.10916969999999999</v>
      </c>
      <c r="CG430">
        <v>-8.2979300000000006E-2</v>
      </c>
      <c r="CH430">
        <v>1.1548119999999999</v>
      </c>
      <c r="CI430">
        <v>-0.14611869999999999</v>
      </c>
      <c r="CJ430">
        <v>-0.66047540000000005</v>
      </c>
      <c r="CK430">
        <v>-1.9757499999999999</v>
      </c>
      <c r="CL430">
        <v>0.13233549999999999</v>
      </c>
      <c r="CM430">
        <v>7.8135180000000002</v>
      </c>
      <c r="CN430">
        <v>8.2792969999999997</v>
      </c>
      <c r="CO430">
        <v>9.3108629999999994</v>
      </c>
      <c r="CP430">
        <v>8.7311440000000005</v>
      </c>
      <c r="CQ430">
        <v>8.2899360000000009</v>
      </c>
      <c r="CR430">
        <v>7.7963610000000001</v>
      </c>
      <c r="CS430">
        <v>8.9459420000000005</v>
      </c>
      <c r="CT430">
        <v>9.9208180000000006</v>
      </c>
      <c r="CU430">
        <v>7.9554869999999998</v>
      </c>
      <c r="CV430">
        <v>4.3531040000000001</v>
      </c>
      <c r="CW430">
        <v>2.1291220000000002</v>
      </c>
      <c r="CX430">
        <v>1.3450610000000001</v>
      </c>
      <c r="CY430">
        <v>1.4089100000000001</v>
      </c>
      <c r="CZ430">
        <v>0.99858539999999996</v>
      </c>
      <c r="DA430">
        <v>1.265209</v>
      </c>
      <c r="DB430">
        <v>0.54103389999999996</v>
      </c>
      <c r="DC430">
        <v>0.30117890000000003</v>
      </c>
      <c r="DD430">
        <v>7.1704400000000001E-2</v>
      </c>
      <c r="DE430">
        <v>0.12742139999999999</v>
      </c>
      <c r="DF430">
        <v>1.428207</v>
      </c>
      <c r="DG430">
        <v>0.16736519999999999</v>
      </c>
      <c r="DH430">
        <v>-0.31832510000000003</v>
      </c>
      <c r="DI430">
        <v>-1.6315010000000001</v>
      </c>
      <c r="DJ430">
        <v>0.51080729999999996</v>
      </c>
      <c r="DK430">
        <v>8.1722110000000008</v>
      </c>
      <c r="DL430">
        <v>8.6287699999999994</v>
      </c>
      <c r="DM430">
        <v>9.6640949999999997</v>
      </c>
      <c r="DN430">
        <v>9.1019620000000003</v>
      </c>
      <c r="DO430">
        <v>8.6769960000000008</v>
      </c>
      <c r="DP430">
        <v>8.1643760000000007</v>
      </c>
      <c r="DQ430">
        <v>9.2790370000000006</v>
      </c>
      <c r="DR430">
        <v>10.228300000000001</v>
      </c>
      <c r="DS430">
        <v>8.2868259999999996</v>
      </c>
      <c r="DT430">
        <v>4.6906780000000001</v>
      </c>
      <c r="DU430">
        <v>2.4641679999999999</v>
      </c>
      <c r="DV430">
        <v>1.823278</v>
      </c>
      <c r="DW430">
        <v>1.7506919999999999</v>
      </c>
      <c r="DX430">
        <v>1.2581850000000001</v>
      </c>
      <c r="DY430">
        <v>1.489473</v>
      </c>
      <c r="DZ430">
        <v>0.78855929999999996</v>
      </c>
      <c r="EA430">
        <v>0.54684999999999995</v>
      </c>
      <c r="EB430">
        <v>0.33285799999999999</v>
      </c>
      <c r="EC430">
        <v>0.43120649999999999</v>
      </c>
      <c r="ED430">
        <v>1.822946</v>
      </c>
      <c r="EE430">
        <v>0.61998620000000004</v>
      </c>
      <c r="EF430">
        <v>0.17568549999999999</v>
      </c>
      <c r="EG430">
        <v>-1.13446</v>
      </c>
      <c r="EH430">
        <v>1.057261</v>
      </c>
      <c r="EI430">
        <v>8.6901050000000009</v>
      </c>
      <c r="EJ430">
        <v>9.1333529999999996</v>
      </c>
      <c r="EK430">
        <v>10.174110000000001</v>
      </c>
      <c r="EL430">
        <v>9.6373650000000008</v>
      </c>
      <c r="EM430">
        <v>9.2358499999999992</v>
      </c>
      <c r="EN430">
        <v>8.6957310000000003</v>
      </c>
      <c r="EO430">
        <v>9.7599739999999997</v>
      </c>
      <c r="EP430">
        <v>10.67226</v>
      </c>
      <c r="EQ430">
        <v>8.7652269999999994</v>
      </c>
      <c r="ER430">
        <v>5.1780809999999997</v>
      </c>
      <c r="ES430">
        <v>2.9479199999999999</v>
      </c>
      <c r="ET430">
        <v>72.523319999999998</v>
      </c>
      <c r="EU430">
        <v>70.707890000000006</v>
      </c>
      <c r="EV430">
        <v>68.937700000000007</v>
      </c>
      <c r="EW430">
        <v>68.079149999999998</v>
      </c>
      <c r="EX430">
        <v>66.855329999999995</v>
      </c>
      <c r="EY430">
        <v>66.126940000000005</v>
      </c>
      <c r="EZ430">
        <v>65.986549999999994</v>
      </c>
      <c r="FA430">
        <v>67.635670000000005</v>
      </c>
      <c r="FB430">
        <v>73.067279999999997</v>
      </c>
      <c r="FC430">
        <v>78.920609999999996</v>
      </c>
      <c r="FD430">
        <v>84.546549999999996</v>
      </c>
      <c r="FE430">
        <v>88.992450000000005</v>
      </c>
      <c r="FF430">
        <v>91.695260000000005</v>
      </c>
      <c r="FG430">
        <v>94.165019999999998</v>
      </c>
      <c r="FH430">
        <v>95.289869999999993</v>
      </c>
      <c r="FI430">
        <v>96.212890000000002</v>
      </c>
      <c r="FJ430">
        <v>96.049189999999996</v>
      </c>
      <c r="FK430">
        <v>94.214429999999993</v>
      </c>
      <c r="FL430">
        <v>91.415139999999994</v>
      </c>
      <c r="FM430">
        <v>86.573390000000003</v>
      </c>
      <c r="FN430">
        <v>82.482370000000003</v>
      </c>
      <c r="FO430">
        <v>80.075419999999994</v>
      </c>
      <c r="FP430">
        <v>78.124679999999998</v>
      </c>
      <c r="FQ430">
        <v>76.282179999999997</v>
      </c>
      <c r="FR430">
        <v>0.3705677</v>
      </c>
      <c r="FS430">
        <v>1</v>
      </c>
    </row>
    <row r="431" spans="1:175" x14ac:dyDescent="0.2">
      <c r="A431" t="s">
        <v>196</v>
      </c>
      <c r="B431" t="s">
        <v>1</v>
      </c>
      <c r="C431">
        <v>42257</v>
      </c>
      <c r="D431">
        <v>15</v>
      </c>
      <c r="E431">
        <v>157</v>
      </c>
      <c r="F431">
        <v>251.04679999999999</v>
      </c>
      <c r="G431">
        <v>248.24359999999999</v>
      </c>
      <c r="H431">
        <v>246.8442</v>
      </c>
      <c r="I431">
        <v>253.0668</v>
      </c>
      <c r="J431">
        <v>256.4126</v>
      </c>
      <c r="K431">
        <v>270.24450000000002</v>
      </c>
      <c r="L431">
        <v>280.42509999999999</v>
      </c>
      <c r="M431">
        <v>281.65109999999999</v>
      </c>
      <c r="N431">
        <v>284.85660000000001</v>
      </c>
      <c r="O431">
        <v>287.58150000000001</v>
      </c>
      <c r="P431">
        <v>285.3657</v>
      </c>
      <c r="Q431">
        <v>291.12299999999999</v>
      </c>
      <c r="R431">
        <v>284.60309999999998</v>
      </c>
      <c r="S431">
        <v>285.7817</v>
      </c>
      <c r="T431">
        <v>277.37700000000001</v>
      </c>
      <c r="U431">
        <v>270.6592</v>
      </c>
      <c r="V431">
        <v>274.1891</v>
      </c>
      <c r="W431">
        <v>275.70960000000002</v>
      </c>
      <c r="X431">
        <v>279.36649999999997</v>
      </c>
      <c r="Y431">
        <v>279.7328</v>
      </c>
      <c r="Z431">
        <v>276.7167</v>
      </c>
      <c r="AA431">
        <v>276.59449999999998</v>
      </c>
      <c r="AB431">
        <v>274.63350000000003</v>
      </c>
      <c r="AC431">
        <v>269.51</v>
      </c>
      <c r="AD431">
        <v>-1.1482019999999999</v>
      </c>
      <c r="AE431">
        <v>-0.1575937</v>
      </c>
      <c r="AF431">
        <v>-5.3903E-2</v>
      </c>
      <c r="AG431">
        <v>-0.43066149999999997</v>
      </c>
      <c r="AH431">
        <v>-0.19085820000000001</v>
      </c>
      <c r="AI431">
        <v>-0.32532149999999999</v>
      </c>
      <c r="AJ431">
        <v>-9.8948099999999997E-2</v>
      </c>
      <c r="AK431">
        <v>-0.41364820000000002</v>
      </c>
      <c r="AL431">
        <v>-0.29566599999999998</v>
      </c>
      <c r="AM431">
        <v>0.1047476</v>
      </c>
      <c r="AN431">
        <v>0.41685860000000002</v>
      </c>
      <c r="AO431">
        <v>-0.36899169999999998</v>
      </c>
      <c r="AP431">
        <v>1.9722109999999999</v>
      </c>
      <c r="AQ431">
        <v>9.2807370000000002</v>
      </c>
      <c r="AR431">
        <v>9.3098650000000003</v>
      </c>
      <c r="AS431">
        <v>10.204090000000001</v>
      </c>
      <c r="AT431">
        <v>7.8662979999999996</v>
      </c>
      <c r="AU431">
        <v>7.5441609999999999</v>
      </c>
      <c r="AV431">
        <v>6.5375319999999997</v>
      </c>
      <c r="AW431">
        <v>6.8338939999999999</v>
      </c>
      <c r="AX431">
        <v>8.5276449999999997</v>
      </c>
      <c r="AY431">
        <v>6.5116189999999996</v>
      </c>
      <c r="AZ431">
        <v>3.8055159999999999</v>
      </c>
      <c r="BA431">
        <v>2.8422450000000001</v>
      </c>
      <c r="BB431">
        <v>-0.528115</v>
      </c>
      <c r="BC431">
        <v>0.22893359999999999</v>
      </c>
      <c r="BD431">
        <v>0.28033950000000002</v>
      </c>
      <c r="BE431">
        <v>-0.1696153</v>
      </c>
      <c r="BF431">
        <v>7.4693899999999994E-2</v>
      </c>
      <c r="BG431">
        <v>-6.5156699999999998E-2</v>
      </c>
      <c r="BH431">
        <v>0.23012379999999999</v>
      </c>
      <c r="BI431">
        <v>-1.6202100000000001E-2</v>
      </c>
      <c r="BJ431">
        <v>0.1417118</v>
      </c>
      <c r="BK431">
        <v>0.55774190000000001</v>
      </c>
      <c r="BL431">
        <v>0.9174833</v>
      </c>
      <c r="BM431">
        <v>0.1091724</v>
      </c>
      <c r="BN431">
        <v>2.5169190000000001</v>
      </c>
      <c r="BO431">
        <v>9.8335799999999995</v>
      </c>
      <c r="BP431">
        <v>9.8633469999999992</v>
      </c>
      <c r="BQ431">
        <v>10.742229999999999</v>
      </c>
      <c r="BR431">
        <v>8.4228909999999999</v>
      </c>
      <c r="BS431">
        <v>8.1299720000000004</v>
      </c>
      <c r="BT431">
        <v>7.1408160000000001</v>
      </c>
      <c r="BU431">
        <v>7.4197639999999998</v>
      </c>
      <c r="BV431">
        <v>9.0159649999999996</v>
      </c>
      <c r="BW431">
        <v>6.9862780000000004</v>
      </c>
      <c r="BX431">
        <v>4.2421160000000002</v>
      </c>
      <c r="BY431">
        <v>3.2815120000000002</v>
      </c>
      <c r="BZ431">
        <v>-9.8644499999999996E-2</v>
      </c>
      <c r="CA431">
        <v>0.49664130000000001</v>
      </c>
      <c r="CB431">
        <v>0.51183489999999998</v>
      </c>
      <c r="CC431">
        <v>1.1184400000000001E-2</v>
      </c>
      <c r="CD431">
        <v>0.25861440000000002</v>
      </c>
      <c r="CE431">
        <v>0.1150326</v>
      </c>
      <c r="CF431">
        <v>0.458038</v>
      </c>
      <c r="CG431">
        <v>0.25906780000000001</v>
      </c>
      <c r="CH431">
        <v>0.44463829999999999</v>
      </c>
      <c r="CI431">
        <v>0.8714845</v>
      </c>
      <c r="CJ431">
        <v>1.2642139999999999</v>
      </c>
      <c r="CK431">
        <v>0.4403474</v>
      </c>
      <c r="CL431">
        <v>2.8941819999999998</v>
      </c>
      <c r="CM431">
        <v>10.216480000000001</v>
      </c>
      <c r="CN431">
        <v>10.246689999999999</v>
      </c>
      <c r="CO431">
        <v>11.114940000000001</v>
      </c>
      <c r="CP431">
        <v>8.8083849999999995</v>
      </c>
      <c r="CQ431">
        <v>8.5357029999999998</v>
      </c>
      <c r="CR431">
        <v>7.558649</v>
      </c>
      <c r="CS431">
        <v>7.8255359999999996</v>
      </c>
      <c r="CT431">
        <v>9.3541740000000004</v>
      </c>
      <c r="CU431">
        <v>7.3150250000000003</v>
      </c>
      <c r="CV431">
        <v>4.5445039999999999</v>
      </c>
      <c r="CW431">
        <v>3.5857480000000002</v>
      </c>
      <c r="CX431">
        <v>0.33082590000000001</v>
      </c>
      <c r="CY431">
        <v>0.76434899999999995</v>
      </c>
      <c r="CZ431">
        <v>0.7433303</v>
      </c>
      <c r="DA431">
        <v>0.19198409999999999</v>
      </c>
      <c r="DB431">
        <v>0.44253490000000001</v>
      </c>
      <c r="DC431">
        <v>0.29522189999999998</v>
      </c>
      <c r="DD431">
        <v>0.68595220000000001</v>
      </c>
      <c r="DE431">
        <v>0.53433779999999997</v>
      </c>
      <c r="DF431">
        <v>0.74756489999999998</v>
      </c>
      <c r="DG431">
        <v>1.185227</v>
      </c>
      <c r="DH431">
        <v>1.6109450000000001</v>
      </c>
      <c r="DI431">
        <v>0.77152240000000005</v>
      </c>
      <c r="DJ431">
        <v>3.2714449999999999</v>
      </c>
      <c r="DK431">
        <v>10.59937</v>
      </c>
      <c r="DL431">
        <v>10.63003</v>
      </c>
      <c r="DM431">
        <v>11.48765</v>
      </c>
      <c r="DN431">
        <v>9.1938790000000008</v>
      </c>
      <c r="DO431">
        <v>8.9414339999999992</v>
      </c>
      <c r="DP431">
        <v>7.9764819999999999</v>
      </c>
      <c r="DQ431">
        <v>8.2313080000000003</v>
      </c>
      <c r="DR431">
        <v>9.6923829999999995</v>
      </c>
      <c r="DS431">
        <v>7.6437730000000004</v>
      </c>
      <c r="DT431">
        <v>4.8468920000000004</v>
      </c>
      <c r="DU431">
        <v>3.8899840000000001</v>
      </c>
      <c r="DV431">
        <v>0.95091309999999996</v>
      </c>
      <c r="DW431">
        <v>1.150876</v>
      </c>
      <c r="DX431">
        <v>1.0775729999999999</v>
      </c>
      <c r="DY431">
        <v>0.4530303</v>
      </c>
      <c r="DZ431">
        <v>0.70808680000000002</v>
      </c>
      <c r="EA431">
        <v>0.55538670000000001</v>
      </c>
      <c r="EB431">
        <v>1.0150239999999999</v>
      </c>
      <c r="EC431">
        <v>0.9317839</v>
      </c>
      <c r="ED431">
        <v>1.1849430000000001</v>
      </c>
      <c r="EE431">
        <v>1.6382209999999999</v>
      </c>
      <c r="EF431">
        <v>2.1115699999999999</v>
      </c>
      <c r="EG431">
        <v>1.2496860000000001</v>
      </c>
      <c r="EH431">
        <v>3.8161529999999999</v>
      </c>
      <c r="EI431">
        <v>11.15222</v>
      </c>
      <c r="EJ431">
        <v>11.18351</v>
      </c>
      <c r="EK431">
        <v>12.025790000000001</v>
      </c>
      <c r="EL431">
        <v>9.7504720000000002</v>
      </c>
      <c r="EM431">
        <v>9.5272450000000006</v>
      </c>
      <c r="EN431">
        <v>8.5797659999999993</v>
      </c>
      <c r="EO431">
        <v>8.8171780000000002</v>
      </c>
      <c r="EP431">
        <v>10.1807</v>
      </c>
      <c r="EQ431">
        <v>8.1184320000000003</v>
      </c>
      <c r="ER431">
        <v>5.2834919999999999</v>
      </c>
      <c r="ES431">
        <v>4.3292520000000003</v>
      </c>
      <c r="ET431">
        <v>74.476870000000005</v>
      </c>
      <c r="EU431">
        <v>73.040959999999998</v>
      </c>
      <c r="EV431">
        <v>71.654589999999999</v>
      </c>
      <c r="EW431">
        <v>70.242940000000004</v>
      </c>
      <c r="EX431">
        <v>69.227379999999997</v>
      </c>
      <c r="EY431">
        <v>68.716440000000006</v>
      </c>
      <c r="EZ431">
        <v>68.023899999999998</v>
      </c>
      <c r="FA431">
        <v>69.197649999999996</v>
      </c>
      <c r="FB431">
        <v>73.956500000000005</v>
      </c>
      <c r="FC431">
        <v>79.225080000000005</v>
      </c>
      <c r="FD431">
        <v>84.172910000000002</v>
      </c>
      <c r="FE431">
        <v>88.990279999999998</v>
      </c>
      <c r="FF431">
        <v>91.615390000000005</v>
      </c>
      <c r="FG431">
        <v>93.944670000000002</v>
      </c>
      <c r="FH431">
        <v>95.340059999999994</v>
      </c>
      <c r="FI431">
        <v>95.228949999999998</v>
      </c>
      <c r="FJ431">
        <v>94.991339999999994</v>
      </c>
      <c r="FK431">
        <v>93.293189999999996</v>
      </c>
      <c r="FL431">
        <v>90.202340000000007</v>
      </c>
      <c r="FM431">
        <v>85.867419999999996</v>
      </c>
      <c r="FN431">
        <v>82.970410000000001</v>
      </c>
      <c r="FO431">
        <v>80.72636</v>
      </c>
      <c r="FP431">
        <v>78.696830000000006</v>
      </c>
      <c r="FQ431">
        <v>76.898880000000005</v>
      </c>
      <c r="FR431">
        <v>0.39540769999999997</v>
      </c>
      <c r="FS431">
        <v>1</v>
      </c>
    </row>
    <row r="432" spans="1:175" x14ac:dyDescent="0.2">
      <c r="A432" t="s">
        <v>196</v>
      </c>
      <c r="B432" t="s">
        <v>1</v>
      </c>
      <c r="C432">
        <v>42258</v>
      </c>
      <c r="D432">
        <v>19</v>
      </c>
      <c r="E432">
        <v>157</v>
      </c>
      <c r="F432">
        <v>263.77789999999999</v>
      </c>
      <c r="G432">
        <v>255.43960000000001</v>
      </c>
      <c r="H432">
        <v>244.91499999999999</v>
      </c>
      <c r="I432">
        <v>244.8015</v>
      </c>
      <c r="J432">
        <v>248.1824</v>
      </c>
      <c r="K432">
        <v>260.05279999999999</v>
      </c>
      <c r="L432">
        <v>272.66340000000002</v>
      </c>
      <c r="M432">
        <v>271.86099999999999</v>
      </c>
      <c r="N432">
        <v>276.48430000000002</v>
      </c>
      <c r="O432">
        <v>280.10770000000002</v>
      </c>
      <c r="P432">
        <v>280.50790000000001</v>
      </c>
      <c r="Q432">
        <v>282.97469999999998</v>
      </c>
      <c r="R432">
        <v>279.82229999999998</v>
      </c>
      <c r="S432">
        <v>278.99680000000001</v>
      </c>
      <c r="T432">
        <v>273.20460000000003</v>
      </c>
      <c r="U432">
        <v>263.68</v>
      </c>
      <c r="V432">
        <v>259.83789999999999</v>
      </c>
      <c r="W432">
        <v>255.8972</v>
      </c>
      <c r="X432">
        <v>257.96190000000001</v>
      </c>
      <c r="Y432">
        <v>261.72789999999998</v>
      </c>
      <c r="Z432">
        <v>263.36720000000003</v>
      </c>
      <c r="AA432">
        <v>264.78829999999999</v>
      </c>
      <c r="AB432">
        <v>260.0059</v>
      </c>
      <c r="AC432">
        <v>256.12740000000002</v>
      </c>
      <c r="AD432">
        <v>-2.061245</v>
      </c>
      <c r="AE432">
        <v>1.3829149999999999</v>
      </c>
      <c r="AF432">
        <v>-0.43658140000000001</v>
      </c>
      <c r="AG432">
        <v>2.64818</v>
      </c>
      <c r="AH432">
        <v>1.691978</v>
      </c>
      <c r="AI432">
        <v>-1.7665729999999999</v>
      </c>
      <c r="AJ432">
        <v>-0.74495180000000005</v>
      </c>
      <c r="AK432">
        <v>0.21462880000000001</v>
      </c>
      <c r="AL432">
        <v>-1.176342</v>
      </c>
      <c r="AM432">
        <v>-0.76375150000000003</v>
      </c>
      <c r="AN432">
        <v>-6.3289100000000001E-2</v>
      </c>
      <c r="AO432">
        <v>-1.8452980000000001</v>
      </c>
      <c r="AP432">
        <v>-1.9454279999999999</v>
      </c>
      <c r="AQ432">
        <v>3.6135429999999999</v>
      </c>
      <c r="AR432">
        <v>9.9902750000000005</v>
      </c>
      <c r="AS432">
        <v>7.3676490000000001</v>
      </c>
      <c r="AT432">
        <v>9.1248670000000001</v>
      </c>
      <c r="AU432">
        <v>9.6852660000000004</v>
      </c>
      <c r="AV432">
        <v>8.5669749999999993</v>
      </c>
      <c r="AW432">
        <v>6.3872590000000002</v>
      </c>
      <c r="AX432">
        <v>3.2264560000000002</v>
      </c>
      <c r="AY432">
        <v>1.980221</v>
      </c>
      <c r="AZ432">
        <v>1.781523</v>
      </c>
      <c r="BA432">
        <v>1.606552</v>
      </c>
      <c r="BB432">
        <v>-1.5078780000000001</v>
      </c>
      <c r="BC432">
        <v>1.8641369999999999</v>
      </c>
      <c r="BD432">
        <v>-5.2703100000000003E-2</v>
      </c>
      <c r="BE432">
        <v>2.9871729999999999</v>
      </c>
      <c r="BF432">
        <v>2.1410879999999999</v>
      </c>
      <c r="BG432">
        <v>-1.3676950000000001</v>
      </c>
      <c r="BH432">
        <v>-0.35696559999999999</v>
      </c>
      <c r="BI432">
        <v>0.68681539999999996</v>
      </c>
      <c r="BJ432">
        <v>-0.67875300000000005</v>
      </c>
      <c r="BK432">
        <v>-0.1874933</v>
      </c>
      <c r="BL432">
        <v>0.58764510000000003</v>
      </c>
      <c r="BM432">
        <v>-1.235328</v>
      </c>
      <c r="BN432">
        <v>-1.2184520000000001</v>
      </c>
      <c r="BO432">
        <v>4.3801310000000004</v>
      </c>
      <c r="BP432">
        <v>10.679970000000001</v>
      </c>
      <c r="BQ432">
        <v>8.0186410000000006</v>
      </c>
      <c r="BR432">
        <v>9.8005759999999995</v>
      </c>
      <c r="BS432">
        <v>10.358000000000001</v>
      </c>
      <c r="BT432">
        <v>9.2698180000000008</v>
      </c>
      <c r="BU432">
        <v>7.0581860000000001</v>
      </c>
      <c r="BV432">
        <v>3.9204210000000002</v>
      </c>
      <c r="BW432">
        <v>2.7263410000000001</v>
      </c>
      <c r="BX432">
        <v>2.442107</v>
      </c>
      <c r="BY432">
        <v>2.2781310000000001</v>
      </c>
      <c r="BZ432">
        <v>-1.124617</v>
      </c>
      <c r="CA432">
        <v>2.1974300000000002</v>
      </c>
      <c r="CB432">
        <v>0.21316979999999999</v>
      </c>
      <c r="CC432">
        <v>3.2219579999999999</v>
      </c>
      <c r="CD432">
        <v>2.4521389999999998</v>
      </c>
      <c r="CE432">
        <v>-1.0914330000000001</v>
      </c>
      <c r="CF432">
        <v>-8.8247500000000006E-2</v>
      </c>
      <c r="CG432">
        <v>1.0138499999999999</v>
      </c>
      <c r="CH432">
        <v>-0.33412409999999998</v>
      </c>
      <c r="CI432">
        <v>0.21162139999999999</v>
      </c>
      <c r="CJ432">
        <v>1.0384800000000001</v>
      </c>
      <c r="CK432">
        <v>-0.81286440000000004</v>
      </c>
      <c r="CL432">
        <v>-0.71495050000000004</v>
      </c>
      <c r="CM432">
        <v>4.9110680000000002</v>
      </c>
      <c r="CN432">
        <v>11.15766</v>
      </c>
      <c r="CO432">
        <v>8.4695160000000005</v>
      </c>
      <c r="CP432">
        <v>10.26857</v>
      </c>
      <c r="CQ432">
        <v>10.823930000000001</v>
      </c>
      <c r="CR432">
        <v>9.7566050000000004</v>
      </c>
      <c r="CS432">
        <v>7.5228669999999997</v>
      </c>
      <c r="CT432">
        <v>4.4010579999999999</v>
      </c>
      <c r="CU432">
        <v>3.2431009999999998</v>
      </c>
      <c r="CV432">
        <v>2.899626</v>
      </c>
      <c r="CW432">
        <v>2.7432629999999998</v>
      </c>
      <c r="CX432">
        <v>-0.74135680000000004</v>
      </c>
      <c r="CY432">
        <v>2.5307219999999999</v>
      </c>
      <c r="CZ432">
        <v>0.47904269999999999</v>
      </c>
      <c r="DA432">
        <v>3.456744</v>
      </c>
      <c r="DB432">
        <v>2.763191</v>
      </c>
      <c r="DC432">
        <v>-0.81517079999999997</v>
      </c>
      <c r="DD432">
        <v>0.18047050000000001</v>
      </c>
      <c r="DE432">
        <v>1.340886</v>
      </c>
      <c r="DF432">
        <v>1.0504899999999999E-2</v>
      </c>
      <c r="DG432">
        <v>0.6107361</v>
      </c>
      <c r="DH432">
        <v>1.4893149999999999</v>
      </c>
      <c r="DI432">
        <v>-0.3904009</v>
      </c>
      <c r="DJ432">
        <v>-0.21144930000000001</v>
      </c>
      <c r="DK432">
        <v>5.4420060000000001</v>
      </c>
      <c r="DL432">
        <v>11.635339999999999</v>
      </c>
      <c r="DM432">
        <v>8.9203910000000004</v>
      </c>
      <c r="DN432">
        <v>10.736560000000001</v>
      </c>
      <c r="DO432">
        <v>11.289870000000001</v>
      </c>
      <c r="DP432">
        <v>10.24339</v>
      </c>
      <c r="DQ432">
        <v>7.9875489999999996</v>
      </c>
      <c r="DR432">
        <v>4.8816959999999998</v>
      </c>
      <c r="DS432">
        <v>3.7598609999999999</v>
      </c>
      <c r="DT432">
        <v>3.3571439999999999</v>
      </c>
      <c r="DU432">
        <v>3.208396</v>
      </c>
      <c r="DV432">
        <v>-0.18798970000000001</v>
      </c>
      <c r="DW432">
        <v>3.0119440000000002</v>
      </c>
      <c r="DX432">
        <v>0.86292089999999999</v>
      </c>
      <c r="DY432">
        <v>3.7957369999999999</v>
      </c>
      <c r="DZ432">
        <v>3.2123010000000001</v>
      </c>
      <c r="EA432">
        <v>-0.4162922</v>
      </c>
      <c r="EB432">
        <v>0.56845679999999998</v>
      </c>
      <c r="EC432">
        <v>1.813072</v>
      </c>
      <c r="ED432">
        <v>0.5080943</v>
      </c>
      <c r="EE432">
        <v>1.1869940000000001</v>
      </c>
      <c r="EF432">
        <v>2.1402489999999998</v>
      </c>
      <c r="EG432">
        <v>0.21956919999999999</v>
      </c>
      <c r="EH432">
        <v>0.51552659999999995</v>
      </c>
      <c r="EI432">
        <v>6.2085939999999997</v>
      </c>
      <c r="EJ432">
        <v>12.32504</v>
      </c>
      <c r="EK432">
        <v>9.5713830000000009</v>
      </c>
      <c r="EL432">
        <v>11.412269999999999</v>
      </c>
      <c r="EM432">
        <v>11.9626</v>
      </c>
      <c r="EN432">
        <v>10.94624</v>
      </c>
      <c r="EO432">
        <v>8.6584749999999993</v>
      </c>
      <c r="EP432">
        <v>5.5756600000000001</v>
      </c>
      <c r="EQ432">
        <v>4.5059810000000002</v>
      </c>
      <c r="ER432">
        <v>4.017728</v>
      </c>
      <c r="ES432">
        <v>3.8799739999999998</v>
      </c>
      <c r="ET432">
        <v>75.099469999999997</v>
      </c>
      <c r="EU432">
        <v>73.829189999999997</v>
      </c>
      <c r="EV432">
        <v>72.74982</v>
      </c>
      <c r="EW432">
        <v>71.440899999999999</v>
      </c>
      <c r="EX432">
        <v>70.277760000000001</v>
      </c>
      <c r="EY432">
        <v>70.116050000000001</v>
      </c>
      <c r="EZ432">
        <v>69.568510000000003</v>
      </c>
      <c r="FA432">
        <v>69.399860000000004</v>
      </c>
      <c r="FB432">
        <v>72.079250000000002</v>
      </c>
      <c r="FC432">
        <v>76.546769999999995</v>
      </c>
      <c r="FD432">
        <v>81.065510000000003</v>
      </c>
      <c r="FE432">
        <v>84.829030000000003</v>
      </c>
      <c r="FF432">
        <v>88.092290000000006</v>
      </c>
      <c r="FG432">
        <v>90.693520000000007</v>
      </c>
      <c r="FH432">
        <v>91.689419999999998</v>
      </c>
      <c r="FI432">
        <v>92.606499999999997</v>
      </c>
      <c r="FJ432">
        <v>92.288399999999996</v>
      </c>
      <c r="FK432">
        <v>90.516199999999998</v>
      </c>
      <c r="FL432">
        <v>86.874920000000003</v>
      </c>
      <c r="FM432">
        <v>82.903189999999995</v>
      </c>
      <c r="FN432">
        <v>79.136480000000006</v>
      </c>
      <c r="FO432">
        <v>76.862480000000005</v>
      </c>
      <c r="FP432">
        <v>74.711789999999993</v>
      </c>
      <c r="FQ432">
        <v>73.129769999999994</v>
      </c>
      <c r="FR432">
        <v>0.66854150000000001</v>
      </c>
      <c r="FS432">
        <v>1</v>
      </c>
    </row>
    <row r="433" spans="1:175" x14ac:dyDescent="0.2">
      <c r="A433" t="s">
        <v>196</v>
      </c>
      <c r="B433" t="s">
        <v>1</v>
      </c>
      <c r="C433" t="s">
        <v>2</v>
      </c>
      <c r="D433">
        <v>18.5</v>
      </c>
      <c r="E433">
        <v>159.5</v>
      </c>
      <c r="F433">
        <v>252.0643</v>
      </c>
      <c r="G433">
        <v>249.9873</v>
      </c>
      <c r="H433">
        <v>246.631</v>
      </c>
      <c r="I433">
        <v>247.45519999999999</v>
      </c>
      <c r="J433">
        <v>254.4068</v>
      </c>
      <c r="K433">
        <v>265.45409999999998</v>
      </c>
      <c r="L433">
        <v>275.21069999999997</v>
      </c>
      <c r="M433">
        <v>279.70589999999999</v>
      </c>
      <c r="N433">
        <v>282.44450000000001</v>
      </c>
      <c r="O433">
        <v>282.72160000000002</v>
      </c>
      <c r="P433">
        <v>284.60149999999999</v>
      </c>
      <c r="Q433">
        <v>287.72320000000002</v>
      </c>
      <c r="R433">
        <v>282.29919999999998</v>
      </c>
      <c r="S433">
        <v>282.56509999999997</v>
      </c>
      <c r="T433">
        <v>277.1859</v>
      </c>
      <c r="U433">
        <v>271.32670000000002</v>
      </c>
      <c r="V433">
        <v>270.99160000000001</v>
      </c>
      <c r="W433">
        <v>268.86709999999999</v>
      </c>
      <c r="X433">
        <v>269.0575</v>
      </c>
      <c r="Y433">
        <v>268.89359999999999</v>
      </c>
      <c r="Z433">
        <v>267.19729999999998</v>
      </c>
      <c r="AA433">
        <v>267.34949999999998</v>
      </c>
      <c r="AB433">
        <v>262.5093</v>
      </c>
      <c r="AC433">
        <v>257.10919999999999</v>
      </c>
      <c r="AD433">
        <v>-0.60777870000000001</v>
      </c>
      <c r="AE433">
        <v>-0.41523339999999997</v>
      </c>
      <c r="AF433">
        <v>-0.1283194</v>
      </c>
      <c r="AG433">
        <v>0.48720580000000002</v>
      </c>
      <c r="AH433">
        <v>0.1895828</v>
      </c>
      <c r="AI433">
        <v>-0.40055780000000002</v>
      </c>
      <c r="AJ433">
        <v>-1.0683240000000001</v>
      </c>
      <c r="AK433">
        <v>-2.544683</v>
      </c>
      <c r="AL433">
        <v>-2.6796410000000002</v>
      </c>
      <c r="AM433">
        <v>-3.9312529999999999</v>
      </c>
      <c r="AN433">
        <v>-4.3053980000000003</v>
      </c>
      <c r="AO433">
        <v>-3.0706630000000001</v>
      </c>
      <c r="AP433">
        <v>2.7140110000000002</v>
      </c>
      <c r="AQ433">
        <v>12.74086</v>
      </c>
      <c r="AR433">
        <v>13.725059999999999</v>
      </c>
      <c r="AS433">
        <v>12.88449</v>
      </c>
      <c r="AT433">
        <v>12.43253</v>
      </c>
      <c r="AU433">
        <v>12.17872</v>
      </c>
      <c r="AV433">
        <v>9.6579960000000007</v>
      </c>
      <c r="AW433">
        <v>9.2045370000000002</v>
      </c>
      <c r="AX433">
        <v>10.11783</v>
      </c>
      <c r="AY433">
        <v>4.4674589999999998</v>
      </c>
      <c r="AZ433">
        <v>-1.151383</v>
      </c>
      <c r="BA433">
        <v>-2.6107849999999999</v>
      </c>
      <c r="BB433">
        <v>0.88842279999999996</v>
      </c>
      <c r="BC433">
        <v>0.93966349999999998</v>
      </c>
      <c r="BD433">
        <v>1.027855</v>
      </c>
      <c r="BE433">
        <v>1.7087460000000001</v>
      </c>
      <c r="BF433">
        <v>1.3162149999999999</v>
      </c>
      <c r="BG433">
        <v>0.82633069999999997</v>
      </c>
      <c r="BH433">
        <v>0.14750479999999999</v>
      </c>
      <c r="BI433">
        <v>-1.3527450000000001</v>
      </c>
      <c r="BJ433">
        <v>-1.3803589999999999</v>
      </c>
      <c r="BK433">
        <v>-2.5172629999999998</v>
      </c>
      <c r="BL433">
        <v>-2.4955639999999999</v>
      </c>
      <c r="BM433">
        <v>-1.346041</v>
      </c>
      <c r="BN433">
        <v>4.8783440000000002</v>
      </c>
      <c r="BO433">
        <v>15.53307</v>
      </c>
      <c r="BP433">
        <v>16.645530000000001</v>
      </c>
      <c r="BQ433">
        <v>15.441660000000001</v>
      </c>
      <c r="BR433">
        <v>14.80128</v>
      </c>
      <c r="BS433">
        <v>14.612360000000001</v>
      </c>
      <c r="BT433">
        <v>12.19537</v>
      </c>
      <c r="BU433">
        <v>11.85979</v>
      </c>
      <c r="BV433">
        <v>12.81359</v>
      </c>
      <c r="BW433">
        <v>7.4523599999999997</v>
      </c>
      <c r="BX433">
        <v>2.0654189999999999</v>
      </c>
      <c r="BY433">
        <v>0.50509789999999999</v>
      </c>
      <c r="BZ433">
        <v>1.924688</v>
      </c>
      <c r="CA433">
        <v>1.878061</v>
      </c>
      <c r="CB433">
        <v>1.8286180000000001</v>
      </c>
      <c r="CC433">
        <v>2.5547819999999999</v>
      </c>
      <c r="CD433">
        <v>2.0965180000000001</v>
      </c>
      <c r="CE433">
        <v>1.6760699999999999</v>
      </c>
      <c r="CF433">
        <v>0.98958409999999997</v>
      </c>
      <c r="CG433">
        <v>-0.52721280000000004</v>
      </c>
      <c r="CH433">
        <v>-0.48048059999999998</v>
      </c>
      <c r="CI433">
        <v>-1.5379370000000001</v>
      </c>
      <c r="CJ433">
        <v>-1.242078</v>
      </c>
      <c r="CK433">
        <v>-0.15157329999999999</v>
      </c>
      <c r="CL433">
        <v>6.3773540000000004</v>
      </c>
      <c r="CM433">
        <v>17.466950000000001</v>
      </c>
      <c r="CN433">
        <v>18.668240000000001</v>
      </c>
      <c r="CO433">
        <v>17.21275</v>
      </c>
      <c r="CP433">
        <v>16.441870000000002</v>
      </c>
      <c r="CQ433">
        <v>16.297899999999998</v>
      </c>
      <c r="CR433">
        <v>13.95275</v>
      </c>
      <c r="CS433">
        <v>13.6988</v>
      </c>
      <c r="CT433">
        <v>14.68066</v>
      </c>
      <c r="CU433">
        <v>9.5196930000000002</v>
      </c>
      <c r="CV433">
        <v>4.2933659999999998</v>
      </c>
      <c r="CW433">
        <v>2.6631490000000002</v>
      </c>
      <c r="CX433">
        <v>2.9609519999999998</v>
      </c>
      <c r="CY433">
        <v>2.8164579999999999</v>
      </c>
      <c r="CZ433">
        <v>2.629381</v>
      </c>
      <c r="DA433">
        <v>3.400817</v>
      </c>
      <c r="DB433">
        <v>2.8768199999999999</v>
      </c>
      <c r="DC433">
        <v>2.5258090000000002</v>
      </c>
      <c r="DD433">
        <v>1.831663</v>
      </c>
      <c r="DE433">
        <v>0.29831970000000002</v>
      </c>
      <c r="DF433">
        <v>0.41939789999999999</v>
      </c>
      <c r="DG433">
        <v>-0.55861190000000005</v>
      </c>
      <c r="DH433">
        <v>1.14085E-2</v>
      </c>
      <c r="DI433">
        <v>1.0428949999999999</v>
      </c>
      <c r="DJ433">
        <v>7.8763639999999997</v>
      </c>
      <c r="DK433">
        <v>19.400829999999999</v>
      </c>
      <c r="DL433">
        <v>20.690950000000001</v>
      </c>
      <c r="DM433">
        <v>18.983840000000001</v>
      </c>
      <c r="DN433">
        <v>18.082450000000001</v>
      </c>
      <c r="DO433">
        <v>17.983440000000002</v>
      </c>
      <c r="DP433">
        <v>15.71012</v>
      </c>
      <c r="DQ433">
        <v>15.53782</v>
      </c>
      <c r="DR433">
        <v>16.547740000000001</v>
      </c>
      <c r="DS433">
        <v>11.58703</v>
      </c>
      <c r="DT433">
        <v>6.5213130000000001</v>
      </c>
      <c r="DU433">
        <v>4.8212000000000002</v>
      </c>
      <c r="DV433">
        <v>4.4571540000000001</v>
      </c>
      <c r="DW433">
        <v>4.1713550000000001</v>
      </c>
      <c r="DX433">
        <v>3.7855560000000001</v>
      </c>
      <c r="DY433">
        <v>4.622357</v>
      </c>
      <c r="DZ433">
        <v>4.0034530000000004</v>
      </c>
      <c r="EA433">
        <v>3.7526980000000001</v>
      </c>
      <c r="EB433">
        <v>3.0474920000000001</v>
      </c>
      <c r="EC433">
        <v>1.4902580000000001</v>
      </c>
      <c r="ED433">
        <v>1.71868</v>
      </c>
      <c r="EE433">
        <v>0.85537850000000004</v>
      </c>
      <c r="EF433">
        <v>1.8212429999999999</v>
      </c>
      <c r="EG433">
        <v>2.7675169999999998</v>
      </c>
      <c r="EH433">
        <v>10.040699999999999</v>
      </c>
      <c r="EI433">
        <v>22.193049999999999</v>
      </c>
      <c r="EJ433">
        <v>23.611419999999999</v>
      </c>
      <c r="EK433">
        <v>21.54102</v>
      </c>
      <c r="EL433">
        <v>20.4512</v>
      </c>
      <c r="EM433">
        <v>20.417090000000002</v>
      </c>
      <c r="EN433">
        <v>18.247499999999999</v>
      </c>
      <c r="EO433">
        <v>18.193069999999999</v>
      </c>
      <c r="EP433">
        <v>19.243500000000001</v>
      </c>
      <c r="EQ433">
        <v>14.57193</v>
      </c>
      <c r="ER433">
        <v>9.7381150000000005</v>
      </c>
      <c r="ES433">
        <v>7.9370830000000003</v>
      </c>
      <c r="ET433">
        <v>72.522819999999996</v>
      </c>
      <c r="EU433">
        <v>70.935599999999994</v>
      </c>
      <c r="EV433">
        <v>69.556079999999994</v>
      </c>
      <c r="EW433">
        <v>68.359560000000002</v>
      </c>
      <c r="EX433">
        <v>67.526679999999999</v>
      </c>
      <c r="EY433">
        <v>66.763300000000001</v>
      </c>
      <c r="EZ433">
        <v>66.702089999999998</v>
      </c>
      <c r="FA433">
        <v>68.295230000000004</v>
      </c>
      <c r="FB433">
        <v>72.336839999999995</v>
      </c>
      <c r="FC433">
        <v>76.869020000000006</v>
      </c>
      <c r="FD433">
        <v>81.318870000000004</v>
      </c>
      <c r="FE433">
        <v>85.104230000000001</v>
      </c>
      <c r="FF433">
        <v>87.67792</v>
      </c>
      <c r="FG433">
        <v>89.626329999999996</v>
      </c>
      <c r="FH433">
        <v>90.707999999999998</v>
      </c>
      <c r="FI433">
        <v>91.207030000000003</v>
      </c>
      <c r="FJ433">
        <v>91.059229999999999</v>
      </c>
      <c r="FK433">
        <v>89.770110000000003</v>
      </c>
      <c r="FL433">
        <v>87.232810000000001</v>
      </c>
      <c r="FM433">
        <v>83.591130000000007</v>
      </c>
      <c r="FN433">
        <v>80.086209999999994</v>
      </c>
      <c r="FO433">
        <v>77.679990000000004</v>
      </c>
      <c r="FP433">
        <v>75.611930000000001</v>
      </c>
      <c r="FQ433">
        <v>74.069760000000002</v>
      </c>
      <c r="FR433">
        <v>1.2460850000000001</v>
      </c>
      <c r="FS433">
        <v>1</v>
      </c>
    </row>
    <row r="434" spans="1:175" x14ac:dyDescent="0.2">
      <c r="A434" t="s">
        <v>196</v>
      </c>
      <c r="B434" t="s">
        <v>203</v>
      </c>
      <c r="C434">
        <v>42167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0</v>
      </c>
      <c r="AX434">
        <v>0</v>
      </c>
      <c r="AY434">
        <v>0</v>
      </c>
      <c r="AZ434">
        <v>0</v>
      </c>
      <c r="BA434">
        <v>0</v>
      </c>
      <c r="BB434">
        <v>0</v>
      </c>
      <c r="BC434">
        <v>0</v>
      </c>
      <c r="BD434">
        <v>0</v>
      </c>
      <c r="BE434">
        <v>0</v>
      </c>
      <c r="BF434">
        <v>0</v>
      </c>
      <c r="BG434">
        <v>0</v>
      </c>
      <c r="BH434">
        <v>0</v>
      </c>
      <c r="BI434">
        <v>0</v>
      </c>
      <c r="BJ434">
        <v>0</v>
      </c>
      <c r="BK434">
        <v>0</v>
      </c>
      <c r="BL434">
        <v>0</v>
      </c>
      <c r="BM434">
        <v>0</v>
      </c>
      <c r="BN434">
        <v>0</v>
      </c>
      <c r="BO434">
        <v>0</v>
      </c>
      <c r="BP434">
        <v>0</v>
      </c>
      <c r="BQ434">
        <v>0</v>
      </c>
      <c r="BR434">
        <v>0</v>
      </c>
      <c r="BS434">
        <v>0</v>
      </c>
      <c r="BT434">
        <v>0</v>
      </c>
      <c r="BU434">
        <v>0</v>
      </c>
      <c r="BV434">
        <v>0</v>
      </c>
      <c r="BW434">
        <v>0</v>
      </c>
      <c r="BX434">
        <v>0</v>
      </c>
      <c r="BY434">
        <v>0</v>
      </c>
      <c r="BZ434">
        <v>0</v>
      </c>
      <c r="CA434">
        <v>0</v>
      </c>
      <c r="CB434">
        <v>0</v>
      </c>
      <c r="CC434">
        <v>0</v>
      </c>
      <c r="CD434">
        <v>0</v>
      </c>
      <c r="CE434">
        <v>0</v>
      </c>
      <c r="CF434">
        <v>0</v>
      </c>
      <c r="CG434">
        <v>0</v>
      </c>
      <c r="CH434">
        <v>0</v>
      </c>
      <c r="CI434">
        <v>0</v>
      </c>
      <c r="CJ434">
        <v>0</v>
      </c>
      <c r="CK434">
        <v>0</v>
      </c>
      <c r="CL434">
        <v>0</v>
      </c>
      <c r="CM434">
        <v>0</v>
      </c>
      <c r="CN434">
        <v>0</v>
      </c>
      <c r="CO434">
        <v>0</v>
      </c>
      <c r="CP434">
        <v>0</v>
      </c>
      <c r="CQ434">
        <v>0</v>
      </c>
      <c r="CR434">
        <v>0</v>
      </c>
      <c r="CS434">
        <v>0</v>
      </c>
      <c r="CT434">
        <v>0</v>
      </c>
      <c r="CU434">
        <v>0</v>
      </c>
      <c r="CV434">
        <v>0</v>
      </c>
      <c r="CW434">
        <v>0</v>
      </c>
      <c r="CX434">
        <v>0</v>
      </c>
      <c r="CY434">
        <v>0</v>
      </c>
      <c r="CZ434">
        <v>0</v>
      </c>
      <c r="DA434">
        <v>0</v>
      </c>
      <c r="DB434">
        <v>0</v>
      </c>
      <c r="DC434">
        <v>0</v>
      </c>
      <c r="DD434">
        <v>0</v>
      </c>
      <c r="DE434">
        <v>0</v>
      </c>
      <c r="DF434">
        <v>0</v>
      </c>
      <c r="DG434">
        <v>0</v>
      </c>
      <c r="DH434">
        <v>0</v>
      </c>
      <c r="DI434">
        <v>0</v>
      </c>
      <c r="DJ434">
        <v>0</v>
      </c>
      <c r="DK434">
        <v>0</v>
      </c>
      <c r="DL434">
        <v>0</v>
      </c>
      <c r="DM434">
        <v>0</v>
      </c>
      <c r="DN434">
        <v>0</v>
      </c>
      <c r="DO434">
        <v>0</v>
      </c>
      <c r="DP434">
        <v>0</v>
      </c>
      <c r="DQ434">
        <v>0</v>
      </c>
      <c r="DR434">
        <v>0</v>
      </c>
      <c r="DS434">
        <v>0</v>
      </c>
      <c r="DT434">
        <v>0</v>
      </c>
      <c r="DU434">
        <v>0</v>
      </c>
      <c r="DV434">
        <v>0</v>
      </c>
      <c r="DW434">
        <v>0</v>
      </c>
      <c r="DX434">
        <v>0</v>
      </c>
      <c r="DY434">
        <v>0</v>
      </c>
      <c r="DZ434">
        <v>0</v>
      </c>
      <c r="EA434">
        <v>0</v>
      </c>
      <c r="EB434">
        <v>0</v>
      </c>
      <c r="EC434">
        <v>0</v>
      </c>
      <c r="ED434">
        <v>0</v>
      </c>
      <c r="EE434">
        <v>0</v>
      </c>
      <c r="EF434">
        <v>0</v>
      </c>
      <c r="EG434">
        <v>0</v>
      </c>
      <c r="EH434">
        <v>0</v>
      </c>
      <c r="EI434">
        <v>0</v>
      </c>
      <c r="EJ434">
        <v>0</v>
      </c>
      <c r="EK434">
        <v>0</v>
      </c>
      <c r="EL434">
        <v>0</v>
      </c>
      <c r="EM434">
        <v>0</v>
      </c>
      <c r="EN434">
        <v>0</v>
      </c>
      <c r="EO434">
        <v>0</v>
      </c>
      <c r="EP434">
        <v>0</v>
      </c>
      <c r="EQ434">
        <v>0</v>
      </c>
      <c r="ER434">
        <v>0</v>
      </c>
      <c r="ES434">
        <v>0</v>
      </c>
      <c r="ET434">
        <v>0</v>
      </c>
      <c r="EU434">
        <v>0</v>
      </c>
      <c r="EV434">
        <v>0</v>
      </c>
      <c r="EW434">
        <v>0</v>
      </c>
      <c r="EX434">
        <v>0</v>
      </c>
      <c r="EY434">
        <v>0</v>
      </c>
      <c r="EZ434">
        <v>0</v>
      </c>
      <c r="FA434">
        <v>0</v>
      </c>
      <c r="FB434">
        <v>0</v>
      </c>
      <c r="FC434">
        <v>0</v>
      </c>
      <c r="FD434">
        <v>0</v>
      </c>
      <c r="FE434">
        <v>0</v>
      </c>
      <c r="FF434">
        <v>0</v>
      </c>
      <c r="FG434">
        <v>0</v>
      </c>
      <c r="FH434">
        <v>0</v>
      </c>
      <c r="FI434">
        <v>0</v>
      </c>
      <c r="FJ434">
        <v>0</v>
      </c>
      <c r="FK434">
        <v>0</v>
      </c>
      <c r="FL434">
        <v>0</v>
      </c>
      <c r="FM434">
        <v>0</v>
      </c>
      <c r="FN434">
        <v>0</v>
      </c>
      <c r="FO434">
        <v>0</v>
      </c>
      <c r="FP434">
        <v>0</v>
      </c>
      <c r="FQ434">
        <v>0</v>
      </c>
      <c r="FR434">
        <v>0</v>
      </c>
      <c r="FS434">
        <v>0</v>
      </c>
    </row>
    <row r="435" spans="1:175" x14ac:dyDescent="0.2">
      <c r="A435" t="s">
        <v>196</v>
      </c>
      <c r="B435" t="s">
        <v>203</v>
      </c>
      <c r="C435">
        <v>42180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0</v>
      </c>
      <c r="AT435">
        <v>0</v>
      </c>
      <c r="AU435">
        <v>0</v>
      </c>
      <c r="AV435">
        <v>0</v>
      </c>
      <c r="AW435">
        <v>0</v>
      </c>
      <c r="AX435">
        <v>0</v>
      </c>
      <c r="AY435">
        <v>0</v>
      </c>
      <c r="AZ435">
        <v>0</v>
      </c>
      <c r="BA435">
        <v>0</v>
      </c>
      <c r="BB435">
        <v>0</v>
      </c>
      <c r="BC435">
        <v>0</v>
      </c>
      <c r="BD435">
        <v>0</v>
      </c>
      <c r="BE435">
        <v>0</v>
      </c>
      <c r="BF435">
        <v>0</v>
      </c>
      <c r="BG435">
        <v>0</v>
      </c>
      <c r="BH435">
        <v>0</v>
      </c>
      <c r="BI435">
        <v>0</v>
      </c>
      <c r="BJ435">
        <v>0</v>
      </c>
      <c r="BK435">
        <v>0</v>
      </c>
      <c r="BL435">
        <v>0</v>
      </c>
      <c r="BM435">
        <v>0</v>
      </c>
      <c r="BN435">
        <v>0</v>
      </c>
      <c r="BO435">
        <v>0</v>
      </c>
      <c r="BP435">
        <v>0</v>
      </c>
      <c r="BQ435">
        <v>0</v>
      </c>
      <c r="BR435">
        <v>0</v>
      </c>
      <c r="BS435">
        <v>0</v>
      </c>
      <c r="BT435">
        <v>0</v>
      </c>
      <c r="BU435">
        <v>0</v>
      </c>
      <c r="BV435">
        <v>0</v>
      </c>
      <c r="BW435">
        <v>0</v>
      </c>
      <c r="BX435">
        <v>0</v>
      </c>
      <c r="BY435">
        <v>0</v>
      </c>
      <c r="BZ435">
        <v>0</v>
      </c>
      <c r="CA435">
        <v>0</v>
      </c>
      <c r="CB435">
        <v>0</v>
      </c>
      <c r="CC435">
        <v>0</v>
      </c>
      <c r="CD435">
        <v>0</v>
      </c>
      <c r="CE435">
        <v>0</v>
      </c>
      <c r="CF435">
        <v>0</v>
      </c>
      <c r="CG435">
        <v>0</v>
      </c>
      <c r="CH435">
        <v>0</v>
      </c>
      <c r="CI435">
        <v>0</v>
      </c>
      <c r="CJ435">
        <v>0</v>
      </c>
      <c r="CK435">
        <v>0</v>
      </c>
      <c r="CL435">
        <v>0</v>
      </c>
      <c r="CM435">
        <v>0</v>
      </c>
      <c r="CN435">
        <v>0</v>
      </c>
      <c r="CO435">
        <v>0</v>
      </c>
      <c r="CP435">
        <v>0</v>
      </c>
      <c r="CQ435">
        <v>0</v>
      </c>
      <c r="CR435">
        <v>0</v>
      </c>
      <c r="CS435">
        <v>0</v>
      </c>
      <c r="CT435">
        <v>0</v>
      </c>
      <c r="CU435">
        <v>0</v>
      </c>
      <c r="CV435">
        <v>0</v>
      </c>
      <c r="CW435">
        <v>0</v>
      </c>
      <c r="CX435">
        <v>0</v>
      </c>
      <c r="CY435">
        <v>0</v>
      </c>
      <c r="CZ435">
        <v>0</v>
      </c>
      <c r="DA435">
        <v>0</v>
      </c>
      <c r="DB435">
        <v>0</v>
      </c>
      <c r="DC435">
        <v>0</v>
      </c>
      <c r="DD435">
        <v>0</v>
      </c>
      <c r="DE435">
        <v>0</v>
      </c>
      <c r="DF435">
        <v>0</v>
      </c>
      <c r="DG435">
        <v>0</v>
      </c>
      <c r="DH435">
        <v>0</v>
      </c>
      <c r="DI435">
        <v>0</v>
      </c>
      <c r="DJ435">
        <v>0</v>
      </c>
      <c r="DK435">
        <v>0</v>
      </c>
      <c r="DL435">
        <v>0</v>
      </c>
      <c r="DM435">
        <v>0</v>
      </c>
      <c r="DN435">
        <v>0</v>
      </c>
      <c r="DO435">
        <v>0</v>
      </c>
      <c r="DP435">
        <v>0</v>
      </c>
      <c r="DQ435">
        <v>0</v>
      </c>
      <c r="DR435">
        <v>0</v>
      </c>
      <c r="DS435">
        <v>0</v>
      </c>
      <c r="DT435">
        <v>0</v>
      </c>
      <c r="DU435">
        <v>0</v>
      </c>
      <c r="DV435">
        <v>0</v>
      </c>
      <c r="DW435">
        <v>0</v>
      </c>
      <c r="DX435">
        <v>0</v>
      </c>
      <c r="DY435">
        <v>0</v>
      </c>
      <c r="DZ435">
        <v>0</v>
      </c>
      <c r="EA435">
        <v>0</v>
      </c>
      <c r="EB435">
        <v>0</v>
      </c>
      <c r="EC435">
        <v>0</v>
      </c>
      <c r="ED435">
        <v>0</v>
      </c>
      <c r="EE435">
        <v>0</v>
      </c>
      <c r="EF435">
        <v>0</v>
      </c>
      <c r="EG435">
        <v>0</v>
      </c>
      <c r="EH435">
        <v>0</v>
      </c>
      <c r="EI435">
        <v>0</v>
      </c>
      <c r="EJ435">
        <v>0</v>
      </c>
      <c r="EK435">
        <v>0</v>
      </c>
      <c r="EL435">
        <v>0</v>
      </c>
      <c r="EM435">
        <v>0</v>
      </c>
      <c r="EN435">
        <v>0</v>
      </c>
      <c r="EO435">
        <v>0</v>
      </c>
      <c r="EP435">
        <v>0</v>
      </c>
      <c r="EQ435">
        <v>0</v>
      </c>
      <c r="ER435">
        <v>0</v>
      </c>
      <c r="ES435">
        <v>0</v>
      </c>
      <c r="ET435">
        <v>0</v>
      </c>
      <c r="EU435">
        <v>0</v>
      </c>
      <c r="EV435">
        <v>0</v>
      </c>
      <c r="EW435">
        <v>0</v>
      </c>
      <c r="EX435">
        <v>0</v>
      </c>
      <c r="EY435">
        <v>0</v>
      </c>
      <c r="EZ435">
        <v>0</v>
      </c>
      <c r="FA435">
        <v>0</v>
      </c>
      <c r="FB435">
        <v>0</v>
      </c>
      <c r="FC435">
        <v>0</v>
      </c>
      <c r="FD435">
        <v>0</v>
      </c>
      <c r="FE435">
        <v>0</v>
      </c>
      <c r="FF435">
        <v>0</v>
      </c>
      <c r="FG435">
        <v>0</v>
      </c>
      <c r="FH435">
        <v>0</v>
      </c>
      <c r="FI435">
        <v>0</v>
      </c>
      <c r="FJ435">
        <v>0</v>
      </c>
      <c r="FK435">
        <v>0</v>
      </c>
      <c r="FL435">
        <v>0</v>
      </c>
      <c r="FM435">
        <v>0</v>
      </c>
      <c r="FN435">
        <v>0</v>
      </c>
      <c r="FO435">
        <v>0</v>
      </c>
      <c r="FP435">
        <v>0</v>
      </c>
      <c r="FQ435">
        <v>0</v>
      </c>
      <c r="FR435">
        <v>0</v>
      </c>
      <c r="FS435">
        <v>0</v>
      </c>
    </row>
    <row r="436" spans="1:175" x14ac:dyDescent="0.2">
      <c r="A436" t="s">
        <v>196</v>
      </c>
      <c r="B436" t="s">
        <v>203</v>
      </c>
      <c r="C436">
        <v>42181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  <c r="AS436">
        <v>0</v>
      </c>
      <c r="AT436">
        <v>0</v>
      </c>
      <c r="AU436">
        <v>0</v>
      </c>
      <c r="AV436">
        <v>0</v>
      </c>
      <c r="AW436">
        <v>0</v>
      </c>
      <c r="AX436">
        <v>0</v>
      </c>
      <c r="AY436">
        <v>0</v>
      </c>
      <c r="AZ436">
        <v>0</v>
      </c>
      <c r="BA436">
        <v>0</v>
      </c>
      <c r="BB436">
        <v>0</v>
      </c>
      <c r="BC436">
        <v>0</v>
      </c>
      <c r="BD436">
        <v>0</v>
      </c>
      <c r="BE436">
        <v>0</v>
      </c>
      <c r="BF436">
        <v>0</v>
      </c>
      <c r="BG436">
        <v>0</v>
      </c>
      <c r="BH436">
        <v>0</v>
      </c>
      <c r="BI436">
        <v>0</v>
      </c>
      <c r="BJ436">
        <v>0</v>
      </c>
      <c r="BK436">
        <v>0</v>
      </c>
      <c r="BL436">
        <v>0</v>
      </c>
      <c r="BM436">
        <v>0</v>
      </c>
      <c r="BN436">
        <v>0</v>
      </c>
      <c r="BO436">
        <v>0</v>
      </c>
      <c r="BP436">
        <v>0</v>
      </c>
      <c r="BQ436">
        <v>0</v>
      </c>
      <c r="BR436">
        <v>0</v>
      </c>
      <c r="BS436">
        <v>0</v>
      </c>
      <c r="BT436">
        <v>0</v>
      </c>
      <c r="BU436">
        <v>0</v>
      </c>
      <c r="BV436">
        <v>0</v>
      </c>
      <c r="BW436">
        <v>0</v>
      </c>
      <c r="BX436">
        <v>0</v>
      </c>
      <c r="BY436">
        <v>0</v>
      </c>
      <c r="BZ436">
        <v>0</v>
      </c>
      <c r="CA436">
        <v>0</v>
      </c>
      <c r="CB436">
        <v>0</v>
      </c>
      <c r="CC436">
        <v>0</v>
      </c>
      <c r="CD436">
        <v>0</v>
      </c>
      <c r="CE436">
        <v>0</v>
      </c>
      <c r="CF436">
        <v>0</v>
      </c>
      <c r="CG436">
        <v>0</v>
      </c>
      <c r="CH436">
        <v>0</v>
      </c>
      <c r="CI436">
        <v>0</v>
      </c>
      <c r="CJ436">
        <v>0</v>
      </c>
      <c r="CK436">
        <v>0</v>
      </c>
      <c r="CL436">
        <v>0</v>
      </c>
      <c r="CM436">
        <v>0</v>
      </c>
      <c r="CN436">
        <v>0</v>
      </c>
      <c r="CO436">
        <v>0</v>
      </c>
      <c r="CP436">
        <v>0</v>
      </c>
      <c r="CQ436">
        <v>0</v>
      </c>
      <c r="CR436">
        <v>0</v>
      </c>
      <c r="CS436">
        <v>0</v>
      </c>
      <c r="CT436">
        <v>0</v>
      </c>
      <c r="CU436">
        <v>0</v>
      </c>
      <c r="CV436">
        <v>0</v>
      </c>
      <c r="CW436">
        <v>0</v>
      </c>
      <c r="CX436">
        <v>0</v>
      </c>
      <c r="CY436">
        <v>0</v>
      </c>
      <c r="CZ436">
        <v>0</v>
      </c>
      <c r="DA436">
        <v>0</v>
      </c>
      <c r="DB436">
        <v>0</v>
      </c>
      <c r="DC436">
        <v>0</v>
      </c>
      <c r="DD436">
        <v>0</v>
      </c>
      <c r="DE436">
        <v>0</v>
      </c>
      <c r="DF436">
        <v>0</v>
      </c>
      <c r="DG436">
        <v>0</v>
      </c>
      <c r="DH436">
        <v>0</v>
      </c>
      <c r="DI436">
        <v>0</v>
      </c>
      <c r="DJ436">
        <v>0</v>
      </c>
      <c r="DK436">
        <v>0</v>
      </c>
      <c r="DL436">
        <v>0</v>
      </c>
      <c r="DM436">
        <v>0</v>
      </c>
      <c r="DN436">
        <v>0</v>
      </c>
      <c r="DO436">
        <v>0</v>
      </c>
      <c r="DP436">
        <v>0</v>
      </c>
      <c r="DQ436">
        <v>0</v>
      </c>
      <c r="DR436">
        <v>0</v>
      </c>
      <c r="DS436">
        <v>0</v>
      </c>
      <c r="DT436">
        <v>0</v>
      </c>
      <c r="DU436">
        <v>0</v>
      </c>
      <c r="DV436">
        <v>0</v>
      </c>
      <c r="DW436">
        <v>0</v>
      </c>
      <c r="DX436">
        <v>0</v>
      </c>
      <c r="DY436">
        <v>0</v>
      </c>
      <c r="DZ436">
        <v>0</v>
      </c>
      <c r="EA436">
        <v>0</v>
      </c>
      <c r="EB436">
        <v>0</v>
      </c>
      <c r="EC436">
        <v>0</v>
      </c>
      <c r="ED436">
        <v>0</v>
      </c>
      <c r="EE436">
        <v>0</v>
      </c>
      <c r="EF436">
        <v>0</v>
      </c>
      <c r="EG436">
        <v>0</v>
      </c>
      <c r="EH436">
        <v>0</v>
      </c>
      <c r="EI436">
        <v>0</v>
      </c>
      <c r="EJ436">
        <v>0</v>
      </c>
      <c r="EK436">
        <v>0</v>
      </c>
      <c r="EL436">
        <v>0</v>
      </c>
      <c r="EM436">
        <v>0</v>
      </c>
      <c r="EN436">
        <v>0</v>
      </c>
      <c r="EO436">
        <v>0</v>
      </c>
      <c r="EP436">
        <v>0</v>
      </c>
      <c r="EQ436">
        <v>0</v>
      </c>
      <c r="ER436">
        <v>0</v>
      </c>
      <c r="ES436">
        <v>0</v>
      </c>
      <c r="ET436">
        <v>0</v>
      </c>
      <c r="EU436">
        <v>0</v>
      </c>
      <c r="EV436">
        <v>0</v>
      </c>
      <c r="EW436">
        <v>0</v>
      </c>
      <c r="EX436">
        <v>0</v>
      </c>
      <c r="EY436">
        <v>0</v>
      </c>
      <c r="EZ436">
        <v>0</v>
      </c>
      <c r="FA436">
        <v>0</v>
      </c>
      <c r="FB436">
        <v>0</v>
      </c>
      <c r="FC436">
        <v>0</v>
      </c>
      <c r="FD436">
        <v>0</v>
      </c>
      <c r="FE436">
        <v>0</v>
      </c>
      <c r="FF436">
        <v>0</v>
      </c>
      <c r="FG436">
        <v>0</v>
      </c>
      <c r="FH436">
        <v>0</v>
      </c>
      <c r="FI436">
        <v>0</v>
      </c>
      <c r="FJ436">
        <v>0</v>
      </c>
      <c r="FK436">
        <v>0</v>
      </c>
      <c r="FL436">
        <v>0</v>
      </c>
      <c r="FM436">
        <v>0</v>
      </c>
      <c r="FN436">
        <v>0</v>
      </c>
      <c r="FO436">
        <v>0</v>
      </c>
      <c r="FP436">
        <v>0</v>
      </c>
      <c r="FQ436">
        <v>0</v>
      </c>
      <c r="FR436">
        <v>0</v>
      </c>
      <c r="FS436">
        <v>0</v>
      </c>
    </row>
    <row r="437" spans="1:175" x14ac:dyDescent="0.2">
      <c r="A437" t="s">
        <v>196</v>
      </c>
      <c r="B437" t="s">
        <v>203</v>
      </c>
      <c r="C437">
        <v>42185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  <c r="AS437">
        <v>0</v>
      </c>
      <c r="AT437">
        <v>0</v>
      </c>
      <c r="AU437">
        <v>0</v>
      </c>
      <c r="AV437">
        <v>0</v>
      </c>
      <c r="AW437">
        <v>0</v>
      </c>
      <c r="AX437">
        <v>0</v>
      </c>
      <c r="AY437">
        <v>0</v>
      </c>
      <c r="AZ437">
        <v>0</v>
      </c>
      <c r="BA437">
        <v>0</v>
      </c>
      <c r="BB437">
        <v>0</v>
      </c>
      <c r="BC437">
        <v>0</v>
      </c>
      <c r="BD437">
        <v>0</v>
      </c>
      <c r="BE437">
        <v>0</v>
      </c>
      <c r="BF437">
        <v>0</v>
      </c>
      <c r="BG437">
        <v>0</v>
      </c>
      <c r="BH437">
        <v>0</v>
      </c>
      <c r="BI437">
        <v>0</v>
      </c>
      <c r="BJ437">
        <v>0</v>
      </c>
      <c r="BK437">
        <v>0</v>
      </c>
      <c r="BL437">
        <v>0</v>
      </c>
      <c r="BM437">
        <v>0</v>
      </c>
      <c r="BN437">
        <v>0</v>
      </c>
      <c r="BO437">
        <v>0</v>
      </c>
      <c r="BP437">
        <v>0</v>
      </c>
      <c r="BQ437">
        <v>0</v>
      </c>
      <c r="BR437">
        <v>0</v>
      </c>
      <c r="BS437">
        <v>0</v>
      </c>
      <c r="BT437">
        <v>0</v>
      </c>
      <c r="BU437">
        <v>0</v>
      </c>
      <c r="BV437">
        <v>0</v>
      </c>
      <c r="BW437">
        <v>0</v>
      </c>
      <c r="BX437">
        <v>0</v>
      </c>
      <c r="BY437">
        <v>0</v>
      </c>
      <c r="BZ437">
        <v>0</v>
      </c>
      <c r="CA437">
        <v>0</v>
      </c>
      <c r="CB437">
        <v>0</v>
      </c>
      <c r="CC437">
        <v>0</v>
      </c>
      <c r="CD437">
        <v>0</v>
      </c>
      <c r="CE437">
        <v>0</v>
      </c>
      <c r="CF437">
        <v>0</v>
      </c>
      <c r="CG437">
        <v>0</v>
      </c>
      <c r="CH437">
        <v>0</v>
      </c>
      <c r="CI437">
        <v>0</v>
      </c>
      <c r="CJ437">
        <v>0</v>
      </c>
      <c r="CK437">
        <v>0</v>
      </c>
      <c r="CL437">
        <v>0</v>
      </c>
      <c r="CM437">
        <v>0</v>
      </c>
      <c r="CN437">
        <v>0</v>
      </c>
      <c r="CO437">
        <v>0</v>
      </c>
      <c r="CP437">
        <v>0</v>
      </c>
      <c r="CQ437">
        <v>0</v>
      </c>
      <c r="CR437">
        <v>0</v>
      </c>
      <c r="CS437">
        <v>0</v>
      </c>
      <c r="CT437">
        <v>0</v>
      </c>
      <c r="CU437">
        <v>0</v>
      </c>
      <c r="CV437">
        <v>0</v>
      </c>
      <c r="CW437">
        <v>0</v>
      </c>
      <c r="CX437">
        <v>0</v>
      </c>
      <c r="CY437">
        <v>0</v>
      </c>
      <c r="CZ437">
        <v>0</v>
      </c>
      <c r="DA437">
        <v>0</v>
      </c>
      <c r="DB437">
        <v>0</v>
      </c>
      <c r="DC437">
        <v>0</v>
      </c>
      <c r="DD437">
        <v>0</v>
      </c>
      <c r="DE437">
        <v>0</v>
      </c>
      <c r="DF437">
        <v>0</v>
      </c>
      <c r="DG437">
        <v>0</v>
      </c>
      <c r="DH437">
        <v>0</v>
      </c>
      <c r="DI437">
        <v>0</v>
      </c>
      <c r="DJ437">
        <v>0</v>
      </c>
      <c r="DK437">
        <v>0</v>
      </c>
      <c r="DL437">
        <v>0</v>
      </c>
      <c r="DM437">
        <v>0</v>
      </c>
      <c r="DN437">
        <v>0</v>
      </c>
      <c r="DO437">
        <v>0</v>
      </c>
      <c r="DP437">
        <v>0</v>
      </c>
      <c r="DQ437">
        <v>0</v>
      </c>
      <c r="DR437">
        <v>0</v>
      </c>
      <c r="DS437">
        <v>0</v>
      </c>
      <c r="DT437">
        <v>0</v>
      </c>
      <c r="DU437">
        <v>0</v>
      </c>
      <c r="DV437">
        <v>0</v>
      </c>
      <c r="DW437">
        <v>0</v>
      </c>
      <c r="DX437">
        <v>0</v>
      </c>
      <c r="DY437">
        <v>0</v>
      </c>
      <c r="DZ437">
        <v>0</v>
      </c>
      <c r="EA437">
        <v>0</v>
      </c>
      <c r="EB437">
        <v>0</v>
      </c>
      <c r="EC437">
        <v>0</v>
      </c>
      <c r="ED437">
        <v>0</v>
      </c>
      <c r="EE437">
        <v>0</v>
      </c>
      <c r="EF437">
        <v>0</v>
      </c>
      <c r="EG437">
        <v>0</v>
      </c>
      <c r="EH437">
        <v>0</v>
      </c>
      <c r="EI437">
        <v>0</v>
      </c>
      <c r="EJ437">
        <v>0</v>
      </c>
      <c r="EK437">
        <v>0</v>
      </c>
      <c r="EL437">
        <v>0</v>
      </c>
      <c r="EM437">
        <v>0</v>
      </c>
      <c r="EN437">
        <v>0</v>
      </c>
      <c r="EO437">
        <v>0</v>
      </c>
      <c r="EP437">
        <v>0</v>
      </c>
      <c r="EQ437">
        <v>0</v>
      </c>
      <c r="ER437">
        <v>0</v>
      </c>
      <c r="ES437">
        <v>0</v>
      </c>
      <c r="ET437">
        <v>0</v>
      </c>
      <c r="EU437">
        <v>0</v>
      </c>
      <c r="EV437">
        <v>0</v>
      </c>
      <c r="EW437">
        <v>0</v>
      </c>
      <c r="EX437">
        <v>0</v>
      </c>
      <c r="EY437">
        <v>0</v>
      </c>
      <c r="EZ437">
        <v>0</v>
      </c>
      <c r="FA437">
        <v>0</v>
      </c>
      <c r="FB437">
        <v>0</v>
      </c>
      <c r="FC437">
        <v>0</v>
      </c>
      <c r="FD437">
        <v>0</v>
      </c>
      <c r="FE437">
        <v>0</v>
      </c>
      <c r="FF437">
        <v>0</v>
      </c>
      <c r="FG437">
        <v>0</v>
      </c>
      <c r="FH437">
        <v>0</v>
      </c>
      <c r="FI437">
        <v>0</v>
      </c>
      <c r="FJ437">
        <v>0</v>
      </c>
      <c r="FK437">
        <v>0</v>
      </c>
      <c r="FL437">
        <v>0</v>
      </c>
      <c r="FM437">
        <v>0</v>
      </c>
      <c r="FN437">
        <v>0</v>
      </c>
      <c r="FO437">
        <v>0</v>
      </c>
      <c r="FP437">
        <v>0</v>
      </c>
      <c r="FQ437">
        <v>0</v>
      </c>
      <c r="FR437">
        <v>0</v>
      </c>
      <c r="FS437">
        <v>0</v>
      </c>
    </row>
    <row r="438" spans="1:175" x14ac:dyDescent="0.2">
      <c r="A438" t="s">
        <v>196</v>
      </c>
      <c r="B438" t="s">
        <v>203</v>
      </c>
      <c r="C438">
        <v>42186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  <c r="AS438">
        <v>0</v>
      </c>
      <c r="AT438">
        <v>0</v>
      </c>
      <c r="AU438">
        <v>0</v>
      </c>
      <c r="AV438">
        <v>0</v>
      </c>
      <c r="AW438">
        <v>0</v>
      </c>
      <c r="AX438">
        <v>0</v>
      </c>
      <c r="AY438">
        <v>0</v>
      </c>
      <c r="AZ438">
        <v>0</v>
      </c>
      <c r="BA438">
        <v>0</v>
      </c>
      <c r="BB438">
        <v>0</v>
      </c>
      <c r="BC438">
        <v>0</v>
      </c>
      <c r="BD438">
        <v>0</v>
      </c>
      <c r="BE438">
        <v>0</v>
      </c>
      <c r="BF438">
        <v>0</v>
      </c>
      <c r="BG438">
        <v>0</v>
      </c>
      <c r="BH438">
        <v>0</v>
      </c>
      <c r="BI438">
        <v>0</v>
      </c>
      <c r="BJ438">
        <v>0</v>
      </c>
      <c r="BK438">
        <v>0</v>
      </c>
      <c r="BL438">
        <v>0</v>
      </c>
      <c r="BM438">
        <v>0</v>
      </c>
      <c r="BN438">
        <v>0</v>
      </c>
      <c r="BO438">
        <v>0</v>
      </c>
      <c r="BP438">
        <v>0</v>
      </c>
      <c r="BQ438">
        <v>0</v>
      </c>
      <c r="BR438">
        <v>0</v>
      </c>
      <c r="BS438">
        <v>0</v>
      </c>
      <c r="BT438">
        <v>0</v>
      </c>
      <c r="BU438">
        <v>0</v>
      </c>
      <c r="BV438">
        <v>0</v>
      </c>
      <c r="BW438">
        <v>0</v>
      </c>
      <c r="BX438">
        <v>0</v>
      </c>
      <c r="BY438">
        <v>0</v>
      </c>
      <c r="BZ438">
        <v>0</v>
      </c>
      <c r="CA438">
        <v>0</v>
      </c>
      <c r="CB438">
        <v>0</v>
      </c>
      <c r="CC438">
        <v>0</v>
      </c>
      <c r="CD438">
        <v>0</v>
      </c>
      <c r="CE438">
        <v>0</v>
      </c>
      <c r="CF438">
        <v>0</v>
      </c>
      <c r="CG438">
        <v>0</v>
      </c>
      <c r="CH438">
        <v>0</v>
      </c>
      <c r="CI438">
        <v>0</v>
      </c>
      <c r="CJ438">
        <v>0</v>
      </c>
      <c r="CK438">
        <v>0</v>
      </c>
      <c r="CL438">
        <v>0</v>
      </c>
      <c r="CM438">
        <v>0</v>
      </c>
      <c r="CN438">
        <v>0</v>
      </c>
      <c r="CO438">
        <v>0</v>
      </c>
      <c r="CP438">
        <v>0</v>
      </c>
      <c r="CQ438">
        <v>0</v>
      </c>
      <c r="CR438">
        <v>0</v>
      </c>
      <c r="CS438">
        <v>0</v>
      </c>
      <c r="CT438">
        <v>0</v>
      </c>
      <c r="CU438">
        <v>0</v>
      </c>
      <c r="CV438">
        <v>0</v>
      </c>
      <c r="CW438">
        <v>0</v>
      </c>
      <c r="CX438">
        <v>0</v>
      </c>
      <c r="CY438">
        <v>0</v>
      </c>
      <c r="CZ438">
        <v>0</v>
      </c>
      <c r="DA438">
        <v>0</v>
      </c>
      <c r="DB438">
        <v>0</v>
      </c>
      <c r="DC438">
        <v>0</v>
      </c>
      <c r="DD438">
        <v>0</v>
      </c>
      <c r="DE438">
        <v>0</v>
      </c>
      <c r="DF438">
        <v>0</v>
      </c>
      <c r="DG438">
        <v>0</v>
      </c>
      <c r="DH438">
        <v>0</v>
      </c>
      <c r="DI438">
        <v>0</v>
      </c>
      <c r="DJ438">
        <v>0</v>
      </c>
      <c r="DK438">
        <v>0</v>
      </c>
      <c r="DL438">
        <v>0</v>
      </c>
      <c r="DM438">
        <v>0</v>
      </c>
      <c r="DN438">
        <v>0</v>
      </c>
      <c r="DO438">
        <v>0</v>
      </c>
      <c r="DP438">
        <v>0</v>
      </c>
      <c r="DQ438">
        <v>0</v>
      </c>
      <c r="DR438">
        <v>0</v>
      </c>
      <c r="DS438">
        <v>0</v>
      </c>
      <c r="DT438">
        <v>0</v>
      </c>
      <c r="DU438">
        <v>0</v>
      </c>
      <c r="DV438">
        <v>0</v>
      </c>
      <c r="DW438">
        <v>0</v>
      </c>
      <c r="DX438">
        <v>0</v>
      </c>
      <c r="DY438">
        <v>0</v>
      </c>
      <c r="DZ438">
        <v>0</v>
      </c>
      <c r="EA438">
        <v>0</v>
      </c>
      <c r="EB438">
        <v>0</v>
      </c>
      <c r="EC438">
        <v>0</v>
      </c>
      <c r="ED438">
        <v>0</v>
      </c>
      <c r="EE438">
        <v>0</v>
      </c>
      <c r="EF438">
        <v>0</v>
      </c>
      <c r="EG438">
        <v>0</v>
      </c>
      <c r="EH438">
        <v>0</v>
      </c>
      <c r="EI438">
        <v>0</v>
      </c>
      <c r="EJ438">
        <v>0</v>
      </c>
      <c r="EK438">
        <v>0</v>
      </c>
      <c r="EL438">
        <v>0</v>
      </c>
      <c r="EM438">
        <v>0</v>
      </c>
      <c r="EN438">
        <v>0</v>
      </c>
      <c r="EO438">
        <v>0</v>
      </c>
      <c r="EP438">
        <v>0</v>
      </c>
      <c r="EQ438">
        <v>0</v>
      </c>
      <c r="ER438">
        <v>0</v>
      </c>
      <c r="ES438">
        <v>0</v>
      </c>
      <c r="ET438">
        <v>0</v>
      </c>
      <c r="EU438">
        <v>0</v>
      </c>
      <c r="EV438">
        <v>0</v>
      </c>
      <c r="EW438">
        <v>0</v>
      </c>
      <c r="EX438">
        <v>0</v>
      </c>
      <c r="EY438">
        <v>0</v>
      </c>
      <c r="EZ438">
        <v>0</v>
      </c>
      <c r="FA438">
        <v>0</v>
      </c>
      <c r="FB438">
        <v>0</v>
      </c>
      <c r="FC438">
        <v>0</v>
      </c>
      <c r="FD438">
        <v>0</v>
      </c>
      <c r="FE438">
        <v>0</v>
      </c>
      <c r="FF438">
        <v>0</v>
      </c>
      <c r="FG438">
        <v>0</v>
      </c>
      <c r="FH438">
        <v>0</v>
      </c>
      <c r="FI438">
        <v>0</v>
      </c>
      <c r="FJ438">
        <v>0</v>
      </c>
      <c r="FK438">
        <v>0</v>
      </c>
      <c r="FL438">
        <v>0</v>
      </c>
      <c r="FM438">
        <v>0</v>
      </c>
      <c r="FN438">
        <v>0</v>
      </c>
      <c r="FO438">
        <v>0</v>
      </c>
      <c r="FP438">
        <v>0</v>
      </c>
      <c r="FQ438">
        <v>0</v>
      </c>
      <c r="FR438">
        <v>0</v>
      </c>
      <c r="FS438">
        <v>0</v>
      </c>
    </row>
    <row r="439" spans="1:175" x14ac:dyDescent="0.2">
      <c r="A439" t="s">
        <v>196</v>
      </c>
      <c r="B439" t="s">
        <v>203</v>
      </c>
      <c r="C439">
        <v>42213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0</v>
      </c>
      <c r="AT439">
        <v>0</v>
      </c>
      <c r="AU439">
        <v>0</v>
      </c>
      <c r="AV439">
        <v>0</v>
      </c>
      <c r="AW439">
        <v>0</v>
      </c>
      <c r="AX439">
        <v>0</v>
      </c>
      <c r="AY439">
        <v>0</v>
      </c>
      <c r="AZ439">
        <v>0</v>
      </c>
      <c r="BA439">
        <v>0</v>
      </c>
      <c r="BB439">
        <v>0</v>
      </c>
      <c r="BC439">
        <v>0</v>
      </c>
      <c r="BD439">
        <v>0</v>
      </c>
      <c r="BE439">
        <v>0</v>
      </c>
      <c r="BF439">
        <v>0</v>
      </c>
      <c r="BG439">
        <v>0</v>
      </c>
      <c r="BH439">
        <v>0</v>
      </c>
      <c r="BI439">
        <v>0</v>
      </c>
      <c r="BJ439">
        <v>0</v>
      </c>
      <c r="BK439">
        <v>0</v>
      </c>
      <c r="BL439">
        <v>0</v>
      </c>
      <c r="BM439">
        <v>0</v>
      </c>
      <c r="BN439">
        <v>0</v>
      </c>
      <c r="BO439">
        <v>0</v>
      </c>
      <c r="BP439">
        <v>0</v>
      </c>
      <c r="BQ439">
        <v>0</v>
      </c>
      <c r="BR439">
        <v>0</v>
      </c>
      <c r="BS439">
        <v>0</v>
      </c>
      <c r="BT439">
        <v>0</v>
      </c>
      <c r="BU439">
        <v>0</v>
      </c>
      <c r="BV439">
        <v>0</v>
      </c>
      <c r="BW439">
        <v>0</v>
      </c>
      <c r="BX439">
        <v>0</v>
      </c>
      <c r="BY439">
        <v>0</v>
      </c>
      <c r="BZ439">
        <v>0</v>
      </c>
      <c r="CA439">
        <v>0</v>
      </c>
      <c r="CB439">
        <v>0</v>
      </c>
      <c r="CC439">
        <v>0</v>
      </c>
      <c r="CD439">
        <v>0</v>
      </c>
      <c r="CE439">
        <v>0</v>
      </c>
      <c r="CF439">
        <v>0</v>
      </c>
      <c r="CG439">
        <v>0</v>
      </c>
      <c r="CH439">
        <v>0</v>
      </c>
      <c r="CI439">
        <v>0</v>
      </c>
      <c r="CJ439">
        <v>0</v>
      </c>
      <c r="CK439">
        <v>0</v>
      </c>
      <c r="CL439">
        <v>0</v>
      </c>
      <c r="CM439">
        <v>0</v>
      </c>
      <c r="CN439">
        <v>0</v>
      </c>
      <c r="CO439">
        <v>0</v>
      </c>
      <c r="CP439">
        <v>0</v>
      </c>
      <c r="CQ439">
        <v>0</v>
      </c>
      <c r="CR439">
        <v>0</v>
      </c>
      <c r="CS439">
        <v>0</v>
      </c>
      <c r="CT439">
        <v>0</v>
      </c>
      <c r="CU439">
        <v>0</v>
      </c>
      <c r="CV439">
        <v>0</v>
      </c>
      <c r="CW439">
        <v>0</v>
      </c>
      <c r="CX439">
        <v>0</v>
      </c>
      <c r="CY439">
        <v>0</v>
      </c>
      <c r="CZ439">
        <v>0</v>
      </c>
      <c r="DA439">
        <v>0</v>
      </c>
      <c r="DB439">
        <v>0</v>
      </c>
      <c r="DC439">
        <v>0</v>
      </c>
      <c r="DD439">
        <v>0</v>
      </c>
      <c r="DE439">
        <v>0</v>
      </c>
      <c r="DF439">
        <v>0</v>
      </c>
      <c r="DG439">
        <v>0</v>
      </c>
      <c r="DH439">
        <v>0</v>
      </c>
      <c r="DI439">
        <v>0</v>
      </c>
      <c r="DJ439">
        <v>0</v>
      </c>
      <c r="DK439">
        <v>0</v>
      </c>
      <c r="DL439">
        <v>0</v>
      </c>
      <c r="DM439">
        <v>0</v>
      </c>
      <c r="DN439">
        <v>0</v>
      </c>
      <c r="DO439">
        <v>0</v>
      </c>
      <c r="DP439">
        <v>0</v>
      </c>
      <c r="DQ439">
        <v>0</v>
      </c>
      <c r="DR439">
        <v>0</v>
      </c>
      <c r="DS439">
        <v>0</v>
      </c>
      <c r="DT439">
        <v>0</v>
      </c>
      <c r="DU439">
        <v>0</v>
      </c>
      <c r="DV439">
        <v>0</v>
      </c>
      <c r="DW439">
        <v>0</v>
      </c>
      <c r="DX439">
        <v>0</v>
      </c>
      <c r="DY439">
        <v>0</v>
      </c>
      <c r="DZ439">
        <v>0</v>
      </c>
      <c r="EA439">
        <v>0</v>
      </c>
      <c r="EB439">
        <v>0</v>
      </c>
      <c r="EC439">
        <v>0</v>
      </c>
      <c r="ED439">
        <v>0</v>
      </c>
      <c r="EE439">
        <v>0</v>
      </c>
      <c r="EF439">
        <v>0</v>
      </c>
      <c r="EG439">
        <v>0</v>
      </c>
      <c r="EH439">
        <v>0</v>
      </c>
      <c r="EI439">
        <v>0</v>
      </c>
      <c r="EJ439">
        <v>0</v>
      </c>
      <c r="EK439">
        <v>0</v>
      </c>
      <c r="EL439">
        <v>0</v>
      </c>
      <c r="EM439">
        <v>0</v>
      </c>
      <c r="EN439">
        <v>0</v>
      </c>
      <c r="EO439">
        <v>0</v>
      </c>
      <c r="EP439">
        <v>0</v>
      </c>
      <c r="EQ439">
        <v>0</v>
      </c>
      <c r="ER439">
        <v>0</v>
      </c>
      <c r="ES439">
        <v>0</v>
      </c>
      <c r="ET439">
        <v>0</v>
      </c>
      <c r="EU439">
        <v>0</v>
      </c>
      <c r="EV439">
        <v>0</v>
      </c>
      <c r="EW439">
        <v>0</v>
      </c>
      <c r="EX439">
        <v>0</v>
      </c>
      <c r="EY439">
        <v>0</v>
      </c>
      <c r="EZ439">
        <v>0</v>
      </c>
      <c r="FA439">
        <v>0</v>
      </c>
      <c r="FB439">
        <v>0</v>
      </c>
      <c r="FC439">
        <v>0</v>
      </c>
      <c r="FD439">
        <v>0</v>
      </c>
      <c r="FE439">
        <v>0</v>
      </c>
      <c r="FF439">
        <v>0</v>
      </c>
      <c r="FG439">
        <v>0</v>
      </c>
      <c r="FH439">
        <v>0</v>
      </c>
      <c r="FI439">
        <v>0</v>
      </c>
      <c r="FJ439">
        <v>0</v>
      </c>
      <c r="FK439">
        <v>0</v>
      </c>
      <c r="FL439">
        <v>0</v>
      </c>
      <c r="FM439">
        <v>0</v>
      </c>
      <c r="FN439">
        <v>0</v>
      </c>
      <c r="FO439">
        <v>0</v>
      </c>
      <c r="FP439">
        <v>0</v>
      </c>
      <c r="FQ439">
        <v>0</v>
      </c>
      <c r="FR439">
        <v>0</v>
      </c>
      <c r="FS439">
        <v>0</v>
      </c>
    </row>
    <row r="440" spans="1:175" x14ac:dyDescent="0.2">
      <c r="A440" t="s">
        <v>196</v>
      </c>
      <c r="B440" t="s">
        <v>203</v>
      </c>
      <c r="C440">
        <v>42214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  <c r="AS440">
        <v>0</v>
      </c>
      <c r="AT440">
        <v>0</v>
      </c>
      <c r="AU440">
        <v>0</v>
      </c>
      <c r="AV440">
        <v>0</v>
      </c>
      <c r="AW440">
        <v>0</v>
      </c>
      <c r="AX440">
        <v>0</v>
      </c>
      <c r="AY440">
        <v>0</v>
      </c>
      <c r="AZ440">
        <v>0</v>
      </c>
      <c r="BA440">
        <v>0</v>
      </c>
      <c r="BB440">
        <v>0</v>
      </c>
      <c r="BC440">
        <v>0</v>
      </c>
      <c r="BD440">
        <v>0</v>
      </c>
      <c r="BE440">
        <v>0</v>
      </c>
      <c r="BF440">
        <v>0</v>
      </c>
      <c r="BG440">
        <v>0</v>
      </c>
      <c r="BH440">
        <v>0</v>
      </c>
      <c r="BI440">
        <v>0</v>
      </c>
      <c r="BJ440">
        <v>0</v>
      </c>
      <c r="BK440">
        <v>0</v>
      </c>
      <c r="BL440">
        <v>0</v>
      </c>
      <c r="BM440">
        <v>0</v>
      </c>
      <c r="BN440">
        <v>0</v>
      </c>
      <c r="BO440">
        <v>0</v>
      </c>
      <c r="BP440">
        <v>0</v>
      </c>
      <c r="BQ440">
        <v>0</v>
      </c>
      <c r="BR440">
        <v>0</v>
      </c>
      <c r="BS440">
        <v>0</v>
      </c>
      <c r="BT440">
        <v>0</v>
      </c>
      <c r="BU440">
        <v>0</v>
      </c>
      <c r="BV440">
        <v>0</v>
      </c>
      <c r="BW440">
        <v>0</v>
      </c>
      <c r="BX440">
        <v>0</v>
      </c>
      <c r="BY440">
        <v>0</v>
      </c>
      <c r="BZ440">
        <v>0</v>
      </c>
      <c r="CA440">
        <v>0</v>
      </c>
      <c r="CB440">
        <v>0</v>
      </c>
      <c r="CC440">
        <v>0</v>
      </c>
      <c r="CD440">
        <v>0</v>
      </c>
      <c r="CE440">
        <v>0</v>
      </c>
      <c r="CF440">
        <v>0</v>
      </c>
      <c r="CG440">
        <v>0</v>
      </c>
      <c r="CH440">
        <v>0</v>
      </c>
      <c r="CI440">
        <v>0</v>
      </c>
      <c r="CJ440">
        <v>0</v>
      </c>
      <c r="CK440">
        <v>0</v>
      </c>
      <c r="CL440">
        <v>0</v>
      </c>
      <c r="CM440">
        <v>0</v>
      </c>
      <c r="CN440">
        <v>0</v>
      </c>
      <c r="CO440">
        <v>0</v>
      </c>
      <c r="CP440">
        <v>0</v>
      </c>
      <c r="CQ440">
        <v>0</v>
      </c>
      <c r="CR440">
        <v>0</v>
      </c>
      <c r="CS440">
        <v>0</v>
      </c>
      <c r="CT440">
        <v>0</v>
      </c>
      <c r="CU440">
        <v>0</v>
      </c>
      <c r="CV440">
        <v>0</v>
      </c>
      <c r="CW440">
        <v>0</v>
      </c>
      <c r="CX440">
        <v>0</v>
      </c>
      <c r="CY440">
        <v>0</v>
      </c>
      <c r="CZ440">
        <v>0</v>
      </c>
      <c r="DA440">
        <v>0</v>
      </c>
      <c r="DB440">
        <v>0</v>
      </c>
      <c r="DC440">
        <v>0</v>
      </c>
      <c r="DD440">
        <v>0</v>
      </c>
      <c r="DE440">
        <v>0</v>
      </c>
      <c r="DF440">
        <v>0</v>
      </c>
      <c r="DG440">
        <v>0</v>
      </c>
      <c r="DH440">
        <v>0</v>
      </c>
      <c r="DI440">
        <v>0</v>
      </c>
      <c r="DJ440">
        <v>0</v>
      </c>
      <c r="DK440">
        <v>0</v>
      </c>
      <c r="DL440">
        <v>0</v>
      </c>
      <c r="DM440">
        <v>0</v>
      </c>
      <c r="DN440">
        <v>0</v>
      </c>
      <c r="DO440">
        <v>0</v>
      </c>
      <c r="DP440">
        <v>0</v>
      </c>
      <c r="DQ440">
        <v>0</v>
      </c>
      <c r="DR440">
        <v>0</v>
      </c>
      <c r="DS440">
        <v>0</v>
      </c>
      <c r="DT440">
        <v>0</v>
      </c>
      <c r="DU440">
        <v>0</v>
      </c>
      <c r="DV440">
        <v>0</v>
      </c>
      <c r="DW440">
        <v>0</v>
      </c>
      <c r="DX440">
        <v>0</v>
      </c>
      <c r="DY440">
        <v>0</v>
      </c>
      <c r="DZ440">
        <v>0</v>
      </c>
      <c r="EA440">
        <v>0</v>
      </c>
      <c r="EB440">
        <v>0</v>
      </c>
      <c r="EC440">
        <v>0</v>
      </c>
      <c r="ED440">
        <v>0</v>
      </c>
      <c r="EE440">
        <v>0</v>
      </c>
      <c r="EF440">
        <v>0</v>
      </c>
      <c r="EG440">
        <v>0</v>
      </c>
      <c r="EH440">
        <v>0</v>
      </c>
      <c r="EI440">
        <v>0</v>
      </c>
      <c r="EJ440">
        <v>0</v>
      </c>
      <c r="EK440">
        <v>0</v>
      </c>
      <c r="EL440">
        <v>0</v>
      </c>
      <c r="EM440">
        <v>0</v>
      </c>
      <c r="EN440">
        <v>0</v>
      </c>
      <c r="EO440">
        <v>0</v>
      </c>
      <c r="EP440">
        <v>0</v>
      </c>
      <c r="EQ440">
        <v>0</v>
      </c>
      <c r="ER440">
        <v>0</v>
      </c>
      <c r="ES440">
        <v>0</v>
      </c>
      <c r="ET440">
        <v>0</v>
      </c>
      <c r="EU440">
        <v>0</v>
      </c>
      <c r="EV440">
        <v>0</v>
      </c>
      <c r="EW440">
        <v>0</v>
      </c>
      <c r="EX440">
        <v>0</v>
      </c>
      <c r="EY440">
        <v>0</v>
      </c>
      <c r="EZ440">
        <v>0</v>
      </c>
      <c r="FA440">
        <v>0</v>
      </c>
      <c r="FB440">
        <v>0</v>
      </c>
      <c r="FC440">
        <v>0</v>
      </c>
      <c r="FD440">
        <v>0</v>
      </c>
      <c r="FE440">
        <v>0</v>
      </c>
      <c r="FF440">
        <v>0</v>
      </c>
      <c r="FG440">
        <v>0</v>
      </c>
      <c r="FH440">
        <v>0</v>
      </c>
      <c r="FI440">
        <v>0</v>
      </c>
      <c r="FJ440">
        <v>0</v>
      </c>
      <c r="FK440">
        <v>0</v>
      </c>
      <c r="FL440">
        <v>0</v>
      </c>
      <c r="FM440">
        <v>0</v>
      </c>
      <c r="FN440">
        <v>0</v>
      </c>
      <c r="FO440">
        <v>0</v>
      </c>
      <c r="FP440">
        <v>0</v>
      </c>
      <c r="FQ440">
        <v>0</v>
      </c>
      <c r="FR440">
        <v>0</v>
      </c>
      <c r="FS440">
        <v>0</v>
      </c>
    </row>
    <row r="441" spans="1:175" x14ac:dyDescent="0.2">
      <c r="A441" t="s">
        <v>196</v>
      </c>
      <c r="B441" t="s">
        <v>203</v>
      </c>
      <c r="C441">
        <v>42233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  <c r="AS441">
        <v>0</v>
      </c>
      <c r="AT441">
        <v>0</v>
      </c>
      <c r="AU441">
        <v>0</v>
      </c>
      <c r="AV441">
        <v>0</v>
      </c>
      <c r="AW441">
        <v>0</v>
      </c>
      <c r="AX441">
        <v>0</v>
      </c>
      <c r="AY441">
        <v>0</v>
      </c>
      <c r="AZ441">
        <v>0</v>
      </c>
      <c r="BA441">
        <v>0</v>
      </c>
      <c r="BB441">
        <v>0</v>
      </c>
      <c r="BC441">
        <v>0</v>
      </c>
      <c r="BD441">
        <v>0</v>
      </c>
      <c r="BE441">
        <v>0</v>
      </c>
      <c r="BF441">
        <v>0</v>
      </c>
      <c r="BG441">
        <v>0</v>
      </c>
      <c r="BH441">
        <v>0</v>
      </c>
      <c r="BI441">
        <v>0</v>
      </c>
      <c r="BJ441">
        <v>0</v>
      </c>
      <c r="BK441">
        <v>0</v>
      </c>
      <c r="BL441">
        <v>0</v>
      </c>
      <c r="BM441">
        <v>0</v>
      </c>
      <c r="BN441">
        <v>0</v>
      </c>
      <c r="BO441">
        <v>0</v>
      </c>
      <c r="BP441">
        <v>0</v>
      </c>
      <c r="BQ441">
        <v>0</v>
      </c>
      <c r="BR441">
        <v>0</v>
      </c>
      <c r="BS441">
        <v>0</v>
      </c>
      <c r="BT441">
        <v>0</v>
      </c>
      <c r="BU441">
        <v>0</v>
      </c>
      <c r="BV441">
        <v>0</v>
      </c>
      <c r="BW441">
        <v>0</v>
      </c>
      <c r="BX441">
        <v>0</v>
      </c>
      <c r="BY441">
        <v>0</v>
      </c>
      <c r="BZ441">
        <v>0</v>
      </c>
      <c r="CA441">
        <v>0</v>
      </c>
      <c r="CB441">
        <v>0</v>
      </c>
      <c r="CC441">
        <v>0</v>
      </c>
      <c r="CD441">
        <v>0</v>
      </c>
      <c r="CE441">
        <v>0</v>
      </c>
      <c r="CF441">
        <v>0</v>
      </c>
      <c r="CG441">
        <v>0</v>
      </c>
      <c r="CH441">
        <v>0</v>
      </c>
      <c r="CI441">
        <v>0</v>
      </c>
      <c r="CJ441">
        <v>0</v>
      </c>
      <c r="CK441">
        <v>0</v>
      </c>
      <c r="CL441">
        <v>0</v>
      </c>
      <c r="CM441">
        <v>0</v>
      </c>
      <c r="CN441">
        <v>0</v>
      </c>
      <c r="CO441">
        <v>0</v>
      </c>
      <c r="CP441">
        <v>0</v>
      </c>
      <c r="CQ441">
        <v>0</v>
      </c>
      <c r="CR441">
        <v>0</v>
      </c>
      <c r="CS441">
        <v>0</v>
      </c>
      <c r="CT441">
        <v>0</v>
      </c>
      <c r="CU441">
        <v>0</v>
      </c>
      <c r="CV441">
        <v>0</v>
      </c>
      <c r="CW441">
        <v>0</v>
      </c>
      <c r="CX441">
        <v>0</v>
      </c>
      <c r="CY441">
        <v>0</v>
      </c>
      <c r="CZ441">
        <v>0</v>
      </c>
      <c r="DA441">
        <v>0</v>
      </c>
      <c r="DB441">
        <v>0</v>
      </c>
      <c r="DC441">
        <v>0</v>
      </c>
      <c r="DD441">
        <v>0</v>
      </c>
      <c r="DE441">
        <v>0</v>
      </c>
      <c r="DF441">
        <v>0</v>
      </c>
      <c r="DG441">
        <v>0</v>
      </c>
      <c r="DH441">
        <v>0</v>
      </c>
      <c r="DI441">
        <v>0</v>
      </c>
      <c r="DJ441">
        <v>0</v>
      </c>
      <c r="DK441">
        <v>0</v>
      </c>
      <c r="DL441">
        <v>0</v>
      </c>
      <c r="DM441">
        <v>0</v>
      </c>
      <c r="DN441">
        <v>0</v>
      </c>
      <c r="DO441">
        <v>0</v>
      </c>
      <c r="DP441">
        <v>0</v>
      </c>
      <c r="DQ441">
        <v>0</v>
      </c>
      <c r="DR441">
        <v>0</v>
      </c>
      <c r="DS441">
        <v>0</v>
      </c>
      <c r="DT441">
        <v>0</v>
      </c>
      <c r="DU441">
        <v>0</v>
      </c>
      <c r="DV441">
        <v>0</v>
      </c>
      <c r="DW441">
        <v>0</v>
      </c>
      <c r="DX441">
        <v>0</v>
      </c>
      <c r="DY441">
        <v>0</v>
      </c>
      <c r="DZ441">
        <v>0</v>
      </c>
      <c r="EA441">
        <v>0</v>
      </c>
      <c r="EB441">
        <v>0</v>
      </c>
      <c r="EC441">
        <v>0</v>
      </c>
      <c r="ED441">
        <v>0</v>
      </c>
      <c r="EE441">
        <v>0</v>
      </c>
      <c r="EF441">
        <v>0</v>
      </c>
      <c r="EG441">
        <v>0</v>
      </c>
      <c r="EH441">
        <v>0</v>
      </c>
      <c r="EI441">
        <v>0</v>
      </c>
      <c r="EJ441">
        <v>0</v>
      </c>
      <c r="EK441">
        <v>0</v>
      </c>
      <c r="EL441">
        <v>0</v>
      </c>
      <c r="EM441">
        <v>0</v>
      </c>
      <c r="EN441">
        <v>0</v>
      </c>
      <c r="EO441">
        <v>0</v>
      </c>
      <c r="EP441">
        <v>0</v>
      </c>
      <c r="EQ441">
        <v>0</v>
      </c>
      <c r="ER441">
        <v>0</v>
      </c>
      <c r="ES441">
        <v>0</v>
      </c>
      <c r="ET441">
        <v>0</v>
      </c>
      <c r="EU441">
        <v>0</v>
      </c>
      <c r="EV441">
        <v>0</v>
      </c>
      <c r="EW441">
        <v>0</v>
      </c>
      <c r="EX441">
        <v>0</v>
      </c>
      <c r="EY441">
        <v>0</v>
      </c>
      <c r="EZ441">
        <v>0</v>
      </c>
      <c r="FA441">
        <v>0</v>
      </c>
      <c r="FB441">
        <v>0</v>
      </c>
      <c r="FC441">
        <v>0</v>
      </c>
      <c r="FD441">
        <v>0</v>
      </c>
      <c r="FE441">
        <v>0</v>
      </c>
      <c r="FF441">
        <v>0</v>
      </c>
      <c r="FG441">
        <v>0</v>
      </c>
      <c r="FH441">
        <v>0</v>
      </c>
      <c r="FI441">
        <v>0</v>
      </c>
      <c r="FJ441">
        <v>0</v>
      </c>
      <c r="FK441">
        <v>0</v>
      </c>
      <c r="FL441">
        <v>0</v>
      </c>
      <c r="FM441">
        <v>0</v>
      </c>
      <c r="FN441">
        <v>0</v>
      </c>
      <c r="FO441">
        <v>0</v>
      </c>
      <c r="FP441">
        <v>0</v>
      </c>
      <c r="FQ441">
        <v>0</v>
      </c>
      <c r="FR441">
        <v>0</v>
      </c>
      <c r="FS441">
        <v>0</v>
      </c>
    </row>
    <row r="442" spans="1:175" x14ac:dyDescent="0.2">
      <c r="A442" t="s">
        <v>196</v>
      </c>
      <c r="B442" t="s">
        <v>203</v>
      </c>
      <c r="C442">
        <v>42234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  <c r="AS442">
        <v>0</v>
      </c>
      <c r="AT442">
        <v>0</v>
      </c>
      <c r="AU442">
        <v>0</v>
      </c>
      <c r="AV442">
        <v>0</v>
      </c>
      <c r="AW442">
        <v>0</v>
      </c>
      <c r="AX442">
        <v>0</v>
      </c>
      <c r="AY442">
        <v>0</v>
      </c>
      <c r="AZ442">
        <v>0</v>
      </c>
      <c r="BA442">
        <v>0</v>
      </c>
      <c r="BB442">
        <v>0</v>
      </c>
      <c r="BC442">
        <v>0</v>
      </c>
      <c r="BD442">
        <v>0</v>
      </c>
      <c r="BE442">
        <v>0</v>
      </c>
      <c r="BF442">
        <v>0</v>
      </c>
      <c r="BG442">
        <v>0</v>
      </c>
      <c r="BH442">
        <v>0</v>
      </c>
      <c r="BI442">
        <v>0</v>
      </c>
      <c r="BJ442">
        <v>0</v>
      </c>
      <c r="BK442">
        <v>0</v>
      </c>
      <c r="BL442">
        <v>0</v>
      </c>
      <c r="BM442">
        <v>0</v>
      </c>
      <c r="BN442">
        <v>0</v>
      </c>
      <c r="BO442">
        <v>0</v>
      </c>
      <c r="BP442">
        <v>0</v>
      </c>
      <c r="BQ442">
        <v>0</v>
      </c>
      <c r="BR442">
        <v>0</v>
      </c>
      <c r="BS442">
        <v>0</v>
      </c>
      <c r="BT442">
        <v>0</v>
      </c>
      <c r="BU442">
        <v>0</v>
      </c>
      <c r="BV442">
        <v>0</v>
      </c>
      <c r="BW442">
        <v>0</v>
      </c>
      <c r="BX442">
        <v>0</v>
      </c>
      <c r="BY442">
        <v>0</v>
      </c>
      <c r="BZ442">
        <v>0</v>
      </c>
      <c r="CA442">
        <v>0</v>
      </c>
      <c r="CB442">
        <v>0</v>
      </c>
      <c r="CC442">
        <v>0</v>
      </c>
      <c r="CD442">
        <v>0</v>
      </c>
      <c r="CE442">
        <v>0</v>
      </c>
      <c r="CF442">
        <v>0</v>
      </c>
      <c r="CG442">
        <v>0</v>
      </c>
      <c r="CH442">
        <v>0</v>
      </c>
      <c r="CI442">
        <v>0</v>
      </c>
      <c r="CJ442">
        <v>0</v>
      </c>
      <c r="CK442">
        <v>0</v>
      </c>
      <c r="CL442">
        <v>0</v>
      </c>
      <c r="CM442">
        <v>0</v>
      </c>
      <c r="CN442">
        <v>0</v>
      </c>
      <c r="CO442">
        <v>0</v>
      </c>
      <c r="CP442">
        <v>0</v>
      </c>
      <c r="CQ442">
        <v>0</v>
      </c>
      <c r="CR442">
        <v>0</v>
      </c>
      <c r="CS442">
        <v>0</v>
      </c>
      <c r="CT442">
        <v>0</v>
      </c>
      <c r="CU442">
        <v>0</v>
      </c>
      <c r="CV442">
        <v>0</v>
      </c>
      <c r="CW442">
        <v>0</v>
      </c>
      <c r="CX442">
        <v>0</v>
      </c>
      <c r="CY442">
        <v>0</v>
      </c>
      <c r="CZ442">
        <v>0</v>
      </c>
      <c r="DA442">
        <v>0</v>
      </c>
      <c r="DB442">
        <v>0</v>
      </c>
      <c r="DC442">
        <v>0</v>
      </c>
      <c r="DD442">
        <v>0</v>
      </c>
      <c r="DE442">
        <v>0</v>
      </c>
      <c r="DF442">
        <v>0</v>
      </c>
      <c r="DG442">
        <v>0</v>
      </c>
      <c r="DH442">
        <v>0</v>
      </c>
      <c r="DI442">
        <v>0</v>
      </c>
      <c r="DJ442">
        <v>0</v>
      </c>
      <c r="DK442">
        <v>0</v>
      </c>
      <c r="DL442">
        <v>0</v>
      </c>
      <c r="DM442">
        <v>0</v>
      </c>
      <c r="DN442">
        <v>0</v>
      </c>
      <c r="DO442">
        <v>0</v>
      </c>
      <c r="DP442">
        <v>0</v>
      </c>
      <c r="DQ442">
        <v>0</v>
      </c>
      <c r="DR442">
        <v>0</v>
      </c>
      <c r="DS442">
        <v>0</v>
      </c>
      <c r="DT442">
        <v>0</v>
      </c>
      <c r="DU442">
        <v>0</v>
      </c>
      <c r="DV442">
        <v>0</v>
      </c>
      <c r="DW442">
        <v>0</v>
      </c>
      <c r="DX442">
        <v>0</v>
      </c>
      <c r="DY442">
        <v>0</v>
      </c>
      <c r="DZ442">
        <v>0</v>
      </c>
      <c r="EA442">
        <v>0</v>
      </c>
      <c r="EB442">
        <v>0</v>
      </c>
      <c r="EC442">
        <v>0</v>
      </c>
      <c r="ED442">
        <v>0</v>
      </c>
      <c r="EE442">
        <v>0</v>
      </c>
      <c r="EF442">
        <v>0</v>
      </c>
      <c r="EG442">
        <v>0</v>
      </c>
      <c r="EH442">
        <v>0</v>
      </c>
      <c r="EI442">
        <v>0</v>
      </c>
      <c r="EJ442">
        <v>0</v>
      </c>
      <c r="EK442">
        <v>0</v>
      </c>
      <c r="EL442">
        <v>0</v>
      </c>
      <c r="EM442">
        <v>0</v>
      </c>
      <c r="EN442">
        <v>0</v>
      </c>
      <c r="EO442">
        <v>0</v>
      </c>
      <c r="EP442">
        <v>0</v>
      </c>
      <c r="EQ442">
        <v>0</v>
      </c>
      <c r="ER442">
        <v>0</v>
      </c>
      <c r="ES442">
        <v>0</v>
      </c>
      <c r="ET442">
        <v>0</v>
      </c>
      <c r="EU442">
        <v>0</v>
      </c>
      <c r="EV442">
        <v>0</v>
      </c>
      <c r="EW442">
        <v>0</v>
      </c>
      <c r="EX442">
        <v>0</v>
      </c>
      <c r="EY442">
        <v>0</v>
      </c>
      <c r="EZ442">
        <v>0</v>
      </c>
      <c r="FA442">
        <v>0</v>
      </c>
      <c r="FB442">
        <v>0</v>
      </c>
      <c r="FC442">
        <v>0</v>
      </c>
      <c r="FD442">
        <v>0</v>
      </c>
      <c r="FE442">
        <v>0</v>
      </c>
      <c r="FF442">
        <v>0</v>
      </c>
      <c r="FG442">
        <v>0</v>
      </c>
      <c r="FH442">
        <v>0</v>
      </c>
      <c r="FI442">
        <v>0</v>
      </c>
      <c r="FJ442">
        <v>0</v>
      </c>
      <c r="FK442">
        <v>0</v>
      </c>
      <c r="FL442">
        <v>0</v>
      </c>
      <c r="FM442">
        <v>0</v>
      </c>
      <c r="FN442">
        <v>0</v>
      </c>
      <c r="FO442">
        <v>0</v>
      </c>
      <c r="FP442">
        <v>0</v>
      </c>
      <c r="FQ442">
        <v>0</v>
      </c>
      <c r="FR442">
        <v>0</v>
      </c>
      <c r="FS442">
        <v>0</v>
      </c>
    </row>
    <row r="443" spans="1:175" x14ac:dyDescent="0.2">
      <c r="A443" t="s">
        <v>196</v>
      </c>
      <c r="B443" t="s">
        <v>203</v>
      </c>
      <c r="C443">
        <v>42242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  <c r="AS443">
        <v>0</v>
      </c>
      <c r="AT443">
        <v>0</v>
      </c>
      <c r="AU443">
        <v>0</v>
      </c>
      <c r="AV443">
        <v>0</v>
      </c>
      <c r="AW443">
        <v>0</v>
      </c>
      <c r="AX443">
        <v>0</v>
      </c>
      <c r="AY443">
        <v>0</v>
      </c>
      <c r="AZ443">
        <v>0</v>
      </c>
      <c r="BA443">
        <v>0</v>
      </c>
      <c r="BB443">
        <v>0</v>
      </c>
      <c r="BC443">
        <v>0</v>
      </c>
      <c r="BD443">
        <v>0</v>
      </c>
      <c r="BE443">
        <v>0</v>
      </c>
      <c r="BF443">
        <v>0</v>
      </c>
      <c r="BG443">
        <v>0</v>
      </c>
      <c r="BH443">
        <v>0</v>
      </c>
      <c r="BI443">
        <v>0</v>
      </c>
      <c r="BJ443">
        <v>0</v>
      </c>
      <c r="BK443">
        <v>0</v>
      </c>
      <c r="BL443">
        <v>0</v>
      </c>
      <c r="BM443">
        <v>0</v>
      </c>
      <c r="BN443">
        <v>0</v>
      </c>
      <c r="BO443">
        <v>0</v>
      </c>
      <c r="BP443">
        <v>0</v>
      </c>
      <c r="BQ443">
        <v>0</v>
      </c>
      <c r="BR443">
        <v>0</v>
      </c>
      <c r="BS443">
        <v>0</v>
      </c>
      <c r="BT443">
        <v>0</v>
      </c>
      <c r="BU443">
        <v>0</v>
      </c>
      <c r="BV443">
        <v>0</v>
      </c>
      <c r="BW443">
        <v>0</v>
      </c>
      <c r="BX443">
        <v>0</v>
      </c>
      <c r="BY443">
        <v>0</v>
      </c>
      <c r="BZ443">
        <v>0</v>
      </c>
      <c r="CA443">
        <v>0</v>
      </c>
      <c r="CB443">
        <v>0</v>
      </c>
      <c r="CC443">
        <v>0</v>
      </c>
      <c r="CD443">
        <v>0</v>
      </c>
      <c r="CE443">
        <v>0</v>
      </c>
      <c r="CF443">
        <v>0</v>
      </c>
      <c r="CG443">
        <v>0</v>
      </c>
      <c r="CH443">
        <v>0</v>
      </c>
      <c r="CI443">
        <v>0</v>
      </c>
      <c r="CJ443">
        <v>0</v>
      </c>
      <c r="CK443">
        <v>0</v>
      </c>
      <c r="CL443">
        <v>0</v>
      </c>
      <c r="CM443">
        <v>0</v>
      </c>
      <c r="CN443">
        <v>0</v>
      </c>
      <c r="CO443">
        <v>0</v>
      </c>
      <c r="CP443">
        <v>0</v>
      </c>
      <c r="CQ443">
        <v>0</v>
      </c>
      <c r="CR443">
        <v>0</v>
      </c>
      <c r="CS443">
        <v>0</v>
      </c>
      <c r="CT443">
        <v>0</v>
      </c>
      <c r="CU443">
        <v>0</v>
      </c>
      <c r="CV443">
        <v>0</v>
      </c>
      <c r="CW443">
        <v>0</v>
      </c>
      <c r="CX443">
        <v>0</v>
      </c>
      <c r="CY443">
        <v>0</v>
      </c>
      <c r="CZ443">
        <v>0</v>
      </c>
      <c r="DA443">
        <v>0</v>
      </c>
      <c r="DB443">
        <v>0</v>
      </c>
      <c r="DC443">
        <v>0</v>
      </c>
      <c r="DD443">
        <v>0</v>
      </c>
      <c r="DE443">
        <v>0</v>
      </c>
      <c r="DF443">
        <v>0</v>
      </c>
      <c r="DG443">
        <v>0</v>
      </c>
      <c r="DH443">
        <v>0</v>
      </c>
      <c r="DI443">
        <v>0</v>
      </c>
      <c r="DJ443">
        <v>0</v>
      </c>
      <c r="DK443">
        <v>0</v>
      </c>
      <c r="DL443">
        <v>0</v>
      </c>
      <c r="DM443">
        <v>0</v>
      </c>
      <c r="DN443">
        <v>0</v>
      </c>
      <c r="DO443">
        <v>0</v>
      </c>
      <c r="DP443">
        <v>0</v>
      </c>
      <c r="DQ443">
        <v>0</v>
      </c>
      <c r="DR443">
        <v>0</v>
      </c>
      <c r="DS443">
        <v>0</v>
      </c>
      <c r="DT443">
        <v>0</v>
      </c>
      <c r="DU443">
        <v>0</v>
      </c>
      <c r="DV443">
        <v>0</v>
      </c>
      <c r="DW443">
        <v>0</v>
      </c>
      <c r="DX443">
        <v>0</v>
      </c>
      <c r="DY443">
        <v>0</v>
      </c>
      <c r="DZ443">
        <v>0</v>
      </c>
      <c r="EA443">
        <v>0</v>
      </c>
      <c r="EB443">
        <v>0</v>
      </c>
      <c r="EC443">
        <v>0</v>
      </c>
      <c r="ED443">
        <v>0</v>
      </c>
      <c r="EE443">
        <v>0</v>
      </c>
      <c r="EF443">
        <v>0</v>
      </c>
      <c r="EG443">
        <v>0</v>
      </c>
      <c r="EH443">
        <v>0</v>
      </c>
      <c r="EI443">
        <v>0</v>
      </c>
      <c r="EJ443">
        <v>0</v>
      </c>
      <c r="EK443">
        <v>0</v>
      </c>
      <c r="EL443">
        <v>0</v>
      </c>
      <c r="EM443">
        <v>0</v>
      </c>
      <c r="EN443">
        <v>0</v>
      </c>
      <c r="EO443">
        <v>0</v>
      </c>
      <c r="EP443">
        <v>0</v>
      </c>
      <c r="EQ443">
        <v>0</v>
      </c>
      <c r="ER443">
        <v>0</v>
      </c>
      <c r="ES443">
        <v>0</v>
      </c>
      <c r="ET443">
        <v>0</v>
      </c>
      <c r="EU443">
        <v>0</v>
      </c>
      <c r="EV443">
        <v>0</v>
      </c>
      <c r="EW443">
        <v>0</v>
      </c>
      <c r="EX443">
        <v>0</v>
      </c>
      <c r="EY443">
        <v>0</v>
      </c>
      <c r="EZ443">
        <v>0</v>
      </c>
      <c r="FA443">
        <v>0</v>
      </c>
      <c r="FB443">
        <v>0</v>
      </c>
      <c r="FC443">
        <v>0</v>
      </c>
      <c r="FD443">
        <v>0</v>
      </c>
      <c r="FE443">
        <v>0</v>
      </c>
      <c r="FF443">
        <v>0</v>
      </c>
      <c r="FG443">
        <v>0</v>
      </c>
      <c r="FH443">
        <v>0</v>
      </c>
      <c r="FI443">
        <v>0</v>
      </c>
      <c r="FJ443">
        <v>0</v>
      </c>
      <c r="FK443">
        <v>0</v>
      </c>
      <c r="FL443">
        <v>0</v>
      </c>
      <c r="FM443">
        <v>0</v>
      </c>
      <c r="FN443">
        <v>0</v>
      </c>
      <c r="FO443">
        <v>0</v>
      </c>
      <c r="FP443">
        <v>0</v>
      </c>
      <c r="FQ443">
        <v>0</v>
      </c>
      <c r="FR443">
        <v>0</v>
      </c>
      <c r="FS443">
        <v>0</v>
      </c>
    </row>
    <row r="444" spans="1:175" x14ac:dyDescent="0.2">
      <c r="A444" t="s">
        <v>196</v>
      </c>
      <c r="B444" t="s">
        <v>203</v>
      </c>
      <c r="C444">
        <v>42243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  <c r="AS444">
        <v>0</v>
      </c>
      <c r="AT444">
        <v>0</v>
      </c>
      <c r="AU444">
        <v>0</v>
      </c>
      <c r="AV444">
        <v>0</v>
      </c>
      <c r="AW444">
        <v>0</v>
      </c>
      <c r="AX444">
        <v>0</v>
      </c>
      <c r="AY444">
        <v>0</v>
      </c>
      <c r="AZ444">
        <v>0</v>
      </c>
      <c r="BA444">
        <v>0</v>
      </c>
      <c r="BB444">
        <v>0</v>
      </c>
      <c r="BC444">
        <v>0</v>
      </c>
      <c r="BD444">
        <v>0</v>
      </c>
      <c r="BE444">
        <v>0</v>
      </c>
      <c r="BF444">
        <v>0</v>
      </c>
      <c r="BG444">
        <v>0</v>
      </c>
      <c r="BH444">
        <v>0</v>
      </c>
      <c r="BI444">
        <v>0</v>
      </c>
      <c r="BJ444">
        <v>0</v>
      </c>
      <c r="BK444">
        <v>0</v>
      </c>
      <c r="BL444">
        <v>0</v>
      </c>
      <c r="BM444">
        <v>0</v>
      </c>
      <c r="BN444">
        <v>0</v>
      </c>
      <c r="BO444">
        <v>0</v>
      </c>
      <c r="BP444">
        <v>0</v>
      </c>
      <c r="BQ444">
        <v>0</v>
      </c>
      <c r="BR444">
        <v>0</v>
      </c>
      <c r="BS444">
        <v>0</v>
      </c>
      <c r="BT444">
        <v>0</v>
      </c>
      <c r="BU444">
        <v>0</v>
      </c>
      <c r="BV444">
        <v>0</v>
      </c>
      <c r="BW444">
        <v>0</v>
      </c>
      <c r="BX444">
        <v>0</v>
      </c>
      <c r="BY444">
        <v>0</v>
      </c>
      <c r="BZ444">
        <v>0</v>
      </c>
      <c r="CA444">
        <v>0</v>
      </c>
      <c r="CB444">
        <v>0</v>
      </c>
      <c r="CC444">
        <v>0</v>
      </c>
      <c r="CD444">
        <v>0</v>
      </c>
      <c r="CE444">
        <v>0</v>
      </c>
      <c r="CF444">
        <v>0</v>
      </c>
      <c r="CG444">
        <v>0</v>
      </c>
      <c r="CH444">
        <v>0</v>
      </c>
      <c r="CI444">
        <v>0</v>
      </c>
      <c r="CJ444">
        <v>0</v>
      </c>
      <c r="CK444">
        <v>0</v>
      </c>
      <c r="CL444">
        <v>0</v>
      </c>
      <c r="CM444">
        <v>0</v>
      </c>
      <c r="CN444">
        <v>0</v>
      </c>
      <c r="CO444">
        <v>0</v>
      </c>
      <c r="CP444">
        <v>0</v>
      </c>
      <c r="CQ444">
        <v>0</v>
      </c>
      <c r="CR444">
        <v>0</v>
      </c>
      <c r="CS444">
        <v>0</v>
      </c>
      <c r="CT444">
        <v>0</v>
      </c>
      <c r="CU444">
        <v>0</v>
      </c>
      <c r="CV444">
        <v>0</v>
      </c>
      <c r="CW444">
        <v>0</v>
      </c>
      <c r="CX444">
        <v>0</v>
      </c>
      <c r="CY444">
        <v>0</v>
      </c>
      <c r="CZ444">
        <v>0</v>
      </c>
      <c r="DA444">
        <v>0</v>
      </c>
      <c r="DB444">
        <v>0</v>
      </c>
      <c r="DC444">
        <v>0</v>
      </c>
      <c r="DD444">
        <v>0</v>
      </c>
      <c r="DE444">
        <v>0</v>
      </c>
      <c r="DF444">
        <v>0</v>
      </c>
      <c r="DG444">
        <v>0</v>
      </c>
      <c r="DH444">
        <v>0</v>
      </c>
      <c r="DI444">
        <v>0</v>
      </c>
      <c r="DJ444">
        <v>0</v>
      </c>
      <c r="DK444">
        <v>0</v>
      </c>
      <c r="DL444">
        <v>0</v>
      </c>
      <c r="DM444">
        <v>0</v>
      </c>
      <c r="DN444">
        <v>0</v>
      </c>
      <c r="DO444">
        <v>0</v>
      </c>
      <c r="DP444">
        <v>0</v>
      </c>
      <c r="DQ444">
        <v>0</v>
      </c>
      <c r="DR444">
        <v>0</v>
      </c>
      <c r="DS444">
        <v>0</v>
      </c>
      <c r="DT444">
        <v>0</v>
      </c>
      <c r="DU444">
        <v>0</v>
      </c>
      <c r="DV444">
        <v>0</v>
      </c>
      <c r="DW444">
        <v>0</v>
      </c>
      <c r="DX444">
        <v>0</v>
      </c>
      <c r="DY444">
        <v>0</v>
      </c>
      <c r="DZ444">
        <v>0</v>
      </c>
      <c r="EA444">
        <v>0</v>
      </c>
      <c r="EB444">
        <v>0</v>
      </c>
      <c r="EC444">
        <v>0</v>
      </c>
      <c r="ED444">
        <v>0</v>
      </c>
      <c r="EE444">
        <v>0</v>
      </c>
      <c r="EF444">
        <v>0</v>
      </c>
      <c r="EG444">
        <v>0</v>
      </c>
      <c r="EH444">
        <v>0</v>
      </c>
      <c r="EI444">
        <v>0</v>
      </c>
      <c r="EJ444">
        <v>0</v>
      </c>
      <c r="EK444">
        <v>0</v>
      </c>
      <c r="EL444">
        <v>0</v>
      </c>
      <c r="EM444">
        <v>0</v>
      </c>
      <c r="EN444">
        <v>0</v>
      </c>
      <c r="EO444">
        <v>0</v>
      </c>
      <c r="EP444">
        <v>0</v>
      </c>
      <c r="EQ444">
        <v>0</v>
      </c>
      <c r="ER444">
        <v>0</v>
      </c>
      <c r="ES444">
        <v>0</v>
      </c>
      <c r="ET444">
        <v>0</v>
      </c>
      <c r="EU444">
        <v>0</v>
      </c>
      <c r="EV444">
        <v>0</v>
      </c>
      <c r="EW444">
        <v>0</v>
      </c>
      <c r="EX444">
        <v>0</v>
      </c>
      <c r="EY444">
        <v>0</v>
      </c>
      <c r="EZ444">
        <v>0</v>
      </c>
      <c r="FA444">
        <v>0</v>
      </c>
      <c r="FB444">
        <v>0</v>
      </c>
      <c r="FC444">
        <v>0</v>
      </c>
      <c r="FD444">
        <v>0</v>
      </c>
      <c r="FE444">
        <v>0</v>
      </c>
      <c r="FF444">
        <v>0</v>
      </c>
      <c r="FG444">
        <v>0</v>
      </c>
      <c r="FH444">
        <v>0</v>
      </c>
      <c r="FI444">
        <v>0</v>
      </c>
      <c r="FJ444">
        <v>0</v>
      </c>
      <c r="FK444">
        <v>0</v>
      </c>
      <c r="FL444">
        <v>0</v>
      </c>
      <c r="FM444">
        <v>0</v>
      </c>
      <c r="FN444">
        <v>0</v>
      </c>
      <c r="FO444">
        <v>0</v>
      </c>
      <c r="FP444">
        <v>0</v>
      </c>
      <c r="FQ444">
        <v>0</v>
      </c>
      <c r="FR444">
        <v>0</v>
      </c>
      <c r="FS444">
        <v>0</v>
      </c>
    </row>
    <row r="445" spans="1:175" x14ac:dyDescent="0.2">
      <c r="A445" t="s">
        <v>196</v>
      </c>
      <c r="B445" t="s">
        <v>203</v>
      </c>
      <c r="C445">
        <v>42244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0</v>
      </c>
      <c r="AY445">
        <v>0</v>
      </c>
      <c r="AZ445">
        <v>0</v>
      </c>
      <c r="BA445">
        <v>0</v>
      </c>
      <c r="BB445">
        <v>0</v>
      </c>
      <c r="BC445">
        <v>0</v>
      </c>
      <c r="BD445">
        <v>0</v>
      </c>
      <c r="BE445">
        <v>0</v>
      </c>
      <c r="BF445">
        <v>0</v>
      </c>
      <c r="BG445">
        <v>0</v>
      </c>
      <c r="BH445">
        <v>0</v>
      </c>
      <c r="BI445">
        <v>0</v>
      </c>
      <c r="BJ445">
        <v>0</v>
      </c>
      <c r="BK445">
        <v>0</v>
      </c>
      <c r="BL445">
        <v>0</v>
      </c>
      <c r="BM445">
        <v>0</v>
      </c>
      <c r="BN445">
        <v>0</v>
      </c>
      <c r="BO445">
        <v>0</v>
      </c>
      <c r="BP445">
        <v>0</v>
      </c>
      <c r="BQ445">
        <v>0</v>
      </c>
      <c r="BR445">
        <v>0</v>
      </c>
      <c r="BS445">
        <v>0</v>
      </c>
      <c r="BT445">
        <v>0</v>
      </c>
      <c r="BU445">
        <v>0</v>
      </c>
      <c r="BV445">
        <v>0</v>
      </c>
      <c r="BW445">
        <v>0</v>
      </c>
      <c r="BX445">
        <v>0</v>
      </c>
      <c r="BY445">
        <v>0</v>
      </c>
      <c r="BZ445">
        <v>0</v>
      </c>
      <c r="CA445">
        <v>0</v>
      </c>
      <c r="CB445">
        <v>0</v>
      </c>
      <c r="CC445">
        <v>0</v>
      </c>
      <c r="CD445">
        <v>0</v>
      </c>
      <c r="CE445">
        <v>0</v>
      </c>
      <c r="CF445">
        <v>0</v>
      </c>
      <c r="CG445">
        <v>0</v>
      </c>
      <c r="CH445">
        <v>0</v>
      </c>
      <c r="CI445">
        <v>0</v>
      </c>
      <c r="CJ445">
        <v>0</v>
      </c>
      <c r="CK445">
        <v>0</v>
      </c>
      <c r="CL445">
        <v>0</v>
      </c>
      <c r="CM445">
        <v>0</v>
      </c>
      <c r="CN445">
        <v>0</v>
      </c>
      <c r="CO445">
        <v>0</v>
      </c>
      <c r="CP445">
        <v>0</v>
      </c>
      <c r="CQ445">
        <v>0</v>
      </c>
      <c r="CR445">
        <v>0</v>
      </c>
      <c r="CS445">
        <v>0</v>
      </c>
      <c r="CT445">
        <v>0</v>
      </c>
      <c r="CU445">
        <v>0</v>
      </c>
      <c r="CV445">
        <v>0</v>
      </c>
      <c r="CW445">
        <v>0</v>
      </c>
      <c r="CX445">
        <v>0</v>
      </c>
      <c r="CY445">
        <v>0</v>
      </c>
      <c r="CZ445">
        <v>0</v>
      </c>
      <c r="DA445">
        <v>0</v>
      </c>
      <c r="DB445">
        <v>0</v>
      </c>
      <c r="DC445">
        <v>0</v>
      </c>
      <c r="DD445">
        <v>0</v>
      </c>
      <c r="DE445">
        <v>0</v>
      </c>
      <c r="DF445">
        <v>0</v>
      </c>
      <c r="DG445">
        <v>0</v>
      </c>
      <c r="DH445">
        <v>0</v>
      </c>
      <c r="DI445">
        <v>0</v>
      </c>
      <c r="DJ445">
        <v>0</v>
      </c>
      <c r="DK445">
        <v>0</v>
      </c>
      <c r="DL445">
        <v>0</v>
      </c>
      <c r="DM445">
        <v>0</v>
      </c>
      <c r="DN445">
        <v>0</v>
      </c>
      <c r="DO445">
        <v>0</v>
      </c>
      <c r="DP445">
        <v>0</v>
      </c>
      <c r="DQ445">
        <v>0</v>
      </c>
      <c r="DR445">
        <v>0</v>
      </c>
      <c r="DS445">
        <v>0</v>
      </c>
      <c r="DT445">
        <v>0</v>
      </c>
      <c r="DU445">
        <v>0</v>
      </c>
      <c r="DV445">
        <v>0</v>
      </c>
      <c r="DW445">
        <v>0</v>
      </c>
      <c r="DX445">
        <v>0</v>
      </c>
      <c r="DY445">
        <v>0</v>
      </c>
      <c r="DZ445">
        <v>0</v>
      </c>
      <c r="EA445">
        <v>0</v>
      </c>
      <c r="EB445">
        <v>0</v>
      </c>
      <c r="EC445">
        <v>0</v>
      </c>
      <c r="ED445">
        <v>0</v>
      </c>
      <c r="EE445">
        <v>0</v>
      </c>
      <c r="EF445">
        <v>0</v>
      </c>
      <c r="EG445">
        <v>0</v>
      </c>
      <c r="EH445">
        <v>0</v>
      </c>
      <c r="EI445">
        <v>0</v>
      </c>
      <c r="EJ445">
        <v>0</v>
      </c>
      <c r="EK445">
        <v>0</v>
      </c>
      <c r="EL445">
        <v>0</v>
      </c>
      <c r="EM445">
        <v>0</v>
      </c>
      <c r="EN445">
        <v>0</v>
      </c>
      <c r="EO445">
        <v>0</v>
      </c>
      <c r="EP445">
        <v>0</v>
      </c>
      <c r="EQ445">
        <v>0</v>
      </c>
      <c r="ER445">
        <v>0</v>
      </c>
      <c r="ES445">
        <v>0</v>
      </c>
      <c r="ET445">
        <v>0</v>
      </c>
      <c r="EU445">
        <v>0</v>
      </c>
      <c r="EV445">
        <v>0</v>
      </c>
      <c r="EW445">
        <v>0</v>
      </c>
      <c r="EX445">
        <v>0</v>
      </c>
      <c r="EY445">
        <v>0</v>
      </c>
      <c r="EZ445">
        <v>0</v>
      </c>
      <c r="FA445">
        <v>0</v>
      </c>
      <c r="FB445">
        <v>0</v>
      </c>
      <c r="FC445">
        <v>0</v>
      </c>
      <c r="FD445">
        <v>0</v>
      </c>
      <c r="FE445">
        <v>0</v>
      </c>
      <c r="FF445">
        <v>0</v>
      </c>
      <c r="FG445">
        <v>0</v>
      </c>
      <c r="FH445">
        <v>0</v>
      </c>
      <c r="FI445">
        <v>0</v>
      </c>
      <c r="FJ445">
        <v>0</v>
      </c>
      <c r="FK445">
        <v>0</v>
      </c>
      <c r="FL445">
        <v>0</v>
      </c>
      <c r="FM445">
        <v>0</v>
      </c>
      <c r="FN445">
        <v>0</v>
      </c>
      <c r="FO445">
        <v>0</v>
      </c>
      <c r="FP445">
        <v>0</v>
      </c>
      <c r="FQ445">
        <v>0</v>
      </c>
      <c r="FR445">
        <v>0</v>
      </c>
      <c r="FS445">
        <v>0</v>
      </c>
    </row>
    <row r="446" spans="1:175" x14ac:dyDescent="0.2">
      <c r="A446" t="s">
        <v>196</v>
      </c>
      <c r="B446" t="s">
        <v>203</v>
      </c>
      <c r="C446">
        <v>42256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0</v>
      </c>
      <c r="AY446">
        <v>0</v>
      </c>
      <c r="AZ446">
        <v>0</v>
      </c>
      <c r="BA446">
        <v>0</v>
      </c>
      <c r="BB446">
        <v>0</v>
      </c>
      <c r="BC446">
        <v>0</v>
      </c>
      <c r="BD446">
        <v>0</v>
      </c>
      <c r="BE446">
        <v>0</v>
      </c>
      <c r="BF446">
        <v>0</v>
      </c>
      <c r="BG446">
        <v>0</v>
      </c>
      <c r="BH446">
        <v>0</v>
      </c>
      <c r="BI446">
        <v>0</v>
      </c>
      <c r="BJ446">
        <v>0</v>
      </c>
      <c r="BK446">
        <v>0</v>
      </c>
      <c r="BL446">
        <v>0</v>
      </c>
      <c r="BM446">
        <v>0</v>
      </c>
      <c r="BN446">
        <v>0</v>
      </c>
      <c r="BO446">
        <v>0</v>
      </c>
      <c r="BP446">
        <v>0</v>
      </c>
      <c r="BQ446">
        <v>0</v>
      </c>
      <c r="BR446">
        <v>0</v>
      </c>
      <c r="BS446">
        <v>0</v>
      </c>
      <c r="BT446">
        <v>0</v>
      </c>
      <c r="BU446">
        <v>0</v>
      </c>
      <c r="BV446">
        <v>0</v>
      </c>
      <c r="BW446">
        <v>0</v>
      </c>
      <c r="BX446">
        <v>0</v>
      </c>
      <c r="BY446">
        <v>0</v>
      </c>
      <c r="BZ446">
        <v>0</v>
      </c>
      <c r="CA446">
        <v>0</v>
      </c>
      <c r="CB446">
        <v>0</v>
      </c>
      <c r="CC446">
        <v>0</v>
      </c>
      <c r="CD446">
        <v>0</v>
      </c>
      <c r="CE446">
        <v>0</v>
      </c>
      <c r="CF446">
        <v>0</v>
      </c>
      <c r="CG446">
        <v>0</v>
      </c>
      <c r="CH446">
        <v>0</v>
      </c>
      <c r="CI446">
        <v>0</v>
      </c>
      <c r="CJ446">
        <v>0</v>
      </c>
      <c r="CK446">
        <v>0</v>
      </c>
      <c r="CL446">
        <v>0</v>
      </c>
      <c r="CM446">
        <v>0</v>
      </c>
      <c r="CN446">
        <v>0</v>
      </c>
      <c r="CO446">
        <v>0</v>
      </c>
      <c r="CP446">
        <v>0</v>
      </c>
      <c r="CQ446">
        <v>0</v>
      </c>
      <c r="CR446">
        <v>0</v>
      </c>
      <c r="CS446">
        <v>0</v>
      </c>
      <c r="CT446">
        <v>0</v>
      </c>
      <c r="CU446">
        <v>0</v>
      </c>
      <c r="CV446">
        <v>0</v>
      </c>
      <c r="CW446">
        <v>0</v>
      </c>
      <c r="CX446">
        <v>0</v>
      </c>
      <c r="CY446">
        <v>0</v>
      </c>
      <c r="CZ446">
        <v>0</v>
      </c>
      <c r="DA446">
        <v>0</v>
      </c>
      <c r="DB446">
        <v>0</v>
      </c>
      <c r="DC446">
        <v>0</v>
      </c>
      <c r="DD446">
        <v>0</v>
      </c>
      <c r="DE446">
        <v>0</v>
      </c>
      <c r="DF446">
        <v>0</v>
      </c>
      <c r="DG446">
        <v>0</v>
      </c>
      <c r="DH446">
        <v>0</v>
      </c>
      <c r="DI446">
        <v>0</v>
      </c>
      <c r="DJ446">
        <v>0</v>
      </c>
      <c r="DK446">
        <v>0</v>
      </c>
      <c r="DL446">
        <v>0</v>
      </c>
      <c r="DM446">
        <v>0</v>
      </c>
      <c r="DN446">
        <v>0</v>
      </c>
      <c r="DO446">
        <v>0</v>
      </c>
      <c r="DP446">
        <v>0</v>
      </c>
      <c r="DQ446">
        <v>0</v>
      </c>
      <c r="DR446">
        <v>0</v>
      </c>
      <c r="DS446">
        <v>0</v>
      </c>
      <c r="DT446">
        <v>0</v>
      </c>
      <c r="DU446">
        <v>0</v>
      </c>
      <c r="DV446">
        <v>0</v>
      </c>
      <c r="DW446">
        <v>0</v>
      </c>
      <c r="DX446">
        <v>0</v>
      </c>
      <c r="DY446">
        <v>0</v>
      </c>
      <c r="DZ446">
        <v>0</v>
      </c>
      <c r="EA446">
        <v>0</v>
      </c>
      <c r="EB446">
        <v>0</v>
      </c>
      <c r="EC446">
        <v>0</v>
      </c>
      <c r="ED446">
        <v>0</v>
      </c>
      <c r="EE446">
        <v>0</v>
      </c>
      <c r="EF446">
        <v>0</v>
      </c>
      <c r="EG446">
        <v>0</v>
      </c>
      <c r="EH446">
        <v>0</v>
      </c>
      <c r="EI446">
        <v>0</v>
      </c>
      <c r="EJ446">
        <v>0</v>
      </c>
      <c r="EK446">
        <v>0</v>
      </c>
      <c r="EL446">
        <v>0</v>
      </c>
      <c r="EM446">
        <v>0</v>
      </c>
      <c r="EN446">
        <v>0</v>
      </c>
      <c r="EO446">
        <v>0</v>
      </c>
      <c r="EP446">
        <v>0</v>
      </c>
      <c r="EQ446">
        <v>0</v>
      </c>
      <c r="ER446">
        <v>0</v>
      </c>
      <c r="ES446">
        <v>0</v>
      </c>
      <c r="ET446">
        <v>0</v>
      </c>
      <c r="EU446">
        <v>0</v>
      </c>
      <c r="EV446">
        <v>0</v>
      </c>
      <c r="EW446">
        <v>0</v>
      </c>
      <c r="EX446">
        <v>0</v>
      </c>
      <c r="EY446">
        <v>0</v>
      </c>
      <c r="EZ446">
        <v>0</v>
      </c>
      <c r="FA446">
        <v>0</v>
      </c>
      <c r="FB446">
        <v>0</v>
      </c>
      <c r="FC446">
        <v>0</v>
      </c>
      <c r="FD446">
        <v>0</v>
      </c>
      <c r="FE446">
        <v>0</v>
      </c>
      <c r="FF446">
        <v>0</v>
      </c>
      <c r="FG446">
        <v>0</v>
      </c>
      <c r="FH446">
        <v>0</v>
      </c>
      <c r="FI446">
        <v>0</v>
      </c>
      <c r="FJ446">
        <v>0</v>
      </c>
      <c r="FK446">
        <v>0</v>
      </c>
      <c r="FL446">
        <v>0</v>
      </c>
      <c r="FM446">
        <v>0</v>
      </c>
      <c r="FN446">
        <v>0</v>
      </c>
      <c r="FO446">
        <v>0</v>
      </c>
      <c r="FP446">
        <v>0</v>
      </c>
      <c r="FQ446">
        <v>0</v>
      </c>
      <c r="FR446">
        <v>0</v>
      </c>
      <c r="FS446">
        <v>0</v>
      </c>
    </row>
    <row r="447" spans="1:175" x14ac:dyDescent="0.2">
      <c r="A447" t="s">
        <v>196</v>
      </c>
      <c r="B447" t="s">
        <v>203</v>
      </c>
      <c r="C447">
        <v>42257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  <c r="AS447">
        <v>0</v>
      </c>
      <c r="AT447">
        <v>0</v>
      </c>
      <c r="AU447">
        <v>0</v>
      </c>
      <c r="AV447">
        <v>0</v>
      </c>
      <c r="AW447">
        <v>0</v>
      </c>
      <c r="AX447">
        <v>0</v>
      </c>
      <c r="AY447">
        <v>0</v>
      </c>
      <c r="AZ447">
        <v>0</v>
      </c>
      <c r="BA447">
        <v>0</v>
      </c>
      <c r="BB447">
        <v>0</v>
      </c>
      <c r="BC447">
        <v>0</v>
      </c>
      <c r="BD447">
        <v>0</v>
      </c>
      <c r="BE447">
        <v>0</v>
      </c>
      <c r="BF447">
        <v>0</v>
      </c>
      <c r="BG447">
        <v>0</v>
      </c>
      <c r="BH447">
        <v>0</v>
      </c>
      <c r="BI447">
        <v>0</v>
      </c>
      <c r="BJ447">
        <v>0</v>
      </c>
      <c r="BK447">
        <v>0</v>
      </c>
      <c r="BL447">
        <v>0</v>
      </c>
      <c r="BM447">
        <v>0</v>
      </c>
      <c r="BN447">
        <v>0</v>
      </c>
      <c r="BO447">
        <v>0</v>
      </c>
      <c r="BP447">
        <v>0</v>
      </c>
      <c r="BQ447">
        <v>0</v>
      </c>
      <c r="BR447">
        <v>0</v>
      </c>
      <c r="BS447">
        <v>0</v>
      </c>
      <c r="BT447">
        <v>0</v>
      </c>
      <c r="BU447">
        <v>0</v>
      </c>
      <c r="BV447">
        <v>0</v>
      </c>
      <c r="BW447">
        <v>0</v>
      </c>
      <c r="BX447">
        <v>0</v>
      </c>
      <c r="BY447">
        <v>0</v>
      </c>
      <c r="BZ447">
        <v>0</v>
      </c>
      <c r="CA447">
        <v>0</v>
      </c>
      <c r="CB447">
        <v>0</v>
      </c>
      <c r="CC447">
        <v>0</v>
      </c>
      <c r="CD447">
        <v>0</v>
      </c>
      <c r="CE447">
        <v>0</v>
      </c>
      <c r="CF447">
        <v>0</v>
      </c>
      <c r="CG447">
        <v>0</v>
      </c>
      <c r="CH447">
        <v>0</v>
      </c>
      <c r="CI447">
        <v>0</v>
      </c>
      <c r="CJ447">
        <v>0</v>
      </c>
      <c r="CK447">
        <v>0</v>
      </c>
      <c r="CL447">
        <v>0</v>
      </c>
      <c r="CM447">
        <v>0</v>
      </c>
      <c r="CN447">
        <v>0</v>
      </c>
      <c r="CO447">
        <v>0</v>
      </c>
      <c r="CP447">
        <v>0</v>
      </c>
      <c r="CQ447">
        <v>0</v>
      </c>
      <c r="CR447">
        <v>0</v>
      </c>
      <c r="CS447">
        <v>0</v>
      </c>
      <c r="CT447">
        <v>0</v>
      </c>
      <c r="CU447">
        <v>0</v>
      </c>
      <c r="CV447">
        <v>0</v>
      </c>
      <c r="CW447">
        <v>0</v>
      </c>
      <c r="CX447">
        <v>0</v>
      </c>
      <c r="CY447">
        <v>0</v>
      </c>
      <c r="CZ447">
        <v>0</v>
      </c>
      <c r="DA447">
        <v>0</v>
      </c>
      <c r="DB447">
        <v>0</v>
      </c>
      <c r="DC447">
        <v>0</v>
      </c>
      <c r="DD447">
        <v>0</v>
      </c>
      <c r="DE447">
        <v>0</v>
      </c>
      <c r="DF447">
        <v>0</v>
      </c>
      <c r="DG447">
        <v>0</v>
      </c>
      <c r="DH447">
        <v>0</v>
      </c>
      <c r="DI447">
        <v>0</v>
      </c>
      <c r="DJ447">
        <v>0</v>
      </c>
      <c r="DK447">
        <v>0</v>
      </c>
      <c r="DL447">
        <v>0</v>
      </c>
      <c r="DM447">
        <v>0</v>
      </c>
      <c r="DN447">
        <v>0</v>
      </c>
      <c r="DO447">
        <v>0</v>
      </c>
      <c r="DP447">
        <v>0</v>
      </c>
      <c r="DQ447">
        <v>0</v>
      </c>
      <c r="DR447">
        <v>0</v>
      </c>
      <c r="DS447">
        <v>0</v>
      </c>
      <c r="DT447">
        <v>0</v>
      </c>
      <c r="DU447">
        <v>0</v>
      </c>
      <c r="DV447">
        <v>0</v>
      </c>
      <c r="DW447">
        <v>0</v>
      </c>
      <c r="DX447">
        <v>0</v>
      </c>
      <c r="DY447">
        <v>0</v>
      </c>
      <c r="DZ447">
        <v>0</v>
      </c>
      <c r="EA447">
        <v>0</v>
      </c>
      <c r="EB447">
        <v>0</v>
      </c>
      <c r="EC447">
        <v>0</v>
      </c>
      <c r="ED447">
        <v>0</v>
      </c>
      <c r="EE447">
        <v>0</v>
      </c>
      <c r="EF447">
        <v>0</v>
      </c>
      <c r="EG447">
        <v>0</v>
      </c>
      <c r="EH447">
        <v>0</v>
      </c>
      <c r="EI447">
        <v>0</v>
      </c>
      <c r="EJ447">
        <v>0</v>
      </c>
      <c r="EK447">
        <v>0</v>
      </c>
      <c r="EL447">
        <v>0</v>
      </c>
      <c r="EM447">
        <v>0</v>
      </c>
      <c r="EN447">
        <v>0</v>
      </c>
      <c r="EO447">
        <v>0</v>
      </c>
      <c r="EP447">
        <v>0</v>
      </c>
      <c r="EQ447">
        <v>0</v>
      </c>
      <c r="ER447">
        <v>0</v>
      </c>
      <c r="ES447">
        <v>0</v>
      </c>
      <c r="ET447">
        <v>0</v>
      </c>
      <c r="EU447">
        <v>0</v>
      </c>
      <c r="EV447">
        <v>0</v>
      </c>
      <c r="EW447">
        <v>0</v>
      </c>
      <c r="EX447">
        <v>0</v>
      </c>
      <c r="EY447">
        <v>0</v>
      </c>
      <c r="EZ447">
        <v>0</v>
      </c>
      <c r="FA447">
        <v>0</v>
      </c>
      <c r="FB447">
        <v>0</v>
      </c>
      <c r="FC447">
        <v>0</v>
      </c>
      <c r="FD447">
        <v>0</v>
      </c>
      <c r="FE447">
        <v>0</v>
      </c>
      <c r="FF447">
        <v>0</v>
      </c>
      <c r="FG447">
        <v>0</v>
      </c>
      <c r="FH447">
        <v>0</v>
      </c>
      <c r="FI447">
        <v>0</v>
      </c>
      <c r="FJ447">
        <v>0</v>
      </c>
      <c r="FK447">
        <v>0</v>
      </c>
      <c r="FL447">
        <v>0</v>
      </c>
      <c r="FM447">
        <v>0</v>
      </c>
      <c r="FN447">
        <v>0</v>
      </c>
      <c r="FO447">
        <v>0</v>
      </c>
      <c r="FP447">
        <v>0</v>
      </c>
      <c r="FQ447">
        <v>0</v>
      </c>
      <c r="FR447">
        <v>0</v>
      </c>
      <c r="FS447">
        <v>0</v>
      </c>
    </row>
    <row r="448" spans="1:175" x14ac:dyDescent="0.2">
      <c r="A448" t="s">
        <v>196</v>
      </c>
      <c r="B448" t="s">
        <v>203</v>
      </c>
      <c r="C448">
        <v>42258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0</v>
      </c>
      <c r="AX448">
        <v>0</v>
      </c>
      <c r="AY448">
        <v>0</v>
      </c>
      <c r="AZ448">
        <v>0</v>
      </c>
      <c r="BA448">
        <v>0</v>
      </c>
      <c r="BB448">
        <v>0</v>
      </c>
      <c r="BC448">
        <v>0</v>
      </c>
      <c r="BD448">
        <v>0</v>
      </c>
      <c r="BE448">
        <v>0</v>
      </c>
      <c r="BF448">
        <v>0</v>
      </c>
      <c r="BG448">
        <v>0</v>
      </c>
      <c r="BH448">
        <v>0</v>
      </c>
      <c r="BI448">
        <v>0</v>
      </c>
      <c r="BJ448">
        <v>0</v>
      </c>
      <c r="BK448">
        <v>0</v>
      </c>
      <c r="BL448">
        <v>0</v>
      </c>
      <c r="BM448">
        <v>0</v>
      </c>
      <c r="BN448">
        <v>0</v>
      </c>
      <c r="BO448">
        <v>0</v>
      </c>
      <c r="BP448">
        <v>0</v>
      </c>
      <c r="BQ448">
        <v>0</v>
      </c>
      <c r="BR448">
        <v>0</v>
      </c>
      <c r="BS448">
        <v>0</v>
      </c>
      <c r="BT448">
        <v>0</v>
      </c>
      <c r="BU448">
        <v>0</v>
      </c>
      <c r="BV448">
        <v>0</v>
      </c>
      <c r="BW448">
        <v>0</v>
      </c>
      <c r="BX448">
        <v>0</v>
      </c>
      <c r="BY448">
        <v>0</v>
      </c>
      <c r="BZ448">
        <v>0</v>
      </c>
      <c r="CA448">
        <v>0</v>
      </c>
      <c r="CB448">
        <v>0</v>
      </c>
      <c r="CC448">
        <v>0</v>
      </c>
      <c r="CD448">
        <v>0</v>
      </c>
      <c r="CE448">
        <v>0</v>
      </c>
      <c r="CF448">
        <v>0</v>
      </c>
      <c r="CG448">
        <v>0</v>
      </c>
      <c r="CH448">
        <v>0</v>
      </c>
      <c r="CI448">
        <v>0</v>
      </c>
      <c r="CJ448">
        <v>0</v>
      </c>
      <c r="CK448">
        <v>0</v>
      </c>
      <c r="CL448">
        <v>0</v>
      </c>
      <c r="CM448">
        <v>0</v>
      </c>
      <c r="CN448">
        <v>0</v>
      </c>
      <c r="CO448">
        <v>0</v>
      </c>
      <c r="CP448">
        <v>0</v>
      </c>
      <c r="CQ448">
        <v>0</v>
      </c>
      <c r="CR448">
        <v>0</v>
      </c>
      <c r="CS448">
        <v>0</v>
      </c>
      <c r="CT448">
        <v>0</v>
      </c>
      <c r="CU448">
        <v>0</v>
      </c>
      <c r="CV448">
        <v>0</v>
      </c>
      <c r="CW448">
        <v>0</v>
      </c>
      <c r="CX448">
        <v>0</v>
      </c>
      <c r="CY448">
        <v>0</v>
      </c>
      <c r="CZ448">
        <v>0</v>
      </c>
      <c r="DA448">
        <v>0</v>
      </c>
      <c r="DB448">
        <v>0</v>
      </c>
      <c r="DC448">
        <v>0</v>
      </c>
      <c r="DD448">
        <v>0</v>
      </c>
      <c r="DE448">
        <v>0</v>
      </c>
      <c r="DF448">
        <v>0</v>
      </c>
      <c r="DG448">
        <v>0</v>
      </c>
      <c r="DH448">
        <v>0</v>
      </c>
      <c r="DI448">
        <v>0</v>
      </c>
      <c r="DJ448">
        <v>0</v>
      </c>
      <c r="DK448">
        <v>0</v>
      </c>
      <c r="DL448">
        <v>0</v>
      </c>
      <c r="DM448">
        <v>0</v>
      </c>
      <c r="DN448">
        <v>0</v>
      </c>
      <c r="DO448">
        <v>0</v>
      </c>
      <c r="DP448">
        <v>0</v>
      </c>
      <c r="DQ448">
        <v>0</v>
      </c>
      <c r="DR448">
        <v>0</v>
      </c>
      <c r="DS448">
        <v>0</v>
      </c>
      <c r="DT448">
        <v>0</v>
      </c>
      <c r="DU448">
        <v>0</v>
      </c>
      <c r="DV448">
        <v>0</v>
      </c>
      <c r="DW448">
        <v>0</v>
      </c>
      <c r="DX448">
        <v>0</v>
      </c>
      <c r="DY448">
        <v>0</v>
      </c>
      <c r="DZ448">
        <v>0</v>
      </c>
      <c r="EA448">
        <v>0</v>
      </c>
      <c r="EB448">
        <v>0</v>
      </c>
      <c r="EC448">
        <v>0</v>
      </c>
      <c r="ED448">
        <v>0</v>
      </c>
      <c r="EE448">
        <v>0</v>
      </c>
      <c r="EF448">
        <v>0</v>
      </c>
      <c r="EG448">
        <v>0</v>
      </c>
      <c r="EH448">
        <v>0</v>
      </c>
      <c r="EI448">
        <v>0</v>
      </c>
      <c r="EJ448">
        <v>0</v>
      </c>
      <c r="EK448">
        <v>0</v>
      </c>
      <c r="EL448">
        <v>0</v>
      </c>
      <c r="EM448">
        <v>0</v>
      </c>
      <c r="EN448">
        <v>0</v>
      </c>
      <c r="EO448">
        <v>0</v>
      </c>
      <c r="EP448">
        <v>0</v>
      </c>
      <c r="EQ448">
        <v>0</v>
      </c>
      <c r="ER448">
        <v>0</v>
      </c>
      <c r="ES448">
        <v>0</v>
      </c>
      <c r="ET448">
        <v>0</v>
      </c>
      <c r="EU448">
        <v>0</v>
      </c>
      <c r="EV448">
        <v>0</v>
      </c>
      <c r="EW448">
        <v>0</v>
      </c>
      <c r="EX448">
        <v>0</v>
      </c>
      <c r="EY448">
        <v>0</v>
      </c>
      <c r="EZ448">
        <v>0</v>
      </c>
      <c r="FA448">
        <v>0</v>
      </c>
      <c r="FB448">
        <v>0</v>
      </c>
      <c r="FC448">
        <v>0</v>
      </c>
      <c r="FD448">
        <v>0</v>
      </c>
      <c r="FE448">
        <v>0</v>
      </c>
      <c r="FF448">
        <v>0</v>
      </c>
      <c r="FG448">
        <v>0</v>
      </c>
      <c r="FH448">
        <v>0</v>
      </c>
      <c r="FI448">
        <v>0</v>
      </c>
      <c r="FJ448">
        <v>0</v>
      </c>
      <c r="FK448">
        <v>0</v>
      </c>
      <c r="FL448">
        <v>0</v>
      </c>
      <c r="FM448">
        <v>0</v>
      </c>
      <c r="FN448">
        <v>0</v>
      </c>
      <c r="FO448">
        <v>0</v>
      </c>
      <c r="FP448">
        <v>0</v>
      </c>
      <c r="FQ448">
        <v>0</v>
      </c>
      <c r="FR448">
        <v>0</v>
      </c>
      <c r="FS448">
        <v>0</v>
      </c>
    </row>
    <row r="449" spans="1:175" x14ac:dyDescent="0.2">
      <c r="A449" t="s">
        <v>196</v>
      </c>
      <c r="B449" t="s">
        <v>203</v>
      </c>
      <c r="C449" t="s">
        <v>2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  <c r="AS449">
        <v>0</v>
      </c>
      <c r="AT449">
        <v>0</v>
      </c>
      <c r="AU449">
        <v>0</v>
      </c>
      <c r="AV449">
        <v>0</v>
      </c>
      <c r="AW449">
        <v>0</v>
      </c>
      <c r="AX449">
        <v>0</v>
      </c>
      <c r="AY449">
        <v>0</v>
      </c>
      <c r="AZ449">
        <v>0</v>
      </c>
      <c r="BA449">
        <v>0</v>
      </c>
      <c r="BB449">
        <v>0</v>
      </c>
      <c r="BC449">
        <v>0</v>
      </c>
      <c r="BD449">
        <v>0</v>
      </c>
      <c r="BE449">
        <v>0</v>
      </c>
      <c r="BF449">
        <v>0</v>
      </c>
      <c r="BG449">
        <v>0</v>
      </c>
      <c r="BH449">
        <v>0</v>
      </c>
      <c r="BI449">
        <v>0</v>
      </c>
      <c r="BJ449">
        <v>0</v>
      </c>
      <c r="BK449">
        <v>0</v>
      </c>
      <c r="BL449">
        <v>0</v>
      </c>
      <c r="BM449">
        <v>0</v>
      </c>
      <c r="BN449">
        <v>0</v>
      </c>
      <c r="BO449">
        <v>0</v>
      </c>
      <c r="BP449">
        <v>0</v>
      </c>
      <c r="BQ449">
        <v>0</v>
      </c>
      <c r="BR449">
        <v>0</v>
      </c>
      <c r="BS449">
        <v>0</v>
      </c>
      <c r="BT449">
        <v>0</v>
      </c>
      <c r="BU449">
        <v>0</v>
      </c>
      <c r="BV449">
        <v>0</v>
      </c>
      <c r="BW449">
        <v>0</v>
      </c>
      <c r="BX449">
        <v>0</v>
      </c>
      <c r="BY449">
        <v>0</v>
      </c>
      <c r="BZ449">
        <v>0</v>
      </c>
      <c r="CA449">
        <v>0</v>
      </c>
      <c r="CB449">
        <v>0</v>
      </c>
      <c r="CC449">
        <v>0</v>
      </c>
      <c r="CD449">
        <v>0</v>
      </c>
      <c r="CE449">
        <v>0</v>
      </c>
      <c r="CF449">
        <v>0</v>
      </c>
      <c r="CG449">
        <v>0</v>
      </c>
      <c r="CH449">
        <v>0</v>
      </c>
      <c r="CI449">
        <v>0</v>
      </c>
      <c r="CJ449">
        <v>0</v>
      </c>
      <c r="CK449">
        <v>0</v>
      </c>
      <c r="CL449">
        <v>0</v>
      </c>
      <c r="CM449">
        <v>0</v>
      </c>
      <c r="CN449">
        <v>0</v>
      </c>
      <c r="CO449">
        <v>0</v>
      </c>
      <c r="CP449">
        <v>0</v>
      </c>
      <c r="CQ449">
        <v>0</v>
      </c>
      <c r="CR449">
        <v>0</v>
      </c>
      <c r="CS449">
        <v>0</v>
      </c>
      <c r="CT449">
        <v>0</v>
      </c>
      <c r="CU449">
        <v>0</v>
      </c>
      <c r="CV449">
        <v>0</v>
      </c>
      <c r="CW449">
        <v>0</v>
      </c>
      <c r="CX449">
        <v>0</v>
      </c>
      <c r="CY449">
        <v>0</v>
      </c>
      <c r="CZ449">
        <v>0</v>
      </c>
      <c r="DA449">
        <v>0</v>
      </c>
      <c r="DB449">
        <v>0</v>
      </c>
      <c r="DC449">
        <v>0</v>
      </c>
      <c r="DD449">
        <v>0</v>
      </c>
      <c r="DE449">
        <v>0</v>
      </c>
      <c r="DF449">
        <v>0</v>
      </c>
      <c r="DG449">
        <v>0</v>
      </c>
      <c r="DH449">
        <v>0</v>
      </c>
      <c r="DI449">
        <v>0</v>
      </c>
      <c r="DJ449">
        <v>0</v>
      </c>
      <c r="DK449">
        <v>0</v>
      </c>
      <c r="DL449">
        <v>0</v>
      </c>
      <c r="DM449">
        <v>0</v>
      </c>
      <c r="DN449">
        <v>0</v>
      </c>
      <c r="DO449">
        <v>0</v>
      </c>
      <c r="DP449">
        <v>0</v>
      </c>
      <c r="DQ449">
        <v>0</v>
      </c>
      <c r="DR449">
        <v>0</v>
      </c>
      <c r="DS449">
        <v>0</v>
      </c>
      <c r="DT449">
        <v>0</v>
      </c>
      <c r="DU449">
        <v>0</v>
      </c>
      <c r="DV449">
        <v>0</v>
      </c>
      <c r="DW449">
        <v>0</v>
      </c>
      <c r="DX449">
        <v>0</v>
      </c>
      <c r="DY449">
        <v>0</v>
      </c>
      <c r="DZ449">
        <v>0</v>
      </c>
      <c r="EA449">
        <v>0</v>
      </c>
      <c r="EB449">
        <v>0</v>
      </c>
      <c r="EC449">
        <v>0</v>
      </c>
      <c r="ED449">
        <v>0</v>
      </c>
      <c r="EE449">
        <v>0</v>
      </c>
      <c r="EF449">
        <v>0</v>
      </c>
      <c r="EG449">
        <v>0</v>
      </c>
      <c r="EH449">
        <v>0</v>
      </c>
      <c r="EI449">
        <v>0</v>
      </c>
      <c r="EJ449">
        <v>0</v>
      </c>
      <c r="EK449">
        <v>0</v>
      </c>
      <c r="EL449">
        <v>0</v>
      </c>
      <c r="EM449">
        <v>0</v>
      </c>
      <c r="EN449">
        <v>0</v>
      </c>
      <c r="EO449">
        <v>0</v>
      </c>
      <c r="EP449">
        <v>0</v>
      </c>
      <c r="EQ449">
        <v>0</v>
      </c>
      <c r="ER449">
        <v>0</v>
      </c>
      <c r="ES449">
        <v>0</v>
      </c>
      <c r="ET449">
        <v>0</v>
      </c>
      <c r="EU449">
        <v>0</v>
      </c>
      <c r="EV449">
        <v>0</v>
      </c>
      <c r="EW449">
        <v>0</v>
      </c>
      <c r="EX449">
        <v>0</v>
      </c>
      <c r="EY449">
        <v>0</v>
      </c>
      <c r="EZ449">
        <v>0</v>
      </c>
      <c r="FA449">
        <v>0</v>
      </c>
      <c r="FB449">
        <v>0</v>
      </c>
      <c r="FC449">
        <v>0</v>
      </c>
      <c r="FD449">
        <v>0</v>
      </c>
      <c r="FE449">
        <v>0</v>
      </c>
      <c r="FF449">
        <v>0</v>
      </c>
      <c r="FG449">
        <v>0</v>
      </c>
      <c r="FH449">
        <v>0</v>
      </c>
      <c r="FI449">
        <v>0</v>
      </c>
      <c r="FJ449">
        <v>0</v>
      </c>
      <c r="FK449">
        <v>0</v>
      </c>
      <c r="FL449">
        <v>0</v>
      </c>
      <c r="FM449">
        <v>0</v>
      </c>
      <c r="FN449">
        <v>0</v>
      </c>
      <c r="FO449">
        <v>0</v>
      </c>
      <c r="FP449">
        <v>0</v>
      </c>
      <c r="FQ449">
        <v>0</v>
      </c>
      <c r="FR449">
        <v>0</v>
      </c>
      <c r="FS449">
        <v>0</v>
      </c>
    </row>
    <row r="450" spans="1:175" x14ac:dyDescent="0.2">
      <c r="A450" t="s">
        <v>197</v>
      </c>
      <c r="B450" t="s">
        <v>202</v>
      </c>
      <c r="C450">
        <v>42167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  <c r="AS450">
        <v>0</v>
      </c>
      <c r="AT450">
        <v>0</v>
      </c>
      <c r="AU450">
        <v>0</v>
      </c>
      <c r="AV450">
        <v>0</v>
      </c>
      <c r="AW450">
        <v>0</v>
      </c>
      <c r="AX450">
        <v>0</v>
      </c>
      <c r="AY450">
        <v>0</v>
      </c>
      <c r="AZ450">
        <v>0</v>
      </c>
      <c r="BA450">
        <v>0</v>
      </c>
      <c r="BB450">
        <v>0</v>
      </c>
      <c r="BC450">
        <v>0</v>
      </c>
      <c r="BD450">
        <v>0</v>
      </c>
      <c r="BE450">
        <v>0</v>
      </c>
      <c r="BF450">
        <v>0</v>
      </c>
      <c r="BG450">
        <v>0</v>
      </c>
      <c r="BH450">
        <v>0</v>
      </c>
      <c r="BI450">
        <v>0</v>
      </c>
      <c r="BJ450">
        <v>0</v>
      </c>
      <c r="BK450">
        <v>0</v>
      </c>
      <c r="BL450">
        <v>0</v>
      </c>
      <c r="BM450">
        <v>0</v>
      </c>
      <c r="BN450">
        <v>0</v>
      </c>
      <c r="BO450">
        <v>0</v>
      </c>
      <c r="BP450">
        <v>0</v>
      </c>
      <c r="BQ450">
        <v>0</v>
      </c>
      <c r="BR450">
        <v>0</v>
      </c>
      <c r="BS450">
        <v>0</v>
      </c>
      <c r="BT450">
        <v>0</v>
      </c>
      <c r="BU450">
        <v>0</v>
      </c>
      <c r="BV450">
        <v>0</v>
      </c>
      <c r="BW450">
        <v>0</v>
      </c>
      <c r="BX450">
        <v>0</v>
      </c>
      <c r="BY450">
        <v>0</v>
      </c>
      <c r="BZ450">
        <v>0</v>
      </c>
      <c r="CA450">
        <v>0</v>
      </c>
      <c r="CB450">
        <v>0</v>
      </c>
      <c r="CC450">
        <v>0</v>
      </c>
      <c r="CD450">
        <v>0</v>
      </c>
      <c r="CE450">
        <v>0</v>
      </c>
      <c r="CF450">
        <v>0</v>
      </c>
      <c r="CG450">
        <v>0</v>
      </c>
      <c r="CH450">
        <v>0</v>
      </c>
      <c r="CI450">
        <v>0</v>
      </c>
      <c r="CJ450">
        <v>0</v>
      </c>
      <c r="CK450">
        <v>0</v>
      </c>
      <c r="CL450">
        <v>0</v>
      </c>
      <c r="CM450">
        <v>0</v>
      </c>
      <c r="CN450">
        <v>0</v>
      </c>
      <c r="CO450">
        <v>0</v>
      </c>
      <c r="CP450">
        <v>0</v>
      </c>
      <c r="CQ450">
        <v>0</v>
      </c>
      <c r="CR450">
        <v>0</v>
      </c>
      <c r="CS450">
        <v>0</v>
      </c>
      <c r="CT450">
        <v>0</v>
      </c>
      <c r="CU450">
        <v>0</v>
      </c>
      <c r="CV450">
        <v>0</v>
      </c>
      <c r="CW450">
        <v>0</v>
      </c>
      <c r="CX450">
        <v>0</v>
      </c>
      <c r="CY450">
        <v>0</v>
      </c>
      <c r="CZ450">
        <v>0</v>
      </c>
      <c r="DA450">
        <v>0</v>
      </c>
      <c r="DB450">
        <v>0</v>
      </c>
      <c r="DC450">
        <v>0</v>
      </c>
      <c r="DD450">
        <v>0</v>
      </c>
      <c r="DE450">
        <v>0</v>
      </c>
      <c r="DF450">
        <v>0</v>
      </c>
      <c r="DG450">
        <v>0</v>
      </c>
      <c r="DH450">
        <v>0</v>
      </c>
      <c r="DI450">
        <v>0</v>
      </c>
      <c r="DJ450">
        <v>0</v>
      </c>
      <c r="DK450">
        <v>0</v>
      </c>
      <c r="DL450">
        <v>0</v>
      </c>
      <c r="DM450">
        <v>0</v>
      </c>
      <c r="DN450">
        <v>0</v>
      </c>
      <c r="DO450">
        <v>0</v>
      </c>
      <c r="DP450">
        <v>0</v>
      </c>
      <c r="DQ450">
        <v>0</v>
      </c>
      <c r="DR450">
        <v>0</v>
      </c>
      <c r="DS450">
        <v>0</v>
      </c>
      <c r="DT450">
        <v>0</v>
      </c>
      <c r="DU450">
        <v>0</v>
      </c>
      <c r="DV450">
        <v>0</v>
      </c>
      <c r="DW450">
        <v>0</v>
      </c>
      <c r="DX450">
        <v>0</v>
      </c>
      <c r="DY450">
        <v>0</v>
      </c>
      <c r="DZ450">
        <v>0</v>
      </c>
      <c r="EA450">
        <v>0</v>
      </c>
      <c r="EB450">
        <v>0</v>
      </c>
      <c r="EC450">
        <v>0</v>
      </c>
      <c r="ED450">
        <v>0</v>
      </c>
      <c r="EE450">
        <v>0</v>
      </c>
      <c r="EF450">
        <v>0</v>
      </c>
      <c r="EG450">
        <v>0</v>
      </c>
      <c r="EH450">
        <v>0</v>
      </c>
      <c r="EI450">
        <v>0</v>
      </c>
      <c r="EJ450">
        <v>0</v>
      </c>
      <c r="EK450">
        <v>0</v>
      </c>
      <c r="EL450">
        <v>0</v>
      </c>
      <c r="EM450">
        <v>0</v>
      </c>
      <c r="EN450">
        <v>0</v>
      </c>
      <c r="EO450">
        <v>0</v>
      </c>
      <c r="EP450">
        <v>0</v>
      </c>
      <c r="EQ450">
        <v>0</v>
      </c>
      <c r="ER450">
        <v>0</v>
      </c>
      <c r="ES450">
        <v>0</v>
      </c>
      <c r="ET450">
        <v>0</v>
      </c>
      <c r="EU450">
        <v>0</v>
      </c>
      <c r="EV450">
        <v>0</v>
      </c>
      <c r="EW450">
        <v>0</v>
      </c>
      <c r="EX450">
        <v>0</v>
      </c>
      <c r="EY450">
        <v>0</v>
      </c>
      <c r="EZ450">
        <v>0</v>
      </c>
      <c r="FA450">
        <v>0</v>
      </c>
      <c r="FB450">
        <v>0</v>
      </c>
      <c r="FC450">
        <v>0</v>
      </c>
      <c r="FD450">
        <v>0</v>
      </c>
      <c r="FE450">
        <v>0</v>
      </c>
      <c r="FF450">
        <v>0</v>
      </c>
      <c r="FG450">
        <v>0</v>
      </c>
      <c r="FH450">
        <v>0</v>
      </c>
      <c r="FI450">
        <v>0</v>
      </c>
      <c r="FJ450">
        <v>0</v>
      </c>
      <c r="FK450">
        <v>0</v>
      </c>
      <c r="FL450">
        <v>0</v>
      </c>
      <c r="FM450">
        <v>0</v>
      </c>
      <c r="FN450">
        <v>0</v>
      </c>
      <c r="FO450">
        <v>0</v>
      </c>
      <c r="FP450">
        <v>0</v>
      </c>
      <c r="FQ450">
        <v>0</v>
      </c>
      <c r="FR450">
        <v>0</v>
      </c>
      <c r="FS450">
        <v>0</v>
      </c>
    </row>
    <row r="451" spans="1:175" x14ac:dyDescent="0.2">
      <c r="A451" t="s">
        <v>197</v>
      </c>
      <c r="B451" t="s">
        <v>202</v>
      </c>
      <c r="C451">
        <v>42180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  <c r="AS451">
        <v>0</v>
      </c>
      <c r="AT451">
        <v>0</v>
      </c>
      <c r="AU451">
        <v>0</v>
      </c>
      <c r="AV451">
        <v>0</v>
      </c>
      <c r="AW451">
        <v>0</v>
      </c>
      <c r="AX451">
        <v>0</v>
      </c>
      <c r="AY451">
        <v>0</v>
      </c>
      <c r="AZ451">
        <v>0</v>
      </c>
      <c r="BA451">
        <v>0</v>
      </c>
      <c r="BB451">
        <v>0</v>
      </c>
      <c r="BC451">
        <v>0</v>
      </c>
      <c r="BD451">
        <v>0</v>
      </c>
      <c r="BE451">
        <v>0</v>
      </c>
      <c r="BF451">
        <v>0</v>
      </c>
      <c r="BG451">
        <v>0</v>
      </c>
      <c r="BH451">
        <v>0</v>
      </c>
      <c r="BI451">
        <v>0</v>
      </c>
      <c r="BJ451">
        <v>0</v>
      </c>
      <c r="BK451">
        <v>0</v>
      </c>
      <c r="BL451">
        <v>0</v>
      </c>
      <c r="BM451">
        <v>0</v>
      </c>
      <c r="BN451">
        <v>0</v>
      </c>
      <c r="BO451">
        <v>0</v>
      </c>
      <c r="BP451">
        <v>0</v>
      </c>
      <c r="BQ451">
        <v>0</v>
      </c>
      <c r="BR451">
        <v>0</v>
      </c>
      <c r="BS451">
        <v>0</v>
      </c>
      <c r="BT451">
        <v>0</v>
      </c>
      <c r="BU451">
        <v>0</v>
      </c>
      <c r="BV451">
        <v>0</v>
      </c>
      <c r="BW451">
        <v>0</v>
      </c>
      <c r="BX451">
        <v>0</v>
      </c>
      <c r="BY451">
        <v>0</v>
      </c>
      <c r="BZ451">
        <v>0</v>
      </c>
      <c r="CA451">
        <v>0</v>
      </c>
      <c r="CB451">
        <v>0</v>
      </c>
      <c r="CC451">
        <v>0</v>
      </c>
      <c r="CD451">
        <v>0</v>
      </c>
      <c r="CE451">
        <v>0</v>
      </c>
      <c r="CF451">
        <v>0</v>
      </c>
      <c r="CG451">
        <v>0</v>
      </c>
      <c r="CH451">
        <v>0</v>
      </c>
      <c r="CI451">
        <v>0</v>
      </c>
      <c r="CJ451">
        <v>0</v>
      </c>
      <c r="CK451">
        <v>0</v>
      </c>
      <c r="CL451">
        <v>0</v>
      </c>
      <c r="CM451">
        <v>0</v>
      </c>
      <c r="CN451">
        <v>0</v>
      </c>
      <c r="CO451">
        <v>0</v>
      </c>
      <c r="CP451">
        <v>0</v>
      </c>
      <c r="CQ451">
        <v>0</v>
      </c>
      <c r="CR451">
        <v>0</v>
      </c>
      <c r="CS451">
        <v>0</v>
      </c>
      <c r="CT451">
        <v>0</v>
      </c>
      <c r="CU451">
        <v>0</v>
      </c>
      <c r="CV451">
        <v>0</v>
      </c>
      <c r="CW451">
        <v>0</v>
      </c>
      <c r="CX451">
        <v>0</v>
      </c>
      <c r="CY451">
        <v>0</v>
      </c>
      <c r="CZ451">
        <v>0</v>
      </c>
      <c r="DA451">
        <v>0</v>
      </c>
      <c r="DB451">
        <v>0</v>
      </c>
      <c r="DC451">
        <v>0</v>
      </c>
      <c r="DD451">
        <v>0</v>
      </c>
      <c r="DE451">
        <v>0</v>
      </c>
      <c r="DF451">
        <v>0</v>
      </c>
      <c r="DG451">
        <v>0</v>
      </c>
      <c r="DH451">
        <v>0</v>
      </c>
      <c r="DI451">
        <v>0</v>
      </c>
      <c r="DJ451">
        <v>0</v>
      </c>
      <c r="DK451">
        <v>0</v>
      </c>
      <c r="DL451">
        <v>0</v>
      </c>
      <c r="DM451">
        <v>0</v>
      </c>
      <c r="DN451">
        <v>0</v>
      </c>
      <c r="DO451">
        <v>0</v>
      </c>
      <c r="DP451">
        <v>0</v>
      </c>
      <c r="DQ451">
        <v>0</v>
      </c>
      <c r="DR451">
        <v>0</v>
      </c>
      <c r="DS451">
        <v>0</v>
      </c>
      <c r="DT451">
        <v>0</v>
      </c>
      <c r="DU451">
        <v>0</v>
      </c>
      <c r="DV451">
        <v>0</v>
      </c>
      <c r="DW451">
        <v>0</v>
      </c>
      <c r="DX451">
        <v>0</v>
      </c>
      <c r="DY451">
        <v>0</v>
      </c>
      <c r="DZ451">
        <v>0</v>
      </c>
      <c r="EA451">
        <v>0</v>
      </c>
      <c r="EB451">
        <v>0</v>
      </c>
      <c r="EC451">
        <v>0</v>
      </c>
      <c r="ED451">
        <v>0</v>
      </c>
      <c r="EE451">
        <v>0</v>
      </c>
      <c r="EF451">
        <v>0</v>
      </c>
      <c r="EG451">
        <v>0</v>
      </c>
      <c r="EH451">
        <v>0</v>
      </c>
      <c r="EI451">
        <v>0</v>
      </c>
      <c r="EJ451">
        <v>0</v>
      </c>
      <c r="EK451">
        <v>0</v>
      </c>
      <c r="EL451">
        <v>0</v>
      </c>
      <c r="EM451">
        <v>0</v>
      </c>
      <c r="EN451">
        <v>0</v>
      </c>
      <c r="EO451">
        <v>0</v>
      </c>
      <c r="EP451">
        <v>0</v>
      </c>
      <c r="EQ451">
        <v>0</v>
      </c>
      <c r="ER451">
        <v>0</v>
      </c>
      <c r="ES451">
        <v>0</v>
      </c>
      <c r="ET451">
        <v>0</v>
      </c>
      <c r="EU451">
        <v>0</v>
      </c>
      <c r="EV451">
        <v>0</v>
      </c>
      <c r="EW451">
        <v>0</v>
      </c>
      <c r="EX451">
        <v>0</v>
      </c>
      <c r="EY451">
        <v>0</v>
      </c>
      <c r="EZ451">
        <v>0</v>
      </c>
      <c r="FA451">
        <v>0</v>
      </c>
      <c r="FB451">
        <v>0</v>
      </c>
      <c r="FC451">
        <v>0</v>
      </c>
      <c r="FD451">
        <v>0</v>
      </c>
      <c r="FE451">
        <v>0</v>
      </c>
      <c r="FF451">
        <v>0</v>
      </c>
      <c r="FG451">
        <v>0</v>
      </c>
      <c r="FH451">
        <v>0</v>
      </c>
      <c r="FI451">
        <v>0</v>
      </c>
      <c r="FJ451">
        <v>0</v>
      </c>
      <c r="FK451">
        <v>0</v>
      </c>
      <c r="FL451">
        <v>0</v>
      </c>
      <c r="FM451">
        <v>0</v>
      </c>
      <c r="FN451">
        <v>0</v>
      </c>
      <c r="FO451">
        <v>0</v>
      </c>
      <c r="FP451">
        <v>0</v>
      </c>
      <c r="FQ451">
        <v>0</v>
      </c>
      <c r="FR451">
        <v>0</v>
      </c>
      <c r="FS451">
        <v>0</v>
      </c>
    </row>
    <row r="452" spans="1:175" x14ac:dyDescent="0.2">
      <c r="A452" t="s">
        <v>197</v>
      </c>
      <c r="B452" t="s">
        <v>202</v>
      </c>
      <c r="C452">
        <v>42181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0</v>
      </c>
      <c r="AS452">
        <v>0</v>
      </c>
      <c r="AT452">
        <v>0</v>
      </c>
      <c r="AU452">
        <v>0</v>
      </c>
      <c r="AV452">
        <v>0</v>
      </c>
      <c r="AW452">
        <v>0</v>
      </c>
      <c r="AX452">
        <v>0</v>
      </c>
      <c r="AY452">
        <v>0</v>
      </c>
      <c r="AZ452">
        <v>0</v>
      </c>
      <c r="BA452">
        <v>0</v>
      </c>
      <c r="BB452">
        <v>0</v>
      </c>
      <c r="BC452">
        <v>0</v>
      </c>
      <c r="BD452">
        <v>0</v>
      </c>
      <c r="BE452">
        <v>0</v>
      </c>
      <c r="BF452">
        <v>0</v>
      </c>
      <c r="BG452">
        <v>0</v>
      </c>
      <c r="BH452">
        <v>0</v>
      </c>
      <c r="BI452">
        <v>0</v>
      </c>
      <c r="BJ452">
        <v>0</v>
      </c>
      <c r="BK452">
        <v>0</v>
      </c>
      <c r="BL452">
        <v>0</v>
      </c>
      <c r="BM452">
        <v>0</v>
      </c>
      <c r="BN452">
        <v>0</v>
      </c>
      <c r="BO452">
        <v>0</v>
      </c>
      <c r="BP452">
        <v>0</v>
      </c>
      <c r="BQ452">
        <v>0</v>
      </c>
      <c r="BR452">
        <v>0</v>
      </c>
      <c r="BS452">
        <v>0</v>
      </c>
      <c r="BT452">
        <v>0</v>
      </c>
      <c r="BU452">
        <v>0</v>
      </c>
      <c r="BV452">
        <v>0</v>
      </c>
      <c r="BW452">
        <v>0</v>
      </c>
      <c r="BX452">
        <v>0</v>
      </c>
      <c r="BY452">
        <v>0</v>
      </c>
      <c r="BZ452">
        <v>0</v>
      </c>
      <c r="CA452">
        <v>0</v>
      </c>
      <c r="CB452">
        <v>0</v>
      </c>
      <c r="CC452">
        <v>0</v>
      </c>
      <c r="CD452">
        <v>0</v>
      </c>
      <c r="CE452">
        <v>0</v>
      </c>
      <c r="CF452">
        <v>0</v>
      </c>
      <c r="CG452">
        <v>0</v>
      </c>
      <c r="CH452">
        <v>0</v>
      </c>
      <c r="CI452">
        <v>0</v>
      </c>
      <c r="CJ452">
        <v>0</v>
      </c>
      <c r="CK452">
        <v>0</v>
      </c>
      <c r="CL452">
        <v>0</v>
      </c>
      <c r="CM452">
        <v>0</v>
      </c>
      <c r="CN452">
        <v>0</v>
      </c>
      <c r="CO452">
        <v>0</v>
      </c>
      <c r="CP452">
        <v>0</v>
      </c>
      <c r="CQ452">
        <v>0</v>
      </c>
      <c r="CR452">
        <v>0</v>
      </c>
      <c r="CS452">
        <v>0</v>
      </c>
      <c r="CT452">
        <v>0</v>
      </c>
      <c r="CU452">
        <v>0</v>
      </c>
      <c r="CV452">
        <v>0</v>
      </c>
      <c r="CW452">
        <v>0</v>
      </c>
      <c r="CX452">
        <v>0</v>
      </c>
      <c r="CY452">
        <v>0</v>
      </c>
      <c r="CZ452">
        <v>0</v>
      </c>
      <c r="DA452">
        <v>0</v>
      </c>
      <c r="DB452">
        <v>0</v>
      </c>
      <c r="DC452">
        <v>0</v>
      </c>
      <c r="DD452">
        <v>0</v>
      </c>
      <c r="DE452">
        <v>0</v>
      </c>
      <c r="DF452">
        <v>0</v>
      </c>
      <c r="DG452">
        <v>0</v>
      </c>
      <c r="DH452">
        <v>0</v>
      </c>
      <c r="DI452">
        <v>0</v>
      </c>
      <c r="DJ452">
        <v>0</v>
      </c>
      <c r="DK452">
        <v>0</v>
      </c>
      <c r="DL452">
        <v>0</v>
      </c>
      <c r="DM452">
        <v>0</v>
      </c>
      <c r="DN452">
        <v>0</v>
      </c>
      <c r="DO452">
        <v>0</v>
      </c>
      <c r="DP452">
        <v>0</v>
      </c>
      <c r="DQ452">
        <v>0</v>
      </c>
      <c r="DR452">
        <v>0</v>
      </c>
      <c r="DS452">
        <v>0</v>
      </c>
      <c r="DT452">
        <v>0</v>
      </c>
      <c r="DU452">
        <v>0</v>
      </c>
      <c r="DV452">
        <v>0</v>
      </c>
      <c r="DW452">
        <v>0</v>
      </c>
      <c r="DX452">
        <v>0</v>
      </c>
      <c r="DY452">
        <v>0</v>
      </c>
      <c r="DZ452">
        <v>0</v>
      </c>
      <c r="EA452">
        <v>0</v>
      </c>
      <c r="EB452">
        <v>0</v>
      </c>
      <c r="EC452">
        <v>0</v>
      </c>
      <c r="ED452">
        <v>0</v>
      </c>
      <c r="EE452">
        <v>0</v>
      </c>
      <c r="EF452">
        <v>0</v>
      </c>
      <c r="EG452">
        <v>0</v>
      </c>
      <c r="EH452">
        <v>0</v>
      </c>
      <c r="EI452">
        <v>0</v>
      </c>
      <c r="EJ452">
        <v>0</v>
      </c>
      <c r="EK452">
        <v>0</v>
      </c>
      <c r="EL452">
        <v>0</v>
      </c>
      <c r="EM452">
        <v>0</v>
      </c>
      <c r="EN452">
        <v>0</v>
      </c>
      <c r="EO452">
        <v>0</v>
      </c>
      <c r="EP452">
        <v>0</v>
      </c>
      <c r="EQ452">
        <v>0</v>
      </c>
      <c r="ER452">
        <v>0</v>
      </c>
      <c r="ES452">
        <v>0</v>
      </c>
      <c r="ET452">
        <v>0</v>
      </c>
      <c r="EU452">
        <v>0</v>
      </c>
      <c r="EV452">
        <v>0</v>
      </c>
      <c r="EW452">
        <v>0</v>
      </c>
      <c r="EX452">
        <v>0</v>
      </c>
      <c r="EY452">
        <v>0</v>
      </c>
      <c r="EZ452">
        <v>0</v>
      </c>
      <c r="FA452">
        <v>0</v>
      </c>
      <c r="FB452">
        <v>0</v>
      </c>
      <c r="FC452">
        <v>0</v>
      </c>
      <c r="FD452">
        <v>0</v>
      </c>
      <c r="FE452">
        <v>0</v>
      </c>
      <c r="FF452">
        <v>0</v>
      </c>
      <c r="FG452">
        <v>0</v>
      </c>
      <c r="FH452">
        <v>0</v>
      </c>
      <c r="FI452">
        <v>0</v>
      </c>
      <c r="FJ452">
        <v>0</v>
      </c>
      <c r="FK452">
        <v>0</v>
      </c>
      <c r="FL452">
        <v>0</v>
      </c>
      <c r="FM452">
        <v>0</v>
      </c>
      <c r="FN452">
        <v>0</v>
      </c>
      <c r="FO452">
        <v>0</v>
      </c>
      <c r="FP452">
        <v>0</v>
      </c>
      <c r="FQ452">
        <v>0</v>
      </c>
      <c r="FR452">
        <v>0</v>
      </c>
      <c r="FS452">
        <v>0</v>
      </c>
    </row>
    <row r="453" spans="1:175" x14ac:dyDescent="0.2">
      <c r="A453" t="s">
        <v>197</v>
      </c>
      <c r="B453" t="s">
        <v>202</v>
      </c>
      <c r="C453">
        <v>42185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  <c r="AS453">
        <v>0</v>
      </c>
      <c r="AT453">
        <v>0</v>
      </c>
      <c r="AU453">
        <v>0</v>
      </c>
      <c r="AV453">
        <v>0</v>
      </c>
      <c r="AW453">
        <v>0</v>
      </c>
      <c r="AX453">
        <v>0</v>
      </c>
      <c r="AY453">
        <v>0</v>
      </c>
      <c r="AZ453">
        <v>0</v>
      </c>
      <c r="BA453">
        <v>0</v>
      </c>
      <c r="BB453">
        <v>0</v>
      </c>
      <c r="BC453">
        <v>0</v>
      </c>
      <c r="BD453">
        <v>0</v>
      </c>
      <c r="BE453">
        <v>0</v>
      </c>
      <c r="BF453">
        <v>0</v>
      </c>
      <c r="BG453">
        <v>0</v>
      </c>
      <c r="BH453">
        <v>0</v>
      </c>
      <c r="BI453">
        <v>0</v>
      </c>
      <c r="BJ453">
        <v>0</v>
      </c>
      <c r="BK453">
        <v>0</v>
      </c>
      <c r="BL453">
        <v>0</v>
      </c>
      <c r="BM453">
        <v>0</v>
      </c>
      <c r="BN453">
        <v>0</v>
      </c>
      <c r="BO453">
        <v>0</v>
      </c>
      <c r="BP453">
        <v>0</v>
      </c>
      <c r="BQ453">
        <v>0</v>
      </c>
      <c r="BR453">
        <v>0</v>
      </c>
      <c r="BS453">
        <v>0</v>
      </c>
      <c r="BT453">
        <v>0</v>
      </c>
      <c r="BU453">
        <v>0</v>
      </c>
      <c r="BV453">
        <v>0</v>
      </c>
      <c r="BW453">
        <v>0</v>
      </c>
      <c r="BX453">
        <v>0</v>
      </c>
      <c r="BY453">
        <v>0</v>
      </c>
      <c r="BZ453">
        <v>0</v>
      </c>
      <c r="CA453">
        <v>0</v>
      </c>
      <c r="CB453">
        <v>0</v>
      </c>
      <c r="CC453">
        <v>0</v>
      </c>
      <c r="CD453">
        <v>0</v>
      </c>
      <c r="CE453">
        <v>0</v>
      </c>
      <c r="CF453">
        <v>0</v>
      </c>
      <c r="CG453">
        <v>0</v>
      </c>
      <c r="CH453">
        <v>0</v>
      </c>
      <c r="CI453">
        <v>0</v>
      </c>
      <c r="CJ453">
        <v>0</v>
      </c>
      <c r="CK453">
        <v>0</v>
      </c>
      <c r="CL453">
        <v>0</v>
      </c>
      <c r="CM453">
        <v>0</v>
      </c>
      <c r="CN453">
        <v>0</v>
      </c>
      <c r="CO453">
        <v>0</v>
      </c>
      <c r="CP453">
        <v>0</v>
      </c>
      <c r="CQ453">
        <v>0</v>
      </c>
      <c r="CR453">
        <v>0</v>
      </c>
      <c r="CS453">
        <v>0</v>
      </c>
      <c r="CT453">
        <v>0</v>
      </c>
      <c r="CU453">
        <v>0</v>
      </c>
      <c r="CV453">
        <v>0</v>
      </c>
      <c r="CW453">
        <v>0</v>
      </c>
      <c r="CX453">
        <v>0</v>
      </c>
      <c r="CY453">
        <v>0</v>
      </c>
      <c r="CZ453">
        <v>0</v>
      </c>
      <c r="DA453">
        <v>0</v>
      </c>
      <c r="DB453">
        <v>0</v>
      </c>
      <c r="DC453">
        <v>0</v>
      </c>
      <c r="DD453">
        <v>0</v>
      </c>
      <c r="DE453">
        <v>0</v>
      </c>
      <c r="DF453">
        <v>0</v>
      </c>
      <c r="DG453">
        <v>0</v>
      </c>
      <c r="DH453">
        <v>0</v>
      </c>
      <c r="DI453">
        <v>0</v>
      </c>
      <c r="DJ453">
        <v>0</v>
      </c>
      <c r="DK453">
        <v>0</v>
      </c>
      <c r="DL453">
        <v>0</v>
      </c>
      <c r="DM453">
        <v>0</v>
      </c>
      <c r="DN453">
        <v>0</v>
      </c>
      <c r="DO453">
        <v>0</v>
      </c>
      <c r="DP453">
        <v>0</v>
      </c>
      <c r="DQ453">
        <v>0</v>
      </c>
      <c r="DR453">
        <v>0</v>
      </c>
      <c r="DS453">
        <v>0</v>
      </c>
      <c r="DT453">
        <v>0</v>
      </c>
      <c r="DU453">
        <v>0</v>
      </c>
      <c r="DV453">
        <v>0</v>
      </c>
      <c r="DW453">
        <v>0</v>
      </c>
      <c r="DX453">
        <v>0</v>
      </c>
      <c r="DY453">
        <v>0</v>
      </c>
      <c r="DZ453">
        <v>0</v>
      </c>
      <c r="EA453">
        <v>0</v>
      </c>
      <c r="EB453">
        <v>0</v>
      </c>
      <c r="EC453">
        <v>0</v>
      </c>
      <c r="ED453">
        <v>0</v>
      </c>
      <c r="EE453">
        <v>0</v>
      </c>
      <c r="EF453">
        <v>0</v>
      </c>
      <c r="EG453">
        <v>0</v>
      </c>
      <c r="EH453">
        <v>0</v>
      </c>
      <c r="EI453">
        <v>0</v>
      </c>
      <c r="EJ453">
        <v>0</v>
      </c>
      <c r="EK453">
        <v>0</v>
      </c>
      <c r="EL453">
        <v>0</v>
      </c>
      <c r="EM453">
        <v>0</v>
      </c>
      <c r="EN453">
        <v>0</v>
      </c>
      <c r="EO453">
        <v>0</v>
      </c>
      <c r="EP453">
        <v>0</v>
      </c>
      <c r="EQ453">
        <v>0</v>
      </c>
      <c r="ER453">
        <v>0</v>
      </c>
      <c r="ES453">
        <v>0</v>
      </c>
      <c r="ET453">
        <v>0</v>
      </c>
      <c r="EU453">
        <v>0</v>
      </c>
      <c r="EV453">
        <v>0</v>
      </c>
      <c r="EW453">
        <v>0</v>
      </c>
      <c r="EX453">
        <v>0</v>
      </c>
      <c r="EY453">
        <v>0</v>
      </c>
      <c r="EZ453">
        <v>0</v>
      </c>
      <c r="FA453">
        <v>0</v>
      </c>
      <c r="FB453">
        <v>0</v>
      </c>
      <c r="FC453">
        <v>0</v>
      </c>
      <c r="FD453">
        <v>0</v>
      </c>
      <c r="FE453">
        <v>0</v>
      </c>
      <c r="FF453">
        <v>0</v>
      </c>
      <c r="FG453">
        <v>0</v>
      </c>
      <c r="FH453">
        <v>0</v>
      </c>
      <c r="FI453">
        <v>0</v>
      </c>
      <c r="FJ453">
        <v>0</v>
      </c>
      <c r="FK453">
        <v>0</v>
      </c>
      <c r="FL453">
        <v>0</v>
      </c>
      <c r="FM453">
        <v>0</v>
      </c>
      <c r="FN453">
        <v>0</v>
      </c>
      <c r="FO453">
        <v>0</v>
      </c>
      <c r="FP453">
        <v>0</v>
      </c>
      <c r="FQ453">
        <v>0</v>
      </c>
      <c r="FR453">
        <v>0</v>
      </c>
      <c r="FS453">
        <v>0</v>
      </c>
    </row>
    <row r="454" spans="1:175" x14ac:dyDescent="0.2">
      <c r="A454" t="s">
        <v>197</v>
      </c>
      <c r="B454" t="s">
        <v>202</v>
      </c>
      <c r="C454">
        <v>42186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  <c r="AS454">
        <v>0</v>
      </c>
      <c r="AT454">
        <v>0</v>
      </c>
      <c r="AU454">
        <v>0</v>
      </c>
      <c r="AV454">
        <v>0</v>
      </c>
      <c r="AW454">
        <v>0</v>
      </c>
      <c r="AX454">
        <v>0</v>
      </c>
      <c r="AY454">
        <v>0</v>
      </c>
      <c r="AZ454">
        <v>0</v>
      </c>
      <c r="BA454">
        <v>0</v>
      </c>
      <c r="BB454">
        <v>0</v>
      </c>
      <c r="BC454">
        <v>0</v>
      </c>
      <c r="BD454">
        <v>0</v>
      </c>
      <c r="BE454">
        <v>0</v>
      </c>
      <c r="BF454">
        <v>0</v>
      </c>
      <c r="BG454">
        <v>0</v>
      </c>
      <c r="BH454">
        <v>0</v>
      </c>
      <c r="BI454">
        <v>0</v>
      </c>
      <c r="BJ454">
        <v>0</v>
      </c>
      <c r="BK454">
        <v>0</v>
      </c>
      <c r="BL454">
        <v>0</v>
      </c>
      <c r="BM454">
        <v>0</v>
      </c>
      <c r="BN454">
        <v>0</v>
      </c>
      <c r="BO454">
        <v>0</v>
      </c>
      <c r="BP454">
        <v>0</v>
      </c>
      <c r="BQ454">
        <v>0</v>
      </c>
      <c r="BR454">
        <v>0</v>
      </c>
      <c r="BS454">
        <v>0</v>
      </c>
      <c r="BT454">
        <v>0</v>
      </c>
      <c r="BU454">
        <v>0</v>
      </c>
      <c r="BV454">
        <v>0</v>
      </c>
      <c r="BW454">
        <v>0</v>
      </c>
      <c r="BX454">
        <v>0</v>
      </c>
      <c r="BY454">
        <v>0</v>
      </c>
      <c r="BZ454">
        <v>0</v>
      </c>
      <c r="CA454">
        <v>0</v>
      </c>
      <c r="CB454">
        <v>0</v>
      </c>
      <c r="CC454">
        <v>0</v>
      </c>
      <c r="CD454">
        <v>0</v>
      </c>
      <c r="CE454">
        <v>0</v>
      </c>
      <c r="CF454">
        <v>0</v>
      </c>
      <c r="CG454">
        <v>0</v>
      </c>
      <c r="CH454">
        <v>0</v>
      </c>
      <c r="CI454">
        <v>0</v>
      </c>
      <c r="CJ454">
        <v>0</v>
      </c>
      <c r="CK454">
        <v>0</v>
      </c>
      <c r="CL454">
        <v>0</v>
      </c>
      <c r="CM454">
        <v>0</v>
      </c>
      <c r="CN454">
        <v>0</v>
      </c>
      <c r="CO454">
        <v>0</v>
      </c>
      <c r="CP454">
        <v>0</v>
      </c>
      <c r="CQ454">
        <v>0</v>
      </c>
      <c r="CR454">
        <v>0</v>
      </c>
      <c r="CS454">
        <v>0</v>
      </c>
      <c r="CT454">
        <v>0</v>
      </c>
      <c r="CU454">
        <v>0</v>
      </c>
      <c r="CV454">
        <v>0</v>
      </c>
      <c r="CW454">
        <v>0</v>
      </c>
      <c r="CX454">
        <v>0</v>
      </c>
      <c r="CY454">
        <v>0</v>
      </c>
      <c r="CZ454">
        <v>0</v>
      </c>
      <c r="DA454">
        <v>0</v>
      </c>
      <c r="DB454">
        <v>0</v>
      </c>
      <c r="DC454">
        <v>0</v>
      </c>
      <c r="DD454">
        <v>0</v>
      </c>
      <c r="DE454">
        <v>0</v>
      </c>
      <c r="DF454">
        <v>0</v>
      </c>
      <c r="DG454">
        <v>0</v>
      </c>
      <c r="DH454">
        <v>0</v>
      </c>
      <c r="DI454">
        <v>0</v>
      </c>
      <c r="DJ454">
        <v>0</v>
      </c>
      <c r="DK454">
        <v>0</v>
      </c>
      <c r="DL454">
        <v>0</v>
      </c>
      <c r="DM454">
        <v>0</v>
      </c>
      <c r="DN454">
        <v>0</v>
      </c>
      <c r="DO454">
        <v>0</v>
      </c>
      <c r="DP454">
        <v>0</v>
      </c>
      <c r="DQ454">
        <v>0</v>
      </c>
      <c r="DR454">
        <v>0</v>
      </c>
      <c r="DS454">
        <v>0</v>
      </c>
      <c r="DT454">
        <v>0</v>
      </c>
      <c r="DU454">
        <v>0</v>
      </c>
      <c r="DV454">
        <v>0</v>
      </c>
      <c r="DW454">
        <v>0</v>
      </c>
      <c r="DX454">
        <v>0</v>
      </c>
      <c r="DY454">
        <v>0</v>
      </c>
      <c r="DZ454">
        <v>0</v>
      </c>
      <c r="EA454">
        <v>0</v>
      </c>
      <c r="EB454">
        <v>0</v>
      </c>
      <c r="EC454">
        <v>0</v>
      </c>
      <c r="ED454">
        <v>0</v>
      </c>
      <c r="EE454">
        <v>0</v>
      </c>
      <c r="EF454">
        <v>0</v>
      </c>
      <c r="EG454">
        <v>0</v>
      </c>
      <c r="EH454">
        <v>0</v>
      </c>
      <c r="EI454">
        <v>0</v>
      </c>
      <c r="EJ454">
        <v>0</v>
      </c>
      <c r="EK454">
        <v>0</v>
      </c>
      <c r="EL454">
        <v>0</v>
      </c>
      <c r="EM454">
        <v>0</v>
      </c>
      <c r="EN454">
        <v>0</v>
      </c>
      <c r="EO454">
        <v>0</v>
      </c>
      <c r="EP454">
        <v>0</v>
      </c>
      <c r="EQ454">
        <v>0</v>
      </c>
      <c r="ER454">
        <v>0</v>
      </c>
      <c r="ES454">
        <v>0</v>
      </c>
      <c r="ET454">
        <v>0</v>
      </c>
      <c r="EU454">
        <v>0</v>
      </c>
      <c r="EV454">
        <v>0</v>
      </c>
      <c r="EW454">
        <v>0</v>
      </c>
      <c r="EX454">
        <v>0</v>
      </c>
      <c r="EY454">
        <v>0</v>
      </c>
      <c r="EZ454">
        <v>0</v>
      </c>
      <c r="FA454">
        <v>0</v>
      </c>
      <c r="FB454">
        <v>0</v>
      </c>
      <c r="FC454">
        <v>0</v>
      </c>
      <c r="FD454">
        <v>0</v>
      </c>
      <c r="FE454">
        <v>0</v>
      </c>
      <c r="FF454">
        <v>0</v>
      </c>
      <c r="FG454">
        <v>0</v>
      </c>
      <c r="FH454">
        <v>0</v>
      </c>
      <c r="FI454">
        <v>0</v>
      </c>
      <c r="FJ454">
        <v>0</v>
      </c>
      <c r="FK454">
        <v>0</v>
      </c>
      <c r="FL454">
        <v>0</v>
      </c>
      <c r="FM454">
        <v>0</v>
      </c>
      <c r="FN454">
        <v>0</v>
      </c>
      <c r="FO454">
        <v>0</v>
      </c>
      <c r="FP454">
        <v>0</v>
      </c>
      <c r="FQ454">
        <v>0</v>
      </c>
      <c r="FR454">
        <v>0</v>
      </c>
      <c r="FS454">
        <v>0</v>
      </c>
    </row>
    <row r="455" spans="1:175" x14ac:dyDescent="0.2">
      <c r="A455" t="s">
        <v>197</v>
      </c>
      <c r="B455" t="s">
        <v>202</v>
      </c>
      <c r="C455">
        <v>42213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  <c r="AS455">
        <v>0</v>
      </c>
      <c r="AT455">
        <v>0</v>
      </c>
      <c r="AU455">
        <v>0</v>
      </c>
      <c r="AV455">
        <v>0</v>
      </c>
      <c r="AW455">
        <v>0</v>
      </c>
      <c r="AX455">
        <v>0</v>
      </c>
      <c r="AY455">
        <v>0</v>
      </c>
      <c r="AZ455">
        <v>0</v>
      </c>
      <c r="BA455">
        <v>0</v>
      </c>
      <c r="BB455">
        <v>0</v>
      </c>
      <c r="BC455">
        <v>0</v>
      </c>
      <c r="BD455">
        <v>0</v>
      </c>
      <c r="BE455">
        <v>0</v>
      </c>
      <c r="BF455">
        <v>0</v>
      </c>
      <c r="BG455">
        <v>0</v>
      </c>
      <c r="BH455">
        <v>0</v>
      </c>
      <c r="BI455">
        <v>0</v>
      </c>
      <c r="BJ455">
        <v>0</v>
      </c>
      <c r="BK455">
        <v>0</v>
      </c>
      <c r="BL455">
        <v>0</v>
      </c>
      <c r="BM455">
        <v>0</v>
      </c>
      <c r="BN455">
        <v>0</v>
      </c>
      <c r="BO455">
        <v>0</v>
      </c>
      <c r="BP455">
        <v>0</v>
      </c>
      <c r="BQ455">
        <v>0</v>
      </c>
      <c r="BR455">
        <v>0</v>
      </c>
      <c r="BS455">
        <v>0</v>
      </c>
      <c r="BT455">
        <v>0</v>
      </c>
      <c r="BU455">
        <v>0</v>
      </c>
      <c r="BV455">
        <v>0</v>
      </c>
      <c r="BW455">
        <v>0</v>
      </c>
      <c r="BX455">
        <v>0</v>
      </c>
      <c r="BY455">
        <v>0</v>
      </c>
      <c r="BZ455">
        <v>0</v>
      </c>
      <c r="CA455">
        <v>0</v>
      </c>
      <c r="CB455">
        <v>0</v>
      </c>
      <c r="CC455">
        <v>0</v>
      </c>
      <c r="CD455">
        <v>0</v>
      </c>
      <c r="CE455">
        <v>0</v>
      </c>
      <c r="CF455">
        <v>0</v>
      </c>
      <c r="CG455">
        <v>0</v>
      </c>
      <c r="CH455">
        <v>0</v>
      </c>
      <c r="CI455">
        <v>0</v>
      </c>
      <c r="CJ455">
        <v>0</v>
      </c>
      <c r="CK455">
        <v>0</v>
      </c>
      <c r="CL455">
        <v>0</v>
      </c>
      <c r="CM455">
        <v>0</v>
      </c>
      <c r="CN455">
        <v>0</v>
      </c>
      <c r="CO455">
        <v>0</v>
      </c>
      <c r="CP455">
        <v>0</v>
      </c>
      <c r="CQ455">
        <v>0</v>
      </c>
      <c r="CR455">
        <v>0</v>
      </c>
      <c r="CS455">
        <v>0</v>
      </c>
      <c r="CT455">
        <v>0</v>
      </c>
      <c r="CU455">
        <v>0</v>
      </c>
      <c r="CV455">
        <v>0</v>
      </c>
      <c r="CW455">
        <v>0</v>
      </c>
      <c r="CX455">
        <v>0</v>
      </c>
      <c r="CY455">
        <v>0</v>
      </c>
      <c r="CZ455">
        <v>0</v>
      </c>
      <c r="DA455">
        <v>0</v>
      </c>
      <c r="DB455">
        <v>0</v>
      </c>
      <c r="DC455">
        <v>0</v>
      </c>
      <c r="DD455">
        <v>0</v>
      </c>
      <c r="DE455">
        <v>0</v>
      </c>
      <c r="DF455">
        <v>0</v>
      </c>
      <c r="DG455">
        <v>0</v>
      </c>
      <c r="DH455">
        <v>0</v>
      </c>
      <c r="DI455">
        <v>0</v>
      </c>
      <c r="DJ455">
        <v>0</v>
      </c>
      <c r="DK455">
        <v>0</v>
      </c>
      <c r="DL455">
        <v>0</v>
      </c>
      <c r="DM455">
        <v>0</v>
      </c>
      <c r="DN455">
        <v>0</v>
      </c>
      <c r="DO455">
        <v>0</v>
      </c>
      <c r="DP455">
        <v>0</v>
      </c>
      <c r="DQ455">
        <v>0</v>
      </c>
      <c r="DR455">
        <v>0</v>
      </c>
      <c r="DS455">
        <v>0</v>
      </c>
      <c r="DT455">
        <v>0</v>
      </c>
      <c r="DU455">
        <v>0</v>
      </c>
      <c r="DV455">
        <v>0</v>
      </c>
      <c r="DW455">
        <v>0</v>
      </c>
      <c r="DX455">
        <v>0</v>
      </c>
      <c r="DY455">
        <v>0</v>
      </c>
      <c r="DZ455">
        <v>0</v>
      </c>
      <c r="EA455">
        <v>0</v>
      </c>
      <c r="EB455">
        <v>0</v>
      </c>
      <c r="EC455">
        <v>0</v>
      </c>
      <c r="ED455">
        <v>0</v>
      </c>
      <c r="EE455">
        <v>0</v>
      </c>
      <c r="EF455">
        <v>0</v>
      </c>
      <c r="EG455">
        <v>0</v>
      </c>
      <c r="EH455">
        <v>0</v>
      </c>
      <c r="EI455">
        <v>0</v>
      </c>
      <c r="EJ455">
        <v>0</v>
      </c>
      <c r="EK455">
        <v>0</v>
      </c>
      <c r="EL455">
        <v>0</v>
      </c>
      <c r="EM455">
        <v>0</v>
      </c>
      <c r="EN455">
        <v>0</v>
      </c>
      <c r="EO455">
        <v>0</v>
      </c>
      <c r="EP455">
        <v>0</v>
      </c>
      <c r="EQ455">
        <v>0</v>
      </c>
      <c r="ER455">
        <v>0</v>
      </c>
      <c r="ES455">
        <v>0</v>
      </c>
      <c r="ET455">
        <v>0</v>
      </c>
      <c r="EU455">
        <v>0</v>
      </c>
      <c r="EV455">
        <v>0</v>
      </c>
      <c r="EW455">
        <v>0</v>
      </c>
      <c r="EX455">
        <v>0</v>
      </c>
      <c r="EY455">
        <v>0</v>
      </c>
      <c r="EZ455">
        <v>0</v>
      </c>
      <c r="FA455">
        <v>0</v>
      </c>
      <c r="FB455">
        <v>0</v>
      </c>
      <c r="FC455">
        <v>0</v>
      </c>
      <c r="FD455">
        <v>0</v>
      </c>
      <c r="FE455">
        <v>0</v>
      </c>
      <c r="FF455">
        <v>0</v>
      </c>
      <c r="FG455">
        <v>0</v>
      </c>
      <c r="FH455">
        <v>0</v>
      </c>
      <c r="FI455">
        <v>0</v>
      </c>
      <c r="FJ455">
        <v>0</v>
      </c>
      <c r="FK455">
        <v>0</v>
      </c>
      <c r="FL455">
        <v>0</v>
      </c>
      <c r="FM455">
        <v>0</v>
      </c>
      <c r="FN455">
        <v>0</v>
      </c>
      <c r="FO455">
        <v>0</v>
      </c>
      <c r="FP455">
        <v>0</v>
      </c>
      <c r="FQ455">
        <v>0</v>
      </c>
      <c r="FR455">
        <v>0</v>
      </c>
      <c r="FS455">
        <v>0</v>
      </c>
    </row>
    <row r="456" spans="1:175" x14ac:dyDescent="0.2">
      <c r="A456" t="s">
        <v>197</v>
      </c>
      <c r="B456" t="s">
        <v>202</v>
      </c>
      <c r="C456">
        <v>42214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  <c r="AS456">
        <v>0</v>
      </c>
      <c r="AT456">
        <v>0</v>
      </c>
      <c r="AU456">
        <v>0</v>
      </c>
      <c r="AV456">
        <v>0</v>
      </c>
      <c r="AW456">
        <v>0</v>
      </c>
      <c r="AX456">
        <v>0</v>
      </c>
      <c r="AY456">
        <v>0</v>
      </c>
      <c r="AZ456">
        <v>0</v>
      </c>
      <c r="BA456">
        <v>0</v>
      </c>
      <c r="BB456">
        <v>0</v>
      </c>
      <c r="BC456">
        <v>0</v>
      </c>
      <c r="BD456">
        <v>0</v>
      </c>
      <c r="BE456">
        <v>0</v>
      </c>
      <c r="BF456">
        <v>0</v>
      </c>
      <c r="BG456">
        <v>0</v>
      </c>
      <c r="BH456">
        <v>0</v>
      </c>
      <c r="BI456">
        <v>0</v>
      </c>
      <c r="BJ456">
        <v>0</v>
      </c>
      <c r="BK456">
        <v>0</v>
      </c>
      <c r="BL456">
        <v>0</v>
      </c>
      <c r="BM456">
        <v>0</v>
      </c>
      <c r="BN456">
        <v>0</v>
      </c>
      <c r="BO456">
        <v>0</v>
      </c>
      <c r="BP456">
        <v>0</v>
      </c>
      <c r="BQ456">
        <v>0</v>
      </c>
      <c r="BR456">
        <v>0</v>
      </c>
      <c r="BS456">
        <v>0</v>
      </c>
      <c r="BT456">
        <v>0</v>
      </c>
      <c r="BU456">
        <v>0</v>
      </c>
      <c r="BV456">
        <v>0</v>
      </c>
      <c r="BW456">
        <v>0</v>
      </c>
      <c r="BX456">
        <v>0</v>
      </c>
      <c r="BY456">
        <v>0</v>
      </c>
      <c r="BZ456">
        <v>0</v>
      </c>
      <c r="CA456">
        <v>0</v>
      </c>
      <c r="CB456">
        <v>0</v>
      </c>
      <c r="CC456">
        <v>0</v>
      </c>
      <c r="CD456">
        <v>0</v>
      </c>
      <c r="CE456">
        <v>0</v>
      </c>
      <c r="CF456">
        <v>0</v>
      </c>
      <c r="CG456">
        <v>0</v>
      </c>
      <c r="CH456">
        <v>0</v>
      </c>
      <c r="CI456">
        <v>0</v>
      </c>
      <c r="CJ456">
        <v>0</v>
      </c>
      <c r="CK456">
        <v>0</v>
      </c>
      <c r="CL456">
        <v>0</v>
      </c>
      <c r="CM456">
        <v>0</v>
      </c>
      <c r="CN456">
        <v>0</v>
      </c>
      <c r="CO456">
        <v>0</v>
      </c>
      <c r="CP456">
        <v>0</v>
      </c>
      <c r="CQ456">
        <v>0</v>
      </c>
      <c r="CR456">
        <v>0</v>
      </c>
      <c r="CS456">
        <v>0</v>
      </c>
      <c r="CT456">
        <v>0</v>
      </c>
      <c r="CU456">
        <v>0</v>
      </c>
      <c r="CV456">
        <v>0</v>
      </c>
      <c r="CW456">
        <v>0</v>
      </c>
      <c r="CX456">
        <v>0</v>
      </c>
      <c r="CY456">
        <v>0</v>
      </c>
      <c r="CZ456">
        <v>0</v>
      </c>
      <c r="DA456">
        <v>0</v>
      </c>
      <c r="DB456">
        <v>0</v>
      </c>
      <c r="DC456">
        <v>0</v>
      </c>
      <c r="DD456">
        <v>0</v>
      </c>
      <c r="DE456">
        <v>0</v>
      </c>
      <c r="DF456">
        <v>0</v>
      </c>
      <c r="DG456">
        <v>0</v>
      </c>
      <c r="DH456">
        <v>0</v>
      </c>
      <c r="DI456">
        <v>0</v>
      </c>
      <c r="DJ456">
        <v>0</v>
      </c>
      <c r="DK456">
        <v>0</v>
      </c>
      <c r="DL456">
        <v>0</v>
      </c>
      <c r="DM456">
        <v>0</v>
      </c>
      <c r="DN456">
        <v>0</v>
      </c>
      <c r="DO456">
        <v>0</v>
      </c>
      <c r="DP456">
        <v>0</v>
      </c>
      <c r="DQ456">
        <v>0</v>
      </c>
      <c r="DR456">
        <v>0</v>
      </c>
      <c r="DS456">
        <v>0</v>
      </c>
      <c r="DT456">
        <v>0</v>
      </c>
      <c r="DU456">
        <v>0</v>
      </c>
      <c r="DV456">
        <v>0</v>
      </c>
      <c r="DW456">
        <v>0</v>
      </c>
      <c r="DX456">
        <v>0</v>
      </c>
      <c r="DY456">
        <v>0</v>
      </c>
      <c r="DZ456">
        <v>0</v>
      </c>
      <c r="EA456">
        <v>0</v>
      </c>
      <c r="EB456">
        <v>0</v>
      </c>
      <c r="EC456">
        <v>0</v>
      </c>
      <c r="ED456">
        <v>0</v>
      </c>
      <c r="EE456">
        <v>0</v>
      </c>
      <c r="EF456">
        <v>0</v>
      </c>
      <c r="EG456">
        <v>0</v>
      </c>
      <c r="EH456">
        <v>0</v>
      </c>
      <c r="EI456">
        <v>0</v>
      </c>
      <c r="EJ456">
        <v>0</v>
      </c>
      <c r="EK456">
        <v>0</v>
      </c>
      <c r="EL456">
        <v>0</v>
      </c>
      <c r="EM456">
        <v>0</v>
      </c>
      <c r="EN456">
        <v>0</v>
      </c>
      <c r="EO456">
        <v>0</v>
      </c>
      <c r="EP456">
        <v>0</v>
      </c>
      <c r="EQ456">
        <v>0</v>
      </c>
      <c r="ER456">
        <v>0</v>
      </c>
      <c r="ES456">
        <v>0</v>
      </c>
      <c r="ET456">
        <v>0</v>
      </c>
      <c r="EU456">
        <v>0</v>
      </c>
      <c r="EV456">
        <v>0</v>
      </c>
      <c r="EW456">
        <v>0</v>
      </c>
      <c r="EX456">
        <v>0</v>
      </c>
      <c r="EY456">
        <v>0</v>
      </c>
      <c r="EZ456">
        <v>0</v>
      </c>
      <c r="FA456">
        <v>0</v>
      </c>
      <c r="FB456">
        <v>0</v>
      </c>
      <c r="FC456">
        <v>0</v>
      </c>
      <c r="FD456">
        <v>0</v>
      </c>
      <c r="FE456">
        <v>0</v>
      </c>
      <c r="FF456">
        <v>0</v>
      </c>
      <c r="FG456">
        <v>0</v>
      </c>
      <c r="FH456">
        <v>0</v>
      </c>
      <c r="FI456">
        <v>0</v>
      </c>
      <c r="FJ456">
        <v>0</v>
      </c>
      <c r="FK456">
        <v>0</v>
      </c>
      <c r="FL456">
        <v>0</v>
      </c>
      <c r="FM456">
        <v>0</v>
      </c>
      <c r="FN456">
        <v>0</v>
      </c>
      <c r="FO456">
        <v>0</v>
      </c>
      <c r="FP456">
        <v>0</v>
      </c>
      <c r="FQ456">
        <v>0</v>
      </c>
      <c r="FR456">
        <v>0</v>
      </c>
      <c r="FS456">
        <v>0</v>
      </c>
    </row>
    <row r="457" spans="1:175" x14ac:dyDescent="0.2">
      <c r="A457" t="s">
        <v>197</v>
      </c>
      <c r="B457" t="s">
        <v>202</v>
      </c>
      <c r="C457">
        <v>42233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0</v>
      </c>
      <c r="AS457">
        <v>0</v>
      </c>
      <c r="AT457">
        <v>0</v>
      </c>
      <c r="AU457">
        <v>0</v>
      </c>
      <c r="AV457">
        <v>0</v>
      </c>
      <c r="AW457">
        <v>0</v>
      </c>
      <c r="AX457">
        <v>0</v>
      </c>
      <c r="AY457">
        <v>0</v>
      </c>
      <c r="AZ457">
        <v>0</v>
      </c>
      <c r="BA457">
        <v>0</v>
      </c>
      <c r="BB457">
        <v>0</v>
      </c>
      <c r="BC457">
        <v>0</v>
      </c>
      <c r="BD457">
        <v>0</v>
      </c>
      <c r="BE457">
        <v>0</v>
      </c>
      <c r="BF457">
        <v>0</v>
      </c>
      <c r="BG457">
        <v>0</v>
      </c>
      <c r="BH457">
        <v>0</v>
      </c>
      <c r="BI457">
        <v>0</v>
      </c>
      <c r="BJ457">
        <v>0</v>
      </c>
      <c r="BK457">
        <v>0</v>
      </c>
      <c r="BL457">
        <v>0</v>
      </c>
      <c r="BM457">
        <v>0</v>
      </c>
      <c r="BN457">
        <v>0</v>
      </c>
      <c r="BO457">
        <v>0</v>
      </c>
      <c r="BP457">
        <v>0</v>
      </c>
      <c r="BQ457">
        <v>0</v>
      </c>
      <c r="BR457">
        <v>0</v>
      </c>
      <c r="BS457">
        <v>0</v>
      </c>
      <c r="BT457">
        <v>0</v>
      </c>
      <c r="BU457">
        <v>0</v>
      </c>
      <c r="BV457">
        <v>0</v>
      </c>
      <c r="BW457">
        <v>0</v>
      </c>
      <c r="BX457">
        <v>0</v>
      </c>
      <c r="BY457">
        <v>0</v>
      </c>
      <c r="BZ457">
        <v>0</v>
      </c>
      <c r="CA457">
        <v>0</v>
      </c>
      <c r="CB457">
        <v>0</v>
      </c>
      <c r="CC457">
        <v>0</v>
      </c>
      <c r="CD457">
        <v>0</v>
      </c>
      <c r="CE457">
        <v>0</v>
      </c>
      <c r="CF457">
        <v>0</v>
      </c>
      <c r="CG457">
        <v>0</v>
      </c>
      <c r="CH457">
        <v>0</v>
      </c>
      <c r="CI457">
        <v>0</v>
      </c>
      <c r="CJ457">
        <v>0</v>
      </c>
      <c r="CK457">
        <v>0</v>
      </c>
      <c r="CL457">
        <v>0</v>
      </c>
      <c r="CM457">
        <v>0</v>
      </c>
      <c r="CN457">
        <v>0</v>
      </c>
      <c r="CO457">
        <v>0</v>
      </c>
      <c r="CP457">
        <v>0</v>
      </c>
      <c r="CQ457">
        <v>0</v>
      </c>
      <c r="CR457">
        <v>0</v>
      </c>
      <c r="CS457">
        <v>0</v>
      </c>
      <c r="CT457">
        <v>0</v>
      </c>
      <c r="CU457">
        <v>0</v>
      </c>
      <c r="CV457">
        <v>0</v>
      </c>
      <c r="CW457">
        <v>0</v>
      </c>
      <c r="CX457">
        <v>0</v>
      </c>
      <c r="CY457">
        <v>0</v>
      </c>
      <c r="CZ457">
        <v>0</v>
      </c>
      <c r="DA457">
        <v>0</v>
      </c>
      <c r="DB457">
        <v>0</v>
      </c>
      <c r="DC457">
        <v>0</v>
      </c>
      <c r="DD457">
        <v>0</v>
      </c>
      <c r="DE457">
        <v>0</v>
      </c>
      <c r="DF457">
        <v>0</v>
      </c>
      <c r="DG457">
        <v>0</v>
      </c>
      <c r="DH457">
        <v>0</v>
      </c>
      <c r="DI457">
        <v>0</v>
      </c>
      <c r="DJ457">
        <v>0</v>
      </c>
      <c r="DK457">
        <v>0</v>
      </c>
      <c r="DL457">
        <v>0</v>
      </c>
      <c r="DM457">
        <v>0</v>
      </c>
      <c r="DN457">
        <v>0</v>
      </c>
      <c r="DO457">
        <v>0</v>
      </c>
      <c r="DP457">
        <v>0</v>
      </c>
      <c r="DQ457">
        <v>0</v>
      </c>
      <c r="DR457">
        <v>0</v>
      </c>
      <c r="DS457">
        <v>0</v>
      </c>
      <c r="DT457">
        <v>0</v>
      </c>
      <c r="DU457">
        <v>0</v>
      </c>
      <c r="DV457">
        <v>0</v>
      </c>
      <c r="DW457">
        <v>0</v>
      </c>
      <c r="DX457">
        <v>0</v>
      </c>
      <c r="DY457">
        <v>0</v>
      </c>
      <c r="DZ457">
        <v>0</v>
      </c>
      <c r="EA457">
        <v>0</v>
      </c>
      <c r="EB457">
        <v>0</v>
      </c>
      <c r="EC457">
        <v>0</v>
      </c>
      <c r="ED457">
        <v>0</v>
      </c>
      <c r="EE457">
        <v>0</v>
      </c>
      <c r="EF457">
        <v>0</v>
      </c>
      <c r="EG457">
        <v>0</v>
      </c>
      <c r="EH457">
        <v>0</v>
      </c>
      <c r="EI457">
        <v>0</v>
      </c>
      <c r="EJ457">
        <v>0</v>
      </c>
      <c r="EK457">
        <v>0</v>
      </c>
      <c r="EL457">
        <v>0</v>
      </c>
      <c r="EM457">
        <v>0</v>
      </c>
      <c r="EN457">
        <v>0</v>
      </c>
      <c r="EO457">
        <v>0</v>
      </c>
      <c r="EP457">
        <v>0</v>
      </c>
      <c r="EQ457">
        <v>0</v>
      </c>
      <c r="ER457">
        <v>0</v>
      </c>
      <c r="ES457">
        <v>0</v>
      </c>
      <c r="ET457">
        <v>0</v>
      </c>
      <c r="EU457">
        <v>0</v>
      </c>
      <c r="EV457">
        <v>0</v>
      </c>
      <c r="EW457">
        <v>0</v>
      </c>
      <c r="EX457">
        <v>0</v>
      </c>
      <c r="EY457">
        <v>0</v>
      </c>
      <c r="EZ457">
        <v>0</v>
      </c>
      <c r="FA457">
        <v>0</v>
      </c>
      <c r="FB457">
        <v>0</v>
      </c>
      <c r="FC457">
        <v>0</v>
      </c>
      <c r="FD457">
        <v>0</v>
      </c>
      <c r="FE457">
        <v>0</v>
      </c>
      <c r="FF457">
        <v>0</v>
      </c>
      <c r="FG457">
        <v>0</v>
      </c>
      <c r="FH457">
        <v>0</v>
      </c>
      <c r="FI457">
        <v>0</v>
      </c>
      <c r="FJ457">
        <v>0</v>
      </c>
      <c r="FK457">
        <v>0</v>
      </c>
      <c r="FL457">
        <v>0</v>
      </c>
      <c r="FM457">
        <v>0</v>
      </c>
      <c r="FN457">
        <v>0</v>
      </c>
      <c r="FO457">
        <v>0</v>
      </c>
      <c r="FP457">
        <v>0</v>
      </c>
      <c r="FQ457">
        <v>0</v>
      </c>
      <c r="FR457">
        <v>0</v>
      </c>
      <c r="FS457">
        <v>0</v>
      </c>
    </row>
    <row r="458" spans="1:175" x14ac:dyDescent="0.2">
      <c r="A458" t="s">
        <v>197</v>
      </c>
      <c r="B458" t="s">
        <v>202</v>
      </c>
      <c r="C458">
        <v>42234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0</v>
      </c>
      <c r="AQ458">
        <v>0</v>
      </c>
      <c r="AR458">
        <v>0</v>
      </c>
      <c r="AS458">
        <v>0</v>
      </c>
      <c r="AT458">
        <v>0</v>
      </c>
      <c r="AU458">
        <v>0</v>
      </c>
      <c r="AV458">
        <v>0</v>
      </c>
      <c r="AW458">
        <v>0</v>
      </c>
      <c r="AX458">
        <v>0</v>
      </c>
      <c r="AY458">
        <v>0</v>
      </c>
      <c r="AZ458">
        <v>0</v>
      </c>
      <c r="BA458">
        <v>0</v>
      </c>
      <c r="BB458">
        <v>0</v>
      </c>
      <c r="BC458">
        <v>0</v>
      </c>
      <c r="BD458">
        <v>0</v>
      </c>
      <c r="BE458">
        <v>0</v>
      </c>
      <c r="BF458">
        <v>0</v>
      </c>
      <c r="BG458">
        <v>0</v>
      </c>
      <c r="BH458">
        <v>0</v>
      </c>
      <c r="BI458">
        <v>0</v>
      </c>
      <c r="BJ458">
        <v>0</v>
      </c>
      <c r="BK458">
        <v>0</v>
      </c>
      <c r="BL458">
        <v>0</v>
      </c>
      <c r="BM458">
        <v>0</v>
      </c>
      <c r="BN458">
        <v>0</v>
      </c>
      <c r="BO458">
        <v>0</v>
      </c>
      <c r="BP458">
        <v>0</v>
      </c>
      <c r="BQ458">
        <v>0</v>
      </c>
      <c r="BR458">
        <v>0</v>
      </c>
      <c r="BS458">
        <v>0</v>
      </c>
      <c r="BT458">
        <v>0</v>
      </c>
      <c r="BU458">
        <v>0</v>
      </c>
      <c r="BV458">
        <v>0</v>
      </c>
      <c r="BW458">
        <v>0</v>
      </c>
      <c r="BX458">
        <v>0</v>
      </c>
      <c r="BY458">
        <v>0</v>
      </c>
      <c r="BZ458">
        <v>0</v>
      </c>
      <c r="CA458">
        <v>0</v>
      </c>
      <c r="CB458">
        <v>0</v>
      </c>
      <c r="CC458">
        <v>0</v>
      </c>
      <c r="CD458">
        <v>0</v>
      </c>
      <c r="CE458">
        <v>0</v>
      </c>
      <c r="CF458">
        <v>0</v>
      </c>
      <c r="CG458">
        <v>0</v>
      </c>
      <c r="CH458">
        <v>0</v>
      </c>
      <c r="CI458">
        <v>0</v>
      </c>
      <c r="CJ458">
        <v>0</v>
      </c>
      <c r="CK458">
        <v>0</v>
      </c>
      <c r="CL458">
        <v>0</v>
      </c>
      <c r="CM458">
        <v>0</v>
      </c>
      <c r="CN458">
        <v>0</v>
      </c>
      <c r="CO458">
        <v>0</v>
      </c>
      <c r="CP458">
        <v>0</v>
      </c>
      <c r="CQ458">
        <v>0</v>
      </c>
      <c r="CR458">
        <v>0</v>
      </c>
      <c r="CS458">
        <v>0</v>
      </c>
      <c r="CT458">
        <v>0</v>
      </c>
      <c r="CU458">
        <v>0</v>
      </c>
      <c r="CV458">
        <v>0</v>
      </c>
      <c r="CW458">
        <v>0</v>
      </c>
      <c r="CX458">
        <v>0</v>
      </c>
      <c r="CY458">
        <v>0</v>
      </c>
      <c r="CZ458">
        <v>0</v>
      </c>
      <c r="DA458">
        <v>0</v>
      </c>
      <c r="DB458">
        <v>0</v>
      </c>
      <c r="DC458">
        <v>0</v>
      </c>
      <c r="DD458">
        <v>0</v>
      </c>
      <c r="DE458">
        <v>0</v>
      </c>
      <c r="DF458">
        <v>0</v>
      </c>
      <c r="DG458">
        <v>0</v>
      </c>
      <c r="DH458">
        <v>0</v>
      </c>
      <c r="DI458">
        <v>0</v>
      </c>
      <c r="DJ458">
        <v>0</v>
      </c>
      <c r="DK458">
        <v>0</v>
      </c>
      <c r="DL458">
        <v>0</v>
      </c>
      <c r="DM458">
        <v>0</v>
      </c>
      <c r="DN458">
        <v>0</v>
      </c>
      <c r="DO458">
        <v>0</v>
      </c>
      <c r="DP458">
        <v>0</v>
      </c>
      <c r="DQ458">
        <v>0</v>
      </c>
      <c r="DR458">
        <v>0</v>
      </c>
      <c r="DS458">
        <v>0</v>
      </c>
      <c r="DT458">
        <v>0</v>
      </c>
      <c r="DU458">
        <v>0</v>
      </c>
      <c r="DV458">
        <v>0</v>
      </c>
      <c r="DW458">
        <v>0</v>
      </c>
      <c r="DX458">
        <v>0</v>
      </c>
      <c r="DY458">
        <v>0</v>
      </c>
      <c r="DZ458">
        <v>0</v>
      </c>
      <c r="EA458">
        <v>0</v>
      </c>
      <c r="EB458">
        <v>0</v>
      </c>
      <c r="EC458">
        <v>0</v>
      </c>
      <c r="ED458">
        <v>0</v>
      </c>
      <c r="EE458">
        <v>0</v>
      </c>
      <c r="EF458">
        <v>0</v>
      </c>
      <c r="EG458">
        <v>0</v>
      </c>
      <c r="EH458">
        <v>0</v>
      </c>
      <c r="EI458">
        <v>0</v>
      </c>
      <c r="EJ458">
        <v>0</v>
      </c>
      <c r="EK458">
        <v>0</v>
      </c>
      <c r="EL458">
        <v>0</v>
      </c>
      <c r="EM458">
        <v>0</v>
      </c>
      <c r="EN458">
        <v>0</v>
      </c>
      <c r="EO458">
        <v>0</v>
      </c>
      <c r="EP458">
        <v>0</v>
      </c>
      <c r="EQ458">
        <v>0</v>
      </c>
      <c r="ER458">
        <v>0</v>
      </c>
      <c r="ES458">
        <v>0</v>
      </c>
      <c r="ET458">
        <v>0</v>
      </c>
      <c r="EU458">
        <v>0</v>
      </c>
      <c r="EV458">
        <v>0</v>
      </c>
      <c r="EW458">
        <v>0</v>
      </c>
      <c r="EX458">
        <v>0</v>
      </c>
      <c r="EY458">
        <v>0</v>
      </c>
      <c r="EZ458">
        <v>0</v>
      </c>
      <c r="FA458">
        <v>0</v>
      </c>
      <c r="FB458">
        <v>0</v>
      </c>
      <c r="FC458">
        <v>0</v>
      </c>
      <c r="FD458">
        <v>0</v>
      </c>
      <c r="FE458">
        <v>0</v>
      </c>
      <c r="FF458">
        <v>0</v>
      </c>
      <c r="FG458">
        <v>0</v>
      </c>
      <c r="FH458">
        <v>0</v>
      </c>
      <c r="FI458">
        <v>0</v>
      </c>
      <c r="FJ458">
        <v>0</v>
      </c>
      <c r="FK458">
        <v>0</v>
      </c>
      <c r="FL458">
        <v>0</v>
      </c>
      <c r="FM458">
        <v>0</v>
      </c>
      <c r="FN458">
        <v>0</v>
      </c>
      <c r="FO458">
        <v>0</v>
      </c>
      <c r="FP458">
        <v>0</v>
      </c>
      <c r="FQ458">
        <v>0</v>
      </c>
      <c r="FR458">
        <v>0</v>
      </c>
      <c r="FS458">
        <v>0</v>
      </c>
    </row>
    <row r="459" spans="1:175" x14ac:dyDescent="0.2">
      <c r="A459" t="s">
        <v>197</v>
      </c>
      <c r="B459" t="s">
        <v>202</v>
      </c>
      <c r="C459">
        <v>42242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  <c r="AS459">
        <v>0</v>
      </c>
      <c r="AT459">
        <v>0</v>
      </c>
      <c r="AU459">
        <v>0</v>
      </c>
      <c r="AV459">
        <v>0</v>
      </c>
      <c r="AW459">
        <v>0</v>
      </c>
      <c r="AX459">
        <v>0</v>
      </c>
      <c r="AY459">
        <v>0</v>
      </c>
      <c r="AZ459">
        <v>0</v>
      </c>
      <c r="BA459">
        <v>0</v>
      </c>
      <c r="BB459">
        <v>0</v>
      </c>
      <c r="BC459">
        <v>0</v>
      </c>
      <c r="BD459">
        <v>0</v>
      </c>
      <c r="BE459">
        <v>0</v>
      </c>
      <c r="BF459">
        <v>0</v>
      </c>
      <c r="BG459">
        <v>0</v>
      </c>
      <c r="BH459">
        <v>0</v>
      </c>
      <c r="BI459">
        <v>0</v>
      </c>
      <c r="BJ459">
        <v>0</v>
      </c>
      <c r="BK459">
        <v>0</v>
      </c>
      <c r="BL459">
        <v>0</v>
      </c>
      <c r="BM459">
        <v>0</v>
      </c>
      <c r="BN459">
        <v>0</v>
      </c>
      <c r="BO459">
        <v>0</v>
      </c>
      <c r="BP459">
        <v>0</v>
      </c>
      <c r="BQ459">
        <v>0</v>
      </c>
      <c r="BR459">
        <v>0</v>
      </c>
      <c r="BS459">
        <v>0</v>
      </c>
      <c r="BT459">
        <v>0</v>
      </c>
      <c r="BU459">
        <v>0</v>
      </c>
      <c r="BV459">
        <v>0</v>
      </c>
      <c r="BW459">
        <v>0</v>
      </c>
      <c r="BX459">
        <v>0</v>
      </c>
      <c r="BY459">
        <v>0</v>
      </c>
      <c r="BZ459">
        <v>0</v>
      </c>
      <c r="CA459">
        <v>0</v>
      </c>
      <c r="CB459">
        <v>0</v>
      </c>
      <c r="CC459">
        <v>0</v>
      </c>
      <c r="CD459">
        <v>0</v>
      </c>
      <c r="CE459">
        <v>0</v>
      </c>
      <c r="CF459">
        <v>0</v>
      </c>
      <c r="CG459">
        <v>0</v>
      </c>
      <c r="CH459">
        <v>0</v>
      </c>
      <c r="CI459">
        <v>0</v>
      </c>
      <c r="CJ459">
        <v>0</v>
      </c>
      <c r="CK459">
        <v>0</v>
      </c>
      <c r="CL459">
        <v>0</v>
      </c>
      <c r="CM459">
        <v>0</v>
      </c>
      <c r="CN459">
        <v>0</v>
      </c>
      <c r="CO459">
        <v>0</v>
      </c>
      <c r="CP459">
        <v>0</v>
      </c>
      <c r="CQ459">
        <v>0</v>
      </c>
      <c r="CR459">
        <v>0</v>
      </c>
      <c r="CS459">
        <v>0</v>
      </c>
      <c r="CT459">
        <v>0</v>
      </c>
      <c r="CU459">
        <v>0</v>
      </c>
      <c r="CV459">
        <v>0</v>
      </c>
      <c r="CW459">
        <v>0</v>
      </c>
      <c r="CX459">
        <v>0</v>
      </c>
      <c r="CY459">
        <v>0</v>
      </c>
      <c r="CZ459">
        <v>0</v>
      </c>
      <c r="DA459">
        <v>0</v>
      </c>
      <c r="DB459">
        <v>0</v>
      </c>
      <c r="DC459">
        <v>0</v>
      </c>
      <c r="DD459">
        <v>0</v>
      </c>
      <c r="DE459">
        <v>0</v>
      </c>
      <c r="DF459">
        <v>0</v>
      </c>
      <c r="DG459">
        <v>0</v>
      </c>
      <c r="DH459">
        <v>0</v>
      </c>
      <c r="DI459">
        <v>0</v>
      </c>
      <c r="DJ459">
        <v>0</v>
      </c>
      <c r="DK459">
        <v>0</v>
      </c>
      <c r="DL459">
        <v>0</v>
      </c>
      <c r="DM459">
        <v>0</v>
      </c>
      <c r="DN459">
        <v>0</v>
      </c>
      <c r="DO459">
        <v>0</v>
      </c>
      <c r="DP459">
        <v>0</v>
      </c>
      <c r="DQ459">
        <v>0</v>
      </c>
      <c r="DR459">
        <v>0</v>
      </c>
      <c r="DS459">
        <v>0</v>
      </c>
      <c r="DT459">
        <v>0</v>
      </c>
      <c r="DU459">
        <v>0</v>
      </c>
      <c r="DV459">
        <v>0</v>
      </c>
      <c r="DW459">
        <v>0</v>
      </c>
      <c r="DX459">
        <v>0</v>
      </c>
      <c r="DY459">
        <v>0</v>
      </c>
      <c r="DZ459">
        <v>0</v>
      </c>
      <c r="EA459">
        <v>0</v>
      </c>
      <c r="EB459">
        <v>0</v>
      </c>
      <c r="EC459">
        <v>0</v>
      </c>
      <c r="ED459">
        <v>0</v>
      </c>
      <c r="EE459">
        <v>0</v>
      </c>
      <c r="EF459">
        <v>0</v>
      </c>
      <c r="EG459">
        <v>0</v>
      </c>
      <c r="EH459">
        <v>0</v>
      </c>
      <c r="EI459">
        <v>0</v>
      </c>
      <c r="EJ459">
        <v>0</v>
      </c>
      <c r="EK459">
        <v>0</v>
      </c>
      <c r="EL459">
        <v>0</v>
      </c>
      <c r="EM459">
        <v>0</v>
      </c>
      <c r="EN459">
        <v>0</v>
      </c>
      <c r="EO459">
        <v>0</v>
      </c>
      <c r="EP459">
        <v>0</v>
      </c>
      <c r="EQ459">
        <v>0</v>
      </c>
      <c r="ER459">
        <v>0</v>
      </c>
      <c r="ES459">
        <v>0</v>
      </c>
      <c r="ET459">
        <v>0</v>
      </c>
      <c r="EU459">
        <v>0</v>
      </c>
      <c r="EV459">
        <v>0</v>
      </c>
      <c r="EW459">
        <v>0</v>
      </c>
      <c r="EX459">
        <v>0</v>
      </c>
      <c r="EY459">
        <v>0</v>
      </c>
      <c r="EZ459">
        <v>0</v>
      </c>
      <c r="FA459">
        <v>0</v>
      </c>
      <c r="FB459">
        <v>0</v>
      </c>
      <c r="FC459">
        <v>0</v>
      </c>
      <c r="FD459">
        <v>0</v>
      </c>
      <c r="FE459">
        <v>0</v>
      </c>
      <c r="FF459">
        <v>0</v>
      </c>
      <c r="FG459">
        <v>0</v>
      </c>
      <c r="FH459">
        <v>0</v>
      </c>
      <c r="FI459">
        <v>0</v>
      </c>
      <c r="FJ459">
        <v>0</v>
      </c>
      <c r="FK459">
        <v>0</v>
      </c>
      <c r="FL459">
        <v>0</v>
      </c>
      <c r="FM459">
        <v>0</v>
      </c>
      <c r="FN459">
        <v>0</v>
      </c>
      <c r="FO459">
        <v>0</v>
      </c>
      <c r="FP459">
        <v>0</v>
      </c>
      <c r="FQ459">
        <v>0</v>
      </c>
      <c r="FR459">
        <v>0</v>
      </c>
      <c r="FS459">
        <v>0</v>
      </c>
    </row>
    <row r="460" spans="1:175" x14ac:dyDescent="0.2">
      <c r="A460" t="s">
        <v>197</v>
      </c>
      <c r="B460" t="s">
        <v>202</v>
      </c>
      <c r="C460">
        <v>42243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  <c r="AS460">
        <v>0</v>
      </c>
      <c r="AT460">
        <v>0</v>
      </c>
      <c r="AU460">
        <v>0</v>
      </c>
      <c r="AV460">
        <v>0</v>
      </c>
      <c r="AW460">
        <v>0</v>
      </c>
      <c r="AX460">
        <v>0</v>
      </c>
      <c r="AY460">
        <v>0</v>
      </c>
      <c r="AZ460">
        <v>0</v>
      </c>
      <c r="BA460">
        <v>0</v>
      </c>
      <c r="BB460">
        <v>0</v>
      </c>
      <c r="BC460">
        <v>0</v>
      </c>
      <c r="BD460">
        <v>0</v>
      </c>
      <c r="BE460">
        <v>0</v>
      </c>
      <c r="BF460">
        <v>0</v>
      </c>
      <c r="BG460">
        <v>0</v>
      </c>
      <c r="BH460">
        <v>0</v>
      </c>
      <c r="BI460">
        <v>0</v>
      </c>
      <c r="BJ460">
        <v>0</v>
      </c>
      <c r="BK460">
        <v>0</v>
      </c>
      <c r="BL460">
        <v>0</v>
      </c>
      <c r="BM460">
        <v>0</v>
      </c>
      <c r="BN460">
        <v>0</v>
      </c>
      <c r="BO460">
        <v>0</v>
      </c>
      <c r="BP460">
        <v>0</v>
      </c>
      <c r="BQ460">
        <v>0</v>
      </c>
      <c r="BR460">
        <v>0</v>
      </c>
      <c r="BS460">
        <v>0</v>
      </c>
      <c r="BT460">
        <v>0</v>
      </c>
      <c r="BU460">
        <v>0</v>
      </c>
      <c r="BV460">
        <v>0</v>
      </c>
      <c r="BW460">
        <v>0</v>
      </c>
      <c r="BX460">
        <v>0</v>
      </c>
      <c r="BY460">
        <v>0</v>
      </c>
      <c r="BZ460">
        <v>0</v>
      </c>
      <c r="CA460">
        <v>0</v>
      </c>
      <c r="CB460">
        <v>0</v>
      </c>
      <c r="CC460">
        <v>0</v>
      </c>
      <c r="CD460">
        <v>0</v>
      </c>
      <c r="CE460">
        <v>0</v>
      </c>
      <c r="CF460">
        <v>0</v>
      </c>
      <c r="CG460">
        <v>0</v>
      </c>
      <c r="CH460">
        <v>0</v>
      </c>
      <c r="CI460">
        <v>0</v>
      </c>
      <c r="CJ460">
        <v>0</v>
      </c>
      <c r="CK460">
        <v>0</v>
      </c>
      <c r="CL460">
        <v>0</v>
      </c>
      <c r="CM460">
        <v>0</v>
      </c>
      <c r="CN460">
        <v>0</v>
      </c>
      <c r="CO460">
        <v>0</v>
      </c>
      <c r="CP460">
        <v>0</v>
      </c>
      <c r="CQ460">
        <v>0</v>
      </c>
      <c r="CR460">
        <v>0</v>
      </c>
      <c r="CS460">
        <v>0</v>
      </c>
      <c r="CT460">
        <v>0</v>
      </c>
      <c r="CU460">
        <v>0</v>
      </c>
      <c r="CV460">
        <v>0</v>
      </c>
      <c r="CW460">
        <v>0</v>
      </c>
      <c r="CX460">
        <v>0</v>
      </c>
      <c r="CY460">
        <v>0</v>
      </c>
      <c r="CZ460">
        <v>0</v>
      </c>
      <c r="DA460">
        <v>0</v>
      </c>
      <c r="DB460">
        <v>0</v>
      </c>
      <c r="DC460">
        <v>0</v>
      </c>
      <c r="DD460">
        <v>0</v>
      </c>
      <c r="DE460">
        <v>0</v>
      </c>
      <c r="DF460">
        <v>0</v>
      </c>
      <c r="DG460">
        <v>0</v>
      </c>
      <c r="DH460">
        <v>0</v>
      </c>
      <c r="DI460">
        <v>0</v>
      </c>
      <c r="DJ460">
        <v>0</v>
      </c>
      <c r="DK460">
        <v>0</v>
      </c>
      <c r="DL460">
        <v>0</v>
      </c>
      <c r="DM460">
        <v>0</v>
      </c>
      <c r="DN460">
        <v>0</v>
      </c>
      <c r="DO460">
        <v>0</v>
      </c>
      <c r="DP460">
        <v>0</v>
      </c>
      <c r="DQ460">
        <v>0</v>
      </c>
      <c r="DR460">
        <v>0</v>
      </c>
      <c r="DS460">
        <v>0</v>
      </c>
      <c r="DT460">
        <v>0</v>
      </c>
      <c r="DU460">
        <v>0</v>
      </c>
      <c r="DV460">
        <v>0</v>
      </c>
      <c r="DW460">
        <v>0</v>
      </c>
      <c r="DX460">
        <v>0</v>
      </c>
      <c r="DY460">
        <v>0</v>
      </c>
      <c r="DZ460">
        <v>0</v>
      </c>
      <c r="EA460">
        <v>0</v>
      </c>
      <c r="EB460">
        <v>0</v>
      </c>
      <c r="EC460">
        <v>0</v>
      </c>
      <c r="ED460">
        <v>0</v>
      </c>
      <c r="EE460">
        <v>0</v>
      </c>
      <c r="EF460">
        <v>0</v>
      </c>
      <c r="EG460">
        <v>0</v>
      </c>
      <c r="EH460">
        <v>0</v>
      </c>
      <c r="EI460">
        <v>0</v>
      </c>
      <c r="EJ460">
        <v>0</v>
      </c>
      <c r="EK460">
        <v>0</v>
      </c>
      <c r="EL460">
        <v>0</v>
      </c>
      <c r="EM460">
        <v>0</v>
      </c>
      <c r="EN460">
        <v>0</v>
      </c>
      <c r="EO460">
        <v>0</v>
      </c>
      <c r="EP460">
        <v>0</v>
      </c>
      <c r="EQ460">
        <v>0</v>
      </c>
      <c r="ER460">
        <v>0</v>
      </c>
      <c r="ES460">
        <v>0</v>
      </c>
      <c r="ET460">
        <v>0</v>
      </c>
      <c r="EU460">
        <v>0</v>
      </c>
      <c r="EV460">
        <v>0</v>
      </c>
      <c r="EW460">
        <v>0</v>
      </c>
      <c r="EX460">
        <v>0</v>
      </c>
      <c r="EY460">
        <v>0</v>
      </c>
      <c r="EZ460">
        <v>0</v>
      </c>
      <c r="FA460">
        <v>0</v>
      </c>
      <c r="FB460">
        <v>0</v>
      </c>
      <c r="FC460">
        <v>0</v>
      </c>
      <c r="FD460">
        <v>0</v>
      </c>
      <c r="FE460">
        <v>0</v>
      </c>
      <c r="FF460">
        <v>0</v>
      </c>
      <c r="FG460">
        <v>0</v>
      </c>
      <c r="FH460">
        <v>0</v>
      </c>
      <c r="FI460">
        <v>0</v>
      </c>
      <c r="FJ460">
        <v>0</v>
      </c>
      <c r="FK460">
        <v>0</v>
      </c>
      <c r="FL460">
        <v>0</v>
      </c>
      <c r="FM460">
        <v>0</v>
      </c>
      <c r="FN460">
        <v>0</v>
      </c>
      <c r="FO460">
        <v>0</v>
      </c>
      <c r="FP460">
        <v>0</v>
      </c>
      <c r="FQ460">
        <v>0</v>
      </c>
      <c r="FR460">
        <v>0</v>
      </c>
      <c r="FS460">
        <v>0</v>
      </c>
    </row>
    <row r="461" spans="1:175" x14ac:dyDescent="0.2">
      <c r="A461" t="s">
        <v>197</v>
      </c>
      <c r="B461" t="s">
        <v>202</v>
      </c>
      <c r="C461">
        <v>42244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0</v>
      </c>
      <c r="AS461">
        <v>0</v>
      </c>
      <c r="AT461">
        <v>0</v>
      </c>
      <c r="AU461">
        <v>0</v>
      </c>
      <c r="AV461">
        <v>0</v>
      </c>
      <c r="AW461">
        <v>0</v>
      </c>
      <c r="AX461">
        <v>0</v>
      </c>
      <c r="AY461">
        <v>0</v>
      </c>
      <c r="AZ461">
        <v>0</v>
      </c>
      <c r="BA461">
        <v>0</v>
      </c>
      <c r="BB461">
        <v>0</v>
      </c>
      <c r="BC461">
        <v>0</v>
      </c>
      <c r="BD461">
        <v>0</v>
      </c>
      <c r="BE461">
        <v>0</v>
      </c>
      <c r="BF461">
        <v>0</v>
      </c>
      <c r="BG461">
        <v>0</v>
      </c>
      <c r="BH461">
        <v>0</v>
      </c>
      <c r="BI461">
        <v>0</v>
      </c>
      <c r="BJ461">
        <v>0</v>
      </c>
      <c r="BK461">
        <v>0</v>
      </c>
      <c r="BL461">
        <v>0</v>
      </c>
      <c r="BM461">
        <v>0</v>
      </c>
      <c r="BN461">
        <v>0</v>
      </c>
      <c r="BO461">
        <v>0</v>
      </c>
      <c r="BP461">
        <v>0</v>
      </c>
      <c r="BQ461">
        <v>0</v>
      </c>
      <c r="BR461">
        <v>0</v>
      </c>
      <c r="BS461">
        <v>0</v>
      </c>
      <c r="BT461">
        <v>0</v>
      </c>
      <c r="BU461">
        <v>0</v>
      </c>
      <c r="BV461">
        <v>0</v>
      </c>
      <c r="BW461">
        <v>0</v>
      </c>
      <c r="BX461">
        <v>0</v>
      </c>
      <c r="BY461">
        <v>0</v>
      </c>
      <c r="BZ461">
        <v>0</v>
      </c>
      <c r="CA461">
        <v>0</v>
      </c>
      <c r="CB461">
        <v>0</v>
      </c>
      <c r="CC461">
        <v>0</v>
      </c>
      <c r="CD461">
        <v>0</v>
      </c>
      <c r="CE461">
        <v>0</v>
      </c>
      <c r="CF461">
        <v>0</v>
      </c>
      <c r="CG461">
        <v>0</v>
      </c>
      <c r="CH461">
        <v>0</v>
      </c>
      <c r="CI461">
        <v>0</v>
      </c>
      <c r="CJ461">
        <v>0</v>
      </c>
      <c r="CK461">
        <v>0</v>
      </c>
      <c r="CL461">
        <v>0</v>
      </c>
      <c r="CM461">
        <v>0</v>
      </c>
      <c r="CN461">
        <v>0</v>
      </c>
      <c r="CO461">
        <v>0</v>
      </c>
      <c r="CP461">
        <v>0</v>
      </c>
      <c r="CQ461">
        <v>0</v>
      </c>
      <c r="CR461">
        <v>0</v>
      </c>
      <c r="CS461">
        <v>0</v>
      </c>
      <c r="CT461">
        <v>0</v>
      </c>
      <c r="CU461">
        <v>0</v>
      </c>
      <c r="CV461">
        <v>0</v>
      </c>
      <c r="CW461">
        <v>0</v>
      </c>
      <c r="CX461">
        <v>0</v>
      </c>
      <c r="CY461">
        <v>0</v>
      </c>
      <c r="CZ461">
        <v>0</v>
      </c>
      <c r="DA461">
        <v>0</v>
      </c>
      <c r="DB461">
        <v>0</v>
      </c>
      <c r="DC461">
        <v>0</v>
      </c>
      <c r="DD461">
        <v>0</v>
      </c>
      <c r="DE461">
        <v>0</v>
      </c>
      <c r="DF461">
        <v>0</v>
      </c>
      <c r="DG461">
        <v>0</v>
      </c>
      <c r="DH461">
        <v>0</v>
      </c>
      <c r="DI461">
        <v>0</v>
      </c>
      <c r="DJ461">
        <v>0</v>
      </c>
      <c r="DK461">
        <v>0</v>
      </c>
      <c r="DL461">
        <v>0</v>
      </c>
      <c r="DM461">
        <v>0</v>
      </c>
      <c r="DN461">
        <v>0</v>
      </c>
      <c r="DO461">
        <v>0</v>
      </c>
      <c r="DP461">
        <v>0</v>
      </c>
      <c r="DQ461">
        <v>0</v>
      </c>
      <c r="DR461">
        <v>0</v>
      </c>
      <c r="DS461">
        <v>0</v>
      </c>
      <c r="DT461">
        <v>0</v>
      </c>
      <c r="DU461">
        <v>0</v>
      </c>
      <c r="DV461">
        <v>0</v>
      </c>
      <c r="DW461">
        <v>0</v>
      </c>
      <c r="DX461">
        <v>0</v>
      </c>
      <c r="DY461">
        <v>0</v>
      </c>
      <c r="DZ461">
        <v>0</v>
      </c>
      <c r="EA461">
        <v>0</v>
      </c>
      <c r="EB461">
        <v>0</v>
      </c>
      <c r="EC461">
        <v>0</v>
      </c>
      <c r="ED461">
        <v>0</v>
      </c>
      <c r="EE461">
        <v>0</v>
      </c>
      <c r="EF461">
        <v>0</v>
      </c>
      <c r="EG461">
        <v>0</v>
      </c>
      <c r="EH461">
        <v>0</v>
      </c>
      <c r="EI461">
        <v>0</v>
      </c>
      <c r="EJ461">
        <v>0</v>
      </c>
      <c r="EK461">
        <v>0</v>
      </c>
      <c r="EL461">
        <v>0</v>
      </c>
      <c r="EM461">
        <v>0</v>
      </c>
      <c r="EN461">
        <v>0</v>
      </c>
      <c r="EO461">
        <v>0</v>
      </c>
      <c r="EP461">
        <v>0</v>
      </c>
      <c r="EQ461">
        <v>0</v>
      </c>
      <c r="ER461">
        <v>0</v>
      </c>
      <c r="ES461">
        <v>0</v>
      </c>
      <c r="ET461">
        <v>0</v>
      </c>
      <c r="EU461">
        <v>0</v>
      </c>
      <c r="EV461">
        <v>0</v>
      </c>
      <c r="EW461">
        <v>0</v>
      </c>
      <c r="EX461">
        <v>0</v>
      </c>
      <c r="EY461">
        <v>0</v>
      </c>
      <c r="EZ461">
        <v>0</v>
      </c>
      <c r="FA461">
        <v>0</v>
      </c>
      <c r="FB461">
        <v>0</v>
      </c>
      <c r="FC461">
        <v>0</v>
      </c>
      <c r="FD461">
        <v>0</v>
      </c>
      <c r="FE461">
        <v>0</v>
      </c>
      <c r="FF461">
        <v>0</v>
      </c>
      <c r="FG461">
        <v>0</v>
      </c>
      <c r="FH461">
        <v>0</v>
      </c>
      <c r="FI461">
        <v>0</v>
      </c>
      <c r="FJ461">
        <v>0</v>
      </c>
      <c r="FK461">
        <v>0</v>
      </c>
      <c r="FL461">
        <v>0</v>
      </c>
      <c r="FM461">
        <v>0</v>
      </c>
      <c r="FN461">
        <v>0</v>
      </c>
      <c r="FO461">
        <v>0</v>
      </c>
      <c r="FP461">
        <v>0</v>
      </c>
      <c r="FQ461">
        <v>0</v>
      </c>
      <c r="FR461">
        <v>0</v>
      </c>
      <c r="FS461">
        <v>0</v>
      </c>
    </row>
    <row r="462" spans="1:175" x14ac:dyDescent="0.2">
      <c r="A462" t="s">
        <v>197</v>
      </c>
      <c r="B462" t="s">
        <v>202</v>
      </c>
      <c r="C462">
        <v>42256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  <c r="AS462">
        <v>0</v>
      </c>
      <c r="AT462">
        <v>0</v>
      </c>
      <c r="AU462">
        <v>0</v>
      </c>
      <c r="AV462">
        <v>0</v>
      </c>
      <c r="AW462">
        <v>0</v>
      </c>
      <c r="AX462">
        <v>0</v>
      </c>
      <c r="AY462">
        <v>0</v>
      </c>
      <c r="AZ462">
        <v>0</v>
      </c>
      <c r="BA462">
        <v>0</v>
      </c>
      <c r="BB462">
        <v>0</v>
      </c>
      <c r="BC462">
        <v>0</v>
      </c>
      <c r="BD462">
        <v>0</v>
      </c>
      <c r="BE462">
        <v>0</v>
      </c>
      <c r="BF462">
        <v>0</v>
      </c>
      <c r="BG462">
        <v>0</v>
      </c>
      <c r="BH462">
        <v>0</v>
      </c>
      <c r="BI462">
        <v>0</v>
      </c>
      <c r="BJ462">
        <v>0</v>
      </c>
      <c r="BK462">
        <v>0</v>
      </c>
      <c r="BL462">
        <v>0</v>
      </c>
      <c r="BM462">
        <v>0</v>
      </c>
      <c r="BN462">
        <v>0</v>
      </c>
      <c r="BO462">
        <v>0</v>
      </c>
      <c r="BP462">
        <v>0</v>
      </c>
      <c r="BQ462">
        <v>0</v>
      </c>
      <c r="BR462">
        <v>0</v>
      </c>
      <c r="BS462">
        <v>0</v>
      </c>
      <c r="BT462">
        <v>0</v>
      </c>
      <c r="BU462">
        <v>0</v>
      </c>
      <c r="BV462">
        <v>0</v>
      </c>
      <c r="BW462">
        <v>0</v>
      </c>
      <c r="BX462">
        <v>0</v>
      </c>
      <c r="BY462">
        <v>0</v>
      </c>
      <c r="BZ462">
        <v>0</v>
      </c>
      <c r="CA462">
        <v>0</v>
      </c>
      <c r="CB462">
        <v>0</v>
      </c>
      <c r="CC462">
        <v>0</v>
      </c>
      <c r="CD462">
        <v>0</v>
      </c>
      <c r="CE462">
        <v>0</v>
      </c>
      <c r="CF462">
        <v>0</v>
      </c>
      <c r="CG462">
        <v>0</v>
      </c>
      <c r="CH462">
        <v>0</v>
      </c>
      <c r="CI462">
        <v>0</v>
      </c>
      <c r="CJ462">
        <v>0</v>
      </c>
      <c r="CK462">
        <v>0</v>
      </c>
      <c r="CL462">
        <v>0</v>
      </c>
      <c r="CM462">
        <v>0</v>
      </c>
      <c r="CN462">
        <v>0</v>
      </c>
      <c r="CO462">
        <v>0</v>
      </c>
      <c r="CP462">
        <v>0</v>
      </c>
      <c r="CQ462">
        <v>0</v>
      </c>
      <c r="CR462">
        <v>0</v>
      </c>
      <c r="CS462">
        <v>0</v>
      </c>
      <c r="CT462">
        <v>0</v>
      </c>
      <c r="CU462">
        <v>0</v>
      </c>
      <c r="CV462">
        <v>0</v>
      </c>
      <c r="CW462">
        <v>0</v>
      </c>
      <c r="CX462">
        <v>0</v>
      </c>
      <c r="CY462">
        <v>0</v>
      </c>
      <c r="CZ462">
        <v>0</v>
      </c>
      <c r="DA462">
        <v>0</v>
      </c>
      <c r="DB462">
        <v>0</v>
      </c>
      <c r="DC462">
        <v>0</v>
      </c>
      <c r="DD462">
        <v>0</v>
      </c>
      <c r="DE462">
        <v>0</v>
      </c>
      <c r="DF462">
        <v>0</v>
      </c>
      <c r="DG462">
        <v>0</v>
      </c>
      <c r="DH462">
        <v>0</v>
      </c>
      <c r="DI462">
        <v>0</v>
      </c>
      <c r="DJ462">
        <v>0</v>
      </c>
      <c r="DK462">
        <v>0</v>
      </c>
      <c r="DL462">
        <v>0</v>
      </c>
      <c r="DM462">
        <v>0</v>
      </c>
      <c r="DN462">
        <v>0</v>
      </c>
      <c r="DO462">
        <v>0</v>
      </c>
      <c r="DP462">
        <v>0</v>
      </c>
      <c r="DQ462">
        <v>0</v>
      </c>
      <c r="DR462">
        <v>0</v>
      </c>
      <c r="DS462">
        <v>0</v>
      </c>
      <c r="DT462">
        <v>0</v>
      </c>
      <c r="DU462">
        <v>0</v>
      </c>
      <c r="DV462">
        <v>0</v>
      </c>
      <c r="DW462">
        <v>0</v>
      </c>
      <c r="DX462">
        <v>0</v>
      </c>
      <c r="DY462">
        <v>0</v>
      </c>
      <c r="DZ462">
        <v>0</v>
      </c>
      <c r="EA462">
        <v>0</v>
      </c>
      <c r="EB462">
        <v>0</v>
      </c>
      <c r="EC462">
        <v>0</v>
      </c>
      <c r="ED462">
        <v>0</v>
      </c>
      <c r="EE462">
        <v>0</v>
      </c>
      <c r="EF462">
        <v>0</v>
      </c>
      <c r="EG462">
        <v>0</v>
      </c>
      <c r="EH462">
        <v>0</v>
      </c>
      <c r="EI462">
        <v>0</v>
      </c>
      <c r="EJ462">
        <v>0</v>
      </c>
      <c r="EK462">
        <v>0</v>
      </c>
      <c r="EL462">
        <v>0</v>
      </c>
      <c r="EM462">
        <v>0</v>
      </c>
      <c r="EN462">
        <v>0</v>
      </c>
      <c r="EO462">
        <v>0</v>
      </c>
      <c r="EP462">
        <v>0</v>
      </c>
      <c r="EQ462">
        <v>0</v>
      </c>
      <c r="ER462">
        <v>0</v>
      </c>
      <c r="ES462">
        <v>0</v>
      </c>
      <c r="ET462">
        <v>0</v>
      </c>
      <c r="EU462">
        <v>0</v>
      </c>
      <c r="EV462">
        <v>0</v>
      </c>
      <c r="EW462">
        <v>0</v>
      </c>
      <c r="EX462">
        <v>0</v>
      </c>
      <c r="EY462">
        <v>0</v>
      </c>
      <c r="EZ462">
        <v>0</v>
      </c>
      <c r="FA462">
        <v>0</v>
      </c>
      <c r="FB462">
        <v>0</v>
      </c>
      <c r="FC462">
        <v>0</v>
      </c>
      <c r="FD462">
        <v>0</v>
      </c>
      <c r="FE462">
        <v>0</v>
      </c>
      <c r="FF462">
        <v>0</v>
      </c>
      <c r="FG462">
        <v>0</v>
      </c>
      <c r="FH462">
        <v>0</v>
      </c>
      <c r="FI462">
        <v>0</v>
      </c>
      <c r="FJ462">
        <v>0</v>
      </c>
      <c r="FK462">
        <v>0</v>
      </c>
      <c r="FL462">
        <v>0</v>
      </c>
      <c r="FM462">
        <v>0</v>
      </c>
      <c r="FN462">
        <v>0</v>
      </c>
      <c r="FO462">
        <v>0</v>
      </c>
      <c r="FP462">
        <v>0</v>
      </c>
      <c r="FQ462">
        <v>0</v>
      </c>
      <c r="FR462">
        <v>0</v>
      </c>
      <c r="FS462">
        <v>0</v>
      </c>
    </row>
    <row r="463" spans="1:175" x14ac:dyDescent="0.2">
      <c r="A463" t="s">
        <v>197</v>
      </c>
      <c r="B463" t="s">
        <v>202</v>
      </c>
      <c r="C463">
        <v>42257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</v>
      </c>
      <c r="AS463">
        <v>0</v>
      </c>
      <c r="AT463">
        <v>0</v>
      </c>
      <c r="AU463">
        <v>0</v>
      </c>
      <c r="AV463">
        <v>0</v>
      </c>
      <c r="AW463">
        <v>0</v>
      </c>
      <c r="AX463">
        <v>0</v>
      </c>
      <c r="AY463">
        <v>0</v>
      </c>
      <c r="AZ463">
        <v>0</v>
      </c>
      <c r="BA463">
        <v>0</v>
      </c>
      <c r="BB463">
        <v>0</v>
      </c>
      <c r="BC463">
        <v>0</v>
      </c>
      <c r="BD463">
        <v>0</v>
      </c>
      <c r="BE463">
        <v>0</v>
      </c>
      <c r="BF463">
        <v>0</v>
      </c>
      <c r="BG463">
        <v>0</v>
      </c>
      <c r="BH463">
        <v>0</v>
      </c>
      <c r="BI463">
        <v>0</v>
      </c>
      <c r="BJ463">
        <v>0</v>
      </c>
      <c r="BK463">
        <v>0</v>
      </c>
      <c r="BL463">
        <v>0</v>
      </c>
      <c r="BM463">
        <v>0</v>
      </c>
      <c r="BN463">
        <v>0</v>
      </c>
      <c r="BO463">
        <v>0</v>
      </c>
      <c r="BP463">
        <v>0</v>
      </c>
      <c r="BQ463">
        <v>0</v>
      </c>
      <c r="BR463">
        <v>0</v>
      </c>
      <c r="BS463">
        <v>0</v>
      </c>
      <c r="BT463">
        <v>0</v>
      </c>
      <c r="BU463">
        <v>0</v>
      </c>
      <c r="BV463">
        <v>0</v>
      </c>
      <c r="BW463">
        <v>0</v>
      </c>
      <c r="BX463">
        <v>0</v>
      </c>
      <c r="BY463">
        <v>0</v>
      </c>
      <c r="BZ463">
        <v>0</v>
      </c>
      <c r="CA463">
        <v>0</v>
      </c>
      <c r="CB463">
        <v>0</v>
      </c>
      <c r="CC463">
        <v>0</v>
      </c>
      <c r="CD463">
        <v>0</v>
      </c>
      <c r="CE463">
        <v>0</v>
      </c>
      <c r="CF463">
        <v>0</v>
      </c>
      <c r="CG463">
        <v>0</v>
      </c>
      <c r="CH463">
        <v>0</v>
      </c>
      <c r="CI463">
        <v>0</v>
      </c>
      <c r="CJ463">
        <v>0</v>
      </c>
      <c r="CK463">
        <v>0</v>
      </c>
      <c r="CL463">
        <v>0</v>
      </c>
      <c r="CM463">
        <v>0</v>
      </c>
      <c r="CN463">
        <v>0</v>
      </c>
      <c r="CO463">
        <v>0</v>
      </c>
      <c r="CP463">
        <v>0</v>
      </c>
      <c r="CQ463">
        <v>0</v>
      </c>
      <c r="CR463">
        <v>0</v>
      </c>
      <c r="CS463">
        <v>0</v>
      </c>
      <c r="CT463">
        <v>0</v>
      </c>
      <c r="CU463">
        <v>0</v>
      </c>
      <c r="CV463">
        <v>0</v>
      </c>
      <c r="CW463">
        <v>0</v>
      </c>
      <c r="CX463">
        <v>0</v>
      </c>
      <c r="CY463">
        <v>0</v>
      </c>
      <c r="CZ463">
        <v>0</v>
      </c>
      <c r="DA463">
        <v>0</v>
      </c>
      <c r="DB463">
        <v>0</v>
      </c>
      <c r="DC463">
        <v>0</v>
      </c>
      <c r="DD463">
        <v>0</v>
      </c>
      <c r="DE463">
        <v>0</v>
      </c>
      <c r="DF463">
        <v>0</v>
      </c>
      <c r="DG463">
        <v>0</v>
      </c>
      <c r="DH463">
        <v>0</v>
      </c>
      <c r="DI463">
        <v>0</v>
      </c>
      <c r="DJ463">
        <v>0</v>
      </c>
      <c r="DK463">
        <v>0</v>
      </c>
      <c r="DL463">
        <v>0</v>
      </c>
      <c r="DM463">
        <v>0</v>
      </c>
      <c r="DN463">
        <v>0</v>
      </c>
      <c r="DO463">
        <v>0</v>
      </c>
      <c r="DP463">
        <v>0</v>
      </c>
      <c r="DQ463">
        <v>0</v>
      </c>
      <c r="DR463">
        <v>0</v>
      </c>
      <c r="DS463">
        <v>0</v>
      </c>
      <c r="DT463">
        <v>0</v>
      </c>
      <c r="DU463">
        <v>0</v>
      </c>
      <c r="DV463">
        <v>0</v>
      </c>
      <c r="DW463">
        <v>0</v>
      </c>
      <c r="DX463">
        <v>0</v>
      </c>
      <c r="DY463">
        <v>0</v>
      </c>
      <c r="DZ463">
        <v>0</v>
      </c>
      <c r="EA463">
        <v>0</v>
      </c>
      <c r="EB463">
        <v>0</v>
      </c>
      <c r="EC463">
        <v>0</v>
      </c>
      <c r="ED463">
        <v>0</v>
      </c>
      <c r="EE463">
        <v>0</v>
      </c>
      <c r="EF463">
        <v>0</v>
      </c>
      <c r="EG463">
        <v>0</v>
      </c>
      <c r="EH463">
        <v>0</v>
      </c>
      <c r="EI463">
        <v>0</v>
      </c>
      <c r="EJ463">
        <v>0</v>
      </c>
      <c r="EK463">
        <v>0</v>
      </c>
      <c r="EL463">
        <v>0</v>
      </c>
      <c r="EM463">
        <v>0</v>
      </c>
      <c r="EN463">
        <v>0</v>
      </c>
      <c r="EO463">
        <v>0</v>
      </c>
      <c r="EP463">
        <v>0</v>
      </c>
      <c r="EQ463">
        <v>0</v>
      </c>
      <c r="ER463">
        <v>0</v>
      </c>
      <c r="ES463">
        <v>0</v>
      </c>
      <c r="ET463">
        <v>0</v>
      </c>
      <c r="EU463">
        <v>0</v>
      </c>
      <c r="EV463">
        <v>0</v>
      </c>
      <c r="EW463">
        <v>0</v>
      </c>
      <c r="EX463">
        <v>0</v>
      </c>
      <c r="EY463">
        <v>0</v>
      </c>
      <c r="EZ463">
        <v>0</v>
      </c>
      <c r="FA463">
        <v>0</v>
      </c>
      <c r="FB463">
        <v>0</v>
      </c>
      <c r="FC463">
        <v>0</v>
      </c>
      <c r="FD463">
        <v>0</v>
      </c>
      <c r="FE463">
        <v>0</v>
      </c>
      <c r="FF463">
        <v>0</v>
      </c>
      <c r="FG463">
        <v>0</v>
      </c>
      <c r="FH463">
        <v>0</v>
      </c>
      <c r="FI463">
        <v>0</v>
      </c>
      <c r="FJ463">
        <v>0</v>
      </c>
      <c r="FK463">
        <v>0</v>
      </c>
      <c r="FL463">
        <v>0</v>
      </c>
      <c r="FM463">
        <v>0</v>
      </c>
      <c r="FN463">
        <v>0</v>
      </c>
      <c r="FO463">
        <v>0</v>
      </c>
      <c r="FP463">
        <v>0</v>
      </c>
      <c r="FQ463">
        <v>0</v>
      </c>
      <c r="FR463">
        <v>0</v>
      </c>
      <c r="FS463">
        <v>0</v>
      </c>
    </row>
    <row r="464" spans="1:175" x14ac:dyDescent="0.2">
      <c r="A464" t="s">
        <v>197</v>
      </c>
      <c r="B464" t="s">
        <v>202</v>
      </c>
      <c r="C464">
        <v>42258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  <c r="AS464">
        <v>0</v>
      </c>
      <c r="AT464">
        <v>0</v>
      </c>
      <c r="AU464">
        <v>0</v>
      </c>
      <c r="AV464">
        <v>0</v>
      </c>
      <c r="AW464">
        <v>0</v>
      </c>
      <c r="AX464">
        <v>0</v>
      </c>
      <c r="AY464">
        <v>0</v>
      </c>
      <c r="AZ464">
        <v>0</v>
      </c>
      <c r="BA464">
        <v>0</v>
      </c>
      <c r="BB464">
        <v>0</v>
      </c>
      <c r="BC464">
        <v>0</v>
      </c>
      <c r="BD464">
        <v>0</v>
      </c>
      <c r="BE464">
        <v>0</v>
      </c>
      <c r="BF464">
        <v>0</v>
      </c>
      <c r="BG464">
        <v>0</v>
      </c>
      <c r="BH464">
        <v>0</v>
      </c>
      <c r="BI464">
        <v>0</v>
      </c>
      <c r="BJ464">
        <v>0</v>
      </c>
      <c r="BK464">
        <v>0</v>
      </c>
      <c r="BL464">
        <v>0</v>
      </c>
      <c r="BM464">
        <v>0</v>
      </c>
      <c r="BN464">
        <v>0</v>
      </c>
      <c r="BO464">
        <v>0</v>
      </c>
      <c r="BP464">
        <v>0</v>
      </c>
      <c r="BQ464">
        <v>0</v>
      </c>
      <c r="BR464">
        <v>0</v>
      </c>
      <c r="BS464">
        <v>0</v>
      </c>
      <c r="BT464">
        <v>0</v>
      </c>
      <c r="BU464">
        <v>0</v>
      </c>
      <c r="BV464">
        <v>0</v>
      </c>
      <c r="BW464">
        <v>0</v>
      </c>
      <c r="BX464">
        <v>0</v>
      </c>
      <c r="BY464">
        <v>0</v>
      </c>
      <c r="BZ464">
        <v>0</v>
      </c>
      <c r="CA464">
        <v>0</v>
      </c>
      <c r="CB464">
        <v>0</v>
      </c>
      <c r="CC464">
        <v>0</v>
      </c>
      <c r="CD464">
        <v>0</v>
      </c>
      <c r="CE464">
        <v>0</v>
      </c>
      <c r="CF464">
        <v>0</v>
      </c>
      <c r="CG464">
        <v>0</v>
      </c>
      <c r="CH464">
        <v>0</v>
      </c>
      <c r="CI464">
        <v>0</v>
      </c>
      <c r="CJ464">
        <v>0</v>
      </c>
      <c r="CK464">
        <v>0</v>
      </c>
      <c r="CL464">
        <v>0</v>
      </c>
      <c r="CM464">
        <v>0</v>
      </c>
      <c r="CN464">
        <v>0</v>
      </c>
      <c r="CO464">
        <v>0</v>
      </c>
      <c r="CP464">
        <v>0</v>
      </c>
      <c r="CQ464">
        <v>0</v>
      </c>
      <c r="CR464">
        <v>0</v>
      </c>
      <c r="CS464">
        <v>0</v>
      </c>
      <c r="CT464">
        <v>0</v>
      </c>
      <c r="CU464">
        <v>0</v>
      </c>
      <c r="CV464">
        <v>0</v>
      </c>
      <c r="CW464">
        <v>0</v>
      </c>
      <c r="CX464">
        <v>0</v>
      </c>
      <c r="CY464">
        <v>0</v>
      </c>
      <c r="CZ464">
        <v>0</v>
      </c>
      <c r="DA464">
        <v>0</v>
      </c>
      <c r="DB464">
        <v>0</v>
      </c>
      <c r="DC464">
        <v>0</v>
      </c>
      <c r="DD464">
        <v>0</v>
      </c>
      <c r="DE464">
        <v>0</v>
      </c>
      <c r="DF464">
        <v>0</v>
      </c>
      <c r="DG464">
        <v>0</v>
      </c>
      <c r="DH464">
        <v>0</v>
      </c>
      <c r="DI464">
        <v>0</v>
      </c>
      <c r="DJ464">
        <v>0</v>
      </c>
      <c r="DK464">
        <v>0</v>
      </c>
      <c r="DL464">
        <v>0</v>
      </c>
      <c r="DM464">
        <v>0</v>
      </c>
      <c r="DN464">
        <v>0</v>
      </c>
      <c r="DO464">
        <v>0</v>
      </c>
      <c r="DP464">
        <v>0</v>
      </c>
      <c r="DQ464">
        <v>0</v>
      </c>
      <c r="DR464">
        <v>0</v>
      </c>
      <c r="DS464">
        <v>0</v>
      </c>
      <c r="DT464">
        <v>0</v>
      </c>
      <c r="DU464">
        <v>0</v>
      </c>
      <c r="DV464">
        <v>0</v>
      </c>
      <c r="DW464">
        <v>0</v>
      </c>
      <c r="DX464">
        <v>0</v>
      </c>
      <c r="DY464">
        <v>0</v>
      </c>
      <c r="DZ464">
        <v>0</v>
      </c>
      <c r="EA464">
        <v>0</v>
      </c>
      <c r="EB464">
        <v>0</v>
      </c>
      <c r="EC464">
        <v>0</v>
      </c>
      <c r="ED464">
        <v>0</v>
      </c>
      <c r="EE464">
        <v>0</v>
      </c>
      <c r="EF464">
        <v>0</v>
      </c>
      <c r="EG464">
        <v>0</v>
      </c>
      <c r="EH464">
        <v>0</v>
      </c>
      <c r="EI464">
        <v>0</v>
      </c>
      <c r="EJ464">
        <v>0</v>
      </c>
      <c r="EK464">
        <v>0</v>
      </c>
      <c r="EL464">
        <v>0</v>
      </c>
      <c r="EM464">
        <v>0</v>
      </c>
      <c r="EN464">
        <v>0</v>
      </c>
      <c r="EO464">
        <v>0</v>
      </c>
      <c r="EP464">
        <v>0</v>
      </c>
      <c r="EQ464">
        <v>0</v>
      </c>
      <c r="ER464">
        <v>0</v>
      </c>
      <c r="ES464">
        <v>0</v>
      </c>
      <c r="ET464">
        <v>0</v>
      </c>
      <c r="EU464">
        <v>0</v>
      </c>
      <c r="EV464">
        <v>0</v>
      </c>
      <c r="EW464">
        <v>0</v>
      </c>
      <c r="EX464">
        <v>0</v>
      </c>
      <c r="EY464">
        <v>0</v>
      </c>
      <c r="EZ464">
        <v>0</v>
      </c>
      <c r="FA464">
        <v>0</v>
      </c>
      <c r="FB464">
        <v>0</v>
      </c>
      <c r="FC464">
        <v>0</v>
      </c>
      <c r="FD464">
        <v>0</v>
      </c>
      <c r="FE464">
        <v>0</v>
      </c>
      <c r="FF464">
        <v>0</v>
      </c>
      <c r="FG464">
        <v>0</v>
      </c>
      <c r="FH464">
        <v>0</v>
      </c>
      <c r="FI464">
        <v>0</v>
      </c>
      <c r="FJ464">
        <v>0</v>
      </c>
      <c r="FK464">
        <v>0</v>
      </c>
      <c r="FL464">
        <v>0</v>
      </c>
      <c r="FM464">
        <v>0</v>
      </c>
      <c r="FN464">
        <v>0</v>
      </c>
      <c r="FO464">
        <v>0</v>
      </c>
      <c r="FP464">
        <v>0</v>
      </c>
      <c r="FQ464">
        <v>0</v>
      </c>
      <c r="FR464">
        <v>0</v>
      </c>
      <c r="FS464">
        <v>0</v>
      </c>
    </row>
    <row r="465" spans="1:175" x14ac:dyDescent="0.2">
      <c r="A465" t="s">
        <v>197</v>
      </c>
      <c r="B465" t="s">
        <v>202</v>
      </c>
      <c r="C465" t="s">
        <v>2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  <c r="AS465">
        <v>0</v>
      </c>
      <c r="AT465">
        <v>0</v>
      </c>
      <c r="AU465">
        <v>0</v>
      </c>
      <c r="AV465">
        <v>0</v>
      </c>
      <c r="AW465">
        <v>0</v>
      </c>
      <c r="AX465">
        <v>0</v>
      </c>
      <c r="AY465">
        <v>0</v>
      </c>
      <c r="AZ465">
        <v>0</v>
      </c>
      <c r="BA465">
        <v>0</v>
      </c>
      <c r="BB465">
        <v>0</v>
      </c>
      <c r="BC465">
        <v>0</v>
      </c>
      <c r="BD465">
        <v>0</v>
      </c>
      <c r="BE465">
        <v>0</v>
      </c>
      <c r="BF465">
        <v>0</v>
      </c>
      <c r="BG465">
        <v>0</v>
      </c>
      <c r="BH465">
        <v>0</v>
      </c>
      <c r="BI465">
        <v>0</v>
      </c>
      <c r="BJ465">
        <v>0</v>
      </c>
      <c r="BK465">
        <v>0</v>
      </c>
      <c r="BL465">
        <v>0</v>
      </c>
      <c r="BM465">
        <v>0</v>
      </c>
      <c r="BN465">
        <v>0</v>
      </c>
      <c r="BO465">
        <v>0</v>
      </c>
      <c r="BP465">
        <v>0</v>
      </c>
      <c r="BQ465">
        <v>0</v>
      </c>
      <c r="BR465">
        <v>0</v>
      </c>
      <c r="BS465">
        <v>0</v>
      </c>
      <c r="BT465">
        <v>0</v>
      </c>
      <c r="BU465">
        <v>0</v>
      </c>
      <c r="BV465">
        <v>0</v>
      </c>
      <c r="BW465">
        <v>0</v>
      </c>
      <c r="BX465">
        <v>0</v>
      </c>
      <c r="BY465">
        <v>0</v>
      </c>
      <c r="BZ465">
        <v>0</v>
      </c>
      <c r="CA465">
        <v>0</v>
      </c>
      <c r="CB465">
        <v>0</v>
      </c>
      <c r="CC465">
        <v>0</v>
      </c>
      <c r="CD465">
        <v>0</v>
      </c>
      <c r="CE465">
        <v>0</v>
      </c>
      <c r="CF465">
        <v>0</v>
      </c>
      <c r="CG465">
        <v>0</v>
      </c>
      <c r="CH465">
        <v>0</v>
      </c>
      <c r="CI465">
        <v>0</v>
      </c>
      <c r="CJ465">
        <v>0</v>
      </c>
      <c r="CK465">
        <v>0</v>
      </c>
      <c r="CL465">
        <v>0</v>
      </c>
      <c r="CM465">
        <v>0</v>
      </c>
      <c r="CN465">
        <v>0</v>
      </c>
      <c r="CO465">
        <v>0</v>
      </c>
      <c r="CP465">
        <v>0</v>
      </c>
      <c r="CQ465">
        <v>0</v>
      </c>
      <c r="CR465">
        <v>0</v>
      </c>
      <c r="CS465">
        <v>0</v>
      </c>
      <c r="CT465">
        <v>0</v>
      </c>
      <c r="CU465">
        <v>0</v>
      </c>
      <c r="CV465">
        <v>0</v>
      </c>
      <c r="CW465">
        <v>0</v>
      </c>
      <c r="CX465">
        <v>0</v>
      </c>
      <c r="CY465">
        <v>0</v>
      </c>
      <c r="CZ465">
        <v>0</v>
      </c>
      <c r="DA465">
        <v>0</v>
      </c>
      <c r="DB465">
        <v>0</v>
      </c>
      <c r="DC465">
        <v>0</v>
      </c>
      <c r="DD465">
        <v>0</v>
      </c>
      <c r="DE465">
        <v>0</v>
      </c>
      <c r="DF465">
        <v>0</v>
      </c>
      <c r="DG465">
        <v>0</v>
      </c>
      <c r="DH465">
        <v>0</v>
      </c>
      <c r="DI465">
        <v>0</v>
      </c>
      <c r="DJ465">
        <v>0</v>
      </c>
      <c r="DK465">
        <v>0</v>
      </c>
      <c r="DL465">
        <v>0</v>
      </c>
      <c r="DM465">
        <v>0</v>
      </c>
      <c r="DN465">
        <v>0</v>
      </c>
      <c r="DO465">
        <v>0</v>
      </c>
      <c r="DP465">
        <v>0</v>
      </c>
      <c r="DQ465">
        <v>0</v>
      </c>
      <c r="DR465">
        <v>0</v>
      </c>
      <c r="DS465">
        <v>0</v>
      </c>
      <c r="DT465">
        <v>0</v>
      </c>
      <c r="DU465">
        <v>0</v>
      </c>
      <c r="DV465">
        <v>0</v>
      </c>
      <c r="DW465">
        <v>0</v>
      </c>
      <c r="DX465">
        <v>0</v>
      </c>
      <c r="DY465">
        <v>0</v>
      </c>
      <c r="DZ465">
        <v>0</v>
      </c>
      <c r="EA465">
        <v>0</v>
      </c>
      <c r="EB465">
        <v>0</v>
      </c>
      <c r="EC465">
        <v>0</v>
      </c>
      <c r="ED465">
        <v>0</v>
      </c>
      <c r="EE465">
        <v>0</v>
      </c>
      <c r="EF465">
        <v>0</v>
      </c>
      <c r="EG465">
        <v>0</v>
      </c>
      <c r="EH465">
        <v>0</v>
      </c>
      <c r="EI465">
        <v>0</v>
      </c>
      <c r="EJ465">
        <v>0</v>
      </c>
      <c r="EK465">
        <v>0</v>
      </c>
      <c r="EL465">
        <v>0</v>
      </c>
      <c r="EM465">
        <v>0</v>
      </c>
      <c r="EN465">
        <v>0</v>
      </c>
      <c r="EO465">
        <v>0</v>
      </c>
      <c r="EP465">
        <v>0</v>
      </c>
      <c r="EQ465">
        <v>0</v>
      </c>
      <c r="ER465">
        <v>0</v>
      </c>
      <c r="ES465">
        <v>0</v>
      </c>
      <c r="ET465">
        <v>0</v>
      </c>
      <c r="EU465">
        <v>0</v>
      </c>
      <c r="EV465">
        <v>0</v>
      </c>
      <c r="EW465">
        <v>0</v>
      </c>
      <c r="EX465">
        <v>0</v>
      </c>
      <c r="EY465">
        <v>0</v>
      </c>
      <c r="EZ465">
        <v>0</v>
      </c>
      <c r="FA465">
        <v>0</v>
      </c>
      <c r="FB465">
        <v>0</v>
      </c>
      <c r="FC465">
        <v>0</v>
      </c>
      <c r="FD465">
        <v>0</v>
      </c>
      <c r="FE465">
        <v>0</v>
      </c>
      <c r="FF465">
        <v>0</v>
      </c>
      <c r="FG465">
        <v>0</v>
      </c>
      <c r="FH465">
        <v>0</v>
      </c>
      <c r="FI465">
        <v>0</v>
      </c>
      <c r="FJ465">
        <v>0</v>
      </c>
      <c r="FK465">
        <v>0</v>
      </c>
      <c r="FL465">
        <v>0</v>
      </c>
      <c r="FM465">
        <v>0</v>
      </c>
      <c r="FN465">
        <v>0</v>
      </c>
      <c r="FO465">
        <v>0</v>
      </c>
      <c r="FP465">
        <v>0</v>
      </c>
      <c r="FQ465">
        <v>0</v>
      </c>
      <c r="FR465">
        <v>0</v>
      </c>
      <c r="FS465">
        <v>0</v>
      </c>
    </row>
    <row r="466" spans="1:175" x14ac:dyDescent="0.2">
      <c r="A466" t="s">
        <v>197</v>
      </c>
      <c r="B466" t="s">
        <v>204</v>
      </c>
      <c r="C466">
        <v>42167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0</v>
      </c>
      <c r="AX466">
        <v>0</v>
      </c>
      <c r="AY466">
        <v>0</v>
      </c>
      <c r="AZ466">
        <v>0</v>
      </c>
      <c r="BA466">
        <v>0</v>
      </c>
      <c r="BB466">
        <v>0</v>
      </c>
      <c r="BC466">
        <v>0</v>
      </c>
      <c r="BD466">
        <v>0</v>
      </c>
      <c r="BE466">
        <v>0</v>
      </c>
      <c r="BF466">
        <v>0</v>
      </c>
      <c r="BG466">
        <v>0</v>
      </c>
      <c r="BH466">
        <v>0</v>
      </c>
      <c r="BI466">
        <v>0</v>
      </c>
      <c r="BJ466">
        <v>0</v>
      </c>
      <c r="BK466">
        <v>0</v>
      </c>
      <c r="BL466">
        <v>0</v>
      </c>
      <c r="BM466">
        <v>0</v>
      </c>
      <c r="BN466">
        <v>0</v>
      </c>
      <c r="BO466">
        <v>0</v>
      </c>
      <c r="BP466">
        <v>0</v>
      </c>
      <c r="BQ466">
        <v>0</v>
      </c>
      <c r="BR466">
        <v>0</v>
      </c>
      <c r="BS466">
        <v>0</v>
      </c>
      <c r="BT466">
        <v>0</v>
      </c>
      <c r="BU466">
        <v>0</v>
      </c>
      <c r="BV466">
        <v>0</v>
      </c>
      <c r="BW466">
        <v>0</v>
      </c>
      <c r="BX466">
        <v>0</v>
      </c>
      <c r="BY466">
        <v>0</v>
      </c>
      <c r="BZ466">
        <v>0</v>
      </c>
      <c r="CA466">
        <v>0</v>
      </c>
      <c r="CB466">
        <v>0</v>
      </c>
      <c r="CC466">
        <v>0</v>
      </c>
      <c r="CD466">
        <v>0</v>
      </c>
      <c r="CE466">
        <v>0</v>
      </c>
      <c r="CF466">
        <v>0</v>
      </c>
      <c r="CG466">
        <v>0</v>
      </c>
      <c r="CH466">
        <v>0</v>
      </c>
      <c r="CI466">
        <v>0</v>
      </c>
      <c r="CJ466">
        <v>0</v>
      </c>
      <c r="CK466">
        <v>0</v>
      </c>
      <c r="CL466">
        <v>0</v>
      </c>
      <c r="CM466">
        <v>0</v>
      </c>
      <c r="CN466">
        <v>0</v>
      </c>
      <c r="CO466">
        <v>0</v>
      </c>
      <c r="CP466">
        <v>0</v>
      </c>
      <c r="CQ466">
        <v>0</v>
      </c>
      <c r="CR466">
        <v>0</v>
      </c>
      <c r="CS466">
        <v>0</v>
      </c>
      <c r="CT466">
        <v>0</v>
      </c>
      <c r="CU466">
        <v>0</v>
      </c>
      <c r="CV466">
        <v>0</v>
      </c>
      <c r="CW466">
        <v>0</v>
      </c>
      <c r="CX466">
        <v>0</v>
      </c>
      <c r="CY466">
        <v>0</v>
      </c>
      <c r="CZ466">
        <v>0</v>
      </c>
      <c r="DA466">
        <v>0</v>
      </c>
      <c r="DB466">
        <v>0</v>
      </c>
      <c r="DC466">
        <v>0</v>
      </c>
      <c r="DD466">
        <v>0</v>
      </c>
      <c r="DE466">
        <v>0</v>
      </c>
      <c r="DF466">
        <v>0</v>
      </c>
      <c r="DG466">
        <v>0</v>
      </c>
      <c r="DH466">
        <v>0</v>
      </c>
      <c r="DI466">
        <v>0</v>
      </c>
      <c r="DJ466">
        <v>0</v>
      </c>
      <c r="DK466">
        <v>0</v>
      </c>
      <c r="DL466">
        <v>0</v>
      </c>
      <c r="DM466">
        <v>0</v>
      </c>
      <c r="DN466">
        <v>0</v>
      </c>
      <c r="DO466">
        <v>0</v>
      </c>
      <c r="DP466">
        <v>0</v>
      </c>
      <c r="DQ466">
        <v>0</v>
      </c>
      <c r="DR466">
        <v>0</v>
      </c>
      <c r="DS466">
        <v>0</v>
      </c>
      <c r="DT466">
        <v>0</v>
      </c>
      <c r="DU466">
        <v>0</v>
      </c>
      <c r="DV466">
        <v>0</v>
      </c>
      <c r="DW466">
        <v>0</v>
      </c>
      <c r="DX466">
        <v>0</v>
      </c>
      <c r="DY466">
        <v>0</v>
      </c>
      <c r="DZ466">
        <v>0</v>
      </c>
      <c r="EA466">
        <v>0</v>
      </c>
      <c r="EB466">
        <v>0</v>
      </c>
      <c r="EC466">
        <v>0</v>
      </c>
      <c r="ED466">
        <v>0</v>
      </c>
      <c r="EE466">
        <v>0</v>
      </c>
      <c r="EF466">
        <v>0</v>
      </c>
      <c r="EG466">
        <v>0</v>
      </c>
      <c r="EH466">
        <v>0</v>
      </c>
      <c r="EI466">
        <v>0</v>
      </c>
      <c r="EJ466">
        <v>0</v>
      </c>
      <c r="EK466">
        <v>0</v>
      </c>
      <c r="EL466">
        <v>0</v>
      </c>
      <c r="EM466">
        <v>0</v>
      </c>
      <c r="EN466">
        <v>0</v>
      </c>
      <c r="EO466">
        <v>0</v>
      </c>
      <c r="EP466">
        <v>0</v>
      </c>
      <c r="EQ466">
        <v>0</v>
      </c>
      <c r="ER466">
        <v>0</v>
      </c>
      <c r="ES466">
        <v>0</v>
      </c>
      <c r="ET466">
        <v>0</v>
      </c>
      <c r="EU466">
        <v>0</v>
      </c>
      <c r="EV466">
        <v>0</v>
      </c>
      <c r="EW466">
        <v>0</v>
      </c>
      <c r="EX466">
        <v>0</v>
      </c>
      <c r="EY466">
        <v>0</v>
      </c>
      <c r="EZ466">
        <v>0</v>
      </c>
      <c r="FA466">
        <v>0</v>
      </c>
      <c r="FB466">
        <v>0</v>
      </c>
      <c r="FC466">
        <v>0</v>
      </c>
      <c r="FD466">
        <v>0</v>
      </c>
      <c r="FE466">
        <v>0</v>
      </c>
      <c r="FF466">
        <v>0</v>
      </c>
      <c r="FG466">
        <v>0</v>
      </c>
      <c r="FH466">
        <v>0</v>
      </c>
      <c r="FI466">
        <v>0</v>
      </c>
      <c r="FJ466">
        <v>0</v>
      </c>
      <c r="FK466">
        <v>0</v>
      </c>
      <c r="FL466">
        <v>0</v>
      </c>
      <c r="FM466">
        <v>0</v>
      </c>
      <c r="FN466">
        <v>0</v>
      </c>
      <c r="FO466">
        <v>0</v>
      </c>
      <c r="FP466">
        <v>0</v>
      </c>
      <c r="FQ466">
        <v>0</v>
      </c>
      <c r="FR466">
        <v>0</v>
      </c>
      <c r="FS466">
        <v>0</v>
      </c>
    </row>
    <row r="467" spans="1:175" x14ac:dyDescent="0.2">
      <c r="A467" t="s">
        <v>197</v>
      </c>
      <c r="B467" t="s">
        <v>204</v>
      </c>
      <c r="C467">
        <v>42180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  <c r="AS467">
        <v>0</v>
      </c>
      <c r="AT467">
        <v>0</v>
      </c>
      <c r="AU467">
        <v>0</v>
      </c>
      <c r="AV467">
        <v>0</v>
      </c>
      <c r="AW467">
        <v>0</v>
      </c>
      <c r="AX467">
        <v>0</v>
      </c>
      <c r="AY467">
        <v>0</v>
      </c>
      <c r="AZ467">
        <v>0</v>
      </c>
      <c r="BA467">
        <v>0</v>
      </c>
      <c r="BB467">
        <v>0</v>
      </c>
      <c r="BC467">
        <v>0</v>
      </c>
      <c r="BD467">
        <v>0</v>
      </c>
      <c r="BE467">
        <v>0</v>
      </c>
      <c r="BF467">
        <v>0</v>
      </c>
      <c r="BG467">
        <v>0</v>
      </c>
      <c r="BH467">
        <v>0</v>
      </c>
      <c r="BI467">
        <v>0</v>
      </c>
      <c r="BJ467">
        <v>0</v>
      </c>
      <c r="BK467">
        <v>0</v>
      </c>
      <c r="BL467">
        <v>0</v>
      </c>
      <c r="BM467">
        <v>0</v>
      </c>
      <c r="BN467">
        <v>0</v>
      </c>
      <c r="BO467">
        <v>0</v>
      </c>
      <c r="BP467">
        <v>0</v>
      </c>
      <c r="BQ467">
        <v>0</v>
      </c>
      <c r="BR467">
        <v>0</v>
      </c>
      <c r="BS467">
        <v>0</v>
      </c>
      <c r="BT467">
        <v>0</v>
      </c>
      <c r="BU467">
        <v>0</v>
      </c>
      <c r="BV467">
        <v>0</v>
      </c>
      <c r="BW467">
        <v>0</v>
      </c>
      <c r="BX467">
        <v>0</v>
      </c>
      <c r="BY467">
        <v>0</v>
      </c>
      <c r="BZ467">
        <v>0</v>
      </c>
      <c r="CA467">
        <v>0</v>
      </c>
      <c r="CB467">
        <v>0</v>
      </c>
      <c r="CC467">
        <v>0</v>
      </c>
      <c r="CD467">
        <v>0</v>
      </c>
      <c r="CE467">
        <v>0</v>
      </c>
      <c r="CF467">
        <v>0</v>
      </c>
      <c r="CG467">
        <v>0</v>
      </c>
      <c r="CH467">
        <v>0</v>
      </c>
      <c r="CI467">
        <v>0</v>
      </c>
      <c r="CJ467">
        <v>0</v>
      </c>
      <c r="CK467">
        <v>0</v>
      </c>
      <c r="CL467">
        <v>0</v>
      </c>
      <c r="CM467">
        <v>0</v>
      </c>
      <c r="CN467">
        <v>0</v>
      </c>
      <c r="CO467">
        <v>0</v>
      </c>
      <c r="CP467">
        <v>0</v>
      </c>
      <c r="CQ467">
        <v>0</v>
      </c>
      <c r="CR467">
        <v>0</v>
      </c>
      <c r="CS467">
        <v>0</v>
      </c>
      <c r="CT467">
        <v>0</v>
      </c>
      <c r="CU467">
        <v>0</v>
      </c>
      <c r="CV467">
        <v>0</v>
      </c>
      <c r="CW467">
        <v>0</v>
      </c>
      <c r="CX467">
        <v>0</v>
      </c>
      <c r="CY467">
        <v>0</v>
      </c>
      <c r="CZ467">
        <v>0</v>
      </c>
      <c r="DA467">
        <v>0</v>
      </c>
      <c r="DB467">
        <v>0</v>
      </c>
      <c r="DC467">
        <v>0</v>
      </c>
      <c r="DD467">
        <v>0</v>
      </c>
      <c r="DE467">
        <v>0</v>
      </c>
      <c r="DF467">
        <v>0</v>
      </c>
      <c r="DG467">
        <v>0</v>
      </c>
      <c r="DH467">
        <v>0</v>
      </c>
      <c r="DI467">
        <v>0</v>
      </c>
      <c r="DJ467">
        <v>0</v>
      </c>
      <c r="DK467">
        <v>0</v>
      </c>
      <c r="DL467">
        <v>0</v>
      </c>
      <c r="DM467">
        <v>0</v>
      </c>
      <c r="DN467">
        <v>0</v>
      </c>
      <c r="DO467">
        <v>0</v>
      </c>
      <c r="DP467">
        <v>0</v>
      </c>
      <c r="DQ467">
        <v>0</v>
      </c>
      <c r="DR467">
        <v>0</v>
      </c>
      <c r="DS467">
        <v>0</v>
      </c>
      <c r="DT467">
        <v>0</v>
      </c>
      <c r="DU467">
        <v>0</v>
      </c>
      <c r="DV467">
        <v>0</v>
      </c>
      <c r="DW467">
        <v>0</v>
      </c>
      <c r="DX467">
        <v>0</v>
      </c>
      <c r="DY467">
        <v>0</v>
      </c>
      <c r="DZ467">
        <v>0</v>
      </c>
      <c r="EA467">
        <v>0</v>
      </c>
      <c r="EB467">
        <v>0</v>
      </c>
      <c r="EC467">
        <v>0</v>
      </c>
      <c r="ED467">
        <v>0</v>
      </c>
      <c r="EE467">
        <v>0</v>
      </c>
      <c r="EF467">
        <v>0</v>
      </c>
      <c r="EG467">
        <v>0</v>
      </c>
      <c r="EH467">
        <v>0</v>
      </c>
      <c r="EI467">
        <v>0</v>
      </c>
      <c r="EJ467">
        <v>0</v>
      </c>
      <c r="EK467">
        <v>0</v>
      </c>
      <c r="EL467">
        <v>0</v>
      </c>
      <c r="EM467">
        <v>0</v>
      </c>
      <c r="EN467">
        <v>0</v>
      </c>
      <c r="EO467">
        <v>0</v>
      </c>
      <c r="EP467">
        <v>0</v>
      </c>
      <c r="EQ467">
        <v>0</v>
      </c>
      <c r="ER467">
        <v>0</v>
      </c>
      <c r="ES467">
        <v>0</v>
      </c>
      <c r="ET467">
        <v>0</v>
      </c>
      <c r="EU467">
        <v>0</v>
      </c>
      <c r="EV467">
        <v>0</v>
      </c>
      <c r="EW467">
        <v>0</v>
      </c>
      <c r="EX467">
        <v>0</v>
      </c>
      <c r="EY467">
        <v>0</v>
      </c>
      <c r="EZ467">
        <v>0</v>
      </c>
      <c r="FA467">
        <v>0</v>
      </c>
      <c r="FB467">
        <v>0</v>
      </c>
      <c r="FC467">
        <v>0</v>
      </c>
      <c r="FD467">
        <v>0</v>
      </c>
      <c r="FE467">
        <v>0</v>
      </c>
      <c r="FF467">
        <v>0</v>
      </c>
      <c r="FG467">
        <v>0</v>
      </c>
      <c r="FH467">
        <v>0</v>
      </c>
      <c r="FI467">
        <v>0</v>
      </c>
      <c r="FJ467">
        <v>0</v>
      </c>
      <c r="FK467">
        <v>0</v>
      </c>
      <c r="FL467">
        <v>0</v>
      </c>
      <c r="FM467">
        <v>0</v>
      </c>
      <c r="FN467">
        <v>0</v>
      </c>
      <c r="FO467">
        <v>0</v>
      </c>
      <c r="FP467">
        <v>0</v>
      </c>
      <c r="FQ467">
        <v>0</v>
      </c>
      <c r="FR467">
        <v>0</v>
      </c>
      <c r="FS467">
        <v>0</v>
      </c>
    </row>
    <row r="468" spans="1:175" x14ac:dyDescent="0.2">
      <c r="A468" t="s">
        <v>197</v>
      </c>
      <c r="B468" t="s">
        <v>204</v>
      </c>
      <c r="C468">
        <v>42181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0</v>
      </c>
      <c r="AJ468">
        <v>0</v>
      </c>
      <c r="AK468">
        <v>0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  <c r="AS468">
        <v>0</v>
      </c>
      <c r="AT468">
        <v>0</v>
      </c>
      <c r="AU468">
        <v>0</v>
      </c>
      <c r="AV468">
        <v>0</v>
      </c>
      <c r="AW468">
        <v>0</v>
      </c>
      <c r="AX468">
        <v>0</v>
      </c>
      <c r="AY468">
        <v>0</v>
      </c>
      <c r="AZ468">
        <v>0</v>
      </c>
      <c r="BA468">
        <v>0</v>
      </c>
      <c r="BB468">
        <v>0</v>
      </c>
      <c r="BC468">
        <v>0</v>
      </c>
      <c r="BD468">
        <v>0</v>
      </c>
      <c r="BE468">
        <v>0</v>
      </c>
      <c r="BF468">
        <v>0</v>
      </c>
      <c r="BG468">
        <v>0</v>
      </c>
      <c r="BH468">
        <v>0</v>
      </c>
      <c r="BI468">
        <v>0</v>
      </c>
      <c r="BJ468">
        <v>0</v>
      </c>
      <c r="BK468">
        <v>0</v>
      </c>
      <c r="BL468">
        <v>0</v>
      </c>
      <c r="BM468">
        <v>0</v>
      </c>
      <c r="BN468">
        <v>0</v>
      </c>
      <c r="BO468">
        <v>0</v>
      </c>
      <c r="BP468">
        <v>0</v>
      </c>
      <c r="BQ468">
        <v>0</v>
      </c>
      <c r="BR468">
        <v>0</v>
      </c>
      <c r="BS468">
        <v>0</v>
      </c>
      <c r="BT468">
        <v>0</v>
      </c>
      <c r="BU468">
        <v>0</v>
      </c>
      <c r="BV468">
        <v>0</v>
      </c>
      <c r="BW468">
        <v>0</v>
      </c>
      <c r="BX468">
        <v>0</v>
      </c>
      <c r="BY468">
        <v>0</v>
      </c>
      <c r="BZ468">
        <v>0</v>
      </c>
      <c r="CA468">
        <v>0</v>
      </c>
      <c r="CB468">
        <v>0</v>
      </c>
      <c r="CC468">
        <v>0</v>
      </c>
      <c r="CD468">
        <v>0</v>
      </c>
      <c r="CE468">
        <v>0</v>
      </c>
      <c r="CF468">
        <v>0</v>
      </c>
      <c r="CG468">
        <v>0</v>
      </c>
      <c r="CH468">
        <v>0</v>
      </c>
      <c r="CI468">
        <v>0</v>
      </c>
      <c r="CJ468">
        <v>0</v>
      </c>
      <c r="CK468">
        <v>0</v>
      </c>
      <c r="CL468">
        <v>0</v>
      </c>
      <c r="CM468">
        <v>0</v>
      </c>
      <c r="CN468">
        <v>0</v>
      </c>
      <c r="CO468">
        <v>0</v>
      </c>
      <c r="CP468">
        <v>0</v>
      </c>
      <c r="CQ468">
        <v>0</v>
      </c>
      <c r="CR468">
        <v>0</v>
      </c>
      <c r="CS468">
        <v>0</v>
      </c>
      <c r="CT468">
        <v>0</v>
      </c>
      <c r="CU468">
        <v>0</v>
      </c>
      <c r="CV468">
        <v>0</v>
      </c>
      <c r="CW468">
        <v>0</v>
      </c>
      <c r="CX468">
        <v>0</v>
      </c>
      <c r="CY468">
        <v>0</v>
      </c>
      <c r="CZ468">
        <v>0</v>
      </c>
      <c r="DA468">
        <v>0</v>
      </c>
      <c r="DB468">
        <v>0</v>
      </c>
      <c r="DC468">
        <v>0</v>
      </c>
      <c r="DD468">
        <v>0</v>
      </c>
      <c r="DE468">
        <v>0</v>
      </c>
      <c r="DF468">
        <v>0</v>
      </c>
      <c r="DG468">
        <v>0</v>
      </c>
      <c r="DH468">
        <v>0</v>
      </c>
      <c r="DI468">
        <v>0</v>
      </c>
      <c r="DJ468">
        <v>0</v>
      </c>
      <c r="DK468">
        <v>0</v>
      </c>
      <c r="DL468">
        <v>0</v>
      </c>
      <c r="DM468">
        <v>0</v>
      </c>
      <c r="DN468">
        <v>0</v>
      </c>
      <c r="DO468">
        <v>0</v>
      </c>
      <c r="DP468">
        <v>0</v>
      </c>
      <c r="DQ468">
        <v>0</v>
      </c>
      <c r="DR468">
        <v>0</v>
      </c>
      <c r="DS468">
        <v>0</v>
      </c>
      <c r="DT468">
        <v>0</v>
      </c>
      <c r="DU468">
        <v>0</v>
      </c>
      <c r="DV468">
        <v>0</v>
      </c>
      <c r="DW468">
        <v>0</v>
      </c>
      <c r="DX468">
        <v>0</v>
      </c>
      <c r="DY468">
        <v>0</v>
      </c>
      <c r="DZ468">
        <v>0</v>
      </c>
      <c r="EA468">
        <v>0</v>
      </c>
      <c r="EB468">
        <v>0</v>
      </c>
      <c r="EC468">
        <v>0</v>
      </c>
      <c r="ED468">
        <v>0</v>
      </c>
      <c r="EE468">
        <v>0</v>
      </c>
      <c r="EF468">
        <v>0</v>
      </c>
      <c r="EG468">
        <v>0</v>
      </c>
      <c r="EH468">
        <v>0</v>
      </c>
      <c r="EI468">
        <v>0</v>
      </c>
      <c r="EJ468">
        <v>0</v>
      </c>
      <c r="EK468">
        <v>0</v>
      </c>
      <c r="EL468">
        <v>0</v>
      </c>
      <c r="EM468">
        <v>0</v>
      </c>
      <c r="EN468">
        <v>0</v>
      </c>
      <c r="EO468">
        <v>0</v>
      </c>
      <c r="EP468">
        <v>0</v>
      </c>
      <c r="EQ468">
        <v>0</v>
      </c>
      <c r="ER468">
        <v>0</v>
      </c>
      <c r="ES468">
        <v>0</v>
      </c>
      <c r="ET468">
        <v>0</v>
      </c>
      <c r="EU468">
        <v>0</v>
      </c>
      <c r="EV468">
        <v>0</v>
      </c>
      <c r="EW468">
        <v>0</v>
      </c>
      <c r="EX468">
        <v>0</v>
      </c>
      <c r="EY468">
        <v>0</v>
      </c>
      <c r="EZ468">
        <v>0</v>
      </c>
      <c r="FA468">
        <v>0</v>
      </c>
      <c r="FB468">
        <v>0</v>
      </c>
      <c r="FC468">
        <v>0</v>
      </c>
      <c r="FD468">
        <v>0</v>
      </c>
      <c r="FE468">
        <v>0</v>
      </c>
      <c r="FF468">
        <v>0</v>
      </c>
      <c r="FG468">
        <v>0</v>
      </c>
      <c r="FH468">
        <v>0</v>
      </c>
      <c r="FI468">
        <v>0</v>
      </c>
      <c r="FJ468">
        <v>0</v>
      </c>
      <c r="FK468">
        <v>0</v>
      </c>
      <c r="FL468">
        <v>0</v>
      </c>
      <c r="FM468">
        <v>0</v>
      </c>
      <c r="FN468">
        <v>0</v>
      </c>
      <c r="FO468">
        <v>0</v>
      </c>
      <c r="FP468">
        <v>0</v>
      </c>
      <c r="FQ468">
        <v>0</v>
      </c>
      <c r="FR468">
        <v>0</v>
      </c>
      <c r="FS468">
        <v>0</v>
      </c>
    </row>
    <row r="469" spans="1:175" x14ac:dyDescent="0.2">
      <c r="A469" t="s">
        <v>197</v>
      </c>
      <c r="B469" t="s">
        <v>204</v>
      </c>
      <c r="C469">
        <v>42185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0</v>
      </c>
      <c r="AJ469">
        <v>0</v>
      </c>
      <c r="AK469">
        <v>0</v>
      </c>
      <c r="AL469">
        <v>0</v>
      </c>
      <c r="AM469">
        <v>0</v>
      </c>
      <c r="AN469">
        <v>0</v>
      </c>
      <c r="AO469">
        <v>0</v>
      </c>
      <c r="AP469">
        <v>0</v>
      </c>
      <c r="AQ469">
        <v>0</v>
      </c>
      <c r="AR469">
        <v>0</v>
      </c>
      <c r="AS469">
        <v>0</v>
      </c>
      <c r="AT469">
        <v>0</v>
      </c>
      <c r="AU469">
        <v>0</v>
      </c>
      <c r="AV469">
        <v>0</v>
      </c>
      <c r="AW469">
        <v>0</v>
      </c>
      <c r="AX469">
        <v>0</v>
      </c>
      <c r="AY469">
        <v>0</v>
      </c>
      <c r="AZ469">
        <v>0</v>
      </c>
      <c r="BA469">
        <v>0</v>
      </c>
      <c r="BB469">
        <v>0</v>
      </c>
      <c r="BC469">
        <v>0</v>
      </c>
      <c r="BD469">
        <v>0</v>
      </c>
      <c r="BE469">
        <v>0</v>
      </c>
      <c r="BF469">
        <v>0</v>
      </c>
      <c r="BG469">
        <v>0</v>
      </c>
      <c r="BH469">
        <v>0</v>
      </c>
      <c r="BI469">
        <v>0</v>
      </c>
      <c r="BJ469">
        <v>0</v>
      </c>
      <c r="BK469">
        <v>0</v>
      </c>
      <c r="BL469">
        <v>0</v>
      </c>
      <c r="BM469">
        <v>0</v>
      </c>
      <c r="BN469">
        <v>0</v>
      </c>
      <c r="BO469">
        <v>0</v>
      </c>
      <c r="BP469">
        <v>0</v>
      </c>
      <c r="BQ469">
        <v>0</v>
      </c>
      <c r="BR469">
        <v>0</v>
      </c>
      <c r="BS469">
        <v>0</v>
      </c>
      <c r="BT469">
        <v>0</v>
      </c>
      <c r="BU469">
        <v>0</v>
      </c>
      <c r="BV469">
        <v>0</v>
      </c>
      <c r="BW469">
        <v>0</v>
      </c>
      <c r="BX469">
        <v>0</v>
      </c>
      <c r="BY469">
        <v>0</v>
      </c>
      <c r="BZ469">
        <v>0</v>
      </c>
      <c r="CA469">
        <v>0</v>
      </c>
      <c r="CB469">
        <v>0</v>
      </c>
      <c r="CC469">
        <v>0</v>
      </c>
      <c r="CD469">
        <v>0</v>
      </c>
      <c r="CE469">
        <v>0</v>
      </c>
      <c r="CF469">
        <v>0</v>
      </c>
      <c r="CG469">
        <v>0</v>
      </c>
      <c r="CH469">
        <v>0</v>
      </c>
      <c r="CI469">
        <v>0</v>
      </c>
      <c r="CJ469">
        <v>0</v>
      </c>
      <c r="CK469">
        <v>0</v>
      </c>
      <c r="CL469">
        <v>0</v>
      </c>
      <c r="CM469">
        <v>0</v>
      </c>
      <c r="CN469">
        <v>0</v>
      </c>
      <c r="CO469">
        <v>0</v>
      </c>
      <c r="CP469">
        <v>0</v>
      </c>
      <c r="CQ469">
        <v>0</v>
      </c>
      <c r="CR469">
        <v>0</v>
      </c>
      <c r="CS469">
        <v>0</v>
      </c>
      <c r="CT469">
        <v>0</v>
      </c>
      <c r="CU469">
        <v>0</v>
      </c>
      <c r="CV469">
        <v>0</v>
      </c>
      <c r="CW469">
        <v>0</v>
      </c>
      <c r="CX469">
        <v>0</v>
      </c>
      <c r="CY469">
        <v>0</v>
      </c>
      <c r="CZ469">
        <v>0</v>
      </c>
      <c r="DA469">
        <v>0</v>
      </c>
      <c r="DB469">
        <v>0</v>
      </c>
      <c r="DC469">
        <v>0</v>
      </c>
      <c r="DD469">
        <v>0</v>
      </c>
      <c r="DE469">
        <v>0</v>
      </c>
      <c r="DF469">
        <v>0</v>
      </c>
      <c r="DG469">
        <v>0</v>
      </c>
      <c r="DH469">
        <v>0</v>
      </c>
      <c r="DI469">
        <v>0</v>
      </c>
      <c r="DJ469">
        <v>0</v>
      </c>
      <c r="DK469">
        <v>0</v>
      </c>
      <c r="DL469">
        <v>0</v>
      </c>
      <c r="DM469">
        <v>0</v>
      </c>
      <c r="DN469">
        <v>0</v>
      </c>
      <c r="DO469">
        <v>0</v>
      </c>
      <c r="DP469">
        <v>0</v>
      </c>
      <c r="DQ469">
        <v>0</v>
      </c>
      <c r="DR469">
        <v>0</v>
      </c>
      <c r="DS469">
        <v>0</v>
      </c>
      <c r="DT469">
        <v>0</v>
      </c>
      <c r="DU469">
        <v>0</v>
      </c>
      <c r="DV469">
        <v>0</v>
      </c>
      <c r="DW469">
        <v>0</v>
      </c>
      <c r="DX469">
        <v>0</v>
      </c>
      <c r="DY469">
        <v>0</v>
      </c>
      <c r="DZ469">
        <v>0</v>
      </c>
      <c r="EA469">
        <v>0</v>
      </c>
      <c r="EB469">
        <v>0</v>
      </c>
      <c r="EC469">
        <v>0</v>
      </c>
      <c r="ED469">
        <v>0</v>
      </c>
      <c r="EE469">
        <v>0</v>
      </c>
      <c r="EF469">
        <v>0</v>
      </c>
      <c r="EG469">
        <v>0</v>
      </c>
      <c r="EH469">
        <v>0</v>
      </c>
      <c r="EI469">
        <v>0</v>
      </c>
      <c r="EJ469">
        <v>0</v>
      </c>
      <c r="EK469">
        <v>0</v>
      </c>
      <c r="EL469">
        <v>0</v>
      </c>
      <c r="EM469">
        <v>0</v>
      </c>
      <c r="EN469">
        <v>0</v>
      </c>
      <c r="EO469">
        <v>0</v>
      </c>
      <c r="EP469">
        <v>0</v>
      </c>
      <c r="EQ469">
        <v>0</v>
      </c>
      <c r="ER469">
        <v>0</v>
      </c>
      <c r="ES469">
        <v>0</v>
      </c>
      <c r="ET469">
        <v>0</v>
      </c>
      <c r="EU469">
        <v>0</v>
      </c>
      <c r="EV469">
        <v>0</v>
      </c>
      <c r="EW469">
        <v>0</v>
      </c>
      <c r="EX469">
        <v>0</v>
      </c>
      <c r="EY469">
        <v>0</v>
      </c>
      <c r="EZ469">
        <v>0</v>
      </c>
      <c r="FA469">
        <v>0</v>
      </c>
      <c r="FB469">
        <v>0</v>
      </c>
      <c r="FC469">
        <v>0</v>
      </c>
      <c r="FD469">
        <v>0</v>
      </c>
      <c r="FE469">
        <v>0</v>
      </c>
      <c r="FF469">
        <v>0</v>
      </c>
      <c r="FG469">
        <v>0</v>
      </c>
      <c r="FH469">
        <v>0</v>
      </c>
      <c r="FI469">
        <v>0</v>
      </c>
      <c r="FJ469">
        <v>0</v>
      </c>
      <c r="FK469">
        <v>0</v>
      </c>
      <c r="FL469">
        <v>0</v>
      </c>
      <c r="FM469">
        <v>0</v>
      </c>
      <c r="FN469">
        <v>0</v>
      </c>
      <c r="FO469">
        <v>0</v>
      </c>
      <c r="FP469">
        <v>0</v>
      </c>
      <c r="FQ469">
        <v>0</v>
      </c>
      <c r="FR469">
        <v>0</v>
      </c>
      <c r="FS469">
        <v>0</v>
      </c>
    </row>
    <row r="470" spans="1:175" x14ac:dyDescent="0.2">
      <c r="A470" t="s">
        <v>197</v>
      </c>
      <c r="B470" t="s">
        <v>204</v>
      </c>
      <c r="C470">
        <v>42186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0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  <c r="AS470">
        <v>0</v>
      </c>
      <c r="AT470">
        <v>0</v>
      </c>
      <c r="AU470">
        <v>0</v>
      </c>
      <c r="AV470">
        <v>0</v>
      </c>
      <c r="AW470">
        <v>0</v>
      </c>
      <c r="AX470">
        <v>0</v>
      </c>
      <c r="AY470">
        <v>0</v>
      </c>
      <c r="AZ470">
        <v>0</v>
      </c>
      <c r="BA470">
        <v>0</v>
      </c>
      <c r="BB470">
        <v>0</v>
      </c>
      <c r="BC470">
        <v>0</v>
      </c>
      <c r="BD470">
        <v>0</v>
      </c>
      <c r="BE470">
        <v>0</v>
      </c>
      <c r="BF470">
        <v>0</v>
      </c>
      <c r="BG470">
        <v>0</v>
      </c>
      <c r="BH470">
        <v>0</v>
      </c>
      <c r="BI470">
        <v>0</v>
      </c>
      <c r="BJ470">
        <v>0</v>
      </c>
      <c r="BK470">
        <v>0</v>
      </c>
      <c r="BL470">
        <v>0</v>
      </c>
      <c r="BM470">
        <v>0</v>
      </c>
      <c r="BN470">
        <v>0</v>
      </c>
      <c r="BO470">
        <v>0</v>
      </c>
      <c r="BP470">
        <v>0</v>
      </c>
      <c r="BQ470">
        <v>0</v>
      </c>
      <c r="BR470">
        <v>0</v>
      </c>
      <c r="BS470">
        <v>0</v>
      </c>
      <c r="BT470">
        <v>0</v>
      </c>
      <c r="BU470">
        <v>0</v>
      </c>
      <c r="BV470">
        <v>0</v>
      </c>
      <c r="BW470">
        <v>0</v>
      </c>
      <c r="BX470">
        <v>0</v>
      </c>
      <c r="BY470">
        <v>0</v>
      </c>
      <c r="BZ470">
        <v>0</v>
      </c>
      <c r="CA470">
        <v>0</v>
      </c>
      <c r="CB470">
        <v>0</v>
      </c>
      <c r="CC470">
        <v>0</v>
      </c>
      <c r="CD470">
        <v>0</v>
      </c>
      <c r="CE470">
        <v>0</v>
      </c>
      <c r="CF470">
        <v>0</v>
      </c>
      <c r="CG470">
        <v>0</v>
      </c>
      <c r="CH470">
        <v>0</v>
      </c>
      <c r="CI470">
        <v>0</v>
      </c>
      <c r="CJ470">
        <v>0</v>
      </c>
      <c r="CK470">
        <v>0</v>
      </c>
      <c r="CL470">
        <v>0</v>
      </c>
      <c r="CM470">
        <v>0</v>
      </c>
      <c r="CN470">
        <v>0</v>
      </c>
      <c r="CO470">
        <v>0</v>
      </c>
      <c r="CP470">
        <v>0</v>
      </c>
      <c r="CQ470">
        <v>0</v>
      </c>
      <c r="CR470">
        <v>0</v>
      </c>
      <c r="CS470">
        <v>0</v>
      </c>
      <c r="CT470">
        <v>0</v>
      </c>
      <c r="CU470">
        <v>0</v>
      </c>
      <c r="CV470">
        <v>0</v>
      </c>
      <c r="CW470">
        <v>0</v>
      </c>
      <c r="CX470">
        <v>0</v>
      </c>
      <c r="CY470">
        <v>0</v>
      </c>
      <c r="CZ470">
        <v>0</v>
      </c>
      <c r="DA470">
        <v>0</v>
      </c>
      <c r="DB470">
        <v>0</v>
      </c>
      <c r="DC470">
        <v>0</v>
      </c>
      <c r="DD470">
        <v>0</v>
      </c>
      <c r="DE470">
        <v>0</v>
      </c>
      <c r="DF470">
        <v>0</v>
      </c>
      <c r="DG470">
        <v>0</v>
      </c>
      <c r="DH470">
        <v>0</v>
      </c>
      <c r="DI470">
        <v>0</v>
      </c>
      <c r="DJ470">
        <v>0</v>
      </c>
      <c r="DK470">
        <v>0</v>
      </c>
      <c r="DL470">
        <v>0</v>
      </c>
      <c r="DM470">
        <v>0</v>
      </c>
      <c r="DN470">
        <v>0</v>
      </c>
      <c r="DO470">
        <v>0</v>
      </c>
      <c r="DP470">
        <v>0</v>
      </c>
      <c r="DQ470">
        <v>0</v>
      </c>
      <c r="DR470">
        <v>0</v>
      </c>
      <c r="DS470">
        <v>0</v>
      </c>
      <c r="DT470">
        <v>0</v>
      </c>
      <c r="DU470">
        <v>0</v>
      </c>
      <c r="DV470">
        <v>0</v>
      </c>
      <c r="DW470">
        <v>0</v>
      </c>
      <c r="DX470">
        <v>0</v>
      </c>
      <c r="DY470">
        <v>0</v>
      </c>
      <c r="DZ470">
        <v>0</v>
      </c>
      <c r="EA470">
        <v>0</v>
      </c>
      <c r="EB470">
        <v>0</v>
      </c>
      <c r="EC470">
        <v>0</v>
      </c>
      <c r="ED470">
        <v>0</v>
      </c>
      <c r="EE470">
        <v>0</v>
      </c>
      <c r="EF470">
        <v>0</v>
      </c>
      <c r="EG470">
        <v>0</v>
      </c>
      <c r="EH470">
        <v>0</v>
      </c>
      <c r="EI470">
        <v>0</v>
      </c>
      <c r="EJ470">
        <v>0</v>
      </c>
      <c r="EK470">
        <v>0</v>
      </c>
      <c r="EL470">
        <v>0</v>
      </c>
      <c r="EM470">
        <v>0</v>
      </c>
      <c r="EN470">
        <v>0</v>
      </c>
      <c r="EO470">
        <v>0</v>
      </c>
      <c r="EP470">
        <v>0</v>
      </c>
      <c r="EQ470">
        <v>0</v>
      </c>
      <c r="ER470">
        <v>0</v>
      </c>
      <c r="ES470">
        <v>0</v>
      </c>
      <c r="ET470">
        <v>0</v>
      </c>
      <c r="EU470">
        <v>0</v>
      </c>
      <c r="EV470">
        <v>0</v>
      </c>
      <c r="EW470">
        <v>0</v>
      </c>
      <c r="EX470">
        <v>0</v>
      </c>
      <c r="EY470">
        <v>0</v>
      </c>
      <c r="EZ470">
        <v>0</v>
      </c>
      <c r="FA470">
        <v>0</v>
      </c>
      <c r="FB470">
        <v>0</v>
      </c>
      <c r="FC470">
        <v>0</v>
      </c>
      <c r="FD470">
        <v>0</v>
      </c>
      <c r="FE470">
        <v>0</v>
      </c>
      <c r="FF470">
        <v>0</v>
      </c>
      <c r="FG470">
        <v>0</v>
      </c>
      <c r="FH470">
        <v>0</v>
      </c>
      <c r="FI470">
        <v>0</v>
      </c>
      <c r="FJ470">
        <v>0</v>
      </c>
      <c r="FK470">
        <v>0</v>
      </c>
      <c r="FL470">
        <v>0</v>
      </c>
      <c r="FM470">
        <v>0</v>
      </c>
      <c r="FN470">
        <v>0</v>
      </c>
      <c r="FO470">
        <v>0</v>
      </c>
      <c r="FP470">
        <v>0</v>
      </c>
      <c r="FQ470">
        <v>0</v>
      </c>
      <c r="FR470">
        <v>0</v>
      </c>
      <c r="FS470">
        <v>0</v>
      </c>
    </row>
    <row r="471" spans="1:175" x14ac:dyDescent="0.2">
      <c r="A471" t="s">
        <v>197</v>
      </c>
      <c r="B471" t="s">
        <v>204</v>
      </c>
      <c r="C471">
        <v>42213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0</v>
      </c>
      <c r="AQ471">
        <v>0</v>
      </c>
      <c r="AR471">
        <v>0</v>
      </c>
      <c r="AS471">
        <v>0</v>
      </c>
      <c r="AT471">
        <v>0</v>
      </c>
      <c r="AU471">
        <v>0</v>
      </c>
      <c r="AV471">
        <v>0</v>
      </c>
      <c r="AW471">
        <v>0</v>
      </c>
      <c r="AX471">
        <v>0</v>
      </c>
      <c r="AY471">
        <v>0</v>
      </c>
      <c r="AZ471">
        <v>0</v>
      </c>
      <c r="BA471">
        <v>0</v>
      </c>
      <c r="BB471">
        <v>0</v>
      </c>
      <c r="BC471">
        <v>0</v>
      </c>
      <c r="BD471">
        <v>0</v>
      </c>
      <c r="BE471">
        <v>0</v>
      </c>
      <c r="BF471">
        <v>0</v>
      </c>
      <c r="BG471">
        <v>0</v>
      </c>
      <c r="BH471">
        <v>0</v>
      </c>
      <c r="BI471">
        <v>0</v>
      </c>
      <c r="BJ471">
        <v>0</v>
      </c>
      <c r="BK471">
        <v>0</v>
      </c>
      <c r="BL471">
        <v>0</v>
      </c>
      <c r="BM471">
        <v>0</v>
      </c>
      <c r="BN471">
        <v>0</v>
      </c>
      <c r="BO471">
        <v>0</v>
      </c>
      <c r="BP471">
        <v>0</v>
      </c>
      <c r="BQ471">
        <v>0</v>
      </c>
      <c r="BR471">
        <v>0</v>
      </c>
      <c r="BS471">
        <v>0</v>
      </c>
      <c r="BT471">
        <v>0</v>
      </c>
      <c r="BU471">
        <v>0</v>
      </c>
      <c r="BV471">
        <v>0</v>
      </c>
      <c r="BW471">
        <v>0</v>
      </c>
      <c r="BX471">
        <v>0</v>
      </c>
      <c r="BY471">
        <v>0</v>
      </c>
      <c r="BZ471">
        <v>0</v>
      </c>
      <c r="CA471">
        <v>0</v>
      </c>
      <c r="CB471">
        <v>0</v>
      </c>
      <c r="CC471">
        <v>0</v>
      </c>
      <c r="CD471">
        <v>0</v>
      </c>
      <c r="CE471">
        <v>0</v>
      </c>
      <c r="CF471">
        <v>0</v>
      </c>
      <c r="CG471">
        <v>0</v>
      </c>
      <c r="CH471">
        <v>0</v>
      </c>
      <c r="CI471">
        <v>0</v>
      </c>
      <c r="CJ471">
        <v>0</v>
      </c>
      <c r="CK471">
        <v>0</v>
      </c>
      <c r="CL471">
        <v>0</v>
      </c>
      <c r="CM471">
        <v>0</v>
      </c>
      <c r="CN471">
        <v>0</v>
      </c>
      <c r="CO471">
        <v>0</v>
      </c>
      <c r="CP471">
        <v>0</v>
      </c>
      <c r="CQ471">
        <v>0</v>
      </c>
      <c r="CR471">
        <v>0</v>
      </c>
      <c r="CS471">
        <v>0</v>
      </c>
      <c r="CT471">
        <v>0</v>
      </c>
      <c r="CU471">
        <v>0</v>
      </c>
      <c r="CV471">
        <v>0</v>
      </c>
      <c r="CW471">
        <v>0</v>
      </c>
      <c r="CX471">
        <v>0</v>
      </c>
      <c r="CY471">
        <v>0</v>
      </c>
      <c r="CZ471">
        <v>0</v>
      </c>
      <c r="DA471">
        <v>0</v>
      </c>
      <c r="DB471">
        <v>0</v>
      </c>
      <c r="DC471">
        <v>0</v>
      </c>
      <c r="DD471">
        <v>0</v>
      </c>
      <c r="DE471">
        <v>0</v>
      </c>
      <c r="DF471">
        <v>0</v>
      </c>
      <c r="DG471">
        <v>0</v>
      </c>
      <c r="DH471">
        <v>0</v>
      </c>
      <c r="DI471">
        <v>0</v>
      </c>
      <c r="DJ471">
        <v>0</v>
      </c>
      <c r="DK471">
        <v>0</v>
      </c>
      <c r="DL471">
        <v>0</v>
      </c>
      <c r="DM471">
        <v>0</v>
      </c>
      <c r="DN471">
        <v>0</v>
      </c>
      <c r="DO471">
        <v>0</v>
      </c>
      <c r="DP471">
        <v>0</v>
      </c>
      <c r="DQ471">
        <v>0</v>
      </c>
      <c r="DR471">
        <v>0</v>
      </c>
      <c r="DS471">
        <v>0</v>
      </c>
      <c r="DT471">
        <v>0</v>
      </c>
      <c r="DU471">
        <v>0</v>
      </c>
      <c r="DV471">
        <v>0</v>
      </c>
      <c r="DW471">
        <v>0</v>
      </c>
      <c r="DX471">
        <v>0</v>
      </c>
      <c r="DY471">
        <v>0</v>
      </c>
      <c r="DZ471">
        <v>0</v>
      </c>
      <c r="EA471">
        <v>0</v>
      </c>
      <c r="EB471">
        <v>0</v>
      </c>
      <c r="EC471">
        <v>0</v>
      </c>
      <c r="ED471">
        <v>0</v>
      </c>
      <c r="EE471">
        <v>0</v>
      </c>
      <c r="EF471">
        <v>0</v>
      </c>
      <c r="EG471">
        <v>0</v>
      </c>
      <c r="EH471">
        <v>0</v>
      </c>
      <c r="EI471">
        <v>0</v>
      </c>
      <c r="EJ471">
        <v>0</v>
      </c>
      <c r="EK471">
        <v>0</v>
      </c>
      <c r="EL471">
        <v>0</v>
      </c>
      <c r="EM471">
        <v>0</v>
      </c>
      <c r="EN471">
        <v>0</v>
      </c>
      <c r="EO471">
        <v>0</v>
      </c>
      <c r="EP471">
        <v>0</v>
      </c>
      <c r="EQ471">
        <v>0</v>
      </c>
      <c r="ER471">
        <v>0</v>
      </c>
      <c r="ES471">
        <v>0</v>
      </c>
      <c r="ET471">
        <v>0</v>
      </c>
      <c r="EU471">
        <v>0</v>
      </c>
      <c r="EV471">
        <v>0</v>
      </c>
      <c r="EW471">
        <v>0</v>
      </c>
      <c r="EX471">
        <v>0</v>
      </c>
      <c r="EY471">
        <v>0</v>
      </c>
      <c r="EZ471">
        <v>0</v>
      </c>
      <c r="FA471">
        <v>0</v>
      </c>
      <c r="FB471">
        <v>0</v>
      </c>
      <c r="FC471">
        <v>0</v>
      </c>
      <c r="FD471">
        <v>0</v>
      </c>
      <c r="FE471">
        <v>0</v>
      </c>
      <c r="FF471">
        <v>0</v>
      </c>
      <c r="FG471">
        <v>0</v>
      </c>
      <c r="FH471">
        <v>0</v>
      </c>
      <c r="FI471">
        <v>0</v>
      </c>
      <c r="FJ471">
        <v>0</v>
      </c>
      <c r="FK471">
        <v>0</v>
      </c>
      <c r="FL471">
        <v>0</v>
      </c>
      <c r="FM471">
        <v>0</v>
      </c>
      <c r="FN471">
        <v>0</v>
      </c>
      <c r="FO471">
        <v>0</v>
      </c>
      <c r="FP471">
        <v>0</v>
      </c>
      <c r="FQ471">
        <v>0</v>
      </c>
      <c r="FR471">
        <v>0</v>
      </c>
      <c r="FS471">
        <v>0</v>
      </c>
    </row>
    <row r="472" spans="1:175" x14ac:dyDescent="0.2">
      <c r="A472" t="s">
        <v>197</v>
      </c>
      <c r="B472" t="s">
        <v>204</v>
      </c>
      <c r="C472">
        <v>42214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0</v>
      </c>
      <c r="AK472">
        <v>0</v>
      </c>
      <c r="AL472">
        <v>0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0</v>
      </c>
      <c r="AS472">
        <v>0</v>
      </c>
      <c r="AT472">
        <v>0</v>
      </c>
      <c r="AU472">
        <v>0</v>
      </c>
      <c r="AV472">
        <v>0</v>
      </c>
      <c r="AW472">
        <v>0</v>
      </c>
      <c r="AX472">
        <v>0</v>
      </c>
      <c r="AY472">
        <v>0</v>
      </c>
      <c r="AZ472">
        <v>0</v>
      </c>
      <c r="BA472">
        <v>0</v>
      </c>
      <c r="BB472">
        <v>0</v>
      </c>
      <c r="BC472">
        <v>0</v>
      </c>
      <c r="BD472">
        <v>0</v>
      </c>
      <c r="BE472">
        <v>0</v>
      </c>
      <c r="BF472">
        <v>0</v>
      </c>
      <c r="BG472">
        <v>0</v>
      </c>
      <c r="BH472">
        <v>0</v>
      </c>
      <c r="BI472">
        <v>0</v>
      </c>
      <c r="BJ472">
        <v>0</v>
      </c>
      <c r="BK472">
        <v>0</v>
      </c>
      <c r="BL472">
        <v>0</v>
      </c>
      <c r="BM472">
        <v>0</v>
      </c>
      <c r="BN472">
        <v>0</v>
      </c>
      <c r="BO472">
        <v>0</v>
      </c>
      <c r="BP472">
        <v>0</v>
      </c>
      <c r="BQ472">
        <v>0</v>
      </c>
      <c r="BR472">
        <v>0</v>
      </c>
      <c r="BS472">
        <v>0</v>
      </c>
      <c r="BT472">
        <v>0</v>
      </c>
      <c r="BU472">
        <v>0</v>
      </c>
      <c r="BV472">
        <v>0</v>
      </c>
      <c r="BW472">
        <v>0</v>
      </c>
      <c r="BX472">
        <v>0</v>
      </c>
      <c r="BY472">
        <v>0</v>
      </c>
      <c r="BZ472">
        <v>0</v>
      </c>
      <c r="CA472">
        <v>0</v>
      </c>
      <c r="CB472">
        <v>0</v>
      </c>
      <c r="CC472">
        <v>0</v>
      </c>
      <c r="CD472">
        <v>0</v>
      </c>
      <c r="CE472">
        <v>0</v>
      </c>
      <c r="CF472">
        <v>0</v>
      </c>
      <c r="CG472">
        <v>0</v>
      </c>
      <c r="CH472">
        <v>0</v>
      </c>
      <c r="CI472">
        <v>0</v>
      </c>
      <c r="CJ472">
        <v>0</v>
      </c>
      <c r="CK472">
        <v>0</v>
      </c>
      <c r="CL472">
        <v>0</v>
      </c>
      <c r="CM472">
        <v>0</v>
      </c>
      <c r="CN472">
        <v>0</v>
      </c>
      <c r="CO472">
        <v>0</v>
      </c>
      <c r="CP472">
        <v>0</v>
      </c>
      <c r="CQ472">
        <v>0</v>
      </c>
      <c r="CR472">
        <v>0</v>
      </c>
      <c r="CS472">
        <v>0</v>
      </c>
      <c r="CT472">
        <v>0</v>
      </c>
      <c r="CU472">
        <v>0</v>
      </c>
      <c r="CV472">
        <v>0</v>
      </c>
      <c r="CW472">
        <v>0</v>
      </c>
      <c r="CX472">
        <v>0</v>
      </c>
      <c r="CY472">
        <v>0</v>
      </c>
      <c r="CZ472">
        <v>0</v>
      </c>
      <c r="DA472">
        <v>0</v>
      </c>
      <c r="DB472">
        <v>0</v>
      </c>
      <c r="DC472">
        <v>0</v>
      </c>
      <c r="DD472">
        <v>0</v>
      </c>
      <c r="DE472">
        <v>0</v>
      </c>
      <c r="DF472">
        <v>0</v>
      </c>
      <c r="DG472">
        <v>0</v>
      </c>
      <c r="DH472">
        <v>0</v>
      </c>
      <c r="DI472">
        <v>0</v>
      </c>
      <c r="DJ472">
        <v>0</v>
      </c>
      <c r="DK472">
        <v>0</v>
      </c>
      <c r="DL472">
        <v>0</v>
      </c>
      <c r="DM472">
        <v>0</v>
      </c>
      <c r="DN472">
        <v>0</v>
      </c>
      <c r="DO472">
        <v>0</v>
      </c>
      <c r="DP472">
        <v>0</v>
      </c>
      <c r="DQ472">
        <v>0</v>
      </c>
      <c r="DR472">
        <v>0</v>
      </c>
      <c r="DS472">
        <v>0</v>
      </c>
      <c r="DT472">
        <v>0</v>
      </c>
      <c r="DU472">
        <v>0</v>
      </c>
      <c r="DV472">
        <v>0</v>
      </c>
      <c r="DW472">
        <v>0</v>
      </c>
      <c r="DX472">
        <v>0</v>
      </c>
      <c r="DY472">
        <v>0</v>
      </c>
      <c r="DZ472">
        <v>0</v>
      </c>
      <c r="EA472">
        <v>0</v>
      </c>
      <c r="EB472">
        <v>0</v>
      </c>
      <c r="EC472">
        <v>0</v>
      </c>
      <c r="ED472">
        <v>0</v>
      </c>
      <c r="EE472">
        <v>0</v>
      </c>
      <c r="EF472">
        <v>0</v>
      </c>
      <c r="EG472">
        <v>0</v>
      </c>
      <c r="EH472">
        <v>0</v>
      </c>
      <c r="EI472">
        <v>0</v>
      </c>
      <c r="EJ472">
        <v>0</v>
      </c>
      <c r="EK472">
        <v>0</v>
      </c>
      <c r="EL472">
        <v>0</v>
      </c>
      <c r="EM472">
        <v>0</v>
      </c>
      <c r="EN472">
        <v>0</v>
      </c>
      <c r="EO472">
        <v>0</v>
      </c>
      <c r="EP472">
        <v>0</v>
      </c>
      <c r="EQ472">
        <v>0</v>
      </c>
      <c r="ER472">
        <v>0</v>
      </c>
      <c r="ES472">
        <v>0</v>
      </c>
      <c r="ET472">
        <v>0</v>
      </c>
      <c r="EU472">
        <v>0</v>
      </c>
      <c r="EV472">
        <v>0</v>
      </c>
      <c r="EW472">
        <v>0</v>
      </c>
      <c r="EX472">
        <v>0</v>
      </c>
      <c r="EY472">
        <v>0</v>
      </c>
      <c r="EZ472">
        <v>0</v>
      </c>
      <c r="FA472">
        <v>0</v>
      </c>
      <c r="FB472">
        <v>0</v>
      </c>
      <c r="FC472">
        <v>0</v>
      </c>
      <c r="FD472">
        <v>0</v>
      </c>
      <c r="FE472">
        <v>0</v>
      </c>
      <c r="FF472">
        <v>0</v>
      </c>
      <c r="FG472">
        <v>0</v>
      </c>
      <c r="FH472">
        <v>0</v>
      </c>
      <c r="FI472">
        <v>0</v>
      </c>
      <c r="FJ472">
        <v>0</v>
      </c>
      <c r="FK472">
        <v>0</v>
      </c>
      <c r="FL472">
        <v>0</v>
      </c>
      <c r="FM472">
        <v>0</v>
      </c>
      <c r="FN472">
        <v>0</v>
      </c>
      <c r="FO472">
        <v>0</v>
      </c>
      <c r="FP472">
        <v>0</v>
      </c>
      <c r="FQ472">
        <v>0</v>
      </c>
      <c r="FR472">
        <v>0</v>
      </c>
      <c r="FS472">
        <v>0</v>
      </c>
    </row>
    <row r="473" spans="1:175" x14ac:dyDescent="0.2">
      <c r="A473" t="s">
        <v>197</v>
      </c>
      <c r="B473" t="s">
        <v>204</v>
      </c>
      <c r="C473">
        <v>42233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0</v>
      </c>
      <c r="AS473">
        <v>0</v>
      </c>
      <c r="AT473">
        <v>0</v>
      </c>
      <c r="AU473">
        <v>0</v>
      </c>
      <c r="AV473">
        <v>0</v>
      </c>
      <c r="AW473">
        <v>0</v>
      </c>
      <c r="AX473">
        <v>0</v>
      </c>
      <c r="AY473">
        <v>0</v>
      </c>
      <c r="AZ473">
        <v>0</v>
      </c>
      <c r="BA473">
        <v>0</v>
      </c>
      <c r="BB473">
        <v>0</v>
      </c>
      <c r="BC473">
        <v>0</v>
      </c>
      <c r="BD473">
        <v>0</v>
      </c>
      <c r="BE473">
        <v>0</v>
      </c>
      <c r="BF473">
        <v>0</v>
      </c>
      <c r="BG473">
        <v>0</v>
      </c>
      <c r="BH473">
        <v>0</v>
      </c>
      <c r="BI473">
        <v>0</v>
      </c>
      <c r="BJ473">
        <v>0</v>
      </c>
      <c r="BK473">
        <v>0</v>
      </c>
      <c r="BL473">
        <v>0</v>
      </c>
      <c r="BM473">
        <v>0</v>
      </c>
      <c r="BN473">
        <v>0</v>
      </c>
      <c r="BO473">
        <v>0</v>
      </c>
      <c r="BP473">
        <v>0</v>
      </c>
      <c r="BQ473">
        <v>0</v>
      </c>
      <c r="BR473">
        <v>0</v>
      </c>
      <c r="BS473">
        <v>0</v>
      </c>
      <c r="BT473">
        <v>0</v>
      </c>
      <c r="BU473">
        <v>0</v>
      </c>
      <c r="BV473">
        <v>0</v>
      </c>
      <c r="BW473">
        <v>0</v>
      </c>
      <c r="BX473">
        <v>0</v>
      </c>
      <c r="BY473">
        <v>0</v>
      </c>
      <c r="BZ473">
        <v>0</v>
      </c>
      <c r="CA473">
        <v>0</v>
      </c>
      <c r="CB473">
        <v>0</v>
      </c>
      <c r="CC473">
        <v>0</v>
      </c>
      <c r="CD473">
        <v>0</v>
      </c>
      <c r="CE473">
        <v>0</v>
      </c>
      <c r="CF473">
        <v>0</v>
      </c>
      <c r="CG473">
        <v>0</v>
      </c>
      <c r="CH473">
        <v>0</v>
      </c>
      <c r="CI473">
        <v>0</v>
      </c>
      <c r="CJ473">
        <v>0</v>
      </c>
      <c r="CK473">
        <v>0</v>
      </c>
      <c r="CL473">
        <v>0</v>
      </c>
      <c r="CM473">
        <v>0</v>
      </c>
      <c r="CN473">
        <v>0</v>
      </c>
      <c r="CO473">
        <v>0</v>
      </c>
      <c r="CP473">
        <v>0</v>
      </c>
      <c r="CQ473">
        <v>0</v>
      </c>
      <c r="CR473">
        <v>0</v>
      </c>
      <c r="CS473">
        <v>0</v>
      </c>
      <c r="CT473">
        <v>0</v>
      </c>
      <c r="CU473">
        <v>0</v>
      </c>
      <c r="CV473">
        <v>0</v>
      </c>
      <c r="CW473">
        <v>0</v>
      </c>
      <c r="CX473">
        <v>0</v>
      </c>
      <c r="CY473">
        <v>0</v>
      </c>
      <c r="CZ473">
        <v>0</v>
      </c>
      <c r="DA473">
        <v>0</v>
      </c>
      <c r="DB473">
        <v>0</v>
      </c>
      <c r="DC473">
        <v>0</v>
      </c>
      <c r="DD473">
        <v>0</v>
      </c>
      <c r="DE473">
        <v>0</v>
      </c>
      <c r="DF473">
        <v>0</v>
      </c>
      <c r="DG473">
        <v>0</v>
      </c>
      <c r="DH473">
        <v>0</v>
      </c>
      <c r="DI473">
        <v>0</v>
      </c>
      <c r="DJ473">
        <v>0</v>
      </c>
      <c r="DK473">
        <v>0</v>
      </c>
      <c r="DL473">
        <v>0</v>
      </c>
      <c r="DM473">
        <v>0</v>
      </c>
      <c r="DN473">
        <v>0</v>
      </c>
      <c r="DO473">
        <v>0</v>
      </c>
      <c r="DP473">
        <v>0</v>
      </c>
      <c r="DQ473">
        <v>0</v>
      </c>
      <c r="DR473">
        <v>0</v>
      </c>
      <c r="DS473">
        <v>0</v>
      </c>
      <c r="DT473">
        <v>0</v>
      </c>
      <c r="DU473">
        <v>0</v>
      </c>
      <c r="DV473">
        <v>0</v>
      </c>
      <c r="DW473">
        <v>0</v>
      </c>
      <c r="DX473">
        <v>0</v>
      </c>
      <c r="DY473">
        <v>0</v>
      </c>
      <c r="DZ473">
        <v>0</v>
      </c>
      <c r="EA473">
        <v>0</v>
      </c>
      <c r="EB473">
        <v>0</v>
      </c>
      <c r="EC473">
        <v>0</v>
      </c>
      <c r="ED473">
        <v>0</v>
      </c>
      <c r="EE473">
        <v>0</v>
      </c>
      <c r="EF473">
        <v>0</v>
      </c>
      <c r="EG473">
        <v>0</v>
      </c>
      <c r="EH473">
        <v>0</v>
      </c>
      <c r="EI473">
        <v>0</v>
      </c>
      <c r="EJ473">
        <v>0</v>
      </c>
      <c r="EK473">
        <v>0</v>
      </c>
      <c r="EL473">
        <v>0</v>
      </c>
      <c r="EM473">
        <v>0</v>
      </c>
      <c r="EN473">
        <v>0</v>
      </c>
      <c r="EO473">
        <v>0</v>
      </c>
      <c r="EP473">
        <v>0</v>
      </c>
      <c r="EQ473">
        <v>0</v>
      </c>
      <c r="ER473">
        <v>0</v>
      </c>
      <c r="ES473">
        <v>0</v>
      </c>
      <c r="ET473">
        <v>0</v>
      </c>
      <c r="EU473">
        <v>0</v>
      </c>
      <c r="EV473">
        <v>0</v>
      </c>
      <c r="EW473">
        <v>0</v>
      </c>
      <c r="EX473">
        <v>0</v>
      </c>
      <c r="EY473">
        <v>0</v>
      </c>
      <c r="EZ473">
        <v>0</v>
      </c>
      <c r="FA473">
        <v>0</v>
      </c>
      <c r="FB473">
        <v>0</v>
      </c>
      <c r="FC473">
        <v>0</v>
      </c>
      <c r="FD473">
        <v>0</v>
      </c>
      <c r="FE473">
        <v>0</v>
      </c>
      <c r="FF473">
        <v>0</v>
      </c>
      <c r="FG473">
        <v>0</v>
      </c>
      <c r="FH473">
        <v>0</v>
      </c>
      <c r="FI473">
        <v>0</v>
      </c>
      <c r="FJ473">
        <v>0</v>
      </c>
      <c r="FK473">
        <v>0</v>
      </c>
      <c r="FL473">
        <v>0</v>
      </c>
      <c r="FM473">
        <v>0</v>
      </c>
      <c r="FN473">
        <v>0</v>
      </c>
      <c r="FO473">
        <v>0</v>
      </c>
      <c r="FP473">
        <v>0</v>
      </c>
      <c r="FQ473">
        <v>0</v>
      </c>
      <c r="FR473">
        <v>0</v>
      </c>
      <c r="FS473">
        <v>0</v>
      </c>
    </row>
    <row r="474" spans="1:175" x14ac:dyDescent="0.2">
      <c r="A474" t="s">
        <v>197</v>
      </c>
      <c r="B474" t="s">
        <v>204</v>
      </c>
      <c r="C474">
        <v>42234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0</v>
      </c>
      <c r="AR474">
        <v>0</v>
      </c>
      <c r="AS474">
        <v>0</v>
      </c>
      <c r="AT474">
        <v>0</v>
      </c>
      <c r="AU474">
        <v>0</v>
      </c>
      <c r="AV474">
        <v>0</v>
      </c>
      <c r="AW474">
        <v>0</v>
      </c>
      <c r="AX474">
        <v>0</v>
      </c>
      <c r="AY474">
        <v>0</v>
      </c>
      <c r="AZ474">
        <v>0</v>
      </c>
      <c r="BA474">
        <v>0</v>
      </c>
      <c r="BB474">
        <v>0</v>
      </c>
      <c r="BC474">
        <v>0</v>
      </c>
      <c r="BD474">
        <v>0</v>
      </c>
      <c r="BE474">
        <v>0</v>
      </c>
      <c r="BF474">
        <v>0</v>
      </c>
      <c r="BG474">
        <v>0</v>
      </c>
      <c r="BH474">
        <v>0</v>
      </c>
      <c r="BI474">
        <v>0</v>
      </c>
      <c r="BJ474">
        <v>0</v>
      </c>
      <c r="BK474">
        <v>0</v>
      </c>
      <c r="BL474">
        <v>0</v>
      </c>
      <c r="BM474">
        <v>0</v>
      </c>
      <c r="BN474">
        <v>0</v>
      </c>
      <c r="BO474">
        <v>0</v>
      </c>
      <c r="BP474">
        <v>0</v>
      </c>
      <c r="BQ474">
        <v>0</v>
      </c>
      <c r="BR474">
        <v>0</v>
      </c>
      <c r="BS474">
        <v>0</v>
      </c>
      <c r="BT474">
        <v>0</v>
      </c>
      <c r="BU474">
        <v>0</v>
      </c>
      <c r="BV474">
        <v>0</v>
      </c>
      <c r="BW474">
        <v>0</v>
      </c>
      <c r="BX474">
        <v>0</v>
      </c>
      <c r="BY474">
        <v>0</v>
      </c>
      <c r="BZ474">
        <v>0</v>
      </c>
      <c r="CA474">
        <v>0</v>
      </c>
      <c r="CB474">
        <v>0</v>
      </c>
      <c r="CC474">
        <v>0</v>
      </c>
      <c r="CD474">
        <v>0</v>
      </c>
      <c r="CE474">
        <v>0</v>
      </c>
      <c r="CF474">
        <v>0</v>
      </c>
      <c r="CG474">
        <v>0</v>
      </c>
      <c r="CH474">
        <v>0</v>
      </c>
      <c r="CI474">
        <v>0</v>
      </c>
      <c r="CJ474">
        <v>0</v>
      </c>
      <c r="CK474">
        <v>0</v>
      </c>
      <c r="CL474">
        <v>0</v>
      </c>
      <c r="CM474">
        <v>0</v>
      </c>
      <c r="CN474">
        <v>0</v>
      </c>
      <c r="CO474">
        <v>0</v>
      </c>
      <c r="CP474">
        <v>0</v>
      </c>
      <c r="CQ474">
        <v>0</v>
      </c>
      <c r="CR474">
        <v>0</v>
      </c>
      <c r="CS474">
        <v>0</v>
      </c>
      <c r="CT474">
        <v>0</v>
      </c>
      <c r="CU474">
        <v>0</v>
      </c>
      <c r="CV474">
        <v>0</v>
      </c>
      <c r="CW474">
        <v>0</v>
      </c>
      <c r="CX474">
        <v>0</v>
      </c>
      <c r="CY474">
        <v>0</v>
      </c>
      <c r="CZ474">
        <v>0</v>
      </c>
      <c r="DA474">
        <v>0</v>
      </c>
      <c r="DB474">
        <v>0</v>
      </c>
      <c r="DC474">
        <v>0</v>
      </c>
      <c r="DD474">
        <v>0</v>
      </c>
      <c r="DE474">
        <v>0</v>
      </c>
      <c r="DF474">
        <v>0</v>
      </c>
      <c r="DG474">
        <v>0</v>
      </c>
      <c r="DH474">
        <v>0</v>
      </c>
      <c r="DI474">
        <v>0</v>
      </c>
      <c r="DJ474">
        <v>0</v>
      </c>
      <c r="DK474">
        <v>0</v>
      </c>
      <c r="DL474">
        <v>0</v>
      </c>
      <c r="DM474">
        <v>0</v>
      </c>
      <c r="DN474">
        <v>0</v>
      </c>
      <c r="DO474">
        <v>0</v>
      </c>
      <c r="DP474">
        <v>0</v>
      </c>
      <c r="DQ474">
        <v>0</v>
      </c>
      <c r="DR474">
        <v>0</v>
      </c>
      <c r="DS474">
        <v>0</v>
      </c>
      <c r="DT474">
        <v>0</v>
      </c>
      <c r="DU474">
        <v>0</v>
      </c>
      <c r="DV474">
        <v>0</v>
      </c>
      <c r="DW474">
        <v>0</v>
      </c>
      <c r="DX474">
        <v>0</v>
      </c>
      <c r="DY474">
        <v>0</v>
      </c>
      <c r="DZ474">
        <v>0</v>
      </c>
      <c r="EA474">
        <v>0</v>
      </c>
      <c r="EB474">
        <v>0</v>
      </c>
      <c r="EC474">
        <v>0</v>
      </c>
      <c r="ED474">
        <v>0</v>
      </c>
      <c r="EE474">
        <v>0</v>
      </c>
      <c r="EF474">
        <v>0</v>
      </c>
      <c r="EG474">
        <v>0</v>
      </c>
      <c r="EH474">
        <v>0</v>
      </c>
      <c r="EI474">
        <v>0</v>
      </c>
      <c r="EJ474">
        <v>0</v>
      </c>
      <c r="EK474">
        <v>0</v>
      </c>
      <c r="EL474">
        <v>0</v>
      </c>
      <c r="EM474">
        <v>0</v>
      </c>
      <c r="EN474">
        <v>0</v>
      </c>
      <c r="EO474">
        <v>0</v>
      </c>
      <c r="EP474">
        <v>0</v>
      </c>
      <c r="EQ474">
        <v>0</v>
      </c>
      <c r="ER474">
        <v>0</v>
      </c>
      <c r="ES474">
        <v>0</v>
      </c>
      <c r="ET474">
        <v>0</v>
      </c>
      <c r="EU474">
        <v>0</v>
      </c>
      <c r="EV474">
        <v>0</v>
      </c>
      <c r="EW474">
        <v>0</v>
      </c>
      <c r="EX474">
        <v>0</v>
      </c>
      <c r="EY474">
        <v>0</v>
      </c>
      <c r="EZ474">
        <v>0</v>
      </c>
      <c r="FA474">
        <v>0</v>
      </c>
      <c r="FB474">
        <v>0</v>
      </c>
      <c r="FC474">
        <v>0</v>
      </c>
      <c r="FD474">
        <v>0</v>
      </c>
      <c r="FE474">
        <v>0</v>
      </c>
      <c r="FF474">
        <v>0</v>
      </c>
      <c r="FG474">
        <v>0</v>
      </c>
      <c r="FH474">
        <v>0</v>
      </c>
      <c r="FI474">
        <v>0</v>
      </c>
      <c r="FJ474">
        <v>0</v>
      </c>
      <c r="FK474">
        <v>0</v>
      </c>
      <c r="FL474">
        <v>0</v>
      </c>
      <c r="FM474">
        <v>0</v>
      </c>
      <c r="FN474">
        <v>0</v>
      </c>
      <c r="FO474">
        <v>0</v>
      </c>
      <c r="FP474">
        <v>0</v>
      </c>
      <c r="FQ474">
        <v>0</v>
      </c>
      <c r="FR474">
        <v>0</v>
      </c>
      <c r="FS474">
        <v>0</v>
      </c>
    </row>
    <row r="475" spans="1:175" x14ac:dyDescent="0.2">
      <c r="A475" t="s">
        <v>197</v>
      </c>
      <c r="B475" t="s">
        <v>204</v>
      </c>
      <c r="C475">
        <v>42242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  <c r="AS475">
        <v>0</v>
      </c>
      <c r="AT475">
        <v>0</v>
      </c>
      <c r="AU475">
        <v>0</v>
      </c>
      <c r="AV475">
        <v>0</v>
      </c>
      <c r="AW475">
        <v>0</v>
      </c>
      <c r="AX475">
        <v>0</v>
      </c>
      <c r="AY475">
        <v>0</v>
      </c>
      <c r="AZ475">
        <v>0</v>
      </c>
      <c r="BA475">
        <v>0</v>
      </c>
      <c r="BB475">
        <v>0</v>
      </c>
      <c r="BC475">
        <v>0</v>
      </c>
      <c r="BD475">
        <v>0</v>
      </c>
      <c r="BE475">
        <v>0</v>
      </c>
      <c r="BF475">
        <v>0</v>
      </c>
      <c r="BG475">
        <v>0</v>
      </c>
      <c r="BH475">
        <v>0</v>
      </c>
      <c r="BI475">
        <v>0</v>
      </c>
      <c r="BJ475">
        <v>0</v>
      </c>
      <c r="BK475">
        <v>0</v>
      </c>
      <c r="BL475">
        <v>0</v>
      </c>
      <c r="BM475">
        <v>0</v>
      </c>
      <c r="BN475">
        <v>0</v>
      </c>
      <c r="BO475">
        <v>0</v>
      </c>
      <c r="BP475">
        <v>0</v>
      </c>
      <c r="BQ475">
        <v>0</v>
      </c>
      <c r="BR475">
        <v>0</v>
      </c>
      <c r="BS475">
        <v>0</v>
      </c>
      <c r="BT475">
        <v>0</v>
      </c>
      <c r="BU475">
        <v>0</v>
      </c>
      <c r="BV475">
        <v>0</v>
      </c>
      <c r="BW475">
        <v>0</v>
      </c>
      <c r="BX475">
        <v>0</v>
      </c>
      <c r="BY475">
        <v>0</v>
      </c>
      <c r="BZ475">
        <v>0</v>
      </c>
      <c r="CA475">
        <v>0</v>
      </c>
      <c r="CB475">
        <v>0</v>
      </c>
      <c r="CC475">
        <v>0</v>
      </c>
      <c r="CD475">
        <v>0</v>
      </c>
      <c r="CE475">
        <v>0</v>
      </c>
      <c r="CF475">
        <v>0</v>
      </c>
      <c r="CG475">
        <v>0</v>
      </c>
      <c r="CH475">
        <v>0</v>
      </c>
      <c r="CI475">
        <v>0</v>
      </c>
      <c r="CJ475">
        <v>0</v>
      </c>
      <c r="CK475">
        <v>0</v>
      </c>
      <c r="CL475">
        <v>0</v>
      </c>
      <c r="CM475">
        <v>0</v>
      </c>
      <c r="CN475">
        <v>0</v>
      </c>
      <c r="CO475">
        <v>0</v>
      </c>
      <c r="CP475">
        <v>0</v>
      </c>
      <c r="CQ475">
        <v>0</v>
      </c>
      <c r="CR475">
        <v>0</v>
      </c>
      <c r="CS475">
        <v>0</v>
      </c>
      <c r="CT475">
        <v>0</v>
      </c>
      <c r="CU475">
        <v>0</v>
      </c>
      <c r="CV475">
        <v>0</v>
      </c>
      <c r="CW475">
        <v>0</v>
      </c>
      <c r="CX475">
        <v>0</v>
      </c>
      <c r="CY475">
        <v>0</v>
      </c>
      <c r="CZ475">
        <v>0</v>
      </c>
      <c r="DA475">
        <v>0</v>
      </c>
      <c r="DB475">
        <v>0</v>
      </c>
      <c r="DC475">
        <v>0</v>
      </c>
      <c r="DD475">
        <v>0</v>
      </c>
      <c r="DE475">
        <v>0</v>
      </c>
      <c r="DF475">
        <v>0</v>
      </c>
      <c r="DG475">
        <v>0</v>
      </c>
      <c r="DH475">
        <v>0</v>
      </c>
      <c r="DI475">
        <v>0</v>
      </c>
      <c r="DJ475">
        <v>0</v>
      </c>
      <c r="DK475">
        <v>0</v>
      </c>
      <c r="DL475">
        <v>0</v>
      </c>
      <c r="DM475">
        <v>0</v>
      </c>
      <c r="DN475">
        <v>0</v>
      </c>
      <c r="DO475">
        <v>0</v>
      </c>
      <c r="DP475">
        <v>0</v>
      </c>
      <c r="DQ475">
        <v>0</v>
      </c>
      <c r="DR475">
        <v>0</v>
      </c>
      <c r="DS475">
        <v>0</v>
      </c>
      <c r="DT475">
        <v>0</v>
      </c>
      <c r="DU475">
        <v>0</v>
      </c>
      <c r="DV475">
        <v>0</v>
      </c>
      <c r="DW475">
        <v>0</v>
      </c>
      <c r="DX475">
        <v>0</v>
      </c>
      <c r="DY475">
        <v>0</v>
      </c>
      <c r="DZ475">
        <v>0</v>
      </c>
      <c r="EA475">
        <v>0</v>
      </c>
      <c r="EB475">
        <v>0</v>
      </c>
      <c r="EC475">
        <v>0</v>
      </c>
      <c r="ED475">
        <v>0</v>
      </c>
      <c r="EE475">
        <v>0</v>
      </c>
      <c r="EF475">
        <v>0</v>
      </c>
      <c r="EG475">
        <v>0</v>
      </c>
      <c r="EH475">
        <v>0</v>
      </c>
      <c r="EI475">
        <v>0</v>
      </c>
      <c r="EJ475">
        <v>0</v>
      </c>
      <c r="EK475">
        <v>0</v>
      </c>
      <c r="EL475">
        <v>0</v>
      </c>
      <c r="EM475">
        <v>0</v>
      </c>
      <c r="EN475">
        <v>0</v>
      </c>
      <c r="EO475">
        <v>0</v>
      </c>
      <c r="EP475">
        <v>0</v>
      </c>
      <c r="EQ475">
        <v>0</v>
      </c>
      <c r="ER475">
        <v>0</v>
      </c>
      <c r="ES475">
        <v>0</v>
      </c>
      <c r="ET475">
        <v>0</v>
      </c>
      <c r="EU475">
        <v>0</v>
      </c>
      <c r="EV475">
        <v>0</v>
      </c>
      <c r="EW475">
        <v>0</v>
      </c>
      <c r="EX475">
        <v>0</v>
      </c>
      <c r="EY475">
        <v>0</v>
      </c>
      <c r="EZ475">
        <v>0</v>
      </c>
      <c r="FA475">
        <v>0</v>
      </c>
      <c r="FB475">
        <v>0</v>
      </c>
      <c r="FC475">
        <v>0</v>
      </c>
      <c r="FD475">
        <v>0</v>
      </c>
      <c r="FE475">
        <v>0</v>
      </c>
      <c r="FF475">
        <v>0</v>
      </c>
      <c r="FG475">
        <v>0</v>
      </c>
      <c r="FH475">
        <v>0</v>
      </c>
      <c r="FI475">
        <v>0</v>
      </c>
      <c r="FJ475">
        <v>0</v>
      </c>
      <c r="FK475">
        <v>0</v>
      </c>
      <c r="FL475">
        <v>0</v>
      </c>
      <c r="FM475">
        <v>0</v>
      </c>
      <c r="FN475">
        <v>0</v>
      </c>
      <c r="FO475">
        <v>0</v>
      </c>
      <c r="FP475">
        <v>0</v>
      </c>
      <c r="FQ475">
        <v>0</v>
      </c>
      <c r="FR475">
        <v>0</v>
      </c>
      <c r="FS475">
        <v>0</v>
      </c>
    </row>
    <row r="476" spans="1:175" x14ac:dyDescent="0.2">
      <c r="A476" t="s">
        <v>197</v>
      </c>
      <c r="B476" t="s">
        <v>204</v>
      </c>
      <c r="C476">
        <v>42243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0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0</v>
      </c>
      <c r="AS476">
        <v>0</v>
      </c>
      <c r="AT476">
        <v>0</v>
      </c>
      <c r="AU476">
        <v>0</v>
      </c>
      <c r="AV476">
        <v>0</v>
      </c>
      <c r="AW476">
        <v>0</v>
      </c>
      <c r="AX476">
        <v>0</v>
      </c>
      <c r="AY476">
        <v>0</v>
      </c>
      <c r="AZ476">
        <v>0</v>
      </c>
      <c r="BA476">
        <v>0</v>
      </c>
      <c r="BB476">
        <v>0</v>
      </c>
      <c r="BC476">
        <v>0</v>
      </c>
      <c r="BD476">
        <v>0</v>
      </c>
      <c r="BE476">
        <v>0</v>
      </c>
      <c r="BF476">
        <v>0</v>
      </c>
      <c r="BG476">
        <v>0</v>
      </c>
      <c r="BH476">
        <v>0</v>
      </c>
      <c r="BI476">
        <v>0</v>
      </c>
      <c r="BJ476">
        <v>0</v>
      </c>
      <c r="BK476">
        <v>0</v>
      </c>
      <c r="BL476">
        <v>0</v>
      </c>
      <c r="BM476">
        <v>0</v>
      </c>
      <c r="BN476">
        <v>0</v>
      </c>
      <c r="BO476">
        <v>0</v>
      </c>
      <c r="BP476">
        <v>0</v>
      </c>
      <c r="BQ476">
        <v>0</v>
      </c>
      <c r="BR476">
        <v>0</v>
      </c>
      <c r="BS476">
        <v>0</v>
      </c>
      <c r="BT476">
        <v>0</v>
      </c>
      <c r="BU476">
        <v>0</v>
      </c>
      <c r="BV476">
        <v>0</v>
      </c>
      <c r="BW476">
        <v>0</v>
      </c>
      <c r="BX476">
        <v>0</v>
      </c>
      <c r="BY476">
        <v>0</v>
      </c>
      <c r="BZ476">
        <v>0</v>
      </c>
      <c r="CA476">
        <v>0</v>
      </c>
      <c r="CB476">
        <v>0</v>
      </c>
      <c r="CC476">
        <v>0</v>
      </c>
      <c r="CD476">
        <v>0</v>
      </c>
      <c r="CE476">
        <v>0</v>
      </c>
      <c r="CF476">
        <v>0</v>
      </c>
      <c r="CG476">
        <v>0</v>
      </c>
      <c r="CH476">
        <v>0</v>
      </c>
      <c r="CI476">
        <v>0</v>
      </c>
      <c r="CJ476">
        <v>0</v>
      </c>
      <c r="CK476">
        <v>0</v>
      </c>
      <c r="CL476">
        <v>0</v>
      </c>
      <c r="CM476">
        <v>0</v>
      </c>
      <c r="CN476">
        <v>0</v>
      </c>
      <c r="CO476">
        <v>0</v>
      </c>
      <c r="CP476">
        <v>0</v>
      </c>
      <c r="CQ476">
        <v>0</v>
      </c>
      <c r="CR476">
        <v>0</v>
      </c>
      <c r="CS476">
        <v>0</v>
      </c>
      <c r="CT476">
        <v>0</v>
      </c>
      <c r="CU476">
        <v>0</v>
      </c>
      <c r="CV476">
        <v>0</v>
      </c>
      <c r="CW476">
        <v>0</v>
      </c>
      <c r="CX476">
        <v>0</v>
      </c>
      <c r="CY476">
        <v>0</v>
      </c>
      <c r="CZ476">
        <v>0</v>
      </c>
      <c r="DA476">
        <v>0</v>
      </c>
      <c r="DB476">
        <v>0</v>
      </c>
      <c r="DC476">
        <v>0</v>
      </c>
      <c r="DD476">
        <v>0</v>
      </c>
      <c r="DE476">
        <v>0</v>
      </c>
      <c r="DF476">
        <v>0</v>
      </c>
      <c r="DG476">
        <v>0</v>
      </c>
      <c r="DH476">
        <v>0</v>
      </c>
      <c r="DI476">
        <v>0</v>
      </c>
      <c r="DJ476">
        <v>0</v>
      </c>
      <c r="DK476">
        <v>0</v>
      </c>
      <c r="DL476">
        <v>0</v>
      </c>
      <c r="DM476">
        <v>0</v>
      </c>
      <c r="DN476">
        <v>0</v>
      </c>
      <c r="DO476">
        <v>0</v>
      </c>
      <c r="DP476">
        <v>0</v>
      </c>
      <c r="DQ476">
        <v>0</v>
      </c>
      <c r="DR476">
        <v>0</v>
      </c>
      <c r="DS476">
        <v>0</v>
      </c>
      <c r="DT476">
        <v>0</v>
      </c>
      <c r="DU476">
        <v>0</v>
      </c>
      <c r="DV476">
        <v>0</v>
      </c>
      <c r="DW476">
        <v>0</v>
      </c>
      <c r="DX476">
        <v>0</v>
      </c>
      <c r="DY476">
        <v>0</v>
      </c>
      <c r="DZ476">
        <v>0</v>
      </c>
      <c r="EA476">
        <v>0</v>
      </c>
      <c r="EB476">
        <v>0</v>
      </c>
      <c r="EC476">
        <v>0</v>
      </c>
      <c r="ED476">
        <v>0</v>
      </c>
      <c r="EE476">
        <v>0</v>
      </c>
      <c r="EF476">
        <v>0</v>
      </c>
      <c r="EG476">
        <v>0</v>
      </c>
      <c r="EH476">
        <v>0</v>
      </c>
      <c r="EI476">
        <v>0</v>
      </c>
      <c r="EJ476">
        <v>0</v>
      </c>
      <c r="EK476">
        <v>0</v>
      </c>
      <c r="EL476">
        <v>0</v>
      </c>
      <c r="EM476">
        <v>0</v>
      </c>
      <c r="EN476">
        <v>0</v>
      </c>
      <c r="EO476">
        <v>0</v>
      </c>
      <c r="EP476">
        <v>0</v>
      </c>
      <c r="EQ476">
        <v>0</v>
      </c>
      <c r="ER476">
        <v>0</v>
      </c>
      <c r="ES476">
        <v>0</v>
      </c>
      <c r="ET476">
        <v>0</v>
      </c>
      <c r="EU476">
        <v>0</v>
      </c>
      <c r="EV476">
        <v>0</v>
      </c>
      <c r="EW476">
        <v>0</v>
      </c>
      <c r="EX476">
        <v>0</v>
      </c>
      <c r="EY476">
        <v>0</v>
      </c>
      <c r="EZ476">
        <v>0</v>
      </c>
      <c r="FA476">
        <v>0</v>
      </c>
      <c r="FB476">
        <v>0</v>
      </c>
      <c r="FC476">
        <v>0</v>
      </c>
      <c r="FD476">
        <v>0</v>
      </c>
      <c r="FE476">
        <v>0</v>
      </c>
      <c r="FF476">
        <v>0</v>
      </c>
      <c r="FG476">
        <v>0</v>
      </c>
      <c r="FH476">
        <v>0</v>
      </c>
      <c r="FI476">
        <v>0</v>
      </c>
      <c r="FJ476">
        <v>0</v>
      </c>
      <c r="FK476">
        <v>0</v>
      </c>
      <c r="FL476">
        <v>0</v>
      </c>
      <c r="FM476">
        <v>0</v>
      </c>
      <c r="FN476">
        <v>0</v>
      </c>
      <c r="FO476">
        <v>0</v>
      </c>
      <c r="FP476">
        <v>0</v>
      </c>
      <c r="FQ476">
        <v>0</v>
      </c>
      <c r="FR476">
        <v>0</v>
      </c>
      <c r="FS476">
        <v>0</v>
      </c>
    </row>
    <row r="477" spans="1:175" x14ac:dyDescent="0.2">
      <c r="A477" t="s">
        <v>197</v>
      </c>
      <c r="B477" t="s">
        <v>204</v>
      </c>
      <c r="C477">
        <v>42244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  <c r="AS477">
        <v>0</v>
      </c>
      <c r="AT477">
        <v>0</v>
      </c>
      <c r="AU477">
        <v>0</v>
      </c>
      <c r="AV477">
        <v>0</v>
      </c>
      <c r="AW477">
        <v>0</v>
      </c>
      <c r="AX477">
        <v>0</v>
      </c>
      <c r="AY477">
        <v>0</v>
      </c>
      <c r="AZ477">
        <v>0</v>
      </c>
      <c r="BA477">
        <v>0</v>
      </c>
      <c r="BB477">
        <v>0</v>
      </c>
      <c r="BC477">
        <v>0</v>
      </c>
      <c r="BD477">
        <v>0</v>
      </c>
      <c r="BE477">
        <v>0</v>
      </c>
      <c r="BF477">
        <v>0</v>
      </c>
      <c r="BG477">
        <v>0</v>
      </c>
      <c r="BH477">
        <v>0</v>
      </c>
      <c r="BI477">
        <v>0</v>
      </c>
      <c r="BJ477">
        <v>0</v>
      </c>
      <c r="BK477">
        <v>0</v>
      </c>
      <c r="BL477">
        <v>0</v>
      </c>
      <c r="BM477">
        <v>0</v>
      </c>
      <c r="BN477">
        <v>0</v>
      </c>
      <c r="BO477">
        <v>0</v>
      </c>
      <c r="BP477">
        <v>0</v>
      </c>
      <c r="BQ477">
        <v>0</v>
      </c>
      <c r="BR477">
        <v>0</v>
      </c>
      <c r="BS477">
        <v>0</v>
      </c>
      <c r="BT477">
        <v>0</v>
      </c>
      <c r="BU477">
        <v>0</v>
      </c>
      <c r="BV477">
        <v>0</v>
      </c>
      <c r="BW477">
        <v>0</v>
      </c>
      <c r="BX477">
        <v>0</v>
      </c>
      <c r="BY477">
        <v>0</v>
      </c>
      <c r="BZ477">
        <v>0</v>
      </c>
      <c r="CA477">
        <v>0</v>
      </c>
      <c r="CB477">
        <v>0</v>
      </c>
      <c r="CC477">
        <v>0</v>
      </c>
      <c r="CD477">
        <v>0</v>
      </c>
      <c r="CE477">
        <v>0</v>
      </c>
      <c r="CF477">
        <v>0</v>
      </c>
      <c r="CG477">
        <v>0</v>
      </c>
      <c r="CH477">
        <v>0</v>
      </c>
      <c r="CI477">
        <v>0</v>
      </c>
      <c r="CJ477">
        <v>0</v>
      </c>
      <c r="CK477">
        <v>0</v>
      </c>
      <c r="CL477">
        <v>0</v>
      </c>
      <c r="CM477">
        <v>0</v>
      </c>
      <c r="CN477">
        <v>0</v>
      </c>
      <c r="CO477">
        <v>0</v>
      </c>
      <c r="CP477">
        <v>0</v>
      </c>
      <c r="CQ477">
        <v>0</v>
      </c>
      <c r="CR477">
        <v>0</v>
      </c>
      <c r="CS477">
        <v>0</v>
      </c>
      <c r="CT477">
        <v>0</v>
      </c>
      <c r="CU477">
        <v>0</v>
      </c>
      <c r="CV477">
        <v>0</v>
      </c>
      <c r="CW477">
        <v>0</v>
      </c>
      <c r="CX477">
        <v>0</v>
      </c>
      <c r="CY477">
        <v>0</v>
      </c>
      <c r="CZ477">
        <v>0</v>
      </c>
      <c r="DA477">
        <v>0</v>
      </c>
      <c r="DB477">
        <v>0</v>
      </c>
      <c r="DC477">
        <v>0</v>
      </c>
      <c r="DD477">
        <v>0</v>
      </c>
      <c r="DE477">
        <v>0</v>
      </c>
      <c r="DF477">
        <v>0</v>
      </c>
      <c r="DG477">
        <v>0</v>
      </c>
      <c r="DH477">
        <v>0</v>
      </c>
      <c r="DI477">
        <v>0</v>
      </c>
      <c r="DJ477">
        <v>0</v>
      </c>
      <c r="DK477">
        <v>0</v>
      </c>
      <c r="DL477">
        <v>0</v>
      </c>
      <c r="DM477">
        <v>0</v>
      </c>
      <c r="DN477">
        <v>0</v>
      </c>
      <c r="DO477">
        <v>0</v>
      </c>
      <c r="DP477">
        <v>0</v>
      </c>
      <c r="DQ477">
        <v>0</v>
      </c>
      <c r="DR477">
        <v>0</v>
      </c>
      <c r="DS477">
        <v>0</v>
      </c>
      <c r="DT477">
        <v>0</v>
      </c>
      <c r="DU477">
        <v>0</v>
      </c>
      <c r="DV477">
        <v>0</v>
      </c>
      <c r="DW477">
        <v>0</v>
      </c>
      <c r="DX477">
        <v>0</v>
      </c>
      <c r="DY477">
        <v>0</v>
      </c>
      <c r="DZ477">
        <v>0</v>
      </c>
      <c r="EA477">
        <v>0</v>
      </c>
      <c r="EB477">
        <v>0</v>
      </c>
      <c r="EC477">
        <v>0</v>
      </c>
      <c r="ED477">
        <v>0</v>
      </c>
      <c r="EE477">
        <v>0</v>
      </c>
      <c r="EF477">
        <v>0</v>
      </c>
      <c r="EG477">
        <v>0</v>
      </c>
      <c r="EH477">
        <v>0</v>
      </c>
      <c r="EI477">
        <v>0</v>
      </c>
      <c r="EJ477">
        <v>0</v>
      </c>
      <c r="EK477">
        <v>0</v>
      </c>
      <c r="EL477">
        <v>0</v>
      </c>
      <c r="EM477">
        <v>0</v>
      </c>
      <c r="EN477">
        <v>0</v>
      </c>
      <c r="EO477">
        <v>0</v>
      </c>
      <c r="EP477">
        <v>0</v>
      </c>
      <c r="EQ477">
        <v>0</v>
      </c>
      <c r="ER477">
        <v>0</v>
      </c>
      <c r="ES477">
        <v>0</v>
      </c>
      <c r="ET477">
        <v>0</v>
      </c>
      <c r="EU477">
        <v>0</v>
      </c>
      <c r="EV477">
        <v>0</v>
      </c>
      <c r="EW477">
        <v>0</v>
      </c>
      <c r="EX477">
        <v>0</v>
      </c>
      <c r="EY477">
        <v>0</v>
      </c>
      <c r="EZ477">
        <v>0</v>
      </c>
      <c r="FA477">
        <v>0</v>
      </c>
      <c r="FB477">
        <v>0</v>
      </c>
      <c r="FC477">
        <v>0</v>
      </c>
      <c r="FD477">
        <v>0</v>
      </c>
      <c r="FE477">
        <v>0</v>
      </c>
      <c r="FF477">
        <v>0</v>
      </c>
      <c r="FG477">
        <v>0</v>
      </c>
      <c r="FH477">
        <v>0</v>
      </c>
      <c r="FI477">
        <v>0</v>
      </c>
      <c r="FJ477">
        <v>0</v>
      </c>
      <c r="FK477">
        <v>0</v>
      </c>
      <c r="FL477">
        <v>0</v>
      </c>
      <c r="FM477">
        <v>0</v>
      </c>
      <c r="FN477">
        <v>0</v>
      </c>
      <c r="FO477">
        <v>0</v>
      </c>
      <c r="FP477">
        <v>0</v>
      </c>
      <c r="FQ477">
        <v>0</v>
      </c>
      <c r="FR477">
        <v>0</v>
      </c>
      <c r="FS477">
        <v>0</v>
      </c>
    </row>
    <row r="478" spans="1:175" x14ac:dyDescent="0.2">
      <c r="A478" t="s">
        <v>197</v>
      </c>
      <c r="B478" t="s">
        <v>204</v>
      </c>
      <c r="C478">
        <v>42256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  <c r="AS478">
        <v>0</v>
      </c>
      <c r="AT478">
        <v>0</v>
      </c>
      <c r="AU478">
        <v>0</v>
      </c>
      <c r="AV478">
        <v>0</v>
      </c>
      <c r="AW478">
        <v>0</v>
      </c>
      <c r="AX478">
        <v>0</v>
      </c>
      <c r="AY478">
        <v>0</v>
      </c>
      <c r="AZ478">
        <v>0</v>
      </c>
      <c r="BA478">
        <v>0</v>
      </c>
      <c r="BB478">
        <v>0</v>
      </c>
      <c r="BC478">
        <v>0</v>
      </c>
      <c r="BD478">
        <v>0</v>
      </c>
      <c r="BE478">
        <v>0</v>
      </c>
      <c r="BF478">
        <v>0</v>
      </c>
      <c r="BG478">
        <v>0</v>
      </c>
      <c r="BH478">
        <v>0</v>
      </c>
      <c r="BI478">
        <v>0</v>
      </c>
      <c r="BJ478">
        <v>0</v>
      </c>
      <c r="BK478">
        <v>0</v>
      </c>
      <c r="BL478">
        <v>0</v>
      </c>
      <c r="BM478">
        <v>0</v>
      </c>
      <c r="BN478">
        <v>0</v>
      </c>
      <c r="BO478">
        <v>0</v>
      </c>
      <c r="BP478">
        <v>0</v>
      </c>
      <c r="BQ478">
        <v>0</v>
      </c>
      <c r="BR478">
        <v>0</v>
      </c>
      <c r="BS478">
        <v>0</v>
      </c>
      <c r="BT478">
        <v>0</v>
      </c>
      <c r="BU478">
        <v>0</v>
      </c>
      <c r="BV478">
        <v>0</v>
      </c>
      <c r="BW478">
        <v>0</v>
      </c>
      <c r="BX478">
        <v>0</v>
      </c>
      <c r="BY478">
        <v>0</v>
      </c>
      <c r="BZ478">
        <v>0</v>
      </c>
      <c r="CA478">
        <v>0</v>
      </c>
      <c r="CB478">
        <v>0</v>
      </c>
      <c r="CC478">
        <v>0</v>
      </c>
      <c r="CD478">
        <v>0</v>
      </c>
      <c r="CE478">
        <v>0</v>
      </c>
      <c r="CF478">
        <v>0</v>
      </c>
      <c r="CG478">
        <v>0</v>
      </c>
      <c r="CH478">
        <v>0</v>
      </c>
      <c r="CI478">
        <v>0</v>
      </c>
      <c r="CJ478">
        <v>0</v>
      </c>
      <c r="CK478">
        <v>0</v>
      </c>
      <c r="CL478">
        <v>0</v>
      </c>
      <c r="CM478">
        <v>0</v>
      </c>
      <c r="CN478">
        <v>0</v>
      </c>
      <c r="CO478">
        <v>0</v>
      </c>
      <c r="CP478">
        <v>0</v>
      </c>
      <c r="CQ478">
        <v>0</v>
      </c>
      <c r="CR478">
        <v>0</v>
      </c>
      <c r="CS478">
        <v>0</v>
      </c>
      <c r="CT478">
        <v>0</v>
      </c>
      <c r="CU478">
        <v>0</v>
      </c>
      <c r="CV478">
        <v>0</v>
      </c>
      <c r="CW478">
        <v>0</v>
      </c>
      <c r="CX478">
        <v>0</v>
      </c>
      <c r="CY478">
        <v>0</v>
      </c>
      <c r="CZ478">
        <v>0</v>
      </c>
      <c r="DA478">
        <v>0</v>
      </c>
      <c r="DB478">
        <v>0</v>
      </c>
      <c r="DC478">
        <v>0</v>
      </c>
      <c r="DD478">
        <v>0</v>
      </c>
      <c r="DE478">
        <v>0</v>
      </c>
      <c r="DF478">
        <v>0</v>
      </c>
      <c r="DG478">
        <v>0</v>
      </c>
      <c r="DH478">
        <v>0</v>
      </c>
      <c r="DI478">
        <v>0</v>
      </c>
      <c r="DJ478">
        <v>0</v>
      </c>
      <c r="DK478">
        <v>0</v>
      </c>
      <c r="DL478">
        <v>0</v>
      </c>
      <c r="DM478">
        <v>0</v>
      </c>
      <c r="DN478">
        <v>0</v>
      </c>
      <c r="DO478">
        <v>0</v>
      </c>
      <c r="DP478">
        <v>0</v>
      </c>
      <c r="DQ478">
        <v>0</v>
      </c>
      <c r="DR478">
        <v>0</v>
      </c>
      <c r="DS478">
        <v>0</v>
      </c>
      <c r="DT478">
        <v>0</v>
      </c>
      <c r="DU478">
        <v>0</v>
      </c>
      <c r="DV478">
        <v>0</v>
      </c>
      <c r="DW478">
        <v>0</v>
      </c>
      <c r="DX478">
        <v>0</v>
      </c>
      <c r="DY478">
        <v>0</v>
      </c>
      <c r="DZ478">
        <v>0</v>
      </c>
      <c r="EA478">
        <v>0</v>
      </c>
      <c r="EB478">
        <v>0</v>
      </c>
      <c r="EC478">
        <v>0</v>
      </c>
      <c r="ED478">
        <v>0</v>
      </c>
      <c r="EE478">
        <v>0</v>
      </c>
      <c r="EF478">
        <v>0</v>
      </c>
      <c r="EG478">
        <v>0</v>
      </c>
      <c r="EH478">
        <v>0</v>
      </c>
      <c r="EI478">
        <v>0</v>
      </c>
      <c r="EJ478">
        <v>0</v>
      </c>
      <c r="EK478">
        <v>0</v>
      </c>
      <c r="EL478">
        <v>0</v>
      </c>
      <c r="EM478">
        <v>0</v>
      </c>
      <c r="EN478">
        <v>0</v>
      </c>
      <c r="EO478">
        <v>0</v>
      </c>
      <c r="EP478">
        <v>0</v>
      </c>
      <c r="EQ478">
        <v>0</v>
      </c>
      <c r="ER478">
        <v>0</v>
      </c>
      <c r="ES478">
        <v>0</v>
      </c>
      <c r="ET478">
        <v>0</v>
      </c>
      <c r="EU478">
        <v>0</v>
      </c>
      <c r="EV478">
        <v>0</v>
      </c>
      <c r="EW478">
        <v>0</v>
      </c>
      <c r="EX478">
        <v>0</v>
      </c>
      <c r="EY478">
        <v>0</v>
      </c>
      <c r="EZ478">
        <v>0</v>
      </c>
      <c r="FA478">
        <v>0</v>
      </c>
      <c r="FB478">
        <v>0</v>
      </c>
      <c r="FC478">
        <v>0</v>
      </c>
      <c r="FD478">
        <v>0</v>
      </c>
      <c r="FE478">
        <v>0</v>
      </c>
      <c r="FF478">
        <v>0</v>
      </c>
      <c r="FG478">
        <v>0</v>
      </c>
      <c r="FH478">
        <v>0</v>
      </c>
      <c r="FI478">
        <v>0</v>
      </c>
      <c r="FJ478">
        <v>0</v>
      </c>
      <c r="FK478">
        <v>0</v>
      </c>
      <c r="FL478">
        <v>0</v>
      </c>
      <c r="FM478">
        <v>0</v>
      </c>
      <c r="FN478">
        <v>0</v>
      </c>
      <c r="FO478">
        <v>0</v>
      </c>
      <c r="FP478">
        <v>0</v>
      </c>
      <c r="FQ478">
        <v>0</v>
      </c>
      <c r="FR478">
        <v>0</v>
      </c>
      <c r="FS478">
        <v>0</v>
      </c>
    </row>
    <row r="479" spans="1:175" x14ac:dyDescent="0.2">
      <c r="A479" t="s">
        <v>197</v>
      </c>
      <c r="B479" t="s">
        <v>204</v>
      </c>
      <c r="C479">
        <v>42257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0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0</v>
      </c>
      <c r="AQ479">
        <v>0</v>
      </c>
      <c r="AR479">
        <v>0</v>
      </c>
      <c r="AS479">
        <v>0</v>
      </c>
      <c r="AT479">
        <v>0</v>
      </c>
      <c r="AU479">
        <v>0</v>
      </c>
      <c r="AV479">
        <v>0</v>
      </c>
      <c r="AW479">
        <v>0</v>
      </c>
      <c r="AX479">
        <v>0</v>
      </c>
      <c r="AY479">
        <v>0</v>
      </c>
      <c r="AZ479">
        <v>0</v>
      </c>
      <c r="BA479">
        <v>0</v>
      </c>
      <c r="BB479">
        <v>0</v>
      </c>
      <c r="BC479">
        <v>0</v>
      </c>
      <c r="BD479">
        <v>0</v>
      </c>
      <c r="BE479">
        <v>0</v>
      </c>
      <c r="BF479">
        <v>0</v>
      </c>
      <c r="BG479">
        <v>0</v>
      </c>
      <c r="BH479">
        <v>0</v>
      </c>
      <c r="BI479">
        <v>0</v>
      </c>
      <c r="BJ479">
        <v>0</v>
      </c>
      <c r="BK479">
        <v>0</v>
      </c>
      <c r="BL479">
        <v>0</v>
      </c>
      <c r="BM479">
        <v>0</v>
      </c>
      <c r="BN479">
        <v>0</v>
      </c>
      <c r="BO479">
        <v>0</v>
      </c>
      <c r="BP479">
        <v>0</v>
      </c>
      <c r="BQ479">
        <v>0</v>
      </c>
      <c r="BR479">
        <v>0</v>
      </c>
      <c r="BS479">
        <v>0</v>
      </c>
      <c r="BT479">
        <v>0</v>
      </c>
      <c r="BU479">
        <v>0</v>
      </c>
      <c r="BV479">
        <v>0</v>
      </c>
      <c r="BW479">
        <v>0</v>
      </c>
      <c r="BX479">
        <v>0</v>
      </c>
      <c r="BY479">
        <v>0</v>
      </c>
      <c r="BZ479">
        <v>0</v>
      </c>
      <c r="CA479">
        <v>0</v>
      </c>
      <c r="CB479">
        <v>0</v>
      </c>
      <c r="CC479">
        <v>0</v>
      </c>
      <c r="CD479">
        <v>0</v>
      </c>
      <c r="CE479">
        <v>0</v>
      </c>
      <c r="CF479">
        <v>0</v>
      </c>
      <c r="CG479">
        <v>0</v>
      </c>
      <c r="CH479">
        <v>0</v>
      </c>
      <c r="CI479">
        <v>0</v>
      </c>
      <c r="CJ479">
        <v>0</v>
      </c>
      <c r="CK479">
        <v>0</v>
      </c>
      <c r="CL479">
        <v>0</v>
      </c>
      <c r="CM479">
        <v>0</v>
      </c>
      <c r="CN479">
        <v>0</v>
      </c>
      <c r="CO479">
        <v>0</v>
      </c>
      <c r="CP479">
        <v>0</v>
      </c>
      <c r="CQ479">
        <v>0</v>
      </c>
      <c r="CR479">
        <v>0</v>
      </c>
      <c r="CS479">
        <v>0</v>
      </c>
      <c r="CT479">
        <v>0</v>
      </c>
      <c r="CU479">
        <v>0</v>
      </c>
      <c r="CV479">
        <v>0</v>
      </c>
      <c r="CW479">
        <v>0</v>
      </c>
      <c r="CX479">
        <v>0</v>
      </c>
      <c r="CY479">
        <v>0</v>
      </c>
      <c r="CZ479">
        <v>0</v>
      </c>
      <c r="DA479">
        <v>0</v>
      </c>
      <c r="DB479">
        <v>0</v>
      </c>
      <c r="DC479">
        <v>0</v>
      </c>
      <c r="DD479">
        <v>0</v>
      </c>
      <c r="DE479">
        <v>0</v>
      </c>
      <c r="DF479">
        <v>0</v>
      </c>
      <c r="DG479">
        <v>0</v>
      </c>
      <c r="DH479">
        <v>0</v>
      </c>
      <c r="DI479">
        <v>0</v>
      </c>
      <c r="DJ479">
        <v>0</v>
      </c>
      <c r="DK479">
        <v>0</v>
      </c>
      <c r="DL479">
        <v>0</v>
      </c>
      <c r="DM479">
        <v>0</v>
      </c>
      <c r="DN479">
        <v>0</v>
      </c>
      <c r="DO479">
        <v>0</v>
      </c>
      <c r="DP479">
        <v>0</v>
      </c>
      <c r="DQ479">
        <v>0</v>
      </c>
      <c r="DR479">
        <v>0</v>
      </c>
      <c r="DS479">
        <v>0</v>
      </c>
      <c r="DT479">
        <v>0</v>
      </c>
      <c r="DU479">
        <v>0</v>
      </c>
      <c r="DV479">
        <v>0</v>
      </c>
      <c r="DW479">
        <v>0</v>
      </c>
      <c r="DX479">
        <v>0</v>
      </c>
      <c r="DY479">
        <v>0</v>
      </c>
      <c r="DZ479">
        <v>0</v>
      </c>
      <c r="EA479">
        <v>0</v>
      </c>
      <c r="EB479">
        <v>0</v>
      </c>
      <c r="EC479">
        <v>0</v>
      </c>
      <c r="ED479">
        <v>0</v>
      </c>
      <c r="EE479">
        <v>0</v>
      </c>
      <c r="EF479">
        <v>0</v>
      </c>
      <c r="EG479">
        <v>0</v>
      </c>
      <c r="EH479">
        <v>0</v>
      </c>
      <c r="EI479">
        <v>0</v>
      </c>
      <c r="EJ479">
        <v>0</v>
      </c>
      <c r="EK479">
        <v>0</v>
      </c>
      <c r="EL479">
        <v>0</v>
      </c>
      <c r="EM479">
        <v>0</v>
      </c>
      <c r="EN479">
        <v>0</v>
      </c>
      <c r="EO479">
        <v>0</v>
      </c>
      <c r="EP479">
        <v>0</v>
      </c>
      <c r="EQ479">
        <v>0</v>
      </c>
      <c r="ER479">
        <v>0</v>
      </c>
      <c r="ES479">
        <v>0</v>
      </c>
      <c r="ET479">
        <v>0</v>
      </c>
      <c r="EU479">
        <v>0</v>
      </c>
      <c r="EV479">
        <v>0</v>
      </c>
      <c r="EW479">
        <v>0</v>
      </c>
      <c r="EX479">
        <v>0</v>
      </c>
      <c r="EY479">
        <v>0</v>
      </c>
      <c r="EZ479">
        <v>0</v>
      </c>
      <c r="FA479">
        <v>0</v>
      </c>
      <c r="FB479">
        <v>0</v>
      </c>
      <c r="FC479">
        <v>0</v>
      </c>
      <c r="FD479">
        <v>0</v>
      </c>
      <c r="FE479">
        <v>0</v>
      </c>
      <c r="FF479">
        <v>0</v>
      </c>
      <c r="FG479">
        <v>0</v>
      </c>
      <c r="FH479">
        <v>0</v>
      </c>
      <c r="FI479">
        <v>0</v>
      </c>
      <c r="FJ479">
        <v>0</v>
      </c>
      <c r="FK479">
        <v>0</v>
      </c>
      <c r="FL479">
        <v>0</v>
      </c>
      <c r="FM479">
        <v>0</v>
      </c>
      <c r="FN479">
        <v>0</v>
      </c>
      <c r="FO479">
        <v>0</v>
      </c>
      <c r="FP479">
        <v>0</v>
      </c>
      <c r="FQ479">
        <v>0</v>
      </c>
      <c r="FR479">
        <v>0</v>
      </c>
      <c r="FS479">
        <v>0</v>
      </c>
    </row>
    <row r="480" spans="1:175" x14ac:dyDescent="0.2">
      <c r="A480" t="s">
        <v>197</v>
      </c>
      <c r="B480" t="s">
        <v>204</v>
      </c>
      <c r="C480">
        <v>42258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  <c r="AS480">
        <v>0</v>
      </c>
      <c r="AT480">
        <v>0</v>
      </c>
      <c r="AU480">
        <v>0</v>
      </c>
      <c r="AV480">
        <v>0</v>
      </c>
      <c r="AW480">
        <v>0</v>
      </c>
      <c r="AX480">
        <v>0</v>
      </c>
      <c r="AY480">
        <v>0</v>
      </c>
      <c r="AZ480">
        <v>0</v>
      </c>
      <c r="BA480">
        <v>0</v>
      </c>
      <c r="BB480">
        <v>0</v>
      </c>
      <c r="BC480">
        <v>0</v>
      </c>
      <c r="BD480">
        <v>0</v>
      </c>
      <c r="BE480">
        <v>0</v>
      </c>
      <c r="BF480">
        <v>0</v>
      </c>
      <c r="BG480">
        <v>0</v>
      </c>
      <c r="BH480">
        <v>0</v>
      </c>
      <c r="BI480">
        <v>0</v>
      </c>
      <c r="BJ480">
        <v>0</v>
      </c>
      <c r="BK480">
        <v>0</v>
      </c>
      <c r="BL480">
        <v>0</v>
      </c>
      <c r="BM480">
        <v>0</v>
      </c>
      <c r="BN480">
        <v>0</v>
      </c>
      <c r="BO480">
        <v>0</v>
      </c>
      <c r="BP480">
        <v>0</v>
      </c>
      <c r="BQ480">
        <v>0</v>
      </c>
      <c r="BR480">
        <v>0</v>
      </c>
      <c r="BS480">
        <v>0</v>
      </c>
      <c r="BT480">
        <v>0</v>
      </c>
      <c r="BU480">
        <v>0</v>
      </c>
      <c r="BV480">
        <v>0</v>
      </c>
      <c r="BW480">
        <v>0</v>
      </c>
      <c r="BX480">
        <v>0</v>
      </c>
      <c r="BY480">
        <v>0</v>
      </c>
      <c r="BZ480">
        <v>0</v>
      </c>
      <c r="CA480">
        <v>0</v>
      </c>
      <c r="CB480">
        <v>0</v>
      </c>
      <c r="CC480">
        <v>0</v>
      </c>
      <c r="CD480">
        <v>0</v>
      </c>
      <c r="CE480">
        <v>0</v>
      </c>
      <c r="CF480">
        <v>0</v>
      </c>
      <c r="CG480">
        <v>0</v>
      </c>
      <c r="CH480">
        <v>0</v>
      </c>
      <c r="CI480">
        <v>0</v>
      </c>
      <c r="CJ480">
        <v>0</v>
      </c>
      <c r="CK480">
        <v>0</v>
      </c>
      <c r="CL480">
        <v>0</v>
      </c>
      <c r="CM480">
        <v>0</v>
      </c>
      <c r="CN480">
        <v>0</v>
      </c>
      <c r="CO480">
        <v>0</v>
      </c>
      <c r="CP480">
        <v>0</v>
      </c>
      <c r="CQ480">
        <v>0</v>
      </c>
      <c r="CR480">
        <v>0</v>
      </c>
      <c r="CS480">
        <v>0</v>
      </c>
      <c r="CT480">
        <v>0</v>
      </c>
      <c r="CU480">
        <v>0</v>
      </c>
      <c r="CV480">
        <v>0</v>
      </c>
      <c r="CW480">
        <v>0</v>
      </c>
      <c r="CX480">
        <v>0</v>
      </c>
      <c r="CY480">
        <v>0</v>
      </c>
      <c r="CZ480">
        <v>0</v>
      </c>
      <c r="DA480">
        <v>0</v>
      </c>
      <c r="DB480">
        <v>0</v>
      </c>
      <c r="DC480">
        <v>0</v>
      </c>
      <c r="DD480">
        <v>0</v>
      </c>
      <c r="DE480">
        <v>0</v>
      </c>
      <c r="DF480">
        <v>0</v>
      </c>
      <c r="DG480">
        <v>0</v>
      </c>
      <c r="DH480">
        <v>0</v>
      </c>
      <c r="DI480">
        <v>0</v>
      </c>
      <c r="DJ480">
        <v>0</v>
      </c>
      <c r="DK480">
        <v>0</v>
      </c>
      <c r="DL480">
        <v>0</v>
      </c>
      <c r="DM480">
        <v>0</v>
      </c>
      <c r="DN480">
        <v>0</v>
      </c>
      <c r="DO480">
        <v>0</v>
      </c>
      <c r="DP480">
        <v>0</v>
      </c>
      <c r="DQ480">
        <v>0</v>
      </c>
      <c r="DR480">
        <v>0</v>
      </c>
      <c r="DS480">
        <v>0</v>
      </c>
      <c r="DT480">
        <v>0</v>
      </c>
      <c r="DU480">
        <v>0</v>
      </c>
      <c r="DV480">
        <v>0</v>
      </c>
      <c r="DW480">
        <v>0</v>
      </c>
      <c r="DX480">
        <v>0</v>
      </c>
      <c r="DY480">
        <v>0</v>
      </c>
      <c r="DZ480">
        <v>0</v>
      </c>
      <c r="EA480">
        <v>0</v>
      </c>
      <c r="EB480">
        <v>0</v>
      </c>
      <c r="EC480">
        <v>0</v>
      </c>
      <c r="ED480">
        <v>0</v>
      </c>
      <c r="EE480">
        <v>0</v>
      </c>
      <c r="EF480">
        <v>0</v>
      </c>
      <c r="EG480">
        <v>0</v>
      </c>
      <c r="EH480">
        <v>0</v>
      </c>
      <c r="EI480">
        <v>0</v>
      </c>
      <c r="EJ480">
        <v>0</v>
      </c>
      <c r="EK480">
        <v>0</v>
      </c>
      <c r="EL480">
        <v>0</v>
      </c>
      <c r="EM480">
        <v>0</v>
      </c>
      <c r="EN480">
        <v>0</v>
      </c>
      <c r="EO480">
        <v>0</v>
      </c>
      <c r="EP480">
        <v>0</v>
      </c>
      <c r="EQ480">
        <v>0</v>
      </c>
      <c r="ER480">
        <v>0</v>
      </c>
      <c r="ES480">
        <v>0</v>
      </c>
      <c r="ET480">
        <v>0</v>
      </c>
      <c r="EU480">
        <v>0</v>
      </c>
      <c r="EV480">
        <v>0</v>
      </c>
      <c r="EW480">
        <v>0</v>
      </c>
      <c r="EX480">
        <v>0</v>
      </c>
      <c r="EY480">
        <v>0</v>
      </c>
      <c r="EZ480">
        <v>0</v>
      </c>
      <c r="FA480">
        <v>0</v>
      </c>
      <c r="FB480">
        <v>0</v>
      </c>
      <c r="FC480">
        <v>0</v>
      </c>
      <c r="FD480">
        <v>0</v>
      </c>
      <c r="FE480">
        <v>0</v>
      </c>
      <c r="FF480">
        <v>0</v>
      </c>
      <c r="FG480">
        <v>0</v>
      </c>
      <c r="FH480">
        <v>0</v>
      </c>
      <c r="FI480">
        <v>0</v>
      </c>
      <c r="FJ480">
        <v>0</v>
      </c>
      <c r="FK480">
        <v>0</v>
      </c>
      <c r="FL480">
        <v>0</v>
      </c>
      <c r="FM480">
        <v>0</v>
      </c>
      <c r="FN480">
        <v>0</v>
      </c>
      <c r="FO480">
        <v>0</v>
      </c>
      <c r="FP480">
        <v>0</v>
      </c>
      <c r="FQ480">
        <v>0</v>
      </c>
      <c r="FR480">
        <v>0</v>
      </c>
      <c r="FS480">
        <v>0</v>
      </c>
    </row>
    <row r="481" spans="1:175" x14ac:dyDescent="0.2">
      <c r="A481" t="s">
        <v>197</v>
      </c>
      <c r="B481" t="s">
        <v>204</v>
      </c>
      <c r="C481" t="s">
        <v>2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>
        <v>0</v>
      </c>
      <c r="AJ481">
        <v>0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0</v>
      </c>
      <c r="AR481">
        <v>0</v>
      </c>
      <c r="AS481">
        <v>0</v>
      </c>
      <c r="AT481">
        <v>0</v>
      </c>
      <c r="AU481">
        <v>0</v>
      </c>
      <c r="AV481">
        <v>0</v>
      </c>
      <c r="AW481">
        <v>0</v>
      </c>
      <c r="AX481">
        <v>0</v>
      </c>
      <c r="AY481">
        <v>0</v>
      </c>
      <c r="AZ481">
        <v>0</v>
      </c>
      <c r="BA481">
        <v>0</v>
      </c>
      <c r="BB481">
        <v>0</v>
      </c>
      <c r="BC481">
        <v>0</v>
      </c>
      <c r="BD481">
        <v>0</v>
      </c>
      <c r="BE481">
        <v>0</v>
      </c>
      <c r="BF481">
        <v>0</v>
      </c>
      <c r="BG481">
        <v>0</v>
      </c>
      <c r="BH481">
        <v>0</v>
      </c>
      <c r="BI481">
        <v>0</v>
      </c>
      <c r="BJ481">
        <v>0</v>
      </c>
      <c r="BK481">
        <v>0</v>
      </c>
      <c r="BL481">
        <v>0</v>
      </c>
      <c r="BM481">
        <v>0</v>
      </c>
      <c r="BN481">
        <v>0</v>
      </c>
      <c r="BO481">
        <v>0</v>
      </c>
      <c r="BP481">
        <v>0</v>
      </c>
      <c r="BQ481">
        <v>0</v>
      </c>
      <c r="BR481">
        <v>0</v>
      </c>
      <c r="BS481">
        <v>0</v>
      </c>
      <c r="BT481">
        <v>0</v>
      </c>
      <c r="BU481">
        <v>0</v>
      </c>
      <c r="BV481">
        <v>0</v>
      </c>
      <c r="BW481">
        <v>0</v>
      </c>
      <c r="BX481">
        <v>0</v>
      </c>
      <c r="BY481">
        <v>0</v>
      </c>
      <c r="BZ481">
        <v>0</v>
      </c>
      <c r="CA481">
        <v>0</v>
      </c>
      <c r="CB481">
        <v>0</v>
      </c>
      <c r="CC481">
        <v>0</v>
      </c>
      <c r="CD481">
        <v>0</v>
      </c>
      <c r="CE481">
        <v>0</v>
      </c>
      <c r="CF481">
        <v>0</v>
      </c>
      <c r="CG481">
        <v>0</v>
      </c>
      <c r="CH481">
        <v>0</v>
      </c>
      <c r="CI481">
        <v>0</v>
      </c>
      <c r="CJ481">
        <v>0</v>
      </c>
      <c r="CK481">
        <v>0</v>
      </c>
      <c r="CL481">
        <v>0</v>
      </c>
      <c r="CM481">
        <v>0</v>
      </c>
      <c r="CN481">
        <v>0</v>
      </c>
      <c r="CO481">
        <v>0</v>
      </c>
      <c r="CP481">
        <v>0</v>
      </c>
      <c r="CQ481">
        <v>0</v>
      </c>
      <c r="CR481">
        <v>0</v>
      </c>
      <c r="CS481">
        <v>0</v>
      </c>
      <c r="CT481">
        <v>0</v>
      </c>
      <c r="CU481">
        <v>0</v>
      </c>
      <c r="CV481">
        <v>0</v>
      </c>
      <c r="CW481">
        <v>0</v>
      </c>
      <c r="CX481">
        <v>0</v>
      </c>
      <c r="CY481">
        <v>0</v>
      </c>
      <c r="CZ481">
        <v>0</v>
      </c>
      <c r="DA481">
        <v>0</v>
      </c>
      <c r="DB481">
        <v>0</v>
      </c>
      <c r="DC481">
        <v>0</v>
      </c>
      <c r="DD481">
        <v>0</v>
      </c>
      <c r="DE481">
        <v>0</v>
      </c>
      <c r="DF481">
        <v>0</v>
      </c>
      <c r="DG481">
        <v>0</v>
      </c>
      <c r="DH481">
        <v>0</v>
      </c>
      <c r="DI481">
        <v>0</v>
      </c>
      <c r="DJ481">
        <v>0</v>
      </c>
      <c r="DK481">
        <v>0</v>
      </c>
      <c r="DL481">
        <v>0</v>
      </c>
      <c r="DM481">
        <v>0</v>
      </c>
      <c r="DN481">
        <v>0</v>
      </c>
      <c r="DO481">
        <v>0</v>
      </c>
      <c r="DP481">
        <v>0</v>
      </c>
      <c r="DQ481">
        <v>0</v>
      </c>
      <c r="DR481">
        <v>0</v>
      </c>
      <c r="DS481">
        <v>0</v>
      </c>
      <c r="DT481">
        <v>0</v>
      </c>
      <c r="DU481">
        <v>0</v>
      </c>
      <c r="DV481">
        <v>0</v>
      </c>
      <c r="DW481">
        <v>0</v>
      </c>
      <c r="DX481">
        <v>0</v>
      </c>
      <c r="DY481">
        <v>0</v>
      </c>
      <c r="DZ481">
        <v>0</v>
      </c>
      <c r="EA481">
        <v>0</v>
      </c>
      <c r="EB481">
        <v>0</v>
      </c>
      <c r="EC481">
        <v>0</v>
      </c>
      <c r="ED481">
        <v>0</v>
      </c>
      <c r="EE481">
        <v>0</v>
      </c>
      <c r="EF481">
        <v>0</v>
      </c>
      <c r="EG481">
        <v>0</v>
      </c>
      <c r="EH481">
        <v>0</v>
      </c>
      <c r="EI481">
        <v>0</v>
      </c>
      <c r="EJ481">
        <v>0</v>
      </c>
      <c r="EK481">
        <v>0</v>
      </c>
      <c r="EL481">
        <v>0</v>
      </c>
      <c r="EM481">
        <v>0</v>
      </c>
      <c r="EN481">
        <v>0</v>
      </c>
      <c r="EO481">
        <v>0</v>
      </c>
      <c r="EP481">
        <v>0</v>
      </c>
      <c r="EQ481">
        <v>0</v>
      </c>
      <c r="ER481">
        <v>0</v>
      </c>
      <c r="ES481">
        <v>0</v>
      </c>
      <c r="ET481">
        <v>0</v>
      </c>
      <c r="EU481">
        <v>0</v>
      </c>
      <c r="EV481">
        <v>0</v>
      </c>
      <c r="EW481">
        <v>0</v>
      </c>
      <c r="EX481">
        <v>0</v>
      </c>
      <c r="EY481">
        <v>0</v>
      </c>
      <c r="EZ481">
        <v>0</v>
      </c>
      <c r="FA481">
        <v>0</v>
      </c>
      <c r="FB481">
        <v>0</v>
      </c>
      <c r="FC481">
        <v>0</v>
      </c>
      <c r="FD481">
        <v>0</v>
      </c>
      <c r="FE481">
        <v>0</v>
      </c>
      <c r="FF481">
        <v>0</v>
      </c>
      <c r="FG481">
        <v>0</v>
      </c>
      <c r="FH481">
        <v>0</v>
      </c>
      <c r="FI481">
        <v>0</v>
      </c>
      <c r="FJ481">
        <v>0</v>
      </c>
      <c r="FK481">
        <v>0</v>
      </c>
      <c r="FL481">
        <v>0</v>
      </c>
      <c r="FM481">
        <v>0</v>
      </c>
      <c r="FN481">
        <v>0</v>
      </c>
      <c r="FO481">
        <v>0</v>
      </c>
      <c r="FP481">
        <v>0</v>
      </c>
      <c r="FQ481">
        <v>0</v>
      </c>
      <c r="FR481">
        <v>0</v>
      </c>
      <c r="FS481">
        <v>0</v>
      </c>
    </row>
    <row r="482" spans="1:175" x14ac:dyDescent="0.2">
      <c r="A482" t="s">
        <v>197</v>
      </c>
      <c r="B482" t="s">
        <v>1</v>
      </c>
      <c r="C482">
        <v>42167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0</v>
      </c>
      <c r="AW482">
        <v>0</v>
      </c>
      <c r="AX482">
        <v>0</v>
      </c>
      <c r="AY482">
        <v>0</v>
      </c>
      <c r="AZ482">
        <v>0</v>
      </c>
      <c r="BA482">
        <v>0</v>
      </c>
      <c r="BB482">
        <v>0</v>
      </c>
      <c r="BC482">
        <v>0</v>
      </c>
      <c r="BD482">
        <v>0</v>
      </c>
      <c r="BE482">
        <v>0</v>
      </c>
      <c r="BF482">
        <v>0</v>
      </c>
      <c r="BG482">
        <v>0</v>
      </c>
      <c r="BH482">
        <v>0</v>
      </c>
      <c r="BI482">
        <v>0</v>
      </c>
      <c r="BJ482">
        <v>0</v>
      </c>
      <c r="BK482">
        <v>0</v>
      </c>
      <c r="BL482">
        <v>0</v>
      </c>
      <c r="BM482">
        <v>0</v>
      </c>
      <c r="BN482">
        <v>0</v>
      </c>
      <c r="BO482">
        <v>0</v>
      </c>
      <c r="BP482">
        <v>0</v>
      </c>
      <c r="BQ482">
        <v>0</v>
      </c>
      <c r="BR482">
        <v>0</v>
      </c>
      <c r="BS482">
        <v>0</v>
      </c>
      <c r="BT482">
        <v>0</v>
      </c>
      <c r="BU482">
        <v>0</v>
      </c>
      <c r="BV482">
        <v>0</v>
      </c>
      <c r="BW482">
        <v>0</v>
      </c>
      <c r="BX482">
        <v>0</v>
      </c>
      <c r="BY482">
        <v>0</v>
      </c>
      <c r="BZ482">
        <v>0</v>
      </c>
      <c r="CA482">
        <v>0</v>
      </c>
      <c r="CB482">
        <v>0</v>
      </c>
      <c r="CC482">
        <v>0</v>
      </c>
      <c r="CD482">
        <v>0</v>
      </c>
      <c r="CE482">
        <v>0</v>
      </c>
      <c r="CF482">
        <v>0</v>
      </c>
      <c r="CG482">
        <v>0</v>
      </c>
      <c r="CH482">
        <v>0</v>
      </c>
      <c r="CI482">
        <v>0</v>
      </c>
      <c r="CJ482">
        <v>0</v>
      </c>
      <c r="CK482">
        <v>0</v>
      </c>
      <c r="CL482">
        <v>0</v>
      </c>
      <c r="CM482">
        <v>0</v>
      </c>
      <c r="CN482">
        <v>0</v>
      </c>
      <c r="CO482">
        <v>0</v>
      </c>
      <c r="CP482">
        <v>0</v>
      </c>
      <c r="CQ482">
        <v>0</v>
      </c>
      <c r="CR482">
        <v>0</v>
      </c>
      <c r="CS482">
        <v>0</v>
      </c>
      <c r="CT482">
        <v>0</v>
      </c>
      <c r="CU482">
        <v>0</v>
      </c>
      <c r="CV482">
        <v>0</v>
      </c>
      <c r="CW482">
        <v>0</v>
      </c>
      <c r="CX482">
        <v>0</v>
      </c>
      <c r="CY482">
        <v>0</v>
      </c>
      <c r="CZ482">
        <v>0</v>
      </c>
      <c r="DA482">
        <v>0</v>
      </c>
      <c r="DB482">
        <v>0</v>
      </c>
      <c r="DC482">
        <v>0</v>
      </c>
      <c r="DD482">
        <v>0</v>
      </c>
      <c r="DE482">
        <v>0</v>
      </c>
      <c r="DF482">
        <v>0</v>
      </c>
      <c r="DG482">
        <v>0</v>
      </c>
      <c r="DH482">
        <v>0</v>
      </c>
      <c r="DI482">
        <v>0</v>
      </c>
      <c r="DJ482">
        <v>0</v>
      </c>
      <c r="DK482">
        <v>0</v>
      </c>
      <c r="DL482">
        <v>0</v>
      </c>
      <c r="DM482">
        <v>0</v>
      </c>
      <c r="DN482">
        <v>0</v>
      </c>
      <c r="DO482">
        <v>0</v>
      </c>
      <c r="DP482">
        <v>0</v>
      </c>
      <c r="DQ482">
        <v>0</v>
      </c>
      <c r="DR482">
        <v>0</v>
      </c>
      <c r="DS482">
        <v>0</v>
      </c>
      <c r="DT482">
        <v>0</v>
      </c>
      <c r="DU482">
        <v>0</v>
      </c>
      <c r="DV482">
        <v>0</v>
      </c>
      <c r="DW482">
        <v>0</v>
      </c>
      <c r="DX482">
        <v>0</v>
      </c>
      <c r="DY482">
        <v>0</v>
      </c>
      <c r="DZ482">
        <v>0</v>
      </c>
      <c r="EA482">
        <v>0</v>
      </c>
      <c r="EB482">
        <v>0</v>
      </c>
      <c r="EC482">
        <v>0</v>
      </c>
      <c r="ED482">
        <v>0</v>
      </c>
      <c r="EE482">
        <v>0</v>
      </c>
      <c r="EF482">
        <v>0</v>
      </c>
      <c r="EG482">
        <v>0</v>
      </c>
      <c r="EH482">
        <v>0</v>
      </c>
      <c r="EI482">
        <v>0</v>
      </c>
      <c r="EJ482">
        <v>0</v>
      </c>
      <c r="EK482">
        <v>0</v>
      </c>
      <c r="EL482">
        <v>0</v>
      </c>
      <c r="EM482">
        <v>0</v>
      </c>
      <c r="EN482">
        <v>0</v>
      </c>
      <c r="EO482">
        <v>0</v>
      </c>
      <c r="EP482">
        <v>0</v>
      </c>
      <c r="EQ482">
        <v>0</v>
      </c>
      <c r="ER482">
        <v>0</v>
      </c>
      <c r="ES482">
        <v>0</v>
      </c>
      <c r="ET482">
        <v>0</v>
      </c>
      <c r="EU482">
        <v>0</v>
      </c>
      <c r="EV482">
        <v>0</v>
      </c>
      <c r="EW482">
        <v>0</v>
      </c>
      <c r="EX482">
        <v>0</v>
      </c>
      <c r="EY482">
        <v>0</v>
      </c>
      <c r="EZ482">
        <v>0</v>
      </c>
      <c r="FA482">
        <v>0</v>
      </c>
      <c r="FB482">
        <v>0</v>
      </c>
      <c r="FC482">
        <v>0</v>
      </c>
      <c r="FD482">
        <v>0</v>
      </c>
      <c r="FE482">
        <v>0</v>
      </c>
      <c r="FF482">
        <v>0</v>
      </c>
      <c r="FG482">
        <v>0</v>
      </c>
      <c r="FH482">
        <v>0</v>
      </c>
      <c r="FI482">
        <v>0</v>
      </c>
      <c r="FJ482">
        <v>0</v>
      </c>
      <c r="FK482">
        <v>0</v>
      </c>
      <c r="FL482">
        <v>0</v>
      </c>
      <c r="FM482">
        <v>0</v>
      </c>
      <c r="FN482">
        <v>0</v>
      </c>
      <c r="FO482">
        <v>0</v>
      </c>
      <c r="FP482">
        <v>0</v>
      </c>
      <c r="FQ482">
        <v>0</v>
      </c>
      <c r="FR482">
        <v>0</v>
      </c>
      <c r="FS482">
        <v>0</v>
      </c>
    </row>
    <row r="483" spans="1:175" x14ac:dyDescent="0.2">
      <c r="A483" t="s">
        <v>197</v>
      </c>
      <c r="B483" t="s">
        <v>1</v>
      </c>
      <c r="C483">
        <v>42180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0</v>
      </c>
      <c r="AJ483">
        <v>0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0</v>
      </c>
      <c r="AS483">
        <v>0</v>
      </c>
      <c r="AT483">
        <v>0</v>
      </c>
      <c r="AU483">
        <v>0</v>
      </c>
      <c r="AV483">
        <v>0</v>
      </c>
      <c r="AW483">
        <v>0</v>
      </c>
      <c r="AX483">
        <v>0</v>
      </c>
      <c r="AY483">
        <v>0</v>
      </c>
      <c r="AZ483">
        <v>0</v>
      </c>
      <c r="BA483">
        <v>0</v>
      </c>
      <c r="BB483">
        <v>0</v>
      </c>
      <c r="BC483">
        <v>0</v>
      </c>
      <c r="BD483">
        <v>0</v>
      </c>
      <c r="BE483">
        <v>0</v>
      </c>
      <c r="BF483">
        <v>0</v>
      </c>
      <c r="BG483">
        <v>0</v>
      </c>
      <c r="BH483">
        <v>0</v>
      </c>
      <c r="BI483">
        <v>0</v>
      </c>
      <c r="BJ483">
        <v>0</v>
      </c>
      <c r="BK483">
        <v>0</v>
      </c>
      <c r="BL483">
        <v>0</v>
      </c>
      <c r="BM483">
        <v>0</v>
      </c>
      <c r="BN483">
        <v>0</v>
      </c>
      <c r="BO483">
        <v>0</v>
      </c>
      <c r="BP483">
        <v>0</v>
      </c>
      <c r="BQ483">
        <v>0</v>
      </c>
      <c r="BR483">
        <v>0</v>
      </c>
      <c r="BS483">
        <v>0</v>
      </c>
      <c r="BT483">
        <v>0</v>
      </c>
      <c r="BU483">
        <v>0</v>
      </c>
      <c r="BV483">
        <v>0</v>
      </c>
      <c r="BW483">
        <v>0</v>
      </c>
      <c r="BX483">
        <v>0</v>
      </c>
      <c r="BY483">
        <v>0</v>
      </c>
      <c r="BZ483">
        <v>0</v>
      </c>
      <c r="CA483">
        <v>0</v>
      </c>
      <c r="CB483">
        <v>0</v>
      </c>
      <c r="CC483">
        <v>0</v>
      </c>
      <c r="CD483">
        <v>0</v>
      </c>
      <c r="CE483">
        <v>0</v>
      </c>
      <c r="CF483">
        <v>0</v>
      </c>
      <c r="CG483">
        <v>0</v>
      </c>
      <c r="CH483">
        <v>0</v>
      </c>
      <c r="CI483">
        <v>0</v>
      </c>
      <c r="CJ483">
        <v>0</v>
      </c>
      <c r="CK483">
        <v>0</v>
      </c>
      <c r="CL483">
        <v>0</v>
      </c>
      <c r="CM483">
        <v>0</v>
      </c>
      <c r="CN483">
        <v>0</v>
      </c>
      <c r="CO483">
        <v>0</v>
      </c>
      <c r="CP483">
        <v>0</v>
      </c>
      <c r="CQ483">
        <v>0</v>
      </c>
      <c r="CR483">
        <v>0</v>
      </c>
      <c r="CS483">
        <v>0</v>
      </c>
      <c r="CT483">
        <v>0</v>
      </c>
      <c r="CU483">
        <v>0</v>
      </c>
      <c r="CV483">
        <v>0</v>
      </c>
      <c r="CW483">
        <v>0</v>
      </c>
      <c r="CX483">
        <v>0</v>
      </c>
      <c r="CY483">
        <v>0</v>
      </c>
      <c r="CZ483">
        <v>0</v>
      </c>
      <c r="DA483">
        <v>0</v>
      </c>
      <c r="DB483">
        <v>0</v>
      </c>
      <c r="DC483">
        <v>0</v>
      </c>
      <c r="DD483">
        <v>0</v>
      </c>
      <c r="DE483">
        <v>0</v>
      </c>
      <c r="DF483">
        <v>0</v>
      </c>
      <c r="DG483">
        <v>0</v>
      </c>
      <c r="DH483">
        <v>0</v>
      </c>
      <c r="DI483">
        <v>0</v>
      </c>
      <c r="DJ483">
        <v>0</v>
      </c>
      <c r="DK483">
        <v>0</v>
      </c>
      <c r="DL483">
        <v>0</v>
      </c>
      <c r="DM483">
        <v>0</v>
      </c>
      <c r="DN483">
        <v>0</v>
      </c>
      <c r="DO483">
        <v>0</v>
      </c>
      <c r="DP483">
        <v>0</v>
      </c>
      <c r="DQ483">
        <v>0</v>
      </c>
      <c r="DR483">
        <v>0</v>
      </c>
      <c r="DS483">
        <v>0</v>
      </c>
      <c r="DT483">
        <v>0</v>
      </c>
      <c r="DU483">
        <v>0</v>
      </c>
      <c r="DV483">
        <v>0</v>
      </c>
      <c r="DW483">
        <v>0</v>
      </c>
      <c r="DX483">
        <v>0</v>
      </c>
      <c r="DY483">
        <v>0</v>
      </c>
      <c r="DZ483">
        <v>0</v>
      </c>
      <c r="EA483">
        <v>0</v>
      </c>
      <c r="EB483">
        <v>0</v>
      </c>
      <c r="EC483">
        <v>0</v>
      </c>
      <c r="ED483">
        <v>0</v>
      </c>
      <c r="EE483">
        <v>0</v>
      </c>
      <c r="EF483">
        <v>0</v>
      </c>
      <c r="EG483">
        <v>0</v>
      </c>
      <c r="EH483">
        <v>0</v>
      </c>
      <c r="EI483">
        <v>0</v>
      </c>
      <c r="EJ483">
        <v>0</v>
      </c>
      <c r="EK483">
        <v>0</v>
      </c>
      <c r="EL483">
        <v>0</v>
      </c>
      <c r="EM483">
        <v>0</v>
      </c>
      <c r="EN483">
        <v>0</v>
      </c>
      <c r="EO483">
        <v>0</v>
      </c>
      <c r="EP483">
        <v>0</v>
      </c>
      <c r="EQ483">
        <v>0</v>
      </c>
      <c r="ER483">
        <v>0</v>
      </c>
      <c r="ES483">
        <v>0</v>
      </c>
      <c r="ET483">
        <v>0</v>
      </c>
      <c r="EU483">
        <v>0</v>
      </c>
      <c r="EV483">
        <v>0</v>
      </c>
      <c r="EW483">
        <v>0</v>
      </c>
      <c r="EX483">
        <v>0</v>
      </c>
      <c r="EY483">
        <v>0</v>
      </c>
      <c r="EZ483">
        <v>0</v>
      </c>
      <c r="FA483">
        <v>0</v>
      </c>
      <c r="FB483">
        <v>0</v>
      </c>
      <c r="FC483">
        <v>0</v>
      </c>
      <c r="FD483">
        <v>0</v>
      </c>
      <c r="FE483">
        <v>0</v>
      </c>
      <c r="FF483">
        <v>0</v>
      </c>
      <c r="FG483">
        <v>0</v>
      </c>
      <c r="FH483">
        <v>0</v>
      </c>
      <c r="FI483">
        <v>0</v>
      </c>
      <c r="FJ483">
        <v>0</v>
      </c>
      <c r="FK483">
        <v>0</v>
      </c>
      <c r="FL483">
        <v>0</v>
      </c>
      <c r="FM483">
        <v>0</v>
      </c>
      <c r="FN483">
        <v>0</v>
      </c>
      <c r="FO483">
        <v>0</v>
      </c>
      <c r="FP483">
        <v>0</v>
      </c>
      <c r="FQ483">
        <v>0</v>
      </c>
      <c r="FR483">
        <v>0</v>
      </c>
      <c r="FS483">
        <v>0</v>
      </c>
    </row>
    <row r="484" spans="1:175" x14ac:dyDescent="0.2">
      <c r="A484" t="s">
        <v>197</v>
      </c>
      <c r="B484" t="s">
        <v>1</v>
      </c>
      <c r="C484">
        <v>42181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  <c r="AS484">
        <v>0</v>
      </c>
      <c r="AT484">
        <v>0</v>
      </c>
      <c r="AU484">
        <v>0</v>
      </c>
      <c r="AV484">
        <v>0</v>
      </c>
      <c r="AW484">
        <v>0</v>
      </c>
      <c r="AX484">
        <v>0</v>
      </c>
      <c r="AY484">
        <v>0</v>
      </c>
      <c r="AZ484">
        <v>0</v>
      </c>
      <c r="BA484">
        <v>0</v>
      </c>
      <c r="BB484">
        <v>0</v>
      </c>
      <c r="BC484">
        <v>0</v>
      </c>
      <c r="BD484">
        <v>0</v>
      </c>
      <c r="BE484">
        <v>0</v>
      </c>
      <c r="BF484">
        <v>0</v>
      </c>
      <c r="BG484">
        <v>0</v>
      </c>
      <c r="BH484">
        <v>0</v>
      </c>
      <c r="BI484">
        <v>0</v>
      </c>
      <c r="BJ484">
        <v>0</v>
      </c>
      <c r="BK484">
        <v>0</v>
      </c>
      <c r="BL484">
        <v>0</v>
      </c>
      <c r="BM484">
        <v>0</v>
      </c>
      <c r="BN484">
        <v>0</v>
      </c>
      <c r="BO484">
        <v>0</v>
      </c>
      <c r="BP484">
        <v>0</v>
      </c>
      <c r="BQ484">
        <v>0</v>
      </c>
      <c r="BR484">
        <v>0</v>
      </c>
      <c r="BS484">
        <v>0</v>
      </c>
      <c r="BT484">
        <v>0</v>
      </c>
      <c r="BU484">
        <v>0</v>
      </c>
      <c r="BV484">
        <v>0</v>
      </c>
      <c r="BW484">
        <v>0</v>
      </c>
      <c r="BX484">
        <v>0</v>
      </c>
      <c r="BY484">
        <v>0</v>
      </c>
      <c r="BZ484">
        <v>0</v>
      </c>
      <c r="CA484">
        <v>0</v>
      </c>
      <c r="CB484">
        <v>0</v>
      </c>
      <c r="CC484">
        <v>0</v>
      </c>
      <c r="CD484">
        <v>0</v>
      </c>
      <c r="CE484">
        <v>0</v>
      </c>
      <c r="CF484">
        <v>0</v>
      </c>
      <c r="CG484">
        <v>0</v>
      </c>
      <c r="CH484">
        <v>0</v>
      </c>
      <c r="CI484">
        <v>0</v>
      </c>
      <c r="CJ484">
        <v>0</v>
      </c>
      <c r="CK484">
        <v>0</v>
      </c>
      <c r="CL484">
        <v>0</v>
      </c>
      <c r="CM484">
        <v>0</v>
      </c>
      <c r="CN484">
        <v>0</v>
      </c>
      <c r="CO484">
        <v>0</v>
      </c>
      <c r="CP484">
        <v>0</v>
      </c>
      <c r="CQ484">
        <v>0</v>
      </c>
      <c r="CR484">
        <v>0</v>
      </c>
      <c r="CS484">
        <v>0</v>
      </c>
      <c r="CT484">
        <v>0</v>
      </c>
      <c r="CU484">
        <v>0</v>
      </c>
      <c r="CV484">
        <v>0</v>
      </c>
      <c r="CW484">
        <v>0</v>
      </c>
      <c r="CX484">
        <v>0</v>
      </c>
      <c r="CY484">
        <v>0</v>
      </c>
      <c r="CZ484">
        <v>0</v>
      </c>
      <c r="DA484">
        <v>0</v>
      </c>
      <c r="DB484">
        <v>0</v>
      </c>
      <c r="DC484">
        <v>0</v>
      </c>
      <c r="DD484">
        <v>0</v>
      </c>
      <c r="DE484">
        <v>0</v>
      </c>
      <c r="DF484">
        <v>0</v>
      </c>
      <c r="DG484">
        <v>0</v>
      </c>
      <c r="DH484">
        <v>0</v>
      </c>
      <c r="DI484">
        <v>0</v>
      </c>
      <c r="DJ484">
        <v>0</v>
      </c>
      <c r="DK484">
        <v>0</v>
      </c>
      <c r="DL484">
        <v>0</v>
      </c>
      <c r="DM484">
        <v>0</v>
      </c>
      <c r="DN484">
        <v>0</v>
      </c>
      <c r="DO484">
        <v>0</v>
      </c>
      <c r="DP484">
        <v>0</v>
      </c>
      <c r="DQ484">
        <v>0</v>
      </c>
      <c r="DR484">
        <v>0</v>
      </c>
      <c r="DS484">
        <v>0</v>
      </c>
      <c r="DT484">
        <v>0</v>
      </c>
      <c r="DU484">
        <v>0</v>
      </c>
      <c r="DV484">
        <v>0</v>
      </c>
      <c r="DW484">
        <v>0</v>
      </c>
      <c r="DX484">
        <v>0</v>
      </c>
      <c r="DY484">
        <v>0</v>
      </c>
      <c r="DZ484">
        <v>0</v>
      </c>
      <c r="EA484">
        <v>0</v>
      </c>
      <c r="EB484">
        <v>0</v>
      </c>
      <c r="EC484">
        <v>0</v>
      </c>
      <c r="ED484">
        <v>0</v>
      </c>
      <c r="EE484">
        <v>0</v>
      </c>
      <c r="EF484">
        <v>0</v>
      </c>
      <c r="EG484">
        <v>0</v>
      </c>
      <c r="EH484">
        <v>0</v>
      </c>
      <c r="EI484">
        <v>0</v>
      </c>
      <c r="EJ484">
        <v>0</v>
      </c>
      <c r="EK484">
        <v>0</v>
      </c>
      <c r="EL484">
        <v>0</v>
      </c>
      <c r="EM484">
        <v>0</v>
      </c>
      <c r="EN484">
        <v>0</v>
      </c>
      <c r="EO484">
        <v>0</v>
      </c>
      <c r="EP484">
        <v>0</v>
      </c>
      <c r="EQ484">
        <v>0</v>
      </c>
      <c r="ER484">
        <v>0</v>
      </c>
      <c r="ES484">
        <v>0</v>
      </c>
      <c r="ET484">
        <v>0</v>
      </c>
      <c r="EU484">
        <v>0</v>
      </c>
      <c r="EV484">
        <v>0</v>
      </c>
      <c r="EW484">
        <v>0</v>
      </c>
      <c r="EX484">
        <v>0</v>
      </c>
      <c r="EY484">
        <v>0</v>
      </c>
      <c r="EZ484">
        <v>0</v>
      </c>
      <c r="FA484">
        <v>0</v>
      </c>
      <c r="FB484">
        <v>0</v>
      </c>
      <c r="FC484">
        <v>0</v>
      </c>
      <c r="FD484">
        <v>0</v>
      </c>
      <c r="FE484">
        <v>0</v>
      </c>
      <c r="FF484">
        <v>0</v>
      </c>
      <c r="FG484">
        <v>0</v>
      </c>
      <c r="FH484">
        <v>0</v>
      </c>
      <c r="FI484">
        <v>0</v>
      </c>
      <c r="FJ484">
        <v>0</v>
      </c>
      <c r="FK484">
        <v>0</v>
      </c>
      <c r="FL484">
        <v>0</v>
      </c>
      <c r="FM484">
        <v>0</v>
      </c>
      <c r="FN484">
        <v>0</v>
      </c>
      <c r="FO484">
        <v>0</v>
      </c>
      <c r="FP484">
        <v>0</v>
      </c>
      <c r="FQ484">
        <v>0</v>
      </c>
      <c r="FR484">
        <v>0</v>
      </c>
      <c r="FS484">
        <v>0</v>
      </c>
    </row>
    <row r="485" spans="1:175" x14ac:dyDescent="0.2">
      <c r="A485" t="s">
        <v>197</v>
      </c>
      <c r="B485" t="s">
        <v>1</v>
      </c>
      <c r="C485">
        <v>42185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0</v>
      </c>
      <c r="AS485">
        <v>0</v>
      </c>
      <c r="AT485">
        <v>0</v>
      </c>
      <c r="AU485">
        <v>0</v>
      </c>
      <c r="AV485">
        <v>0</v>
      </c>
      <c r="AW485">
        <v>0</v>
      </c>
      <c r="AX485">
        <v>0</v>
      </c>
      <c r="AY485">
        <v>0</v>
      </c>
      <c r="AZ485">
        <v>0</v>
      </c>
      <c r="BA485">
        <v>0</v>
      </c>
      <c r="BB485">
        <v>0</v>
      </c>
      <c r="BC485">
        <v>0</v>
      </c>
      <c r="BD485">
        <v>0</v>
      </c>
      <c r="BE485">
        <v>0</v>
      </c>
      <c r="BF485">
        <v>0</v>
      </c>
      <c r="BG485">
        <v>0</v>
      </c>
      <c r="BH485">
        <v>0</v>
      </c>
      <c r="BI485">
        <v>0</v>
      </c>
      <c r="BJ485">
        <v>0</v>
      </c>
      <c r="BK485">
        <v>0</v>
      </c>
      <c r="BL485">
        <v>0</v>
      </c>
      <c r="BM485">
        <v>0</v>
      </c>
      <c r="BN485">
        <v>0</v>
      </c>
      <c r="BO485">
        <v>0</v>
      </c>
      <c r="BP485">
        <v>0</v>
      </c>
      <c r="BQ485">
        <v>0</v>
      </c>
      <c r="BR485">
        <v>0</v>
      </c>
      <c r="BS485">
        <v>0</v>
      </c>
      <c r="BT485">
        <v>0</v>
      </c>
      <c r="BU485">
        <v>0</v>
      </c>
      <c r="BV485">
        <v>0</v>
      </c>
      <c r="BW485">
        <v>0</v>
      </c>
      <c r="BX485">
        <v>0</v>
      </c>
      <c r="BY485">
        <v>0</v>
      </c>
      <c r="BZ485">
        <v>0</v>
      </c>
      <c r="CA485">
        <v>0</v>
      </c>
      <c r="CB485">
        <v>0</v>
      </c>
      <c r="CC485">
        <v>0</v>
      </c>
      <c r="CD485">
        <v>0</v>
      </c>
      <c r="CE485">
        <v>0</v>
      </c>
      <c r="CF485">
        <v>0</v>
      </c>
      <c r="CG485">
        <v>0</v>
      </c>
      <c r="CH485">
        <v>0</v>
      </c>
      <c r="CI485">
        <v>0</v>
      </c>
      <c r="CJ485">
        <v>0</v>
      </c>
      <c r="CK485">
        <v>0</v>
      </c>
      <c r="CL485">
        <v>0</v>
      </c>
      <c r="CM485">
        <v>0</v>
      </c>
      <c r="CN485">
        <v>0</v>
      </c>
      <c r="CO485">
        <v>0</v>
      </c>
      <c r="CP485">
        <v>0</v>
      </c>
      <c r="CQ485">
        <v>0</v>
      </c>
      <c r="CR485">
        <v>0</v>
      </c>
      <c r="CS485">
        <v>0</v>
      </c>
      <c r="CT485">
        <v>0</v>
      </c>
      <c r="CU485">
        <v>0</v>
      </c>
      <c r="CV485">
        <v>0</v>
      </c>
      <c r="CW485">
        <v>0</v>
      </c>
      <c r="CX485">
        <v>0</v>
      </c>
      <c r="CY485">
        <v>0</v>
      </c>
      <c r="CZ485">
        <v>0</v>
      </c>
      <c r="DA485">
        <v>0</v>
      </c>
      <c r="DB485">
        <v>0</v>
      </c>
      <c r="DC485">
        <v>0</v>
      </c>
      <c r="DD485">
        <v>0</v>
      </c>
      <c r="DE485">
        <v>0</v>
      </c>
      <c r="DF485">
        <v>0</v>
      </c>
      <c r="DG485">
        <v>0</v>
      </c>
      <c r="DH485">
        <v>0</v>
      </c>
      <c r="DI485">
        <v>0</v>
      </c>
      <c r="DJ485">
        <v>0</v>
      </c>
      <c r="DK485">
        <v>0</v>
      </c>
      <c r="DL485">
        <v>0</v>
      </c>
      <c r="DM485">
        <v>0</v>
      </c>
      <c r="DN485">
        <v>0</v>
      </c>
      <c r="DO485">
        <v>0</v>
      </c>
      <c r="DP485">
        <v>0</v>
      </c>
      <c r="DQ485">
        <v>0</v>
      </c>
      <c r="DR485">
        <v>0</v>
      </c>
      <c r="DS485">
        <v>0</v>
      </c>
      <c r="DT485">
        <v>0</v>
      </c>
      <c r="DU485">
        <v>0</v>
      </c>
      <c r="DV485">
        <v>0</v>
      </c>
      <c r="DW485">
        <v>0</v>
      </c>
      <c r="DX485">
        <v>0</v>
      </c>
      <c r="DY485">
        <v>0</v>
      </c>
      <c r="DZ485">
        <v>0</v>
      </c>
      <c r="EA485">
        <v>0</v>
      </c>
      <c r="EB485">
        <v>0</v>
      </c>
      <c r="EC485">
        <v>0</v>
      </c>
      <c r="ED485">
        <v>0</v>
      </c>
      <c r="EE485">
        <v>0</v>
      </c>
      <c r="EF485">
        <v>0</v>
      </c>
      <c r="EG485">
        <v>0</v>
      </c>
      <c r="EH485">
        <v>0</v>
      </c>
      <c r="EI485">
        <v>0</v>
      </c>
      <c r="EJ485">
        <v>0</v>
      </c>
      <c r="EK485">
        <v>0</v>
      </c>
      <c r="EL485">
        <v>0</v>
      </c>
      <c r="EM485">
        <v>0</v>
      </c>
      <c r="EN485">
        <v>0</v>
      </c>
      <c r="EO485">
        <v>0</v>
      </c>
      <c r="EP485">
        <v>0</v>
      </c>
      <c r="EQ485">
        <v>0</v>
      </c>
      <c r="ER485">
        <v>0</v>
      </c>
      <c r="ES485">
        <v>0</v>
      </c>
      <c r="ET485">
        <v>0</v>
      </c>
      <c r="EU485">
        <v>0</v>
      </c>
      <c r="EV485">
        <v>0</v>
      </c>
      <c r="EW485">
        <v>0</v>
      </c>
      <c r="EX485">
        <v>0</v>
      </c>
      <c r="EY485">
        <v>0</v>
      </c>
      <c r="EZ485">
        <v>0</v>
      </c>
      <c r="FA485">
        <v>0</v>
      </c>
      <c r="FB485">
        <v>0</v>
      </c>
      <c r="FC485">
        <v>0</v>
      </c>
      <c r="FD485">
        <v>0</v>
      </c>
      <c r="FE485">
        <v>0</v>
      </c>
      <c r="FF485">
        <v>0</v>
      </c>
      <c r="FG485">
        <v>0</v>
      </c>
      <c r="FH485">
        <v>0</v>
      </c>
      <c r="FI485">
        <v>0</v>
      </c>
      <c r="FJ485">
        <v>0</v>
      </c>
      <c r="FK485">
        <v>0</v>
      </c>
      <c r="FL485">
        <v>0</v>
      </c>
      <c r="FM485">
        <v>0</v>
      </c>
      <c r="FN485">
        <v>0</v>
      </c>
      <c r="FO485">
        <v>0</v>
      </c>
      <c r="FP485">
        <v>0</v>
      </c>
      <c r="FQ485">
        <v>0</v>
      </c>
      <c r="FR485">
        <v>0</v>
      </c>
      <c r="FS485">
        <v>0</v>
      </c>
    </row>
    <row r="486" spans="1:175" x14ac:dyDescent="0.2">
      <c r="A486" t="s">
        <v>197</v>
      </c>
      <c r="B486" t="s">
        <v>1</v>
      </c>
      <c r="C486">
        <v>42186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0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0</v>
      </c>
      <c r="AS486">
        <v>0</v>
      </c>
      <c r="AT486">
        <v>0</v>
      </c>
      <c r="AU486">
        <v>0</v>
      </c>
      <c r="AV486">
        <v>0</v>
      </c>
      <c r="AW486">
        <v>0</v>
      </c>
      <c r="AX486">
        <v>0</v>
      </c>
      <c r="AY486">
        <v>0</v>
      </c>
      <c r="AZ486">
        <v>0</v>
      </c>
      <c r="BA486">
        <v>0</v>
      </c>
      <c r="BB486">
        <v>0</v>
      </c>
      <c r="BC486">
        <v>0</v>
      </c>
      <c r="BD486">
        <v>0</v>
      </c>
      <c r="BE486">
        <v>0</v>
      </c>
      <c r="BF486">
        <v>0</v>
      </c>
      <c r="BG486">
        <v>0</v>
      </c>
      <c r="BH486">
        <v>0</v>
      </c>
      <c r="BI486">
        <v>0</v>
      </c>
      <c r="BJ486">
        <v>0</v>
      </c>
      <c r="BK486">
        <v>0</v>
      </c>
      <c r="BL486">
        <v>0</v>
      </c>
      <c r="BM486">
        <v>0</v>
      </c>
      <c r="BN486">
        <v>0</v>
      </c>
      <c r="BO486">
        <v>0</v>
      </c>
      <c r="BP486">
        <v>0</v>
      </c>
      <c r="BQ486">
        <v>0</v>
      </c>
      <c r="BR486">
        <v>0</v>
      </c>
      <c r="BS486">
        <v>0</v>
      </c>
      <c r="BT486">
        <v>0</v>
      </c>
      <c r="BU486">
        <v>0</v>
      </c>
      <c r="BV486">
        <v>0</v>
      </c>
      <c r="BW486">
        <v>0</v>
      </c>
      <c r="BX486">
        <v>0</v>
      </c>
      <c r="BY486">
        <v>0</v>
      </c>
      <c r="BZ486">
        <v>0</v>
      </c>
      <c r="CA486">
        <v>0</v>
      </c>
      <c r="CB486">
        <v>0</v>
      </c>
      <c r="CC486">
        <v>0</v>
      </c>
      <c r="CD486">
        <v>0</v>
      </c>
      <c r="CE486">
        <v>0</v>
      </c>
      <c r="CF486">
        <v>0</v>
      </c>
      <c r="CG486">
        <v>0</v>
      </c>
      <c r="CH486">
        <v>0</v>
      </c>
      <c r="CI486">
        <v>0</v>
      </c>
      <c r="CJ486">
        <v>0</v>
      </c>
      <c r="CK486">
        <v>0</v>
      </c>
      <c r="CL486">
        <v>0</v>
      </c>
      <c r="CM486">
        <v>0</v>
      </c>
      <c r="CN486">
        <v>0</v>
      </c>
      <c r="CO486">
        <v>0</v>
      </c>
      <c r="CP486">
        <v>0</v>
      </c>
      <c r="CQ486">
        <v>0</v>
      </c>
      <c r="CR486">
        <v>0</v>
      </c>
      <c r="CS486">
        <v>0</v>
      </c>
      <c r="CT486">
        <v>0</v>
      </c>
      <c r="CU486">
        <v>0</v>
      </c>
      <c r="CV486">
        <v>0</v>
      </c>
      <c r="CW486">
        <v>0</v>
      </c>
      <c r="CX486">
        <v>0</v>
      </c>
      <c r="CY486">
        <v>0</v>
      </c>
      <c r="CZ486">
        <v>0</v>
      </c>
      <c r="DA486">
        <v>0</v>
      </c>
      <c r="DB486">
        <v>0</v>
      </c>
      <c r="DC486">
        <v>0</v>
      </c>
      <c r="DD486">
        <v>0</v>
      </c>
      <c r="DE486">
        <v>0</v>
      </c>
      <c r="DF486">
        <v>0</v>
      </c>
      <c r="DG486">
        <v>0</v>
      </c>
      <c r="DH486">
        <v>0</v>
      </c>
      <c r="DI486">
        <v>0</v>
      </c>
      <c r="DJ486">
        <v>0</v>
      </c>
      <c r="DK486">
        <v>0</v>
      </c>
      <c r="DL486">
        <v>0</v>
      </c>
      <c r="DM486">
        <v>0</v>
      </c>
      <c r="DN486">
        <v>0</v>
      </c>
      <c r="DO486">
        <v>0</v>
      </c>
      <c r="DP486">
        <v>0</v>
      </c>
      <c r="DQ486">
        <v>0</v>
      </c>
      <c r="DR486">
        <v>0</v>
      </c>
      <c r="DS486">
        <v>0</v>
      </c>
      <c r="DT486">
        <v>0</v>
      </c>
      <c r="DU486">
        <v>0</v>
      </c>
      <c r="DV486">
        <v>0</v>
      </c>
      <c r="DW486">
        <v>0</v>
      </c>
      <c r="DX486">
        <v>0</v>
      </c>
      <c r="DY486">
        <v>0</v>
      </c>
      <c r="DZ486">
        <v>0</v>
      </c>
      <c r="EA486">
        <v>0</v>
      </c>
      <c r="EB486">
        <v>0</v>
      </c>
      <c r="EC486">
        <v>0</v>
      </c>
      <c r="ED486">
        <v>0</v>
      </c>
      <c r="EE486">
        <v>0</v>
      </c>
      <c r="EF486">
        <v>0</v>
      </c>
      <c r="EG486">
        <v>0</v>
      </c>
      <c r="EH486">
        <v>0</v>
      </c>
      <c r="EI486">
        <v>0</v>
      </c>
      <c r="EJ486">
        <v>0</v>
      </c>
      <c r="EK486">
        <v>0</v>
      </c>
      <c r="EL486">
        <v>0</v>
      </c>
      <c r="EM486">
        <v>0</v>
      </c>
      <c r="EN486">
        <v>0</v>
      </c>
      <c r="EO486">
        <v>0</v>
      </c>
      <c r="EP486">
        <v>0</v>
      </c>
      <c r="EQ486">
        <v>0</v>
      </c>
      <c r="ER486">
        <v>0</v>
      </c>
      <c r="ES486">
        <v>0</v>
      </c>
      <c r="ET486">
        <v>0</v>
      </c>
      <c r="EU486">
        <v>0</v>
      </c>
      <c r="EV486">
        <v>0</v>
      </c>
      <c r="EW486">
        <v>0</v>
      </c>
      <c r="EX486">
        <v>0</v>
      </c>
      <c r="EY486">
        <v>0</v>
      </c>
      <c r="EZ486">
        <v>0</v>
      </c>
      <c r="FA486">
        <v>0</v>
      </c>
      <c r="FB486">
        <v>0</v>
      </c>
      <c r="FC486">
        <v>0</v>
      </c>
      <c r="FD486">
        <v>0</v>
      </c>
      <c r="FE486">
        <v>0</v>
      </c>
      <c r="FF486">
        <v>0</v>
      </c>
      <c r="FG486">
        <v>0</v>
      </c>
      <c r="FH486">
        <v>0</v>
      </c>
      <c r="FI486">
        <v>0</v>
      </c>
      <c r="FJ486">
        <v>0</v>
      </c>
      <c r="FK486">
        <v>0</v>
      </c>
      <c r="FL486">
        <v>0</v>
      </c>
      <c r="FM486">
        <v>0</v>
      </c>
      <c r="FN486">
        <v>0</v>
      </c>
      <c r="FO486">
        <v>0</v>
      </c>
      <c r="FP486">
        <v>0</v>
      </c>
      <c r="FQ486">
        <v>0</v>
      </c>
      <c r="FR486">
        <v>0</v>
      </c>
      <c r="FS486">
        <v>0</v>
      </c>
    </row>
    <row r="487" spans="1:175" x14ac:dyDescent="0.2">
      <c r="A487" t="s">
        <v>197</v>
      </c>
      <c r="B487" t="s">
        <v>1</v>
      </c>
      <c r="C487">
        <v>42213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v>0</v>
      </c>
      <c r="AN487">
        <v>0</v>
      </c>
      <c r="AO487">
        <v>0</v>
      </c>
      <c r="AP487">
        <v>0</v>
      </c>
      <c r="AQ487">
        <v>0</v>
      </c>
      <c r="AR487">
        <v>0</v>
      </c>
      <c r="AS487">
        <v>0</v>
      </c>
      <c r="AT487">
        <v>0</v>
      </c>
      <c r="AU487">
        <v>0</v>
      </c>
      <c r="AV487">
        <v>0</v>
      </c>
      <c r="AW487">
        <v>0</v>
      </c>
      <c r="AX487">
        <v>0</v>
      </c>
      <c r="AY487">
        <v>0</v>
      </c>
      <c r="AZ487">
        <v>0</v>
      </c>
      <c r="BA487">
        <v>0</v>
      </c>
      <c r="BB487">
        <v>0</v>
      </c>
      <c r="BC487">
        <v>0</v>
      </c>
      <c r="BD487">
        <v>0</v>
      </c>
      <c r="BE487">
        <v>0</v>
      </c>
      <c r="BF487">
        <v>0</v>
      </c>
      <c r="BG487">
        <v>0</v>
      </c>
      <c r="BH487">
        <v>0</v>
      </c>
      <c r="BI487">
        <v>0</v>
      </c>
      <c r="BJ487">
        <v>0</v>
      </c>
      <c r="BK487">
        <v>0</v>
      </c>
      <c r="BL487">
        <v>0</v>
      </c>
      <c r="BM487">
        <v>0</v>
      </c>
      <c r="BN487">
        <v>0</v>
      </c>
      <c r="BO487">
        <v>0</v>
      </c>
      <c r="BP487">
        <v>0</v>
      </c>
      <c r="BQ487">
        <v>0</v>
      </c>
      <c r="BR487">
        <v>0</v>
      </c>
      <c r="BS487">
        <v>0</v>
      </c>
      <c r="BT487">
        <v>0</v>
      </c>
      <c r="BU487">
        <v>0</v>
      </c>
      <c r="BV487">
        <v>0</v>
      </c>
      <c r="BW487">
        <v>0</v>
      </c>
      <c r="BX487">
        <v>0</v>
      </c>
      <c r="BY487">
        <v>0</v>
      </c>
      <c r="BZ487">
        <v>0</v>
      </c>
      <c r="CA487">
        <v>0</v>
      </c>
      <c r="CB487">
        <v>0</v>
      </c>
      <c r="CC487">
        <v>0</v>
      </c>
      <c r="CD487">
        <v>0</v>
      </c>
      <c r="CE487">
        <v>0</v>
      </c>
      <c r="CF487">
        <v>0</v>
      </c>
      <c r="CG487">
        <v>0</v>
      </c>
      <c r="CH487">
        <v>0</v>
      </c>
      <c r="CI487">
        <v>0</v>
      </c>
      <c r="CJ487">
        <v>0</v>
      </c>
      <c r="CK487">
        <v>0</v>
      </c>
      <c r="CL487">
        <v>0</v>
      </c>
      <c r="CM487">
        <v>0</v>
      </c>
      <c r="CN487">
        <v>0</v>
      </c>
      <c r="CO487">
        <v>0</v>
      </c>
      <c r="CP487">
        <v>0</v>
      </c>
      <c r="CQ487">
        <v>0</v>
      </c>
      <c r="CR487">
        <v>0</v>
      </c>
      <c r="CS487">
        <v>0</v>
      </c>
      <c r="CT487">
        <v>0</v>
      </c>
      <c r="CU487">
        <v>0</v>
      </c>
      <c r="CV487">
        <v>0</v>
      </c>
      <c r="CW487">
        <v>0</v>
      </c>
      <c r="CX487">
        <v>0</v>
      </c>
      <c r="CY487">
        <v>0</v>
      </c>
      <c r="CZ487">
        <v>0</v>
      </c>
      <c r="DA487">
        <v>0</v>
      </c>
      <c r="DB487">
        <v>0</v>
      </c>
      <c r="DC487">
        <v>0</v>
      </c>
      <c r="DD487">
        <v>0</v>
      </c>
      <c r="DE487">
        <v>0</v>
      </c>
      <c r="DF487">
        <v>0</v>
      </c>
      <c r="DG487">
        <v>0</v>
      </c>
      <c r="DH487">
        <v>0</v>
      </c>
      <c r="DI487">
        <v>0</v>
      </c>
      <c r="DJ487">
        <v>0</v>
      </c>
      <c r="DK487">
        <v>0</v>
      </c>
      <c r="DL487">
        <v>0</v>
      </c>
      <c r="DM487">
        <v>0</v>
      </c>
      <c r="DN487">
        <v>0</v>
      </c>
      <c r="DO487">
        <v>0</v>
      </c>
      <c r="DP487">
        <v>0</v>
      </c>
      <c r="DQ487">
        <v>0</v>
      </c>
      <c r="DR487">
        <v>0</v>
      </c>
      <c r="DS487">
        <v>0</v>
      </c>
      <c r="DT487">
        <v>0</v>
      </c>
      <c r="DU487">
        <v>0</v>
      </c>
      <c r="DV487">
        <v>0</v>
      </c>
      <c r="DW487">
        <v>0</v>
      </c>
      <c r="DX487">
        <v>0</v>
      </c>
      <c r="DY487">
        <v>0</v>
      </c>
      <c r="DZ487">
        <v>0</v>
      </c>
      <c r="EA487">
        <v>0</v>
      </c>
      <c r="EB487">
        <v>0</v>
      </c>
      <c r="EC487">
        <v>0</v>
      </c>
      <c r="ED487">
        <v>0</v>
      </c>
      <c r="EE487">
        <v>0</v>
      </c>
      <c r="EF487">
        <v>0</v>
      </c>
      <c r="EG487">
        <v>0</v>
      </c>
      <c r="EH487">
        <v>0</v>
      </c>
      <c r="EI487">
        <v>0</v>
      </c>
      <c r="EJ487">
        <v>0</v>
      </c>
      <c r="EK487">
        <v>0</v>
      </c>
      <c r="EL487">
        <v>0</v>
      </c>
      <c r="EM487">
        <v>0</v>
      </c>
      <c r="EN487">
        <v>0</v>
      </c>
      <c r="EO487">
        <v>0</v>
      </c>
      <c r="EP487">
        <v>0</v>
      </c>
      <c r="EQ487">
        <v>0</v>
      </c>
      <c r="ER487">
        <v>0</v>
      </c>
      <c r="ES487">
        <v>0</v>
      </c>
      <c r="ET487">
        <v>0</v>
      </c>
      <c r="EU487">
        <v>0</v>
      </c>
      <c r="EV487">
        <v>0</v>
      </c>
      <c r="EW487">
        <v>0</v>
      </c>
      <c r="EX487">
        <v>0</v>
      </c>
      <c r="EY487">
        <v>0</v>
      </c>
      <c r="EZ487">
        <v>0</v>
      </c>
      <c r="FA487">
        <v>0</v>
      </c>
      <c r="FB487">
        <v>0</v>
      </c>
      <c r="FC487">
        <v>0</v>
      </c>
      <c r="FD487">
        <v>0</v>
      </c>
      <c r="FE487">
        <v>0</v>
      </c>
      <c r="FF487">
        <v>0</v>
      </c>
      <c r="FG487">
        <v>0</v>
      </c>
      <c r="FH487">
        <v>0</v>
      </c>
      <c r="FI487">
        <v>0</v>
      </c>
      <c r="FJ487">
        <v>0</v>
      </c>
      <c r="FK487">
        <v>0</v>
      </c>
      <c r="FL487">
        <v>0</v>
      </c>
      <c r="FM487">
        <v>0</v>
      </c>
      <c r="FN487">
        <v>0</v>
      </c>
      <c r="FO487">
        <v>0</v>
      </c>
      <c r="FP487">
        <v>0</v>
      </c>
      <c r="FQ487">
        <v>0</v>
      </c>
      <c r="FR487">
        <v>0</v>
      </c>
      <c r="FS487">
        <v>0</v>
      </c>
    </row>
    <row r="488" spans="1:175" x14ac:dyDescent="0.2">
      <c r="A488" t="s">
        <v>197</v>
      </c>
      <c r="B488" t="s">
        <v>1</v>
      </c>
      <c r="C488">
        <v>42214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  <c r="AS488">
        <v>0</v>
      </c>
      <c r="AT488">
        <v>0</v>
      </c>
      <c r="AU488">
        <v>0</v>
      </c>
      <c r="AV488">
        <v>0</v>
      </c>
      <c r="AW488">
        <v>0</v>
      </c>
      <c r="AX488">
        <v>0</v>
      </c>
      <c r="AY488">
        <v>0</v>
      </c>
      <c r="AZ488">
        <v>0</v>
      </c>
      <c r="BA488">
        <v>0</v>
      </c>
      <c r="BB488">
        <v>0</v>
      </c>
      <c r="BC488">
        <v>0</v>
      </c>
      <c r="BD488">
        <v>0</v>
      </c>
      <c r="BE488">
        <v>0</v>
      </c>
      <c r="BF488">
        <v>0</v>
      </c>
      <c r="BG488">
        <v>0</v>
      </c>
      <c r="BH488">
        <v>0</v>
      </c>
      <c r="BI488">
        <v>0</v>
      </c>
      <c r="BJ488">
        <v>0</v>
      </c>
      <c r="BK488">
        <v>0</v>
      </c>
      <c r="BL488">
        <v>0</v>
      </c>
      <c r="BM488">
        <v>0</v>
      </c>
      <c r="BN488">
        <v>0</v>
      </c>
      <c r="BO488">
        <v>0</v>
      </c>
      <c r="BP488">
        <v>0</v>
      </c>
      <c r="BQ488">
        <v>0</v>
      </c>
      <c r="BR488">
        <v>0</v>
      </c>
      <c r="BS488">
        <v>0</v>
      </c>
      <c r="BT488">
        <v>0</v>
      </c>
      <c r="BU488">
        <v>0</v>
      </c>
      <c r="BV488">
        <v>0</v>
      </c>
      <c r="BW488">
        <v>0</v>
      </c>
      <c r="BX488">
        <v>0</v>
      </c>
      <c r="BY488">
        <v>0</v>
      </c>
      <c r="BZ488">
        <v>0</v>
      </c>
      <c r="CA488">
        <v>0</v>
      </c>
      <c r="CB488">
        <v>0</v>
      </c>
      <c r="CC488">
        <v>0</v>
      </c>
      <c r="CD488">
        <v>0</v>
      </c>
      <c r="CE488">
        <v>0</v>
      </c>
      <c r="CF488">
        <v>0</v>
      </c>
      <c r="CG488">
        <v>0</v>
      </c>
      <c r="CH488">
        <v>0</v>
      </c>
      <c r="CI488">
        <v>0</v>
      </c>
      <c r="CJ488">
        <v>0</v>
      </c>
      <c r="CK488">
        <v>0</v>
      </c>
      <c r="CL488">
        <v>0</v>
      </c>
      <c r="CM488">
        <v>0</v>
      </c>
      <c r="CN488">
        <v>0</v>
      </c>
      <c r="CO488">
        <v>0</v>
      </c>
      <c r="CP488">
        <v>0</v>
      </c>
      <c r="CQ488">
        <v>0</v>
      </c>
      <c r="CR488">
        <v>0</v>
      </c>
      <c r="CS488">
        <v>0</v>
      </c>
      <c r="CT488">
        <v>0</v>
      </c>
      <c r="CU488">
        <v>0</v>
      </c>
      <c r="CV488">
        <v>0</v>
      </c>
      <c r="CW488">
        <v>0</v>
      </c>
      <c r="CX488">
        <v>0</v>
      </c>
      <c r="CY488">
        <v>0</v>
      </c>
      <c r="CZ488">
        <v>0</v>
      </c>
      <c r="DA488">
        <v>0</v>
      </c>
      <c r="DB488">
        <v>0</v>
      </c>
      <c r="DC488">
        <v>0</v>
      </c>
      <c r="DD488">
        <v>0</v>
      </c>
      <c r="DE488">
        <v>0</v>
      </c>
      <c r="DF488">
        <v>0</v>
      </c>
      <c r="DG488">
        <v>0</v>
      </c>
      <c r="DH488">
        <v>0</v>
      </c>
      <c r="DI488">
        <v>0</v>
      </c>
      <c r="DJ488">
        <v>0</v>
      </c>
      <c r="DK488">
        <v>0</v>
      </c>
      <c r="DL488">
        <v>0</v>
      </c>
      <c r="DM488">
        <v>0</v>
      </c>
      <c r="DN488">
        <v>0</v>
      </c>
      <c r="DO488">
        <v>0</v>
      </c>
      <c r="DP488">
        <v>0</v>
      </c>
      <c r="DQ488">
        <v>0</v>
      </c>
      <c r="DR488">
        <v>0</v>
      </c>
      <c r="DS488">
        <v>0</v>
      </c>
      <c r="DT488">
        <v>0</v>
      </c>
      <c r="DU488">
        <v>0</v>
      </c>
      <c r="DV488">
        <v>0</v>
      </c>
      <c r="DW488">
        <v>0</v>
      </c>
      <c r="DX488">
        <v>0</v>
      </c>
      <c r="DY488">
        <v>0</v>
      </c>
      <c r="DZ488">
        <v>0</v>
      </c>
      <c r="EA488">
        <v>0</v>
      </c>
      <c r="EB488">
        <v>0</v>
      </c>
      <c r="EC488">
        <v>0</v>
      </c>
      <c r="ED488">
        <v>0</v>
      </c>
      <c r="EE488">
        <v>0</v>
      </c>
      <c r="EF488">
        <v>0</v>
      </c>
      <c r="EG488">
        <v>0</v>
      </c>
      <c r="EH488">
        <v>0</v>
      </c>
      <c r="EI488">
        <v>0</v>
      </c>
      <c r="EJ488">
        <v>0</v>
      </c>
      <c r="EK488">
        <v>0</v>
      </c>
      <c r="EL488">
        <v>0</v>
      </c>
      <c r="EM488">
        <v>0</v>
      </c>
      <c r="EN488">
        <v>0</v>
      </c>
      <c r="EO488">
        <v>0</v>
      </c>
      <c r="EP488">
        <v>0</v>
      </c>
      <c r="EQ488">
        <v>0</v>
      </c>
      <c r="ER488">
        <v>0</v>
      </c>
      <c r="ES488">
        <v>0</v>
      </c>
      <c r="ET488">
        <v>0</v>
      </c>
      <c r="EU488">
        <v>0</v>
      </c>
      <c r="EV488">
        <v>0</v>
      </c>
      <c r="EW488">
        <v>0</v>
      </c>
      <c r="EX488">
        <v>0</v>
      </c>
      <c r="EY488">
        <v>0</v>
      </c>
      <c r="EZ488">
        <v>0</v>
      </c>
      <c r="FA488">
        <v>0</v>
      </c>
      <c r="FB488">
        <v>0</v>
      </c>
      <c r="FC488">
        <v>0</v>
      </c>
      <c r="FD488">
        <v>0</v>
      </c>
      <c r="FE488">
        <v>0</v>
      </c>
      <c r="FF488">
        <v>0</v>
      </c>
      <c r="FG488">
        <v>0</v>
      </c>
      <c r="FH488">
        <v>0</v>
      </c>
      <c r="FI488">
        <v>0</v>
      </c>
      <c r="FJ488">
        <v>0</v>
      </c>
      <c r="FK488">
        <v>0</v>
      </c>
      <c r="FL488">
        <v>0</v>
      </c>
      <c r="FM488">
        <v>0</v>
      </c>
      <c r="FN488">
        <v>0</v>
      </c>
      <c r="FO488">
        <v>0</v>
      </c>
      <c r="FP488">
        <v>0</v>
      </c>
      <c r="FQ488">
        <v>0</v>
      </c>
      <c r="FR488">
        <v>0</v>
      </c>
      <c r="FS488">
        <v>0</v>
      </c>
    </row>
    <row r="489" spans="1:175" x14ac:dyDescent="0.2">
      <c r="A489" t="s">
        <v>197</v>
      </c>
      <c r="B489" t="s">
        <v>1</v>
      </c>
      <c r="C489">
        <v>42233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0</v>
      </c>
      <c r="AI489">
        <v>0</v>
      </c>
      <c r="AJ489">
        <v>0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  <c r="AS489">
        <v>0</v>
      </c>
      <c r="AT489">
        <v>0</v>
      </c>
      <c r="AU489">
        <v>0</v>
      </c>
      <c r="AV489">
        <v>0</v>
      </c>
      <c r="AW489">
        <v>0</v>
      </c>
      <c r="AX489">
        <v>0</v>
      </c>
      <c r="AY489">
        <v>0</v>
      </c>
      <c r="AZ489">
        <v>0</v>
      </c>
      <c r="BA489">
        <v>0</v>
      </c>
      <c r="BB489">
        <v>0</v>
      </c>
      <c r="BC489">
        <v>0</v>
      </c>
      <c r="BD489">
        <v>0</v>
      </c>
      <c r="BE489">
        <v>0</v>
      </c>
      <c r="BF489">
        <v>0</v>
      </c>
      <c r="BG489">
        <v>0</v>
      </c>
      <c r="BH489">
        <v>0</v>
      </c>
      <c r="BI489">
        <v>0</v>
      </c>
      <c r="BJ489">
        <v>0</v>
      </c>
      <c r="BK489">
        <v>0</v>
      </c>
      <c r="BL489">
        <v>0</v>
      </c>
      <c r="BM489">
        <v>0</v>
      </c>
      <c r="BN489">
        <v>0</v>
      </c>
      <c r="BO489">
        <v>0</v>
      </c>
      <c r="BP489">
        <v>0</v>
      </c>
      <c r="BQ489">
        <v>0</v>
      </c>
      <c r="BR489">
        <v>0</v>
      </c>
      <c r="BS489">
        <v>0</v>
      </c>
      <c r="BT489">
        <v>0</v>
      </c>
      <c r="BU489">
        <v>0</v>
      </c>
      <c r="BV489">
        <v>0</v>
      </c>
      <c r="BW489">
        <v>0</v>
      </c>
      <c r="BX489">
        <v>0</v>
      </c>
      <c r="BY489">
        <v>0</v>
      </c>
      <c r="BZ489">
        <v>0</v>
      </c>
      <c r="CA489">
        <v>0</v>
      </c>
      <c r="CB489">
        <v>0</v>
      </c>
      <c r="CC489">
        <v>0</v>
      </c>
      <c r="CD489">
        <v>0</v>
      </c>
      <c r="CE489">
        <v>0</v>
      </c>
      <c r="CF489">
        <v>0</v>
      </c>
      <c r="CG489">
        <v>0</v>
      </c>
      <c r="CH489">
        <v>0</v>
      </c>
      <c r="CI489">
        <v>0</v>
      </c>
      <c r="CJ489">
        <v>0</v>
      </c>
      <c r="CK489">
        <v>0</v>
      </c>
      <c r="CL489">
        <v>0</v>
      </c>
      <c r="CM489">
        <v>0</v>
      </c>
      <c r="CN489">
        <v>0</v>
      </c>
      <c r="CO489">
        <v>0</v>
      </c>
      <c r="CP489">
        <v>0</v>
      </c>
      <c r="CQ489">
        <v>0</v>
      </c>
      <c r="CR489">
        <v>0</v>
      </c>
      <c r="CS489">
        <v>0</v>
      </c>
      <c r="CT489">
        <v>0</v>
      </c>
      <c r="CU489">
        <v>0</v>
      </c>
      <c r="CV489">
        <v>0</v>
      </c>
      <c r="CW489">
        <v>0</v>
      </c>
      <c r="CX489">
        <v>0</v>
      </c>
      <c r="CY489">
        <v>0</v>
      </c>
      <c r="CZ489">
        <v>0</v>
      </c>
      <c r="DA489">
        <v>0</v>
      </c>
      <c r="DB489">
        <v>0</v>
      </c>
      <c r="DC489">
        <v>0</v>
      </c>
      <c r="DD489">
        <v>0</v>
      </c>
      <c r="DE489">
        <v>0</v>
      </c>
      <c r="DF489">
        <v>0</v>
      </c>
      <c r="DG489">
        <v>0</v>
      </c>
      <c r="DH489">
        <v>0</v>
      </c>
      <c r="DI489">
        <v>0</v>
      </c>
      <c r="DJ489">
        <v>0</v>
      </c>
      <c r="DK489">
        <v>0</v>
      </c>
      <c r="DL489">
        <v>0</v>
      </c>
      <c r="DM489">
        <v>0</v>
      </c>
      <c r="DN489">
        <v>0</v>
      </c>
      <c r="DO489">
        <v>0</v>
      </c>
      <c r="DP489">
        <v>0</v>
      </c>
      <c r="DQ489">
        <v>0</v>
      </c>
      <c r="DR489">
        <v>0</v>
      </c>
      <c r="DS489">
        <v>0</v>
      </c>
      <c r="DT489">
        <v>0</v>
      </c>
      <c r="DU489">
        <v>0</v>
      </c>
      <c r="DV489">
        <v>0</v>
      </c>
      <c r="DW489">
        <v>0</v>
      </c>
      <c r="DX489">
        <v>0</v>
      </c>
      <c r="DY489">
        <v>0</v>
      </c>
      <c r="DZ489">
        <v>0</v>
      </c>
      <c r="EA489">
        <v>0</v>
      </c>
      <c r="EB489">
        <v>0</v>
      </c>
      <c r="EC489">
        <v>0</v>
      </c>
      <c r="ED489">
        <v>0</v>
      </c>
      <c r="EE489">
        <v>0</v>
      </c>
      <c r="EF489">
        <v>0</v>
      </c>
      <c r="EG489">
        <v>0</v>
      </c>
      <c r="EH489">
        <v>0</v>
      </c>
      <c r="EI489">
        <v>0</v>
      </c>
      <c r="EJ489">
        <v>0</v>
      </c>
      <c r="EK489">
        <v>0</v>
      </c>
      <c r="EL489">
        <v>0</v>
      </c>
      <c r="EM489">
        <v>0</v>
      </c>
      <c r="EN489">
        <v>0</v>
      </c>
      <c r="EO489">
        <v>0</v>
      </c>
      <c r="EP489">
        <v>0</v>
      </c>
      <c r="EQ489">
        <v>0</v>
      </c>
      <c r="ER489">
        <v>0</v>
      </c>
      <c r="ES489">
        <v>0</v>
      </c>
      <c r="ET489">
        <v>0</v>
      </c>
      <c r="EU489">
        <v>0</v>
      </c>
      <c r="EV489">
        <v>0</v>
      </c>
      <c r="EW489">
        <v>0</v>
      </c>
      <c r="EX489">
        <v>0</v>
      </c>
      <c r="EY489">
        <v>0</v>
      </c>
      <c r="EZ489">
        <v>0</v>
      </c>
      <c r="FA489">
        <v>0</v>
      </c>
      <c r="FB489">
        <v>0</v>
      </c>
      <c r="FC489">
        <v>0</v>
      </c>
      <c r="FD489">
        <v>0</v>
      </c>
      <c r="FE489">
        <v>0</v>
      </c>
      <c r="FF489">
        <v>0</v>
      </c>
      <c r="FG489">
        <v>0</v>
      </c>
      <c r="FH489">
        <v>0</v>
      </c>
      <c r="FI489">
        <v>0</v>
      </c>
      <c r="FJ489">
        <v>0</v>
      </c>
      <c r="FK489">
        <v>0</v>
      </c>
      <c r="FL489">
        <v>0</v>
      </c>
      <c r="FM489">
        <v>0</v>
      </c>
      <c r="FN489">
        <v>0</v>
      </c>
      <c r="FO489">
        <v>0</v>
      </c>
      <c r="FP489">
        <v>0</v>
      </c>
      <c r="FQ489">
        <v>0</v>
      </c>
      <c r="FR489">
        <v>0</v>
      </c>
      <c r="FS489">
        <v>0</v>
      </c>
    </row>
    <row r="490" spans="1:175" x14ac:dyDescent="0.2">
      <c r="A490" t="s">
        <v>197</v>
      </c>
      <c r="B490" t="s">
        <v>1</v>
      </c>
      <c r="C490">
        <v>42234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0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  <c r="AS490">
        <v>0</v>
      </c>
      <c r="AT490">
        <v>0</v>
      </c>
      <c r="AU490">
        <v>0</v>
      </c>
      <c r="AV490">
        <v>0</v>
      </c>
      <c r="AW490">
        <v>0</v>
      </c>
      <c r="AX490">
        <v>0</v>
      </c>
      <c r="AY490">
        <v>0</v>
      </c>
      <c r="AZ490">
        <v>0</v>
      </c>
      <c r="BA490">
        <v>0</v>
      </c>
      <c r="BB490">
        <v>0</v>
      </c>
      <c r="BC490">
        <v>0</v>
      </c>
      <c r="BD490">
        <v>0</v>
      </c>
      <c r="BE490">
        <v>0</v>
      </c>
      <c r="BF490">
        <v>0</v>
      </c>
      <c r="BG490">
        <v>0</v>
      </c>
      <c r="BH490">
        <v>0</v>
      </c>
      <c r="BI490">
        <v>0</v>
      </c>
      <c r="BJ490">
        <v>0</v>
      </c>
      <c r="BK490">
        <v>0</v>
      </c>
      <c r="BL490">
        <v>0</v>
      </c>
      <c r="BM490">
        <v>0</v>
      </c>
      <c r="BN490">
        <v>0</v>
      </c>
      <c r="BO490">
        <v>0</v>
      </c>
      <c r="BP490">
        <v>0</v>
      </c>
      <c r="BQ490">
        <v>0</v>
      </c>
      <c r="BR490">
        <v>0</v>
      </c>
      <c r="BS490">
        <v>0</v>
      </c>
      <c r="BT490">
        <v>0</v>
      </c>
      <c r="BU490">
        <v>0</v>
      </c>
      <c r="BV490">
        <v>0</v>
      </c>
      <c r="BW490">
        <v>0</v>
      </c>
      <c r="BX490">
        <v>0</v>
      </c>
      <c r="BY490">
        <v>0</v>
      </c>
      <c r="BZ490">
        <v>0</v>
      </c>
      <c r="CA490">
        <v>0</v>
      </c>
      <c r="CB490">
        <v>0</v>
      </c>
      <c r="CC490">
        <v>0</v>
      </c>
      <c r="CD490">
        <v>0</v>
      </c>
      <c r="CE490">
        <v>0</v>
      </c>
      <c r="CF490">
        <v>0</v>
      </c>
      <c r="CG490">
        <v>0</v>
      </c>
      <c r="CH490">
        <v>0</v>
      </c>
      <c r="CI490">
        <v>0</v>
      </c>
      <c r="CJ490">
        <v>0</v>
      </c>
      <c r="CK490">
        <v>0</v>
      </c>
      <c r="CL490">
        <v>0</v>
      </c>
      <c r="CM490">
        <v>0</v>
      </c>
      <c r="CN490">
        <v>0</v>
      </c>
      <c r="CO490">
        <v>0</v>
      </c>
      <c r="CP490">
        <v>0</v>
      </c>
      <c r="CQ490">
        <v>0</v>
      </c>
      <c r="CR490">
        <v>0</v>
      </c>
      <c r="CS490">
        <v>0</v>
      </c>
      <c r="CT490">
        <v>0</v>
      </c>
      <c r="CU490">
        <v>0</v>
      </c>
      <c r="CV490">
        <v>0</v>
      </c>
      <c r="CW490">
        <v>0</v>
      </c>
      <c r="CX490">
        <v>0</v>
      </c>
      <c r="CY490">
        <v>0</v>
      </c>
      <c r="CZ490">
        <v>0</v>
      </c>
      <c r="DA490">
        <v>0</v>
      </c>
      <c r="DB490">
        <v>0</v>
      </c>
      <c r="DC490">
        <v>0</v>
      </c>
      <c r="DD490">
        <v>0</v>
      </c>
      <c r="DE490">
        <v>0</v>
      </c>
      <c r="DF490">
        <v>0</v>
      </c>
      <c r="DG490">
        <v>0</v>
      </c>
      <c r="DH490">
        <v>0</v>
      </c>
      <c r="DI490">
        <v>0</v>
      </c>
      <c r="DJ490">
        <v>0</v>
      </c>
      <c r="DK490">
        <v>0</v>
      </c>
      <c r="DL490">
        <v>0</v>
      </c>
      <c r="DM490">
        <v>0</v>
      </c>
      <c r="DN490">
        <v>0</v>
      </c>
      <c r="DO490">
        <v>0</v>
      </c>
      <c r="DP490">
        <v>0</v>
      </c>
      <c r="DQ490">
        <v>0</v>
      </c>
      <c r="DR490">
        <v>0</v>
      </c>
      <c r="DS490">
        <v>0</v>
      </c>
      <c r="DT490">
        <v>0</v>
      </c>
      <c r="DU490">
        <v>0</v>
      </c>
      <c r="DV490">
        <v>0</v>
      </c>
      <c r="DW490">
        <v>0</v>
      </c>
      <c r="DX490">
        <v>0</v>
      </c>
      <c r="DY490">
        <v>0</v>
      </c>
      <c r="DZ490">
        <v>0</v>
      </c>
      <c r="EA490">
        <v>0</v>
      </c>
      <c r="EB490">
        <v>0</v>
      </c>
      <c r="EC490">
        <v>0</v>
      </c>
      <c r="ED490">
        <v>0</v>
      </c>
      <c r="EE490">
        <v>0</v>
      </c>
      <c r="EF490">
        <v>0</v>
      </c>
      <c r="EG490">
        <v>0</v>
      </c>
      <c r="EH490">
        <v>0</v>
      </c>
      <c r="EI490">
        <v>0</v>
      </c>
      <c r="EJ490">
        <v>0</v>
      </c>
      <c r="EK490">
        <v>0</v>
      </c>
      <c r="EL490">
        <v>0</v>
      </c>
      <c r="EM490">
        <v>0</v>
      </c>
      <c r="EN490">
        <v>0</v>
      </c>
      <c r="EO490">
        <v>0</v>
      </c>
      <c r="EP490">
        <v>0</v>
      </c>
      <c r="EQ490">
        <v>0</v>
      </c>
      <c r="ER490">
        <v>0</v>
      </c>
      <c r="ES490">
        <v>0</v>
      </c>
      <c r="ET490">
        <v>0</v>
      </c>
      <c r="EU490">
        <v>0</v>
      </c>
      <c r="EV490">
        <v>0</v>
      </c>
      <c r="EW490">
        <v>0</v>
      </c>
      <c r="EX490">
        <v>0</v>
      </c>
      <c r="EY490">
        <v>0</v>
      </c>
      <c r="EZ490">
        <v>0</v>
      </c>
      <c r="FA490">
        <v>0</v>
      </c>
      <c r="FB490">
        <v>0</v>
      </c>
      <c r="FC490">
        <v>0</v>
      </c>
      <c r="FD490">
        <v>0</v>
      </c>
      <c r="FE490">
        <v>0</v>
      </c>
      <c r="FF490">
        <v>0</v>
      </c>
      <c r="FG490">
        <v>0</v>
      </c>
      <c r="FH490">
        <v>0</v>
      </c>
      <c r="FI490">
        <v>0</v>
      </c>
      <c r="FJ490">
        <v>0</v>
      </c>
      <c r="FK490">
        <v>0</v>
      </c>
      <c r="FL490">
        <v>0</v>
      </c>
      <c r="FM490">
        <v>0</v>
      </c>
      <c r="FN490">
        <v>0</v>
      </c>
      <c r="FO490">
        <v>0</v>
      </c>
      <c r="FP490">
        <v>0</v>
      </c>
      <c r="FQ490">
        <v>0</v>
      </c>
      <c r="FR490">
        <v>0</v>
      </c>
      <c r="FS490">
        <v>0</v>
      </c>
    </row>
    <row r="491" spans="1:175" x14ac:dyDescent="0.2">
      <c r="A491" t="s">
        <v>197</v>
      </c>
      <c r="B491" t="s">
        <v>1</v>
      </c>
      <c r="C491">
        <v>42242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0</v>
      </c>
      <c r="AJ491">
        <v>0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  <c r="AS491">
        <v>0</v>
      </c>
      <c r="AT491">
        <v>0</v>
      </c>
      <c r="AU491">
        <v>0</v>
      </c>
      <c r="AV491">
        <v>0</v>
      </c>
      <c r="AW491">
        <v>0</v>
      </c>
      <c r="AX491">
        <v>0</v>
      </c>
      <c r="AY491">
        <v>0</v>
      </c>
      <c r="AZ491">
        <v>0</v>
      </c>
      <c r="BA491">
        <v>0</v>
      </c>
      <c r="BB491">
        <v>0</v>
      </c>
      <c r="BC491">
        <v>0</v>
      </c>
      <c r="BD491">
        <v>0</v>
      </c>
      <c r="BE491">
        <v>0</v>
      </c>
      <c r="BF491">
        <v>0</v>
      </c>
      <c r="BG491">
        <v>0</v>
      </c>
      <c r="BH491">
        <v>0</v>
      </c>
      <c r="BI491">
        <v>0</v>
      </c>
      <c r="BJ491">
        <v>0</v>
      </c>
      <c r="BK491">
        <v>0</v>
      </c>
      <c r="BL491">
        <v>0</v>
      </c>
      <c r="BM491">
        <v>0</v>
      </c>
      <c r="BN491">
        <v>0</v>
      </c>
      <c r="BO491">
        <v>0</v>
      </c>
      <c r="BP491">
        <v>0</v>
      </c>
      <c r="BQ491">
        <v>0</v>
      </c>
      <c r="BR491">
        <v>0</v>
      </c>
      <c r="BS491">
        <v>0</v>
      </c>
      <c r="BT491">
        <v>0</v>
      </c>
      <c r="BU491">
        <v>0</v>
      </c>
      <c r="BV491">
        <v>0</v>
      </c>
      <c r="BW491">
        <v>0</v>
      </c>
      <c r="BX491">
        <v>0</v>
      </c>
      <c r="BY491">
        <v>0</v>
      </c>
      <c r="BZ491">
        <v>0</v>
      </c>
      <c r="CA491">
        <v>0</v>
      </c>
      <c r="CB491">
        <v>0</v>
      </c>
      <c r="CC491">
        <v>0</v>
      </c>
      <c r="CD491">
        <v>0</v>
      </c>
      <c r="CE491">
        <v>0</v>
      </c>
      <c r="CF491">
        <v>0</v>
      </c>
      <c r="CG491">
        <v>0</v>
      </c>
      <c r="CH491">
        <v>0</v>
      </c>
      <c r="CI491">
        <v>0</v>
      </c>
      <c r="CJ491">
        <v>0</v>
      </c>
      <c r="CK491">
        <v>0</v>
      </c>
      <c r="CL491">
        <v>0</v>
      </c>
      <c r="CM491">
        <v>0</v>
      </c>
      <c r="CN491">
        <v>0</v>
      </c>
      <c r="CO491">
        <v>0</v>
      </c>
      <c r="CP491">
        <v>0</v>
      </c>
      <c r="CQ491">
        <v>0</v>
      </c>
      <c r="CR491">
        <v>0</v>
      </c>
      <c r="CS491">
        <v>0</v>
      </c>
      <c r="CT491">
        <v>0</v>
      </c>
      <c r="CU491">
        <v>0</v>
      </c>
      <c r="CV491">
        <v>0</v>
      </c>
      <c r="CW491">
        <v>0</v>
      </c>
      <c r="CX491">
        <v>0</v>
      </c>
      <c r="CY491">
        <v>0</v>
      </c>
      <c r="CZ491">
        <v>0</v>
      </c>
      <c r="DA491">
        <v>0</v>
      </c>
      <c r="DB491">
        <v>0</v>
      </c>
      <c r="DC491">
        <v>0</v>
      </c>
      <c r="DD491">
        <v>0</v>
      </c>
      <c r="DE491">
        <v>0</v>
      </c>
      <c r="DF491">
        <v>0</v>
      </c>
      <c r="DG491">
        <v>0</v>
      </c>
      <c r="DH491">
        <v>0</v>
      </c>
      <c r="DI491">
        <v>0</v>
      </c>
      <c r="DJ491">
        <v>0</v>
      </c>
      <c r="DK491">
        <v>0</v>
      </c>
      <c r="DL491">
        <v>0</v>
      </c>
      <c r="DM491">
        <v>0</v>
      </c>
      <c r="DN491">
        <v>0</v>
      </c>
      <c r="DO491">
        <v>0</v>
      </c>
      <c r="DP491">
        <v>0</v>
      </c>
      <c r="DQ491">
        <v>0</v>
      </c>
      <c r="DR491">
        <v>0</v>
      </c>
      <c r="DS491">
        <v>0</v>
      </c>
      <c r="DT491">
        <v>0</v>
      </c>
      <c r="DU491">
        <v>0</v>
      </c>
      <c r="DV491">
        <v>0</v>
      </c>
      <c r="DW491">
        <v>0</v>
      </c>
      <c r="DX491">
        <v>0</v>
      </c>
      <c r="DY491">
        <v>0</v>
      </c>
      <c r="DZ491">
        <v>0</v>
      </c>
      <c r="EA491">
        <v>0</v>
      </c>
      <c r="EB491">
        <v>0</v>
      </c>
      <c r="EC491">
        <v>0</v>
      </c>
      <c r="ED491">
        <v>0</v>
      </c>
      <c r="EE491">
        <v>0</v>
      </c>
      <c r="EF491">
        <v>0</v>
      </c>
      <c r="EG491">
        <v>0</v>
      </c>
      <c r="EH491">
        <v>0</v>
      </c>
      <c r="EI491">
        <v>0</v>
      </c>
      <c r="EJ491">
        <v>0</v>
      </c>
      <c r="EK491">
        <v>0</v>
      </c>
      <c r="EL491">
        <v>0</v>
      </c>
      <c r="EM491">
        <v>0</v>
      </c>
      <c r="EN491">
        <v>0</v>
      </c>
      <c r="EO491">
        <v>0</v>
      </c>
      <c r="EP491">
        <v>0</v>
      </c>
      <c r="EQ491">
        <v>0</v>
      </c>
      <c r="ER491">
        <v>0</v>
      </c>
      <c r="ES491">
        <v>0</v>
      </c>
      <c r="ET491">
        <v>0</v>
      </c>
      <c r="EU491">
        <v>0</v>
      </c>
      <c r="EV491">
        <v>0</v>
      </c>
      <c r="EW491">
        <v>0</v>
      </c>
      <c r="EX491">
        <v>0</v>
      </c>
      <c r="EY491">
        <v>0</v>
      </c>
      <c r="EZ491">
        <v>0</v>
      </c>
      <c r="FA491">
        <v>0</v>
      </c>
      <c r="FB491">
        <v>0</v>
      </c>
      <c r="FC491">
        <v>0</v>
      </c>
      <c r="FD491">
        <v>0</v>
      </c>
      <c r="FE491">
        <v>0</v>
      </c>
      <c r="FF491">
        <v>0</v>
      </c>
      <c r="FG491">
        <v>0</v>
      </c>
      <c r="FH491">
        <v>0</v>
      </c>
      <c r="FI491">
        <v>0</v>
      </c>
      <c r="FJ491">
        <v>0</v>
      </c>
      <c r="FK491">
        <v>0</v>
      </c>
      <c r="FL491">
        <v>0</v>
      </c>
      <c r="FM491">
        <v>0</v>
      </c>
      <c r="FN491">
        <v>0</v>
      </c>
      <c r="FO491">
        <v>0</v>
      </c>
      <c r="FP491">
        <v>0</v>
      </c>
      <c r="FQ491">
        <v>0</v>
      </c>
      <c r="FR491">
        <v>0</v>
      </c>
      <c r="FS491">
        <v>0</v>
      </c>
    </row>
    <row r="492" spans="1:175" x14ac:dyDescent="0.2">
      <c r="A492" t="s">
        <v>197</v>
      </c>
      <c r="B492" t="s">
        <v>1</v>
      </c>
      <c r="C492">
        <v>42243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  <c r="AS492">
        <v>0</v>
      </c>
      <c r="AT492">
        <v>0</v>
      </c>
      <c r="AU492">
        <v>0</v>
      </c>
      <c r="AV492">
        <v>0</v>
      </c>
      <c r="AW492">
        <v>0</v>
      </c>
      <c r="AX492">
        <v>0</v>
      </c>
      <c r="AY492">
        <v>0</v>
      </c>
      <c r="AZ492">
        <v>0</v>
      </c>
      <c r="BA492">
        <v>0</v>
      </c>
      <c r="BB492">
        <v>0</v>
      </c>
      <c r="BC492">
        <v>0</v>
      </c>
      <c r="BD492">
        <v>0</v>
      </c>
      <c r="BE492">
        <v>0</v>
      </c>
      <c r="BF492">
        <v>0</v>
      </c>
      <c r="BG492">
        <v>0</v>
      </c>
      <c r="BH492">
        <v>0</v>
      </c>
      <c r="BI492">
        <v>0</v>
      </c>
      <c r="BJ492">
        <v>0</v>
      </c>
      <c r="BK492">
        <v>0</v>
      </c>
      <c r="BL492">
        <v>0</v>
      </c>
      <c r="BM492">
        <v>0</v>
      </c>
      <c r="BN492">
        <v>0</v>
      </c>
      <c r="BO492">
        <v>0</v>
      </c>
      <c r="BP492">
        <v>0</v>
      </c>
      <c r="BQ492">
        <v>0</v>
      </c>
      <c r="BR492">
        <v>0</v>
      </c>
      <c r="BS492">
        <v>0</v>
      </c>
      <c r="BT492">
        <v>0</v>
      </c>
      <c r="BU492">
        <v>0</v>
      </c>
      <c r="BV492">
        <v>0</v>
      </c>
      <c r="BW492">
        <v>0</v>
      </c>
      <c r="BX492">
        <v>0</v>
      </c>
      <c r="BY492">
        <v>0</v>
      </c>
      <c r="BZ492">
        <v>0</v>
      </c>
      <c r="CA492">
        <v>0</v>
      </c>
      <c r="CB492">
        <v>0</v>
      </c>
      <c r="CC492">
        <v>0</v>
      </c>
      <c r="CD492">
        <v>0</v>
      </c>
      <c r="CE492">
        <v>0</v>
      </c>
      <c r="CF492">
        <v>0</v>
      </c>
      <c r="CG492">
        <v>0</v>
      </c>
      <c r="CH492">
        <v>0</v>
      </c>
      <c r="CI492">
        <v>0</v>
      </c>
      <c r="CJ492">
        <v>0</v>
      </c>
      <c r="CK492">
        <v>0</v>
      </c>
      <c r="CL492">
        <v>0</v>
      </c>
      <c r="CM492">
        <v>0</v>
      </c>
      <c r="CN492">
        <v>0</v>
      </c>
      <c r="CO492">
        <v>0</v>
      </c>
      <c r="CP492">
        <v>0</v>
      </c>
      <c r="CQ492">
        <v>0</v>
      </c>
      <c r="CR492">
        <v>0</v>
      </c>
      <c r="CS492">
        <v>0</v>
      </c>
      <c r="CT492">
        <v>0</v>
      </c>
      <c r="CU492">
        <v>0</v>
      </c>
      <c r="CV492">
        <v>0</v>
      </c>
      <c r="CW492">
        <v>0</v>
      </c>
      <c r="CX492">
        <v>0</v>
      </c>
      <c r="CY492">
        <v>0</v>
      </c>
      <c r="CZ492">
        <v>0</v>
      </c>
      <c r="DA492">
        <v>0</v>
      </c>
      <c r="DB492">
        <v>0</v>
      </c>
      <c r="DC492">
        <v>0</v>
      </c>
      <c r="DD492">
        <v>0</v>
      </c>
      <c r="DE492">
        <v>0</v>
      </c>
      <c r="DF492">
        <v>0</v>
      </c>
      <c r="DG492">
        <v>0</v>
      </c>
      <c r="DH492">
        <v>0</v>
      </c>
      <c r="DI492">
        <v>0</v>
      </c>
      <c r="DJ492">
        <v>0</v>
      </c>
      <c r="DK492">
        <v>0</v>
      </c>
      <c r="DL492">
        <v>0</v>
      </c>
      <c r="DM492">
        <v>0</v>
      </c>
      <c r="DN492">
        <v>0</v>
      </c>
      <c r="DO492">
        <v>0</v>
      </c>
      <c r="DP492">
        <v>0</v>
      </c>
      <c r="DQ492" s="60">
        <v>0</v>
      </c>
      <c r="DR492">
        <v>0</v>
      </c>
      <c r="DS492">
        <v>0</v>
      </c>
      <c r="DT492">
        <v>0</v>
      </c>
      <c r="DU492">
        <v>0</v>
      </c>
      <c r="DV492">
        <v>0</v>
      </c>
      <c r="DW492">
        <v>0</v>
      </c>
      <c r="DX492">
        <v>0</v>
      </c>
      <c r="DY492">
        <v>0</v>
      </c>
      <c r="DZ492">
        <v>0</v>
      </c>
      <c r="EA492">
        <v>0</v>
      </c>
      <c r="EB492">
        <v>0</v>
      </c>
      <c r="EC492">
        <v>0</v>
      </c>
      <c r="ED492">
        <v>0</v>
      </c>
      <c r="EE492">
        <v>0</v>
      </c>
      <c r="EF492">
        <v>0</v>
      </c>
      <c r="EG492">
        <v>0</v>
      </c>
      <c r="EH492">
        <v>0</v>
      </c>
      <c r="EI492">
        <v>0</v>
      </c>
      <c r="EJ492">
        <v>0</v>
      </c>
      <c r="EK492">
        <v>0</v>
      </c>
      <c r="EL492">
        <v>0</v>
      </c>
      <c r="EM492">
        <v>0</v>
      </c>
      <c r="EN492">
        <v>0</v>
      </c>
      <c r="EO492">
        <v>0</v>
      </c>
      <c r="EP492">
        <v>0</v>
      </c>
      <c r="EQ492">
        <v>0</v>
      </c>
      <c r="ER492">
        <v>0</v>
      </c>
      <c r="ES492">
        <v>0</v>
      </c>
      <c r="ET492">
        <v>0</v>
      </c>
      <c r="EU492">
        <v>0</v>
      </c>
      <c r="EV492">
        <v>0</v>
      </c>
      <c r="EW492">
        <v>0</v>
      </c>
      <c r="EX492">
        <v>0</v>
      </c>
      <c r="EY492">
        <v>0</v>
      </c>
      <c r="EZ492">
        <v>0</v>
      </c>
      <c r="FA492">
        <v>0</v>
      </c>
      <c r="FB492">
        <v>0</v>
      </c>
      <c r="FC492">
        <v>0</v>
      </c>
      <c r="FD492">
        <v>0</v>
      </c>
      <c r="FE492">
        <v>0</v>
      </c>
      <c r="FF492">
        <v>0</v>
      </c>
      <c r="FG492">
        <v>0</v>
      </c>
      <c r="FH492">
        <v>0</v>
      </c>
      <c r="FI492">
        <v>0</v>
      </c>
      <c r="FJ492">
        <v>0</v>
      </c>
      <c r="FK492">
        <v>0</v>
      </c>
      <c r="FL492">
        <v>0</v>
      </c>
      <c r="FM492">
        <v>0</v>
      </c>
      <c r="FN492">
        <v>0</v>
      </c>
      <c r="FO492">
        <v>0</v>
      </c>
      <c r="FP492">
        <v>0</v>
      </c>
      <c r="FQ492">
        <v>0</v>
      </c>
      <c r="FR492">
        <v>0</v>
      </c>
      <c r="FS492">
        <v>0</v>
      </c>
    </row>
    <row r="493" spans="1:175" x14ac:dyDescent="0.2">
      <c r="A493" t="s">
        <v>197</v>
      </c>
      <c r="B493" t="s">
        <v>1</v>
      </c>
      <c r="C493">
        <v>42244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  <c r="AN493">
        <v>0</v>
      </c>
      <c r="AO493">
        <v>0</v>
      </c>
      <c r="AP493">
        <v>0</v>
      </c>
      <c r="AQ493">
        <v>0</v>
      </c>
      <c r="AR493">
        <v>0</v>
      </c>
      <c r="AS493">
        <v>0</v>
      </c>
      <c r="AT493" s="60">
        <v>0</v>
      </c>
      <c r="AU493">
        <v>0</v>
      </c>
      <c r="AV493">
        <v>0</v>
      </c>
      <c r="AW493">
        <v>0</v>
      </c>
      <c r="AX493">
        <v>0</v>
      </c>
      <c r="AY493">
        <v>0</v>
      </c>
      <c r="AZ493">
        <v>0</v>
      </c>
      <c r="BA493">
        <v>0</v>
      </c>
      <c r="BB493">
        <v>0</v>
      </c>
      <c r="BC493">
        <v>0</v>
      </c>
      <c r="BD493" s="60">
        <v>0</v>
      </c>
      <c r="BE493">
        <v>0</v>
      </c>
      <c r="BF493">
        <v>0</v>
      </c>
      <c r="BG493">
        <v>0</v>
      </c>
      <c r="BH493" s="60">
        <v>0</v>
      </c>
      <c r="BI493">
        <v>0</v>
      </c>
      <c r="BJ493">
        <v>0</v>
      </c>
      <c r="BK493">
        <v>0</v>
      </c>
      <c r="BL493">
        <v>0</v>
      </c>
      <c r="BM493">
        <v>0</v>
      </c>
      <c r="BN493">
        <v>0</v>
      </c>
      <c r="BO493">
        <v>0</v>
      </c>
      <c r="BP493">
        <v>0</v>
      </c>
      <c r="BQ493">
        <v>0</v>
      </c>
      <c r="BR493">
        <v>0</v>
      </c>
      <c r="BS493">
        <v>0</v>
      </c>
      <c r="BT493">
        <v>0</v>
      </c>
      <c r="BU493">
        <v>0</v>
      </c>
      <c r="BV493">
        <v>0</v>
      </c>
      <c r="BW493">
        <v>0</v>
      </c>
      <c r="BX493">
        <v>0</v>
      </c>
      <c r="BY493">
        <v>0</v>
      </c>
      <c r="BZ493">
        <v>0</v>
      </c>
      <c r="CA493">
        <v>0</v>
      </c>
      <c r="CB493">
        <v>0</v>
      </c>
      <c r="CC493">
        <v>0</v>
      </c>
      <c r="CD493">
        <v>0</v>
      </c>
      <c r="CE493">
        <v>0</v>
      </c>
      <c r="CF493">
        <v>0</v>
      </c>
      <c r="CG493">
        <v>0</v>
      </c>
      <c r="CH493">
        <v>0</v>
      </c>
      <c r="CI493">
        <v>0</v>
      </c>
      <c r="CJ493">
        <v>0</v>
      </c>
      <c r="CK493">
        <v>0</v>
      </c>
      <c r="CL493">
        <v>0</v>
      </c>
      <c r="CM493">
        <v>0</v>
      </c>
      <c r="CN493">
        <v>0</v>
      </c>
      <c r="CO493">
        <v>0</v>
      </c>
      <c r="CP493">
        <v>0</v>
      </c>
      <c r="CQ493">
        <v>0</v>
      </c>
      <c r="CR493">
        <v>0</v>
      </c>
      <c r="CS493">
        <v>0</v>
      </c>
      <c r="CT493">
        <v>0</v>
      </c>
      <c r="CU493">
        <v>0</v>
      </c>
      <c r="CV493">
        <v>0</v>
      </c>
      <c r="CW493">
        <v>0</v>
      </c>
      <c r="CX493">
        <v>0</v>
      </c>
      <c r="CY493">
        <v>0</v>
      </c>
      <c r="CZ493">
        <v>0</v>
      </c>
      <c r="DA493">
        <v>0</v>
      </c>
      <c r="DB493">
        <v>0</v>
      </c>
      <c r="DC493">
        <v>0</v>
      </c>
      <c r="DD493">
        <v>0</v>
      </c>
      <c r="DE493">
        <v>0</v>
      </c>
      <c r="DF493">
        <v>0</v>
      </c>
      <c r="DG493">
        <v>0</v>
      </c>
      <c r="DH493">
        <v>0</v>
      </c>
      <c r="DI493">
        <v>0</v>
      </c>
      <c r="DJ493">
        <v>0</v>
      </c>
      <c r="DK493">
        <v>0</v>
      </c>
      <c r="DL493">
        <v>0</v>
      </c>
      <c r="DM493">
        <v>0</v>
      </c>
      <c r="DN493">
        <v>0</v>
      </c>
      <c r="DO493">
        <v>0</v>
      </c>
      <c r="DP493">
        <v>0</v>
      </c>
      <c r="DQ493" s="60">
        <v>0</v>
      </c>
      <c r="DR493">
        <v>0</v>
      </c>
      <c r="DS493">
        <v>0</v>
      </c>
      <c r="DT493">
        <v>0</v>
      </c>
      <c r="DU493">
        <v>0</v>
      </c>
      <c r="DV493">
        <v>0</v>
      </c>
      <c r="DW493">
        <v>0</v>
      </c>
      <c r="DX493">
        <v>0</v>
      </c>
      <c r="DY493">
        <v>0</v>
      </c>
      <c r="DZ493">
        <v>0</v>
      </c>
      <c r="EA493">
        <v>0</v>
      </c>
      <c r="EB493">
        <v>0</v>
      </c>
      <c r="EC493">
        <v>0</v>
      </c>
      <c r="ED493">
        <v>0</v>
      </c>
      <c r="EE493">
        <v>0</v>
      </c>
      <c r="EF493">
        <v>0</v>
      </c>
      <c r="EG493">
        <v>0</v>
      </c>
      <c r="EH493">
        <v>0</v>
      </c>
      <c r="EI493">
        <v>0</v>
      </c>
      <c r="EJ493">
        <v>0</v>
      </c>
      <c r="EK493">
        <v>0</v>
      </c>
      <c r="EL493">
        <v>0</v>
      </c>
      <c r="EM493">
        <v>0</v>
      </c>
      <c r="EN493">
        <v>0</v>
      </c>
      <c r="EO493">
        <v>0</v>
      </c>
      <c r="EP493">
        <v>0</v>
      </c>
      <c r="EQ493">
        <v>0</v>
      </c>
      <c r="ER493">
        <v>0</v>
      </c>
      <c r="ES493">
        <v>0</v>
      </c>
      <c r="ET493">
        <v>0</v>
      </c>
      <c r="EU493">
        <v>0</v>
      </c>
      <c r="EV493">
        <v>0</v>
      </c>
      <c r="EW493">
        <v>0</v>
      </c>
      <c r="EX493">
        <v>0</v>
      </c>
      <c r="EY493">
        <v>0</v>
      </c>
      <c r="EZ493">
        <v>0</v>
      </c>
      <c r="FA493">
        <v>0</v>
      </c>
      <c r="FB493">
        <v>0</v>
      </c>
      <c r="FC493">
        <v>0</v>
      </c>
      <c r="FD493">
        <v>0</v>
      </c>
      <c r="FE493">
        <v>0</v>
      </c>
      <c r="FF493">
        <v>0</v>
      </c>
      <c r="FG493">
        <v>0</v>
      </c>
      <c r="FH493">
        <v>0</v>
      </c>
      <c r="FI493">
        <v>0</v>
      </c>
      <c r="FJ493">
        <v>0</v>
      </c>
      <c r="FK493">
        <v>0</v>
      </c>
      <c r="FL493">
        <v>0</v>
      </c>
      <c r="FM493">
        <v>0</v>
      </c>
      <c r="FN493">
        <v>0</v>
      </c>
      <c r="FO493">
        <v>0</v>
      </c>
      <c r="FP493">
        <v>0</v>
      </c>
      <c r="FQ493">
        <v>0</v>
      </c>
      <c r="FR493">
        <v>0</v>
      </c>
      <c r="FS493">
        <v>0</v>
      </c>
    </row>
    <row r="494" spans="1:175" x14ac:dyDescent="0.2">
      <c r="A494" t="s">
        <v>197</v>
      </c>
      <c r="B494" t="s">
        <v>1</v>
      </c>
      <c r="C494">
        <v>42256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0</v>
      </c>
      <c r="AI494">
        <v>0</v>
      </c>
      <c r="AJ494">
        <v>0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0</v>
      </c>
      <c r="AW494">
        <v>0</v>
      </c>
      <c r="AX494">
        <v>0</v>
      </c>
      <c r="AY494">
        <v>0</v>
      </c>
      <c r="AZ494">
        <v>0</v>
      </c>
      <c r="BA494">
        <v>0</v>
      </c>
      <c r="BB494">
        <v>0</v>
      </c>
      <c r="BC494">
        <v>0</v>
      </c>
      <c r="BD494">
        <v>0</v>
      </c>
      <c r="BE494">
        <v>0</v>
      </c>
      <c r="BF494">
        <v>0</v>
      </c>
      <c r="BG494">
        <v>0</v>
      </c>
      <c r="BH494">
        <v>0</v>
      </c>
      <c r="BI494">
        <v>0</v>
      </c>
      <c r="BJ494">
        <v>0</v>
      </c>
      <c r="BK494">
        <v>0</v>
      </c>
      <c r="BL494">
        <v>0</v>
      </c>
      <c r="BM494">
        <v>0</v>
      </c>
      <c r="BN494">
        <v>0</v>
      </c>
      <c r="BO494">
        <v>0</v>
      </c>
      <c r="BP494">
        <v>0</v>
      </c>
      <c r="BQ494">
        <v>0</v>
      </c>
      <c r="BR494">
        <v>0</v>
      </c>
      <c r="BS494">
        <v>0</v>
      </c>
      <c r="BT494">
        <v>0</v>
      </c>
      <c r="BU494">
        <v>0</v>
      </c>
      <c r="BV494">
        <v>0</v>
      </c>
      <c r="BW494">
        <v>0</v>
      </c>
      <c r="BX494">
        <v>0</v>
      </c>
      <c r="BY494">
        <v>0</v>
      </c>
      <c r="BZ494">
        <v>0</v>
      </c>
      <c r="CA494">
        <v>0</v>
      </c>
      <c r="CB494">
        <v>0</v>
      </c>
      <c r="CC494">
        <v>0</v>
      </c>
      <c r="CD494">
        <v>0</v>
      </c>
      <c r="CE494">
        <v>0</v>
      </c>
      <c r="CF494">
        <v>0</v>
      </c>
      <c r="CG494">
        <v>0</v>
      </c>
      <c r="CH494">
        <v>0</v>
      </c>
      <c r="CI494">
        <v>0</v>
      </c>
      <c r="CJ494">
        <v>0</v>
      </c>
      <c r="CK494">
        <v>0</v>
      </c>
      <c r="CL494">
        <v>0</v>
      </c>
      <c r="CM494">
        <v>0</v>
      </c>
      <c r="CN494">
        <v>0</v>
      </c>
      <c r="CO494">
        <v>0</v>
      </c>
      <c r="CP494">
        <v>0</v>
      </c>
      <c r="CQ494">
        <v>0</v>
      </c>
      <c r="CR494">
        <v>0</v>
      </c>
      <c r="CS494">
        <v>0</v>
      </c>
      <c r="CT494">
        <v>0</v>
      </c>
      <c r="CU494">
        <v>0</v>
      </c>
      <c r="CV494">
        <v>0</v>
      </c>
      <c r="CW494">
        <v>0</v>
      </c>
      <c r="CX494">
        <v>0</v>
      </c>
      <c r="CY494">
        <v>0</v>
      </c>
      <c r="CZ494">
        <v>0</v>
      </c>
      <c r="DA494">
        <v>0</v>
      </c>
      <c r="DB494">
        <v>0</v>
      </c>
      <c r="DC494">
        <v>0</v>
      </c>
      <c r="DD494">
        <v>0</v>
      </c>
      <c r="DE494">
        <v>0</v>
      </c>
      <c r="DF494">
        <v>0</v>
      </c>
      <c r="DG494">
        <v>0</v>
      </c>
      <c r="DH494">
        <v>0</v>
      </c>
      <c r="DI494">
        <v>0</v>
      </c>
      <c r="DJ494">
        <v>0</v>
      </c>
      <c r="DK494">
        <v>0</v>
      </c>
      <c r="DL494">
        <v>0</v>
      </c>
      <c r="DM494">
        <v>0</v>
      </c>
      <c r="DN494">
        <v>0</v>
      </c>
      <c r="DO494">
        <v>0</v>
      </c>
      <c r="DP494">
        <v>0</v>
      </c>
      <c r="DQ494">
        <v>0</v>
      </c>
      <c r="DR494">
        <v>0</v>
      </c>
      <c r="DS494">
        <v>0</v>
      </c>
      <c r="DT494">
        <v>0</v>
      </c>
      <c r="DU494">
        <v>0</v>
      </c>
      <c r="DV494">
        <v>0</v>
      </c>
      <c r="DW494">
        <v>0</v>
      </c>
      <c r="DX494">
        <v>0</v>
      </c>
      <c r="DY494">
        <v>0</v>
      </c>
      <c r="DZ494">
        <v>0</v>
      </c>
      <c r="EA494">
        <v>0</v>
      </c>
      <c r="EB494">
        <v>0</v>
      </c>
      <c r="EC494">
        <v>0</v>
      </c>
      <c r="ED494">
        <v>0</v>
      </c>
      <c r="EE494">
        <v>0</v>
      </c>
      <c r="EF494">
        <v>0</v>
      </c>
      <c r="EG494">
        <v>0</v>
      </c>
      <c r="EH494">
        <v>0</v>
      </c>
      <c r="EI494">
        <v>0</v>
      </c>
      <c r="EJ494">
        <v>0</v>
      </c>
      <c r="EK494">
        <v>0</v>
      </c>
      <c r="EL494">
        <v>0</v>
      </c>
      <c r="EM494">
        <v>0</v>
      </c>
      <c r="EN494">
        <v>0</v>
      </c>
      <c r="EO494">
        <v>0</v>
      </c>
      <c r="EP494">
        <v>0</v>
      </c>
      <c r="EQ494">
        <v>0</v>
      </c>
      <c r="ER494">
        <v>0</v>
      </c>
      <c r="ES494">
        <v>0</v>
      </c>
      <c r="ET494">
        <v>0</v>
      </c>
      <c r="EU494">
        <v>0</v>
      </c>
      <c r="EV494">
        <v>0</v>
      </c>
      <c r="EW494">
        <v>0</v>
      </c>
      <c r="EX494">
        <v>0</v>
      </c>
      <c r="EY494">
        <v>0</v>
      </c>
      <c r="EZ494">
        <v>0</v>
      </c>
      <c r="FA494">
        <v>0</v>
      </c>
      <c r="FB494">
        <v>0</v>
      </c>
      <c r="FC494">
        <v>0</v>
      </c>
      <c r="FD494">
        <v>0</v>
      </c>
      <c r="FE494">
        <v>0</v>
      </c>
      <c r="FF494">
        <v>0</v>
      </c>
      <c r="FG494">
        <v>0</v>
      </c>
      <c r="FH494">
        <v>0</v>
      </c>
      <c r="FI494">
        <v>0</v>
      </c>
      <c r="FJ494">
        <v>0</v>
      </c>
      <c r="FK494">
        <v>0</v>
      </c>
      <c r="FL494">
        <v>0</v>
      </c>
      <c r="FM494">
        <v>0</v>
      </c>
      <c r="FN494">
        <v>0</v>
      </c>
      <c r="FO494">
        <v>0</v>
      </c>
      <c r="FP494">
        <v>0</v>
      </c>
      <c r="FQ494">
        <v>0</v>
      </c>
      <c r="FR494">
        <v>0</v>
      </c>
      <c r="FS494">
        <v>0</v>
      </c>
    </row>
    <row r="495" spans="1:175" x14ac:dyDescent="0.2">
      <c r="A495" t="s">
        <v>197</v>
      </c>
      <c r="B495" t="s">
        <v>1</v>
      </c>
      <c r="C495">
        <v>42257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0</v>
      </c>
      <c r="AW495">
        <v>0</v>
      </c>
      <c r="AX495">
        <v>0</v>
      </c>
      <c r="AY495">
        <v>0</v>
      </c>
      <c r="AZ495">
        <v>0</v>
      </c>
      <c r="BA495">
        <v>0</v>
      </c>
      <c r="BB495">
        <v>0</v>
      </c>
      <c r="BC495">
        <v>0</v>
      </c>
      <c r="BD495">
        <v>0</v>
      </c>
      <c r="BE495">
        <v>0</v>
      </c>
      <c r="BF495">
        <v>0</v>
      </c>
      <c r="BG495">
        <v>0</v>
      </c>
      <c r="BH495">
        <v>0</v>
      </c>
      <c r="BI495">
        <v>0</v>
      </c>
      <c r="BJ495">
        <v>0</v>
      </c>
      <c r="BK495">
        <v>0</v>
      </c>
      <c r="BL495">
        <v>0</v>
      </c>
      <c r="BM495">
        <v>0</v>
      </c>
      <c r="BN495">
        <v>0</v>
      </c>
      <c r="BO495">
        <v>0</v>
      </c>
      <c r="BP495">
        <v>0</v>
      </c>
      <c r="BQ495">
        <v>0</v>
      </c>
      <c r="BR495">
        <v>0</v>
      </c>
      <c r="BS495">
        <v>0</v>
      </c>
      <c r="BT495">
        <v>0</v>
      </c>
      <c r="BU495">
        <v>0</v>
      </c>
      <c r="BV495">
        <v>0</v>
      </c>
      <c r="BW495">
        <v>0</v>
      </c>
      <c r="BX495">
        <v>0</v>
      </c>
      <c r="BY495">
        <v>0</v>
      </c>
      <c r="BZ495">
        <v>0</v>
      </c>
      <c r="CA495">
        <v>0</v>
      </c>
      <c r="CB495">
        <v>0</v>
      </c>
      <c r="CC495">
        <v>0</v>
      </c>
      <c r="CD495">
        <v>0</v>
      </c>
      <c r="CE495">
        <v>0</v>
      </c>
      <c r="CF495">
        <v>0</v>
      </c>
      <c r="CG495">
        <v>0</v>
      </c>
      <c r="CH495">
        <v>0</v>
      </c>
      <c r="CI495">
        <v>0</v>
      </c>
      <c r="CJ495">
        <v>0</v>
      </c>
      <c r="CK495">
        <v>0</v>
      </c>
      <c r="CL495">
        <v>0</v>
      </c>
      <c r="CM495">
        <v>0</v>
      </c>
      <c r="CN495">
        <v>0</v>
      </c>
      <c r="CO495">
        <v>0</v>
      </c>
      <c r="CP495">
        <v>0</v>
      </c>
      <c r="CQ495">
        <v>0</v>
      </c>
      <c r="CR495">
        <v>0</v>
      </c>
      <c r="CS495">
        <v>0</v>
      </c>
      <c r="CT495">
        <v>0</v>
      </c>
      <c r="CU495">
        <v>0</v>
      </c>
      <c r="CV495">
        <v>0</v>
      </c>
      <c r="CW495">
        <v>0</v>
      </c>
      <c r="CX495">
        <v>0</v>
      </c>
      <c r="CY495">
        <v>0</v>
      </c>
      <c r="CZ495">
        <v>0</v>
      </c>
      <c r="DA495">
        <v>0</v>
      </c>
      <c r="DB495">
        <v>0</v>
      </c>
      <c r="DC495">
        <v>0</v>
      </c>
      <c r="DD495">
        <v>0</v>
      </c>
      <c r="DE495">
        <v>0</v>
      </c>
      <c r="DF495">
        <v>0</v>
      </c>
      <c r="DG495">
        <v>0</v>
      </c>
      <c r="DH495">
        <v>0</v>
      </c>
      <c r="DI495">
        <v>0</v>
      </c>
      <c r="DJ495">
        <v>0</v>
      </c>
      <c r="DK495">
        <v>0</v>
      </c>
      <c r="DL495">
        <v>0</v>
      </c>
      <c r="DM495">
        <v>0</v>
      </c>
      <c r="DN495">
        <v>0</v>
      </c>
      <c r="DO495">
        <v>0</v>
      </c>
      <c r="DP495">
        <v>0</v>
      </c>
      <c r="DQ495">
        <v>0</v>
      </c>
      <c r="DR495">
        <v>0</v>
      </c>
      <c r="DS495">
        <v>0</v>
      </c>
      <c r="DT495">
        <v>0</v>
      </c>
      <c r="DU495">
        <v>0</v>
      </c>
      <c r="DV495">
        <v>0</v>
      </c>
      <c r="DW495">
        <v>0</v>
      </c>
      <c r="DX495">
        <v>0</v>
      </c>
      <c r="DY495">
        <v>0</v>
      </c>
      <c r="DZ495">
        <v>0</v>
      </c>
      <c r="EA495">
        <v>0</v>
      </c>
      <c r="EB495">
        <v>0</v>
      </c>
      <c r="EC495">
        <v>0</v>
      </c>
      <c r="ED495">
        <v>0</v>
      </c>
      <c r="EE495">
        <v>0</v>
      </c>
      <c r="EF495">
        <v>0</v>
      </c>
      <c r="EG495">
        <v>0</v>
      </c>
      <c r="EH495">
        <v>0</v>
      </c>
      <c r="EI495">
        <v>0</v>
      </c>
      <c r="EJ495">
        <v>0</v>
      </c>
      <c r="EK495">
        <v>0</v>
      </c>
      <c r="EL495">
        <v>0</v>
      </c>
      <c r="EM495">
        <v>0</v>
      </c>
      <c r="EN495">
        <v>0</v>
      </c>
      <c r="EO495">
        <v>0</v>
      </c>
      <c r="EP495">
        <v>0</v>
      </c>
      <c r="EQ495">
        <v>0</v>
      </c>
      <c r="ER495">
        <v>0</v>
      </c>
      <c r="ES495">
        <v>0</v>
      </c>
      <c r="ET495">
        <v>0</v>
      </c>
      <c r="EU495">
        <v>0</v>
      </c>
      <c r="EV495">
        <v>0</v>
      </c>
      <c r="EW495">
        <v>0</v>
      </c>
      <c r="EX495">
        <v>0</v>
      </c>
      <c r="EY495">
        <v>0</v>
      </c>
      <c r="EZ495">
        <v>0</v>
      </c>
      <c r="FA495">
        <v>0</v>
      </c>
      <c r="FB495">
        <v>0</v>
      </c>
      <c r="FC495">
        <v>0</v>
      </c>
      <c r="FD495">
        <v>0</v>
      </c>
      <c r="FE495">
        <v>0</v>
      </c>
      <c r="FF495">
        <v>0</v>
      </c>
      <c r="FG495">
        <v>0</v>
      </c>
      <c r="FH495">
        <v>0</v>
      </c>
      <c r="FI495">
        <v>0</v>
      </c>
      <c r="FJ495">
        <v>0</v>
      </c>
      <c r="FK495">
        <v>0</v>
      </c>
      <c r="FL495">
        <v>0</v>
      </c>
      <c r="FM495">
        <v>0</v>
      </c>
      <c r="FN495">
        <v>0</v>
      </c>
      <c r="FO495">
        <v>0</v>
      </c>
      <c r="FP495">
        <v>0</v>
      </c>
      <c r="FQ495">
        <v>0</v>
      </c>
      <c r="FR495">
        <v>0</v>
      </c>
      <c r="FS495">
        <v>0</v>
      </c>
    </row>
    <row r="496" spans="1:175" x14ac:dyDescent="0.2">
      <c r="A496" t="s">
        <v>197</v>
      </c>
      <c r="B496" t="s">
        <v>1</v>
      </c>
      <c r="C496">
        <v>42258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0</v>
      </c>
      <c r="AK496">
        <v>0</v>
      </c>
      <c r="AL496">
        <v>0</v>
      </c>
      <c r="AM496">
        <v>0</v>
      </c>
      <c r="AN496">
        <v>0</v>
      </c>
      <c r="AO496">
        <v>0</v>
      </c>
      <c r="AP496">
        <v>0</v>
      </c>
      <c r="AQ496">
        <v>0</v>
      </c>
      <c r="AR496">
        <v>0</v>
      </c>
      <c r="AS496">
        <v>0</v>
      </c>
      <c r="AT496">
        <v>0</v>
      </c>
      <c r="AU496">
        <v>0</v>
      </c>
      <c r="AV496">
        <v>0</v>
      </c>
      <c r="AW496">
        <v>0</v>
      </c>
      <c r="AX496">
        <v>0</v>
      </c>
      <c r="AY496">
        <v>0</v>
      </c>
      <c r="AZ496">
        <v>0</v>
      </c>
      <c r="BA496">
        <v>0</v>
      </c>
      <c r="BB496">
        <v>0</v>
      </c>
      <c r="BC496">
        <v>0</v>
      </c>
      <c r="BD496">
        <v>0</v>
      </c>
      <c r="BE496">
        <v>0</v>
      </c>
      <c r="BF496">
        <v>0</v>
      </c>
      <c r="BG496">
        <v>0</v>
      </c>
      <c r="BH496">
        <v>0</v>
      </c>
      <c r="BI496">
        <v>0</v>
      </c>
      <c r="BJ496">
        <v>0</v>
      </c>
      <c r="BK496">
        <v>0</v>
      </c>
      <c r="BL496">
        <v>0</v>
      </c>
      <c r="BM496">
        <v>0</v>
      </c>
      <c r="BN496">
        <v>0</v>
      </c>
      <c r="BO496">
        <v>0</v>
      </c>
      <c r="BP496">
        <v>0</v>
      </c>
      <c r="BQ496">
        <v>0</v>
      </c>
      <c r="BR496">
        <v>0</v>
      </c>
      <c r="BS496">
        <v>0</v>
      </c>
      <c r="BT496">
        <v>0</v>
      </c>
      <c r="BU496">
        <v>0</v>
      </c>
      <c r="BV496">
        <v>0</v>
      </c>
      <c r="BW496">
        <v>0</v>
      </c>
      <c r="BX496">
        <v>0</v>
      </c>
      <c r="BY496">
        <v>0</v>
      </c>
      <c r="BZ496">
        <v>0</v>
      </c>
      <c r="CA496">
        <v>0</v>
      </c>
      <c r="CB496">
        <v>0</v>
      </c>
      <c r="CC496">
        <v>0</v>
      </c>
      <c r="CD496">
        <v>0</v>
      </c>
      <c r="CE496">
        <v>0</v>
      </c>
      <c r="CF496">
        <v>0</v>
      </c>
      <c r="CG496">
        <v>0</v>
      </c>
      <c r="CH496">
        <v>0</v>
      </c>
      <c r="CI496">
        <v>0</v>
      </c>
      <c r="CJ496">
        <v>0</v>
      </c>
      <c r="CK496">
        <v>0</v>
      </c>
      <c r="CL496">
        <v>0</v>
      </c>
      <c r="CM496">
        <v>0</v>
      </c>
      <c r="CN496">
        <v>0</v>
      </c>
      <c r="CO496">
        <v>0</v>
      </c>
      <c r="CP496">
        <v>0</v>
      </c>
      <c r="CQ496">
        <v>0</v>
      </c>
      <c r="CR496">
        <v>0</v>
      </c>
      <c r="CS496">
        <v>0</v>
      </c>
      <c r="CT496">
        <v>0</v>
      </c>
      <c r="CU496">
        <v>0</v>
      </c>
      <c r="CV496">
        <v>0</v>
      </c>
      <c r="CW496">
        <v>0</v>
      </c>
      <c r="CX496">
        <v>0</v>
      </c>
      <c r="CY496">
        <v>0</v>
      </c>
      <c r="CZ496">
        <v>0</v>
      </c>
      <c r="DA496">
        <v>0</v>
      </c>
      <c r="DB496">
        <v>0</v>
      </c>
      <c r="DC496">
        <v>0</v>
      </c>
      <c r="DD496">
        <v>0</v>
      </c>
      <c r="DE496">
        <v>0</v>
      </c>
      <c r="DF496">
        <v>0</v>
      </c>
      <c r="DG496">
        <v>0</v>
      </c>
      <c r="DH496">
        <v>0</v>
      </c>
      <c r="DI496">
        <v>0</v>
      </c>
      <c r="DJ496">
        <v>0</v>
      </c>
      <c r="DK496">
        <v>0</v>
      </c>
      <c r="DL496">
        <v>0</v>
      </c>
      <c r="DM496">
        <v>0</v>
      </c>
      <c r="DN496">
        <v>0</v>
      </c>
      <c r="DO496">
        <v>0</v>
      </c>
      <c r="DP496">
        <v>0</v>
      </c>
      <c r="DQ496">
        <v>0</v>
      </c>
      <c r="DR496">
        <v>0</v>
      </c>
      <c r="DS496">
        <v>0</v>
      </c>
      <c r="DT496">
        <v>0</v>
      </c>
      <c r="DU496">
        <v>0</v>
      </c>
      <c r="DV496">
        <v>0</v>
      </c>
      <c r="DW496">
        <v>0</v>
      </c>
      <c r="DX496">
        <v>0</v>
      </c>
      <c r="DY496">
        <v>0</v>
      </c>
      <c r="DZ496">
        <v>0</v>
      </c>
      <c r="EA496">
        <v>0</v>
      </c>
      <c r="EB496">
        <v>0</v>
      </c>
      <c r="EC496">
        <v>0</v>
      </c>
      <c r="ED496">
        <v>0</v>
      </c>
      <c r="EE496">
        <v>0</v>
      </c>
      <c r="EF496">
        <v>0</v>
      </c>
      <c r="EG496">
        <v>0</v>
      </c>
      <c r="EH496">
        <v>0</v>
      </c>
      <c r="EI496">
        <v>0</v>
      </c>
      <c r="EJ496">
        <v>0</v>
      </c>
      <c r="EK496">
        <v>0</v>
      </c>
      <c r="EL496">
        <v>0</v>
      </c>
      <c r="EM496">
        <v>0</v>
      </c>
      <c r="EN496">
        <v>0</v>
      </c>
      <c r="EO496">
        <v>0</v>
      </c>
      <c r="EP496">
        <v>0</v>
      </c>
      <c r="EQ496">
        <v>0</v>
      </c>
      <c r="ER496">
        <v>0</v>
      </c>
      <c r="ES496">
        <v>0</v>
      </c>
      <c r="ET496">
        <v>0</v>
      </c>
      <c r="EU496">
        <v>0</v>
      </c>
      <c r="EV496">
        <v>0</v>
      </c>
      <c r="EW496">
        <v>0</v>
      </c>
      <c r="EX496">
        <v>0</v>
      </c>
      <c r="EY496">
        <v>0</v>
      </c>
      <c r="EZ496">
        <v>0</v>
      </c>
      <c r="FA496">
        <v>0</v>
      </c>
      <c r="FB496">
        <v>0</v>
      </c>
      <c r="FC496">
        <v>0</v>
      </c>
      <c r="FD496">
        <v>0</v>
      </c>
      <c r="FE496">
        <v>0</v>
      </c>
      <c r="FF496">
        <v>0</v>
      </c>
      <c r="FG496">
        <v>0</v>
      </c>
      <c r="FH496">
        <v>0</v>
      </c>
      <c r="FI496">
        <v>0</v>
      </c>
      <c r="FJ496">
        <v>0</v>
      </c>
      <c r="FK496">
        <v>0</v>
      </c>
      <c r="FL496">
        <v>0</v>
      </c>
      <c r="FM496">
        <v>0</v>
      </c>
      <c r="FN496">
        <v>0</v>
      </c>
      <c r="FO496">
        <v>0</v>
      </c>
      <c r="FP496">
        <v>0</v>
      </c>
      <c r="FQ496">
        <v>0</v>
      </c>
      <c r="FR496">
        <v>0</v>
      </c>
      <c r="FS496">
        <v>0</v>
      </c>
    </row>
    <row r="497" spans="1:175" x14ac:dyDescent="0.2">
      <c r="A497" t="s">
        <v>197</v>
      </c>
      <c r="B497" t="s">
        <v>1</v>
      </c>
      <c r="C497" t="s">
        <v>2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0</v>
      </c>
      <c r="AJ497">
        <v>0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  <c r="AS497">
        <v>0</v>
      </c>
      <c r="AT497">
        <v>0</v>
      </c>
      <c r="AU497">
        <v>0</v>
      </c>
      <c r="AV497">
        <v>0</v>
      </c>
      <c r="AW497">
        <v>0</v>
      </c>
      <c r="AX497">
        <v>0</v>
      </c>
      <c r="AY497">
        <v>0</v>
      </c>
      <c r="AZ497">
        <v>0</v>
      </c>
      <c r="BA497">
        <v>0</v>
      </c>
      <c r="BB497">
        <v>0</v>
      </c>
      <c r="BC497">
        <v>0</v>
      </c>
      <c r="BD497">
        <v>0</v>
      </c>
      <c r="BE497">
        <v>0</v>
      </c>
      <c r="BF497">
        <v>0</v>
      </c>
      <c r="BG497">
        <v>0</v>
      </c>
      <c r="BH497">
        <v>0</v>
      </c>
      <c r="BI497">
        <v>0</v>
      </c>
      <c r="BJ497">
        <v>0</v>
      </c>
      <c r="BK497">
        <v>0</v>
      </c>
      <c r="BL497">
        <v>0</v>
      </c>
      <c r="BM497">
        <v>0</v>
      </c>
      <c r="BN497">
        <v>0</v>
      </c>
      <c r="BO497">
        <v>0</v>
      </c>
      <c r="BP497">
        <v>0</v>
      </c>
      <c r="BQ497">
        <v>0</v>
      </c>
      <c r="BR497">
        <v>0</v>
      </c>
      <c r="BS497">
        <v>0</v>
      </c>
      <c r="BT497">
        <v>0</v>
      </c>
      <c r="BU497">
        <v>0</v>
      </c>
      <c r="BV497" s="60">
        <v>0</v>
      </c>
      <c r="BW497">
        <v>0</v>
      </c>
      <c r="BX497">
        <v>0</v>
      </c>
      <c r="BY497">
        <v>0</v>
      </c>
      <c r="BZ497">
        <v>0</v>
      </c>
      <c r="CA497">
        <v>0</v>
      </c>
      <c r="CB497">
        <v>0</v>
      </c>
      <c r="CC497">
        <v>0</v>
      </c>
      <c r="CD497">
        <v>0</v>
      </c>
      <c r="CE497">
        <v>0</v>
      </c>
      <c r="CF497">
        <v>0</v>
      </c>
      <c r="CG497">
        <v>0</v>
      </c>
      <c r="CH497">
        <v>0</v>
      </c>
      <c r="CI497">
        <v>0</v>
      </c>
      <c r="CJ497">
        <v>0</v>
      </c>
      <c r="CK497">
        <v>0</v>
      </c>
      <c r="CL497">
        <v>0</v>
      </c>
      <c r="CM497">
        <v>0</v>
      </c>
      <c r="CN497">
        <v>0</v>
      </c>
      <c r="CO497">
        <v>0</v>
      </c>
      <c r="CP497">
        <v>0</v>
      </c>
      <c r="CQ497">
        <v>0</v>
      </c>
      <c r="CR497">
        <v>0</v>
      </c>
      <c r="CS497">
        <v>0</v>
      </c>
      <c r="CT497">
        <v>0</v>
      </c>
      <c r="CU497">
        <v>0</v>
      </c>
      <c r="CV497">
        <v>0</v>
      </c>
      <c r="CW497">
        <v>0</v>
      </c>
      <c r="CX497">
        <v>0</v>
      </c>
      <c r="CY497">
        <v>0</v>
      </c>
      <c r="CZ497">
        <v>0</v>
      </c>
      <c r="DA497">
        <v>0</v>
      </c>
      <c r="DB497">
        <v>0</v>
      </c>
      <c r="DC497">
        <v>0</v>
      </c>
      <c r="DD497">
        <v>0</v>
      </c>
      <c r="DE497">
        <v>0</v>
      </c>
      <c r="DF497">
        <v>0</v>
      </c>
      <c r="DG497">
        <v>0</v>
      </c>
      <c r="DH497">
        <v>0</v>
      </c>
      <c r="DI497">
        <v>0</v>
      </c>
      <c r="DJ497">
        <v>0</v>
      </c>
      <c r="DK497">
        <v>0</v>
      </c>
      <c r="DL497">
        <v>0</v>
      </c>
      <c r="DM497">
        <v>0</v>
      </c>
      <c r="DN497">
        <v>0</v>
      </c>
      <c r="DO497">
        <v>0</v>
      </c>
      <c r="DP497">
        <v>0</v>
      </c>
      <c r="DQ497">
        <v>0</v>
      </c>
      <c r="DR497">
        <v>0</v>
      </c>
      <c r="DS497">
        <v>0</v>
      </c>
      <c r="DT497">
        <v>0</v>
      </c>
      <c r="DU497">
        <v>0</v>
      </c>
      <c r="DV497">
        <v>0</v>
      </c>
      <c r="DW497">
        <v>0</v>
      </c>
      <c r="DX497">
        <v>0</v>
      </c>
      <c r="DY497">
        <v>0</v>
      </c>
      <c r="DZ497">
        <v>0</v>
      </c>
      <c r="EA497">
        <v>0</v>
      </c>
      <c r="EB497">
        <v>0</v>
      </c>
      <c r="EC497">
        <v>0</v>
      </c>
      <c r="ED497">
        <v>0</v>
      </c>
      <c r="EE497">
        <v>0</v>
      </c>
      <c r="EF497">
        <v>0</v>
      </c>
      <c r="EG497">
        <v>0</v>
      </c>
      <c r="EH497">
        <v>0</v>
      </c>
      <c r="EI497">
        <v>0</v>
      </c>
      <c r="EJ497">
        <v>0</v>
      </c>
      <c r="EK497">
        <v>0</v>
      </c>
      <c r="EL497">
        <v>0</v>
      </c>
      <c r="EM497">
        <v>0</v>
      </c>
      <c r="EN497">
        <v>0</v>
      </c>
      <c r="EO497">
        <v>0</v>
      </c>
      <c r="EP497">
        <v>0</v>
      </c>
      <c r="EQ497">
        <v>0</v>
      </c>
      <c r="ER497">
        <v>0</v>
      </c>
      <c r="ES497">
        <v>0</v>
      </c>
      <c r="ET497">
        <v>0</v>
      </c>
      <c r="EU497">
        <v>0</v>
      </c>
      <c r="EV497">
        <v>0</v>
      </c>
      <c r="EW497">
        <v>0</v>
      </c>
      <c r="EX497">
        <v>0</v>
      </c>
      <c r="EY497">
        <v>0</v>
      </c>
      <c r="EZ497">
        <v>0</v>
      </c>
      <c r="FA497">
        <v>0</v>
      </c>
      <c r="FB497">
        <v>0</v>
      </c>
      <c r="FC497">
        <v>0</v>
      </c>
      <c r="FD497">
        <v>0</v>
      </c>
      <c r="FE497">
        <v>0</v>
      </c>
      <c r="FF497">
        <v>0</v>
      </c>
      <c r="FG497">
        <v>0</v>
      </c>
      <c r="FH497">
        <v>0</v>
      </c>
      <c r="FI497">
        <v>0</v>
      </c>
      <c r="FJ497">
        <v>0</v>
      </c>
      <c r="FK497">
        <v>0</v>
      </c>
      <c r="FL497">
        <v>0</v>
      </c>
      <c r="FM497">
        <v>0</v>
      </c>
      <c r="FN497">
        <v>0</v>
      </c>
      <c r="FO497">
        <v>0</v>
      </c>
      <c r="FP497">
        <v>0</v>
      </c>
      <c r="FQ497">
        <v>0</v>
      </c>
      <c r="FR497">
        <v>0</v>
      </c>
      <c r="FS497">
        <v>0</v>
      </c>
    </row>
    <row r="498" spans="1:175" x14ac:dyDescent="0.2">
      <c r="A498" t="s">
        <v>197</v>
      </c>
      <c r="B498" t="s">
        <v>203</v>
      </c>
      <c r="C498">
        <v>42167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0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0</v>
      </c>
      <c r="AS498">
        <v>0</v>
      </c>
      <c r="AT498">
        <v>0</v>
      </c>
      <c r="AU498">
        <v>0</v>
      </c>
      <c r="AV498">
        <v>0</v>
      </c>
      <c r="AW498">
        <v>0</v>
      </c>
      <c r="AX498">
        <v>0</v>
      </c>
      <c r="AY498">
        <v>0</v>
      </c>
      <c r="AZ498">
        <v>0</v>
      </c>
      <c r="BA498">
        <v>0</v>
      </c>
      <c r="BB498">
        <v>0</v>
      </c>
      <c r="BC498">
        <v>0</v>
      </c>
      <c r="BD498">
        <v>0</v>
      </c>
      <c r="BE498">
        <v>0</v>
      </c>
      <c r="BF498">
        <v>0</v>
      </c>
      <c r="BG498">
        <v>0</v>
      </c>
      <c r="BH498">
        <v>0</v>
      </c>
      <c r="BI498">
        <v>0</v>
      </c>
      <c r="BJ498">
        <v>0</v>
      </c>
      <c r="BK498">
        <v>0</v>
      </c>
      <c r="BL498">
        <v>0</v>
      </c>
      <c r="BM498">
        <v>0</v>
      </c>
      <c r="BN498">
        <v>0</v>
      </c>
      <c r="BO498">
        <v>0</v>
      </c>
      <c r="BP498">
        <v>0</v>
      </c>
      <c r="BQ498">
        <v>0</v>
      </c>
      <c r="BR498">
        <v>0</v>
      </c>
      <c r="BS498">
        <v>0</v>
      </c>
      <c r="BT498">
        <v>0</v>
      </c>
      <c r="BU498">
        <v>0</v>
      </c>
      <c r="BV498">
        <v>0</v>
      </c>
      <c r="BW498">
        <v>0</v>
      </c>
      <c r="BX498">
        <v>0</v>
      </c>
      <c r="BY498">
        <v>0</v>
      </c>
      <c r="BZ498">
        <v>0</v>
      </c>
      <c r="CA498">
        <v>0</v>
      </c>
      <c r="CB498">
        <v>0</v>
      </c>
      <c r="CC498">
        <v>0</v>
      </c>
      <c r="CD498">
        <v>0</v>
      </c>
      <c r="CE498">
        <v>0</v>
      </c>
      <c r="CF498">
        <v>0</v>
      </c>
      <c r="CG498">
        <v>0</v>
      </c>
      <c r="CH498">
        <v>0</v>
      </c>
      <c r="CI498">
        <v>0</v>
      </c>
      <c r="CJ498">
        <v>0</v>
      </c>
      <c r="CK498">
        <v>0</v>
      </c>
      <c r="CL498">
        <v>0</v>
      </c>
      <c r="CM498">
        <v>0</v>
      </c>
      <c r="CN498">
        <v>0</v>
      </c>
      <c r="CO498">
        <v>0</v>
      </c>
      <c r="CP498">
        <v>0</v>
      </c>
      <c r="CQ498">
        <v>0</v>
      </c>
      <c r="CR498">
        <v>0</v>
      </c>
      <c r="CS498">
        <v>0</v>
      </c>
      <c r="CT498">
        <v>0</v>
      </c>
      <c r="CU498">
        <v>0</v>
      </c>
      <c r="CV498">
        <v>0</v>
      </c>
      <c r="CW498">
        <v>0</v>
      </c>
      <c r="CX498">
        <v>0</v>
      </c>
      <c r="CY498">
        <v>0</v>
      </c>
      <c r="CZ498">
        <v>0</v>
      </c>
      <c r="DA498">
        <v>0</v>
      </c>
      <c r="DB498">
        <v>0</v>
      </c>
      <c r="DC498">
        <v>0</v>
      </c>
      <c r="DD498">
        <v>0</v>
      </c>
      <c r="DE498">
        <v>0</v>
      </c>
      <c r="DF498">
        <v>0</v>
      </c>
      <c r="DG498">
        <v>0</v>
      </c>
      <c r="DH498">
        <v>0</v>
      </c>
      <c r="DI498">
        <v>0</v>
      </c>
      <c r="DJ498">
        <v>0</v>
      </c>
      <c r="DK498">
        <v>0</v>
      </c>
      <c r="DL498">
        <v>0</v>
      </c>
      <c r="DM498">
        <v>0</v>
      </c>
      <c r="DN498">
        <v>0</v>
      </c>
      <c r="DO498">
        <v>0</v>
      </c>
      <c r="DP498">
        <v>0</v>
      </c>
      <c r="DQ498">
        <v>0</v>
      </c>
      <c r="DR498">
        <v>0</v>
      </c>
      <c r="DS498">
        <v>0</v>
      </c>
      <c r="DT498">
        <v>0</v>
      </c>
      <c r="DU498">
        <v>0</v>
      </c>
      <c r="DV498">
        <v>0</v>
      </c>
      <c r="DW498">
        <v>0</v>
      </c>
      <c r="DX498">
        <v>0</v>
      </c>
      <c r="DY498">
        <v>0</v>
      </c>
      <c r="DZ498">
        <v>0</v>
      </c>
      <c r="EA498">
        <v>0</v>
      </c>
      <c r="EB498">
        <v>0</v>
      </c>
      <c r="EC498">
        <v>0</v>
      </c>
      <c r="ED498">
        <v>0</v>
      </c>
      <c r="EE498">
        <v>0</v>
      </c>
      <c r="EF498">
        <v>0</v>
      </c>
      <c r="EG498">
        <v>0</v>
      </c>
      <c r="EH498">
        <v>0</v>
      </c>
      <c r="EI498">
        <v>0</v>
      </c>
      <c r="EJ498">
        <v>0</v>
      </c>
      <c r="EK498">
        <v>0</v>
      </c>
      <c r="EL498">
        <v>0</v>
      </c>
      <c r="EM498">
        <v>0</v>
      </c>
      <c r="EN498">
        <v>0</v>
      </c>
      <c r="EO498">
        <v>0</v>
      </c>
      <c r="EP498">
        <v>0</v>
      </c>
      <c r="EQ498">
        <v>0</v>
      </c>
      <c r="ER498">
        <v>0</v>
      </c>
      <c r="ES498">
        <v>0</v>
      </c>
      <c r="ET498">
        <v>0</v>
      </c>
      <c r="EU498">
        <v>0</v>
      </c>
      <c r="EV498">
        <v>0</v>
      </c>
      <c r="EW498">
        <v>0</v>
      </c>
      <c r="EX498">
        <v>0</v>
      </c>
      <c r="EY498">
        <v>0</v>
      </c>
      <c r="EZ498">
        <v>0</v>
      </c>
      <c r="FA498">
        <v>0</v>
      </c>
      <c r="FB498">
        <v>0</v>
      </c>
      <c r="FC498">
        <v>0</v>
      </c>
      <c r="FD498">
        <v>0</v>
      </c>
      <c r="FE498">
        <v>0</v>
      </c>
      <c r="FF498">
        <v>0</v>
      </c>
      <c r="FG498">
        <v>0</v>
      </c>
      <c r="FH498">
        <v>0</v>
      </c>
      <c r="FI498">
        <v>0</v>
      </c>
      <c r="FJ498">
        <v>0</v>
      </c>
      <c r="FK498">
        <v>0</v>
      </c>
      <c r="FL498">
        <v>0</v>
      </c>
      <c r="FM498">
        <v>0</v>
      </c>
      <c r="FN498">
        <v>0</v>
      </c>
      <c r="FO498">
        <v>0</v>
      </c>
      <c r="FP498">
        <v>0</v>
      </c>
      <c r="FQ498">
        <v>0</v>
      </c>
      <c r="FR498">
        <v>0</v>
      </c>
      <c r="FS498">
        <v>0</v>
      </c>
    </row>
    <row r="499" spans="1:175" x14ac:dyDescent="0.2">
      <c r="A499" t="s">
        <v>197</v>
      </c>
      <c r="B499" t="s">
        <v>203</v>
      </c>
      <c r="C499">
        <v>42180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v>0</v>
      </c>
      <c r="AQ499">
        <v>0</v>
      </c>
      <c r="AR499">
        <v>0</v>
      </c>
      <c r="AS499">
        <v>0</v>
      </c>
      <c r="AT499">
        <v>0</v>
      </c>
      <c r="AU499">
        <v>0</v>
      </c>
      <c r="AV499">
        <v>0</v>
      </c>
      <c r="AW499">
        <v>0</v>
      </c>
      <c r="AX499">
        <v>0</v>
      </c>
      <c r="AY499">
        <v>0</v>
      </c>
      <c r="AZ499">
        <v>0</v>
      </c>
      <c r="BA499">
        <v>0</v>
      </c>
      <c r="BB499">
        <v>0</v>
      </c>
      <c r="BC499">
        <v>0</v>
      </c>
      <c r="BD499">
        <v>0</v>
      </c>
      <c r="BE499">
        <v>0</v>
      </c>
      <c r="BF499">
        <v>0</v>
      </c>
      <c r="BG499">
        <v>0</v>
      </c>
      <c r="BH499">
        <v>0</v>
      </c>
      <c r="BI499">
        <v>0</v>
      </c>
      <c r="BJ499">
        <v>0</v>
      </c>
      <c r="BK499">
        <v>0</v>
      </c>
      <c r="BL499">
        <v>0</v>
      </c>
      <c r="BM499">
        <v>0</v>
      </c>
      <c r="BN499">
        <v>0</v>
      </c>
      <c r="BO499">
        <v>0</v>
      </c>
      <c r="BP499">
        <v>0</v>
      </c>
      <c r="BQ499">
        <v>0</v>
      </c>
      <c r="BR499">
        <v>0</v>
      </c>
      <c r="BS499">
        <v>0</v>
      </c>
      <c r="BT499">
        <v>0</v>
      </c>
      <c r="BU499">
        <v>0</v>
      </c>
      <c r="BV499">
        <v>0</v>
      </c>
      <c r="BW499">
        <v>0</v>
      </c>
      <c r="BX499">
        <v>0</v>
      </c>
      <c r="BY499">
        <v>0</v>
      </c>
      <c r="BZ499">
        <v>0</v>
      </c>
      <c r="CA499">
        <v>0</v>
      </c>
      <c r="CB499">
        <v>0</v>
      </c>
      <c r="CC499">
        <v>0</v>
      </c>
      <c r="CD499">
        <v>0</v>
      </c>
      <c r="CE499">
        <v>0</v>
      </c>
      <c r="CF499">
        <v>0</v>
      </c>
      <c r="CG499">
        <v>0</v>
      </c>
      <c r="CH499">
        <v>0</v>
      </c>
      <c r="CI499">
        <v>0</v>
      </c>
      <c r="CJ499">
        <v>0</v>
      </c>
      <c r="CK499">
        <v>0</v>
      </c>
      <c r="CL499">
        <v>0</v>
      </c>
      <c r="CM499">
        <v>0</v>
      </c>
      <c r="CN499">
        <v>0</v>
      </c>
      <c r="CO499">
        <v>0</v>
      </c>
      <c r="CP499">
        <v>0</v>
      </c>
      <c r="CQ499">
        <v>0</v>
      </c>
      <c r="CR499">
        <v>0</v>
      </c>
      <c r="CS499">
        <v>0</v>
      </c>
      <c r="CT499">
        <v>0</v>
      </c>
      <c r="CU499">
        <v>0</v>
      </c>
      <c r="CV499">
        <v>0</v>
      </c>
      <c r="CW499">
        <v>0</v>
      </c>
      <c r="CX499">
        <v>0</v>
      </c>
      <c r="CY499">
        <v>0</v>
      </c>
      <c r="CZ499">
        <v>0</v>
      </c>
      <c r="DA499">
        <v>0</v>
      </c>
      <c r="DB499">
        <v>0</v>
      </c>
      <c r="DC499">
        <v>0</v>
      </c>
      <c r="DD499">
        <v>0</v>
      </c>
      <c r="DE499">
        <v>0</v>
      </c>
      <c r="DF499">
        <v>0</v>
      </c>
      <c r="DG499">
        <v>0</v>
      </c>
      <c r="DH499">
        <v>0</v>
      </c>
      <c r="DI499">
        <v>0</v>
      </c>
      <c r="DJ499">
        <v>0</v>
      </c>
      <c r="DK499">
        <v>0</v>
      </c>
      <c r="DL499">
        <v>0</v>
      </c>
      <c r="DM499">
        <v>0</v>
      </c>
      <c r="DN499">
        <v>0</v>
      </c>
      <c r="DO499">
        <v>0</v>
      </c>
      <c r="DP499">
        <v>0</v>
      </c>
      <c r="DQ499" s="60">
        <v>0</v>
      </c>
      <c r="DR499">
        <v>0</v>
      </c>
      <c r="DS499">
        <v>0</v>
      </c>
      <c r="DT499">
        <v>0</v>
      </c>
      <c r="DU499">
        <v>0</v>
      </c>
      <c r="DV499">
        <v>0</v>
      </c>
      <c r="DW499">
        <v>0</v>
      </c>
      <c r="DX499">
        <v>0</v>
      </c>
      <c r="DY499">
        <v>0</v>
      </c>
      <c r="DZ499">
        <v>0</v>
      </c>
      <c r="EA499">
        <v>0</v>
      </c>
      <c r="EB499">
        <v>0</v>
      </c>
      <c r="EC499">
        <v>0</v>
      </c>
      <c r="ED499">
        <v>0</v>
      </c>
      <c r="EE499">
        <v>0</v>
      </c>
      <c r="EF499">
        <v>0</v>
      </c>
      <c r="EG499">
        <v>0</v>
      </c>
      <c r="EH499">
        <v>0</v>
      </c>
      <c r="EI499">
        <v>0</v>
      </c>
      <c r="EJ499">
        <v>0</v>
      </c>
      <c r="EK499">
        <v>0</v>
      </c>
      <c r="EL499">
        <v>0</v>
      </c>
      <c r="EM499">
        <v>0</v>
      </c>
      <c r="EN499">
        <v>0</v>
      </c>
      <c r="EO499">
        <v>0</v>
      </c>
      <c r="EP499">
        <v>0</v>
      </c>
      <c r="EQ499">
        <v>0</v>
      </c>
      <c r="ER499">
        <v>0</v>
      </c>
      <c r="ES499">
        <v>0</v>
      </c>
      <c r="ET499">
        <v>0</v>
      </c>
      <c r="EU499">
        <v>0</v>
      </c>
      <c r="EV499">
        <v>0</v>
      </c>
      <c r="EW499">
        <v>0</v>
      </c>
      <c r="EX499">
        <v>0</v>
      </c>
      <c r="EY499">
        <v>0</v>
      </c>
      <c r="EZ499">
        <v>0</v>
      </c>
      <c r="FA499">
        <v>0</v>
      </c>
      <c r="FB499">
        <v>0</v>
      </c>
      <c r="FC499">
        <v>0</v>
      </c>
      <c r="FD499">
        <v>0</v>
      </c>
      <c r="FE499">
        <v>0</v>
      </c>
      <c r="FF499">
        <v>0</v>
      </c>
      <c r="FG499">
        <v>0</v>
      </c>
      <c r="FH499">
        <v>0</v>
      </c>
      <c r="FI499">
        <v>0</v>
      </c>
      <c r="FJ499">
        <v>0</v>
      </c>
      <c r="FK499">
        <v>0</v>
      </c>
      <c r="FL499">
        <v>0</v>
      </c>
      <c r="FM499">
        <v>0</v>
      </c>
      <c r="FN499">
        <v>0</v>
      </c>
      <c r="FO499">
        <v>0</v>
      </c>
      <c r="FP499">
        <v>0</v>
      </c>
      <c r="FQ499">
        <v>0</v>
      </c>
      <c r="FR499">
        <v>0</v>
      </c>
      <c r="FS499">
        <v>0</v>
      </c>
    </row>
    <row r="500" spans="1:175" x14ac:dyDescent="0.2">
      <c r="A500" t="s">
        <v>197</v>
      </c>
      <c r="B500" t="s">
        <v>203</v>
      </c>
      <c r="C500">
        <v>42181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  <c r="AS500">
        <v>0</v>
      </c>
      <c r="AT500" s="60">
        <v>0</v>
      </c>
      <c r="AU500">
        <v>0</v>
      </c>
      <c r="AV500">
        <v>0</v>
      </c>
      <c r="AW500">
        <v>0</v>
      </c>
      <c r="AX500">
        <v>0</v>
      </c>
      <c r="AY500">
        <v>0</v>
      </c>
      <c r="AZ500">
        <v>0</v>
      </c>
      <c r="BA500">
        <v>0</v>
      </c>
      <c r="BB500">
        <v>0</v>
      </c>
      <c r="BC500">
        <v>0</v>
      </c>
      <c r="BD500" s="60">
        <v>0</v>
      </c>
      <c r="BE500">
        <v>0</v>
      </c>
      <c r="BF500">
        <v>0</v>
      </c>
      <c r="BG500">
        <v>0</v>
      </c>
      <c r="BH500" s="60">
        <v>0</v>
      </c>
      <c r="BI500">
        <v>0</v>
      </c>
      <c r="BJ500">
        <v>0</v>
      </c>
      <c r="BK500">
        <v>0</v>
      </c>
      <c r="BL500">
        <v>0</v>
      </c>
      <c r="BM500">
        <v>0</v>
      </c>
      <c r="BN500">
        <v>0</v>
      </c>
      <c r="BO500">
        <v>0</v>
      </c>
      <c r="BP500">
        <v>0</v>
      </c>
      <c r="BQ500">
        <v>0</v>
      </c>
      <c r="BR500">
        <v>0</v>
      </c>
      <c r="BS500">
        <v>0</v>
      </c>
      <c r="BT500">
        <v>0</v>
      </c>
      <c r="BU500">
        <v>0</v>
      </c>
      <c r="BV500">
        <v>0</v>
      </c>
      <c r="BW500">
        <v>0</v>
      </c>
      <c r="BX500">
        <v>0</v>
      </c>
      <c r="BY500">
        <v>0</v>
      </c>
      <c r="BZ500">
        <v>0</v>
      </c>
      <c r="CA500">
        <v>0</v>
      </c>
      <c r="CB500">
        <v>0</v>
      </c>
      <c r="CC500">
        <v>0</v>
      </c>
      <c r="CD500">
        <v>0</v>
      </c>
      <c r="CE500">
        <v>0</v>
      </c>
      <c r="CF500">
        <v>0</v>
      </c>
      <c r="CG500">
        <v>0</v>
      </c>
      <c r="CH500">
        <v>0</v>
      </c>
      <c r="CI500">
        <v>0</v>
      </c>
      <c r="CJ500">
        <v>0</v>
      </c>
      <c r="CK500">
        <v>0</v>
      </c>
      <c r="CL500">
        <v>0</v>
      </c>
      <c r="CM500">
        <v>0</v>
      </c>
      <c r="CN500">
        <v>0</v>
      </c>
      <c r="CO500">
        <v>0</v>
      </c>
      <c r="CP500">
        <v>0</v>
      </c>
      <c r="CQ500">
        <v>0</v>
      </c>
      <c r="CR500">
        <v>0</v>
      </c>
      <c r="CS500">
        <v>0</v>
      </c>
      <c r="CT500">
        <v>0</v>
      </c>
      <c r="CU500">
        <v>0</v>
      </c>
      <c r="CV500">
        <v>0</v>
      </c>
      <c r="CW500">
        <v>0</v>
      </c>
      <c r="CX500">
        <v>0</v>
      </c>
      <c r="CY500">
        <v>0</v>
      </c>
      <c r="CZ500">
        <v>0</v>
      </c>
      <c r="DA500">
        <v>0</v>
      </c>
      <c r="DB500">
        <v>0</v>
      </c>
      <c r="DC500">
        <v>0</v>
      </c>
      <c r="DD500">
        <v>0</v>
      </c>
      <c r="DE500">
        <v>0</v>
      </c>
      <c r="DF500">
        <v>0</v>
      </c>
      <c r="DG500">
        <v>0</v>
      </c>
      <c r="DH500">
        <v>0</v>
      </c>
      <c r="DI500">
        <v>0</v>
      </c>
      <c r="DJ500">
        <v>0</v>
      </c>
      <c r="DK500">
        <v>0</v>
      </c>
      <c r="DL500">
        <v>0</v>
      </c>
      <c r="DM500">
        <v>0</v>
      </c>
      <c r="DN500">
        <v>0</v>
      </c>
      <c r="DO500">
        <v>0</v>
      </c>
      <c r="DP500">
        <v>0</v>
      </c>
      <c r="DQ500" s="60">
        <v>0</v>
      </c>
      <c r="DR500">
        <v>0</v>
      </c>
      <c r="DS500">
        <v>0</v>
      </c>
      <c r="DT500">
        <v>0</v>
      </c>
      <c r="DU500">
        <v>0</v>
      </c>
      <c r="DV500">
        <v>0</v>
      </c>
      <c r="DW500">
        <v>0</v>
      </c>
      <c r="DX500">
        <v>0</v>
      </c>
      <c r="DY500">
        <v>0</v>
      </c>
      <c r="DZ500">
        <v>0</v>
      </c>
      <c r="EA500">
        <v>0</v>
      </c>
      <c r="EB500">
        <v>0</v>
      </c>
      <c r="EC500">
        <v>0</v>
      </c>
      <c r="ED500">
        <v>0</v>
      </c>
      <c r="EE500">
        <v>0</v>
      </c>
      <c r="EF500">
        <v>0</v>
      </c>
      <c r="EG500">
        <v>0</v>
      </c>
      <c r="EH500">
        <v>0</v>
      </c>
      <c r="EI500">
        <v>0</v>
      </c>
      <c r="EJ500">
        <v>0</v>
      </c>
      <c r="EK500">
        <v>0</v>
      </c>
      <c r="EL500">
        <v>0</v>
      </c>
      <c r="EM500">
        <v>0</v>
      </c>
      <c r="EN500">
        <v>0</v>
      </c>
      <c r="EO500">
        <v>0</v>
      </c>
      <c r="EP500">
        <v>0</v>
      </c>
      <c r="EQ500">
        <v>0</v>
      </c>
      <c r="ER500">
        <v>0</v>
      </c>
      <c r="ES500">
        <v>0</v>
      </c>
      <c r="ET500">
        <v>0</v>
      </c>
      <c r="EU500">
        <v>0</v>
      </c>
      <c r="EV500">
        <v>0</v>
      </c>
      <c r="EW500">
        <v>0</v>
      </c>
      <c r="EX500">
        <v>0</v>
      </c>
      <c r="EY500">
        <v>0</v>
      </c>
      <c r="EZ500">
        <v>0</v>
      </c>
      <c r="FA500">
        <v>0</v>
      </c>
      <c r="FB500">
        <v>0</v>
      </c>
      <c r="FC500">
        <v>0</v>
      </c>
      <c r="FD500">
        <v>0</v>
      </c>
      <c r="FE500">
        <v>0</v>
      </c>
      <c r="FF500">
        <v>0</v>
      </c>
      <c r="FG500">
        <v>0</v>
      </c>
      <c r="FH500">
        <v>0</v>
      </c>
      <c r="FI500">
        <v>0</v>
      </c>
      <c r="FJ500">
        <v>0</v>
      </c>
      <c r="FK500">
        <v>0</v>
      </c>
      <c r="FL500">
        <v>0</v>
      </c>
      <c r="FM500">
        <v>0</v>
      </c>
      <c r="FN500">
        <v>0</v>
      </c>
      <c r="FO500">
        <v>0</v>
      </c>
      <c r="FP500">
        <v>0</v>
      </c>
      <c r="FQ500">
        <v>0</v>
      </c>
      <c r="FR500">
        <v>0</v>
      </c>
      <c r="FS500">
        <v>0</v>
      </c>
    </row>
    <row r="501" spans="1:175" x14ac:dyDescent="0.2">
      <c r="A501" t="s">
        <v>197</v>
      </c>
      <c r="B501" t="s">
        <v>203</v>
      </c>
      <c r="C501">
        <v>42185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0</v>
      </c>
      <c r="AK501">
        <v>0</v>
      </c>
      <c r="AL501">
        <v>0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0</v>
      </c>
      <c r="AW501">
        <v>0</v>
      </c>
      <c r="AX501">
        <v>0</v>
      </c>
      <c r="AY501">
        <v>0</v>
      </c>
      <c r="AZ501">
        <v>0</v>
      </c>
      <c r="BA501">
        <v>0</v>
      </c>
      <c r="BB501">
        <v>0</v>
      </c>
      <c r="BC501">
        <v>0</v>
      </c>
      <c r="BD501">
        <v>0</v>
      </c>
      <c r="BE501">
        <v>0</v>
      </c>
      <c r="BF501">
        <v>0</v>
      </c>
      <c r="BG501">
        <v>0</v>
      </c>
      <c r="BH501">
        <v>0</v>
      </c>
      <c r="BI501">
        <v>0</v>
      </c>
      <c r="BJ501">
        <v>0</v>
      </c>
      <c r="BK501">
        <v>0</v>
      </c>
      <c r="BL501">
        <v>0</v>
      </c>
      <c r="BM501">
        <v>0</v>
      </c>
      <c r="BN501">
        <v>0</v>
      </c>
      <c r="BO501">
        <v>0</v>
      </c>
      <c r="BP501">
        <v>0</v>
      </c>
      <c r="BQ501">
        <v>0</v>
      </c>
      <c r="BR501">
        <v>0</v>
      </c>
      <c r="BS501">
        <v>0</v>
      </c>
      <c r="BT501">
        <v>0</v>
      </c>
      <c r="BU501">
        <v>0</v>
      </c>
      <c r="BV501">
        <v>0</v>
      </c>
      <c r="BW501">
        <v>0</v>
      </c>
      <c r="BX501">
        <v>0</v>
      </c>
      <c r="BY501">
        <v>0</v>
      </c>
      <c r="BZ501">
        <v>0</v>
      </c>
      <c r="CA501">
        <v>0</v>
      </c>
      <c r="CB501">
        <v>0</v>
      </c>
      <c r="CC501">
        <v>0</v>
      </c>
      <c r="CD501">
        <v>0</v>
      </c>
      <c r="CE501">
        <v>0</v>
      </c>
      <c r="CF501">
        <v>0</v>
      </c>
      <c r="CG501">
        <v>0</v>
      </c>
      <c r="CH501">
        <v>0</v>
      </c>
      <c r="CI501">
        <v>0</v>
      </c>
      <c r="CJ501">
        <v>0</v>
      </c>
      <c r="CK501">
        <v>0</v>
      </c>
      <c r="CL501">
        <v>0</v>
      </c>
      <c r="CM501">
        <v>0</v>
      </c>
      <c r="CN501">
        <v>0</v>
      </c>
      <c r="CO501">
        <v>0</v>
      </c>
      <c r="CP501">
        <v>0</v>
      </c>
      <c r="CQ501">
        <v>0</v>
      </c>
      <c r="CR501">
        <v>0</v>
      </c>
      <c r="CS501">
        <v>0</v>
      </c>
      <c r="CT501">
        <v>0</v>
      </c>
      <c r="CU501">
        <v>0</v>
      </c>
      <c r="CV501">
        <v>0</v>
      </c>
      <c r="CW501">
        <v>0</v>
      </c>
      <c r="CX501">
        <v>0</v>
      </c>
      <c r="CY501">
        <v>0</v>
      </c>
      <c r="CZ501">
        <v>0</v>
      </c>
      <c r="DA501">
        <v>0</v>
      </c>
      <c r="DB501">
        <v>0</v>
      </c>
      <c r="DC501">
        <v>0</v>
      </c>
      <c r="DD501">
        <v>0</v>
      </c>
      <c r="DE501">
        <v>0</v>
      </c>
      <c r="DF501">
        <v>0</v>
      </c>
      <c r="DG501">
        <v>0</v>
      </c>
      <c r="DH501">
        <v>0</v>
      </c>
      <c r="DI501">
        <v>0</v>
      </c>
      <c r="DJ501">
        <v>0</v>
      </c>
      <c r="DK501">
        <v>0</v>
      </c>
      <c r="DL501">
        <v>0</v>
      </c>
      <c r="DM501">
        <v>0</v>
      </c>
      <c r="DN501">
        <v>0</v>
      </c>
      <c r="DO501">
        <v>0</v>
      </c>
      <c r="DP501">
        <v>0</v>
      </c>
      <c r="DQ501">
        <v>0</v>
      </c>
      <c r="DR501">
        <v>0</v>
      </c>
      <c r="DS501">
        <v>0</v>
      </c>
      <c r="DT501">
        <v>0</v>
      </c>
      <c r="DU501">
        <v>0</v>
      </c>
      <c r="DV501">
        <v>0</v>
      </c>
      <c r="DW501">
        <v>0</v>
      </c>
      <c r="DX501">
        <v>0</v>
      </c>
      <c r="DY501">
        <v>0</v>
      </c>
      <c r="DZ501">
        <v>0</v>
      </c>
      <c r="EA501">
        <v>0</v>
      </c>
      <c r="EB501">
        <v>0</v>
      </c>
      <c r="EC501">
        <v>0</v>
      </c>
      <c r="ED501">
        <v>0</v>
      </c>
      <c r="EE501">
        <v>0</v>
      </c>
      <c r="EF501">
        <v>0</v>
      </c>
      <c r="EG501">
        <v>0</v>
      </c>
      <c r="EH501">
        <v>0</v>
      </c>
      <c r="EI501">
        <v>0</v>
      </c>
      <c r="EJ501">
        <v>0</v>
      </c>
      <c r="EK501">
        <v>0</v>
      </c>
      <c r="EL501">
        <v>0</v>
      </c>
      <c r="EM501">
        <v>0</v>
      </c>
      <c r="EN501">
        <v>0</v>
      </c>
      <c r="EO501">
        <v>0</v>
      </c>
      <c r="EP501">
        <v>0</v>
      </c>
      <c r="EQ501">
        <v>0</v>
      </c>
      <c r="ER501">
        <v>0</v>
      </c>
      <c r="ES501">
        <v>0</v>
      </c>
      <c r="ET501">
        <v>0</v>
      </c>
      <c r="EU501">
        <v>0</v>
      </c>
      <c r="EV501">
        <v>0</v>
      </c>
      <c r="EW501">
        <v>0</v>
      </c>
      <c r="EX501">
        <v>0</v>
      </c>
      <c r="EY501">
        <v>0</v>
      </c>
      <c r="EZ501">
        <v>0</v>
      </c>
      <c r="FA501">
        <v>0</v>
      </c>
      <c r="FB501">
        <v>0</v>
      </c>
      <c r="FC501">
        <v>0</v>
      </c>
      <c r="FD501">
        <v>0</v>
      </c>
      <c r="FE501">
        <v>0</v>
      </c>
      <c r="FF501">
        <v>0</v>
      </c>
      <c r="FG501">
        <v>0</v>
      </c>
      <c r="FH501">
        <v>0</v>
      </c>
      <c r="FI501">
        <v>0</v>
      </c>
      <c r="FJ501">
        <v>0</v>
      </c>
      <c r="FK501">
        <v>0</v>
      </c>
      <c r="FL501">
        <v>0</v>
      </c>
      <c r="FM501">
        <v>0</v>
      </c>
      <c r="FN501">
        <v>0</v>
      </c>
      <c r="FO501">
        <v>0</v>
      </c>
      <c r="FP501">
        <v>0</v>
      </c>
      <c r="FQ501">
        <v>0</v>
      </c>
      <c r="FR501">
        <v>0</v>
      </c>
      <c r="FS501">
        <v>0</v>
      </c>
    </row>
    <row r="502" spans="1:175" x14ac:dyDescent="0.2">
      <c r="A502" t="s">
        <v>197</v>
      </c>
      <c r="B502" t="s">
        <v>203</v>
      </c>
      <c r="C502">
        <v>42186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0</v>
      </c>
      <c r="AI502">
        <v>0</v>
      </c>
      <c r="AJ502">
        <v>0</v>
      </c>
      <c r="AK502">
        <v>0</v>
      </c>
      <c r="AL502">
        <v>0</v>
      </c>
      <c r="AM502">
        <v>0</v>
      </c>
      <c r="AN502">
        <v>0</v>
      </c>
      <c r="AO502">
        <v>0</v>
      </c>
      <c r="AP502">
        <v>0</v>
      </c>
      <c r="AQ502">
        <v>0</v>
      </c>
      <c r="AR502">
        <v>0</v>
      </c>
      <c r="AS502">
        <v>0</v>
      </c>
      <c r="AT502">
        <v>0</v>
      </c>
      <c r="AU502">
        <v>0</v>
      </c>
      <c r="AV502">
        <v>0</v>
      </c>
      <c r="AW502">
        <v>0</v>
      </c>
      <c r="AX502">
        <v>0</v>
      </c>
      <c r="AY502">
        <v>0</v>
      </c>
      <c r="AZ502">
        <v>0</v>
      </c>
      <c r="BA502">
        <v>0</v>
      </c>
      <c r="BB502">
        <v>0</v>
      </c>
      <c r="BC502">
        <v>0</v>
      </c>
      <c r="BD502">
        <v>0</v>
      </c>
      <c r="BE502">
        <v>0</v>
      </c>
      <c r="BF502">
        <v>0</v>
      </c>
      <c r="BG502">
        <v>0</v>
      </c>
      <c r="BH502">
        <v>0</v>
      </c>
      <c r="BI502">
        <v>0</v>
      </c>
      <c r="BJ502">
        <v>0</v>
      </c>
      <c r="BK502">
        <v>0</v>
      </c>
      <c r="BL502">
        <v>0</v>
      </c>
      <c r="BM502">
        <v>0</v>
      </c>
      <c r="BN502">
        <v>0</v>
      </c>
      <c r="BO502">
        <v>0</v>
      </c>
      <c r="BP502">
        <v>0</v>
      </c>
      <c r="BQ502">
        <v>0</v>
      </c>
      <c r="BR502">
        <v>0</v>
      </c>
      <c r="BS502">
        <v>0</v>
      </c>
      <c r="BT502">
        <v>0</v>
      </c>
      <c r="BU502">
        <v>0</v>
      </c>
      <c r="BV502">
        <v>0</v>
      </c>
      <c r="BW502">
        <v>0</v>
      </c>
      <c r="BX502">
        <v>0</v>
      </c>
      <c r="BY502">
        <v>0</v>
      </c>
      <c r="BZ502">
        <v>0</v>
      </c>
      <c r="CA502">
        <v>0</v>
      </c>
      <c r="CB502">
        <v>0</v>
      </c>
      <c r="CC502">
        <v>0</v>
      </c>
      <c r="CD502">
        <v>0</v>
      </c>
      <c r="CE502">
        <v>0</v>
      </c>
      <c r="CF502">
        <v>0</v>
      </c>
      <c r="CG502">
        <v>0</v>
      </c>
      <c r="CH502">
        <v>0</v>
      </c>
      <c r="CI502">
        <v>0</v>
      </c>
      <c r="CJ502">
        <v>0</v>
      </c>
      <c r="CK502">
        <v>0</v>
      </c>
      <c r="CL502">
        <v>0</v>
      </c>
      <c r="CM502">
        <v>0</v>
      </c>
      <c r="CN502">
        <v>0</v>
      </c>
      <c r="CO502">
        <v>0</v>
      </c>
      <c r="CP502">
        <v>0</v>
      </c>
      <c r="CQ502">
        <v>0</v>
      </c>
      <c r="CR502">
        <v>0</v>
      </c>
      <c r="CS502">
        <v>0</v>
      </c>
      <c r="CT502">
        <v>0</v>
      </c>
      <c r="CU502">
        <v>0</v>
      </c>
      <c r="CV502">
        <v>0</v>
      </c>
      <c r="CW502">
        <v>0</v>
      </c>
      <c r="CX502">
        <v>0</v>
      </c>
      <c r="CY502">
        <v>0</v>
      </c>
      <c r="CZ502">
        <v>0</v>
      </c>
      <c r="DA502">
        <v>0</v>
      </c>
      <c r="DB502">
        <v>0</v>
      </c>
      <c r="DC502">
        <v>0</v>
      </c>
      <c r="DD502">
        <v>0</v>
      </c>
      <c r="DE502">
        <v>0</v>
      </c>
      <c r="DF502">
        <v>0</v>
      </c>
      <c r="DG502">
        <v>0</v>
      </c>
      <c r="DH502">
        <v>0</v>
      </c>
      <c r="DI502">
        <v>0</v>
      </c>
      <c r="DJ502">
        <v>0</v>
      </c>
      <c r="DK502">
        <v>0</v>
      </c>
      <c r="DL502">
        <v>0</v>
      </c>
      <c r="DM502">
        <v>0</v>
      </c>
      <c r="DN502">
        <v>0</v>
      </c>
      <c r="DO502">
        <v>0</v>
      </c>
      <c r="DP502">
        <v>0</v>
      </c>
      <c r="DQ502">
        <v>0</v>
      </c>
      <c r="DR502">
        <v>0</v>
      </c>
      <c r="DS502">
        <v>0</v>
      </c>
      <c r="DT502">
        <v>0</v>
      </c>
      <c r="DU502">
        <v>0</v>
      </c>
      <c r="DV502">
        <v>0</v>
      </c>
      <c r="DW502">
        <v>0</v>
      </c>
      <c r="DX502">
        <v>0</v>
      </c>
      <c r="DY502">
        <v>0</v>
      </c>
      <c r="DZ502">
        <v>0</v>
      </c>
      <c r="EA502">
        <v>0</v>
      </c>
      <c r="EB502">
        <v>0</v>
      </c>
      <c r="EC502">
        <v>0</v>
      </c>
      <c r="ED502">
        <v>0</v>
      </c>
      <c r="EE502">
        <v>0</v>
      </c>
      <c r="EF502">
        <v>0</v>
      </c>
      <c r="EG502">
        <v>0</v>
      </c>
      <c r="EH502">
        <v>0</v>
      </c>
      <c r="EI502">
        <v>0</v>
      </c>
      <c r="EJ502">
        <v>0</v>
      </c>
      <c r="EK502">
        <v>0</v>
      </c>
      <c r="EL502">
        <v>0</v>
      </c>
      <c r="EM502">
        <v>0</v>
      </c>
      <c r="EN502">
        <v>0</v>
      </c>
      <c r="EO502">
        <v>0</v>
      </c>
      <c r="EP502">
        <v>0</v>
      </c>
      <c r="EQ502">
        <v>0</v>
      </c>
      <c r="ER502">
        <v>0</v>
      </c>
      <c r="ES502">
        <v>0</v>
      </c>
      <c r="ET502">
        <v>0</v>
      </c>
      <c r="EU502">
        <v>0</v>
      </c>
      <c r="EV502">
        <v>0</v>
      </c>
      <c r="EW502">
        <v>0</v>
      </c>
      <c r="EX502">
        <v>0</v>
      </c>
      <c r="EY502">
        <v>0</v>
      </c>
      <c r="EZ502">
        <v>0</v>
      </c>
      <c r="FA502">
        <v>0</v>
      </c>
      <c r="FB502">
        <v>0</v>
      </c>
      <c r="FC502">
        <v>0</v>
      </c>
      <c r="FD502">
        <v>0</v>
      </c>
      <c r="FE502">
        <v>0</v>
      </c>
      <c r="FF502">
        <v>0</v>
      </c>
      <c r="FG502">
        <v>0</v>
      </c>
      <c r="FH502">
        <v>0</v>
      </c>
      <c r="FI502">
        <v>0</v>
      </c>
      <c r="FJ502">
        <v>0</v>
      </c>
      <c r="FK502">
        <v>0</v>
      </c>
      <c r="FL502">
        <v>0</v>
      </c>
      <c r="FM502">
        <v>0</v>
      </c>
      <c r="FN502">
        <v>0</v>
      </c>
      <c r="FO502">
        <v>0</v>
      </c>
      <c r="FP502">
        <v>0</v>
      </c>
      <c r="FQ502">
        <v>0</v>
      </c>
      <c r="FR502">
        <v>0</v>
      </c>
      <c r="FS502">
        <v>0</v>
      </c>
    </row>
    <row r="503" spans="1:175" x14ac:dyDescent="0.2">
      <c r="A503" t="s">
        <v>197</v>
      </c>
      <c r="B503" t="s">
        <v>203</v>
      </c>
      <c r="C503">
        <v>42213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0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0</v>
      </c>
      <c r="AX503">
        <v>0</v>
      </c>
      <c r="AY503">
        <v>0</v>
      </c>
      <c r="AZ503">
        <v>0</v>
      </c>
      <c r="BA503">
        <v>0</v>
      </c>
      <c r="BB503">
        <v>0</v>
      </c>
      <c r="BC503">
        <v>0</v>
      </c>
      <c r="BD503">
        <v>0</v>
      </c>
      <c r="BE503">
        <v>0</v>
      </c>
      <c r="BF503">
        <v>0</v>
      </c>
      <c r="BG503">
        <v>0</v>
      </c>
      <c r="BH503">
        <v>0</v>
      </c>
      <c r="BI503">
        <v>0</v>
      </c>
      <c r="BJ503">
        <v>0</v>
      </c>
      <c r="BK503">
        <v>0</v>
      </c>
      <c r="BL503">
        <v>0</v>
      </c>
      <c r="BM503">
        <v>0</v>
      </c>
      <c r="BN503">
        <v>0</v>
      </c>
      <c r="BO503">
        <v>0</v>
      </c>
      <c r="BP503">
        <v>0</v>
      </c>
      <c r="BQ503">
        <v>0</v>
      </c>
      <c r="BR503">
        <v>0</v>
      </c>
      <c r="BS503">
        <v>0</v>
      </c>
      <c r="BT503">
        <v>0</v>
      </c>
      <c r="BU503">
        <v>0</v>
      </c>
      <c r="BV503">
        <v>0</v>
      </c>
      <c r="BW503">
        <v>0</v>
      </c>
      <c r="BX503">
        <v>0</v>
      </c>
      <c r="BY503">
        <v>0</v>
      </c>
      <c r="BZ503">
        <v>0</v>
      </c>
      <c r="CA503">
        <v>0</v>
      </c>
      <c r="CB503">
        <v>0</v>
      </c>
      <c r="CC503">
        <v>0</v>
      </c>
      <c r="CD503">
        <v>0</v>
      </c>
      <c r="CE503">
        <v>0</v>
      </c>
      <c r="CF503">
        <v>0</v>
      </c>
      <c r="CG503">
        <v>0</v>
      </c>
      <c r="CH503">
        <v>0</v>
      </c>
      <c r="CI503">
        <v>0</v>
      </c>
      <c r="CJ503">
        <v>0</v>
      </c>
      <c r="CK503">
        <v>0</v>
      </c>
      <c r="CL503">
        <v>0</v>
      </c>
      <c r="CM503">
        <v>0</v>
      </c>
      <c r="CN503">
        <v>0</v>
      </c>
      <c r="CO503">
        <v>0</v>
      </c>
      <c r="CP503">
        <v>0</v>
      </c>
      <c r="CQ503">
        <v>0</v>
      </c>
      <c r="CR503">
        <v>0</v>
      </c>
      <c r="CS503">
        <v>0</v>
      </c>
      <c r="CT503">
        <v>0</v>
      </c>
      <c r="CU503">
        <v>0</v>
      </c>
      <c r="CV503">
        <v>0</v>
      </c>
      <c r="CW503">
        <v>0</v>
      </c>
      <c r="CX503">
        <v>0</v>
      </c>
      <c r="CY503">
        <v>0</v>
      </c>
      <c r="CZ503">
        <v>0</v>
      </c>
      <c r="DA503">
        <v>0</v>
      </c>
      <c r="DB503">
        <v>0</v>
      </c>
      <c r="DC503">
        <v>0</v>
      </c>
      <c r="DD503">
        <v>0</v>
      </c>
      <c r="DE503">
        <v>0</v>
      </c>
      <c r="DF503">
        <v>0</v>
      </c>
      <c r="DG503">
        <v>0</v>
      </c>
      <c r="DH503">
        <v>0</v>
      </c>
      <c r="DI503">
        <v>0</v>
      </c>
      <c r="DJ503">
        <v>0</v>
      </c>
      <c r="DK503">
        <v>0</v>
      </c>
      <c r="DL503">
        <v>0</v>
      </c>
      <c r="DM503">
        <v>0</v>
      </c>
      <c r="DN503">
        <v>0</v>
      </c>
      <c r="DO503">
        <v>0</v>
      </c>
      <c r="DP503">
        <v>0</v>
      </c>
      <c r="DQ503">
        <v>0</v>
      </c>
      <c r="DR503">
        <v>0</v>
      </c>
      <c r="DS503">
        <v>0</v>
      </c>
      <c r="DT503">
        <v>0</v>
      </c>
      <c r="DU503">
        <v>0</v>
      </c>
      <c r="DV503">
        <v>0</v>
      </c>
      <c r="DW503">
        <v>0</v>
      </c>
      <c r="DX503">
        <v>0</v>
      </c>
      <c r="DY503">
        <v>0</v>
      </c>
      <c r="DZ503">
        <v>0</v>
      </c>
      <c r="EA503">
        <v>0</v>
      </c>
      <c r="EB503">
        <v>0</v>
      </c>
      <c r="EC503">
        <v>0</v>
      </c>
      <c r="ED503">
        <v>0</v>
      </c>
      <c r="EE503">
        <v>0</v>
      </c>
      <c r="EF503">
        <v>0</v>
      </c>
      <c r="EG503">
        <v>0</v>
      </c>
      <c r="EH503">
        <v>0</v>
      </c>
      <c r="EI503">
        <v>0</v>
      </c>
      <c r="EJ503">
        <v>0</v>
      </c>
      <c r="EK503">
        <v>0</v>
      </c>
      <c r="EL503">
        <v>0</v>
      </c>
      <c r="EM503">
        <v>0</v>
      </c>
      <c r="EN503">
        <v>0</v>
      </c>
      <c r="EO503">
        <v>0</v>
      </c>
      <c r="EP503">
        <v>0</v>
      </c>
      <c r="EQ503">
        <v>0</v>
      </c>
      <c r="ER503">
        <v>0</v>
      </c>
      <c r="ES503">
        <v>0</v>
      </c>
      <c r="ET503">
        <v>0</v>
      </c>
      <c r="EU503">
        <v>0</v>
      </c>
      <c r="EV503">
        <v>0</v>
      </c>
      <c r="EW503">
        <v>0</v>
      </c>
      <c r="EX503">
        <v>0</v>
      </c>
      <c r="EY503">
        <v>0</v>
      </c>
      <c r="EZ503">
        <v>0</v>
      </c>
      <c r="FA503">
        <v>0</v>
      </c>
      <c r="FB503">
        <v>0</v>
      </c>
      <c r="FC503">
        <v>0</v>
      </c>
      <c r="FD503">
        <v>0</v>
      </c>
      <c r="FE503">
        <v>0</v>
      </c>
      <c r="FF503">
        <v>0</v>
      </c>
      <c r="FG503">
        <v>0</v>
      </c>
      <c r="FH503">
        <v>0</v>
      </c>
      <c r="FI503">
        <v>0</v>
      </c>
      <c r="FJ503">
        <v>0</v>
      </c>
      <c r="FK503">
        <v>0</v>
      </c>
      <c r="FL503">
        <v>0</v>
      </c>
      <c r="FM503">
        <v>0</v>
      </c>
      <c r="FN503">
        <v>0</v>
      </c>
      <c r="FO503">
        <v>0</v>
      </c>
      <c r="FP503">
        <v>0</v>
      </c>
      <c r="FQ503">
        <v>0</v>
      </c>
      <c r="FR503">
        <v>0</v>
      </c>
      <c r="FS503">
        <v>0</v>
      </c>
    </row>
    <row r="504" spans="1:175" x14ac:dyDescent="0.2">
      <c r="A504" t="s">
        <v>197</v>
      </c>
      <c r="B504" t="s">
        <v>203</v>
      </c>
      <c r="C504">
        <v>42214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J504">
        <v>0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0</v>
      </c>
      <c r="AQ504">
        <v>0</v>
      </c>
      <c r="AR504">
        <v>0</v>
      </c>
      <c r="AS504">
        <v>0</v>
      </c>
      <c r="AT504">
        <v>0</v>
      </c>
      <c r="AU504">
        <v>0</v>
      </c>
      <c r="AV504">
        <v>0</v>
      </c>
      <c r="AW504">
        <v>0</v>
      </c>
      <c r="AX504">
        <v>0</v>
      </c>
      <c r="AY504">
        <v>0</v>
      </c>
      <c r="AZ504">
        <v>0</v>
      </c>
      <c r="BA504">
        <v>0</v>
      </c>
      <c r="BB504">
        <v>0</v>
      </c>
      <c r="BC504">
        <v>0</v>
      </c>
      <c r="BD504">
        <v>0</v>
      </c>
      <c r="BE504">
        <v>0</v>
      </c>
      <c r="BF504">
        <v>0</v>
      </c>
      <c r="BG504">
        <v>0</v>
      </c>
      <c r="BH504">
        <v>0</v>
      </c>
      <c r="BI504">
        <v>0</v>
      </c>
      <c r="BJ504">
        <v>0</v>
      </c>
      <c r="BK504">
        <v>0</v>
      </c>
      <c r="BL504">
        <v>0</v>
      </c>
      <c r="BM504">
        <v>0</v>
      </c>
      <c r="BN504">
        <v>0</v>
      </c>
      <c r="BO504">
        <v>0</v>
      </c>
      <c r="BP504">
        <v>0</v>
      </c>
      <c r="BQ504">
        <v>0</v>
      </c>
      <c r="BR504">
        <v>0</v>
      </c>
      <c r="BS504">
        <v>0</v>
      </c>
      <c r="BT504">
        <v>0</v>
      </c>
      <c r="BU504">
        <v>0</v>
      </c>
      <c r="BV504" s="60">
        <v>0</v>
      </c>
      <c r="BW504">
        <v>0</v>
      </c>
      <c r="BX504">
        <v>0</v>
      </c>
      <c r="BY504">
        <v>0</v>
      </c>
      <c r="BZ504">
        <v>0</v>
      </c>
      <c r="CA504">
        <v>0</v>
      </c>
      <c r="CB504">
        <v>0</v>
      </c>
      <c r="CC504">
        <v>0</v>
      </c>
      <c r="CD504">
        <v>0</v>
      </c>
      <c r="CE504">
        <v>0</v>
      </c>
      <c r="CF504">
        <v>0</v>
      </c>
      <c r="CG504">
        <v>0</v>
      </c>
      <c r="CH504">
        <v>0</v>
      </c>
      <c r="CI504">
        <v>0</v>
      </c>
      <c r="CJ504">
        <v>0</v>
      </c>
      <c r="CK504">
        <v>0</v>
      </c>
      <c r="CL504">
        <v>0</v>
      </c>
      <c r="CM504">
        <v>0</v>
      </c>
      <c r="CN504">
        <v>0</v>
      </c>
      <c r="CO504">
        <v>0</v>
      </c>
      <c r="CP504">
        <v>0</v>
      </c>
      <c r="CQ504">
        <v>0</v>
      </c>
      <c r="CR504">
        <v>0</v>
      </c>
      <c r="CS504">
        <v>0</v>
      </c>
      <c r="CT504">
        <v>0</v>
      </c>
      <c r="CU504">
        <v>0</v>
      </c>
      <c r="CV504">
        <v>0</v>
      </c>
      <c r="CW504">
        <v>0</v>
      </c>
      <c r="CX504">
        <v>0</v>
      </c>
      <c r="CY504">
        <v>0</v>
      </c>
      <c r="CZ504">
        <v>0</v>
      </c>
      <c r="DA504">
        <v>0</v>
      </c>
      <c r="DB504">
        <v>0</v>
      </c>
      <c r="DC504">
        <v>0</v>
      </c>
      <c r="DD504">
        <v>0</v>
      </c>
      <c r="DE504">
        <v>0</v>
      </c>
      <c r="DF504">
        <v>0</v>
      </c>
      <c r="DG504">
        <v>0</v>
      </c>
      <c r="DH504">
        <v>0</v>
      </c>
      <c r="DI504">
        <v>0</v>
      </c>
      <c r="DJ504">
        <v>0</v>
      </c>
      <c r="DK504">
        <v>0</v>
      </c>
      <c r="DL504">
        <v>0</v>
      </c>
      <c r="DM504">
        <v>0</v>
      </c>
      <c r="DN504">
        <v>0</v>
      </c>
      <c r="DO504">
        <v>0</v>
      </c>
      <c r="DP504">
        <v>0</v>
      </c>
      <c r="DQ504">
        <v>0</v>
      </c>
      <c r="DR504">
        <v>0</v>
      </c>
      <c r="DS504">
        <v>0</v>
      </c>
      <c r="DT504">
        <v>0</v>
      </c>
      <c r="DU504">
        <v>0</v>
      </c>
      <c r="DV504">
        <v>0</v>
      </c>
      <c r="DW504">
        <v>0</v>
      </c>
      <c r="DX504">
        <v>0</v>
      </c>
      <c r="DY504">
        <v>0</v>
      </c>
      <c r="DZ504">
        <v>0</v>
      </c>
      <c r="EA504">
        <v>0</v>
      </c>
      <c r="EB504">
        <v>0</v>
      </c>
      <c r="EC504">
        <v>0</v>
      </c>
      <c r="ED504">
        <v>0</v>
      </c>
      <c r="EE504">
        <v>0</v>
      </c>
      <c r="EF504">
        <v>0</v>
      </c>
      <c r="EG504">
        <v>0</v>
      </c>
      <c r="EH504">
        <v>0</v>
      </c>
      <c r="EI504">
        <v>0</v>
      </c>
      <c r="EJ504">
        <v>0</v>
      </c>
      <c r="EK504">
        <v>0</v>
      </c>
      <c r="EL504">
        <v>0</v>
      </c>
      <c r="EM504">
        <v>0</v>
      </c>
      <c r="EN504">
        <v>0</v>
      </c>
      <c r="EO504">
        <v>0</v>
      </c>
      <c r="EP504">
        <v>0</v>
      </c>
      <c r="EQ504">
        <v>0</v>
      </c>
      <c r="ER504">
        <v>0</v>
      </c>
      <c r="ES504">
        <v>0</v>
      </c>
      <c r="ET504">
        <v>0</v>
      </c>
      <c r="EU504">
        <v>0</v>
      </c>
      <c r="EV504">
        <v>0</v>
      </c>
      <c r="EW504">
        <v>0</v>
      </c>
      <c r="EX504">
        <v>0</v>
      </c>
      <c r="EY504">
        <v>0</v>
      </c>
      <c r="EZ504">
        <v>0</v>
      </c>
      <c r="FA504">
        <v>0</v>
      </c>
      <c r="FB504">
        <v>0</v>
      </c>
      <c r="FC504">
        <v>0</v>
      </c>
      <c r="FD504">
        <v>0</v>
      </c>
      <c r="FE504">
        <v>0</v>
      </c>
      <c r="FF504">
        <v>0</v>
      </c>
      <c r="FG504">
        <v>0</v>
      </c>
      <c r="FH504">
        <v>0</v>
      </c>
      <c r="FI504">
        <v>0</v>
      </c>
      <c r="FJ504">
        <v>0</v>
      </c>
      <c r="FK504">
        <v>0</v>
      </c>
      <c r="FL504">
        <v>0</v>
      </c>
      <c r="FM504">
        <v>0</v>
      </c>
      <c r="FN504">
        <v>0</v>
      </c>
      <c r="FO504">
        <v>0</v>
      </c>
      <c r="FP504">
        <v>0</v>
      </c>
      <c r="FQ504">
        <v>0</v>
      </c>
      <c r="FR504">
        <v>0</v>
      </c>
      <c r="FS504">
        <v>0</v>
      </c>
    </row>
    <row r="505" spans="1:175" x14ac:dyDescent="0.2">
      <c r="A505" t="s">
        <v>197</v>
      </c>
      <c r="B505" t="s">
        <v>203</v>
      </c>
      <c r="C505">
        <v>42233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  <c r="AI505">
        <v>0</v>
      </c>
      <c r="AJ505">
        <v>0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v>0</v>
      </c>
      <c r="AQ505">
        <v>0</v>
      </c>
      <c r="AR505">
        <v>0</v>
      </c>
      <c r="AS505">
        <v>0</v>
      </c>
      <c r="AT505">
        <v>0</v>
      </c>
      <c r="AU505">
        <v>0</v>
      </c>
      <c r="AV505">
        <v>0</v>
      </c>
      <c r="AW505">
        <v>0</v>
      </c>
      <c r="AX505">
        <v>0</v>
      </c>
      <c r="AY505">
        <v>0</v>
      </c>
      <c r="AZ505">
        <v>0</v>
      </c>
      <c r="BA505">
        <v>0</v>
      </c>
      <c r="BB505">
        <v>0</v>
      </c>
      <c r="BC505">
        <v>0</v>
      </c>
      <c r="BD505">
        <v>0</v>
      </c>
      <c r="BE505">
        <v>0</v>
      </c>
      <c r="BF505">
        <v>0</v>
      </c>
      <c r="BG505">
        <v>0</v>
      </c>
      <c r="BH505">
        <v>0</v>
      </c>
      <c r="BI505">
        <v>0</v>
      </c>
      <c r="BJ505">
        <v>0</v>
      </c>
      <c r="BK505">
        <v>0</v>
      </c>
      <c r="BL505">
        <v>0</v>
      </c>
      <c r="BM505">
        <v>0</v>
      </c>
      <c r="BN505">
        <v>0</v>
      </c>
      <c r="BO505">
        <v>0</v>
      </c>
      <c r="BP505">
        <v>0</v>
      </c>
      <c r="BQ505">
        <v>0</v>
      </c>
      <c r="BR505">
        <v>0</v>
      </c>
      <c r="BS505">
        <v>0</v>
      </c>
      <c r="BT505">
        <v>0</v>
      </c>
      <c r="BU505">
        <v>0</v>
      </c>
      <c r="BV505">
        <v>0</v>
      </c>
      <c r="BW505">
        <v>0</v>
      </c>
      <c r="BX505">
        <v>0</v>
      </c>
      <c r="BY505">
        <v>0</v>
      </c>
      <c r="BZ505">
        <v>0</v>
      </c>
      <c r="CA505">
        <v>0</v>
      </c>
      <c r="CB505">
        <v>0</v>
      </c>
      <c r="CC505">
        <v>0</v>
      </c>
      <c r="CD505">
        <v>0</v>
      </c>
      <c r="CE505">
        <v>0</v>
      </c>
      <c r="CF505">
        <v>0</v>
      </c>
      <c r="CG505">
        <v>0</v>
      </c>
      <c r="CH505">
        <v>0</v>
      </c>
      <c r="CI505">
        <v>0</v>
      </c>
      <c r="CJ505">
        <v>0</v>
      </c>
      <c r="CK505">
        <v>0</v>
      </c>
      <c r="CL505">
        <v>0</v>
      </c>
      <c r="CM505">
        <v>0</v>
      </c>
      <c r="CN505">
        <v>0</v>
      </c>
      <c r="CO505">
        <v>0</v>
      </c>
      <c r="CP505">
        <v>0</v>
      </c>
      <c r="CQ505">
        <v>0</v>
      </c>
      <c r="CR505">
        <v>0</v>
      </c>
      <c r="CS505">
        <v>0</v>
      </c>
      <c r="CT505">
        <v>0</v>
      </c>
      <c r="CU505">
        <v>0</v>
      </c>
      <c r="CV505">
        <v>0</v>
      </c>
      <c r="CW505">
        <v>0</v>
      </c>
      <c r="CX505">
        <v>0</v>
      </c>
      <c r="CY505">
        <v>0</v>
      </c>
      <c r="CZ505">
        <v>0</v>
      </c>
      <c r="DA505">
        <v>0</v>
      </c>
      <c r="DB505">
        <v>0</v>
      </c>
      <c r="DC505">
        <v>0</v>
      </c>
      <c r="DD505">
        <v>0</v>
      </c>
      <c r="DE505">
        <v>0</v>
      </c>
      <c r="DF505">
        <v>0</v>
      </c>
      <c r="DG505">
        <v>0</v>
      </c>
      <c r="DH505">
        <v>0</v>
      </c>
      <c r="DI505">
        <v>0</v>
      </c>
      <c r="DJ505">
        <v>0</v>
      </c>
      <c r="DK505">
        <v>0</v>
      </c>
      <c r="DL505">
        <v>0</v>
      </c>
      <c r="DM505">
        <v>0</v>
      </c>
      <c r="DN505">
        <v>0</v>
      </c>
      <c r="DO505">
        <v>0</v>
      </c>
      <c r="DP505">
        <v>0</v>
      </c>
      <c r="DQ505">
        <v>0</v>
      </c>
      <c r="DR505">
        <v>0</v>
      </c>
      <c r="DS505">
        <v>0</v>
      </c>
      <c r="DT505">
        <v>0</v>
      </c>
      <c r="DU505">
        <v>0</v>
      </c>
      <c r="DV505">
        <v>0</v>
      </c>
      <c r="DW505">
        <v>0</v>
      </c>
      <c r="DX505">
        <v>0</v>
      </c>
      <c r="DY505">
        <v>0</v>
      </c>
      <c r="DZ505">
        <v>0</v>
      </c>
      <c r="EA505">
        <v>0</v>
      </c>
      <c r="EB505">
        <v>0</v>
      </c>
      <c r="EC505">
        <v>0</v>
      </c>
      <c r="ED505">
        <v>0</v>
      </c>
      <c r="EE505">
        <v>0</v>
      </c>
      <c r="EF505">
        <v>0</v>
      </c>
      <c r="EG505">
        <v>0</v>
      </c>
      <c r="EH505">
        <v>0</v>
      </c>
      <c r="EI505">
        <v>0</v>
      </c>
      <c r="EJ505">
        <v>0</v>
      </c>
      <c r="EK505">
        <v>0</v>
      </c>
      <c r="EL505">
        <v>0</v>
      </c>
      <c r="EM505">
        <v>0</v>
      </c>
      <c r="EN505">
        <v>0</v>
      </c>
      <c r="EO505">
        <v>0</v>
      </c>
      <c r="EP505">
        <v>0</v>
      </c>
      <c r="EQ505">
        <v>0</v>
      </c>
      <c r="ER505">
        <v>0</v>
      </c>
      <c r="ES505">
        <v>0</v>
      </c>
      <c r="ET505">
        <v>0</v>
      </c>
      <c r="EU505">
        <v>0</v>
      </c>
      <c r="EV505">
        <v>0</v>
      </c>
      <c r="EW505">
        <v>0</v>
      </c>
      <c r="EX505">
        <v>0</v>
      </c>
      <c r="EY505">
        <v>0</v>
      </c>
      <c r="EZ505">
        <v>0</v>
      </c>
      <c r="FA505">
        <v>0</v>
      </c>
      <c r="FB505">
        <v>0</v>
      </c>
      <c r="FC505">
        <v>0</v>
      </c>
      <c r="FD505">
        <v>0</v>
      </c>
      <c r="FE505">
        <v>0</v>
      </c>
      <c r="FF505">
        <v>0</v>
      </c>
      <c r="FG505">
        <v>0</v>
      </c>
      <c r="FH505">
        <v>0</v>
      </c>
      <c r="FI505">
        <v>0</v>
      </c>
      <c r="FJ505">
        <v>0</v>
      </c>
      <c r="FK505">
        <v>0</v>
      </c>
      <c r="FL505">
        <v>0</v>
      </c>
      <c r="FM505">
        <v>0</v>
      </c>
      <c r="FN505">
        <v>0</v>
      </c>
      <c r="FO505">
        <v>0</v>
      </c>
      <c r="FP505">
        <v>0</v>
      </c>
      <c r="FQ505">
        <v>0</v>
      </c>
      <c r="FR505">
        <v>0</v>
      </c>
      <c r="FS505">
        <v>0</v>
      </c>
    </row>
    <row r="506" spans="1:175" x14ac:dyDescent="0.2">
      <c r="A506" t="s">
        <v>197</v>
      </c>
      <c r="B506" t="s">
        <v>203</v>
      </c>
      <c r="C506">
        <v>42234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0</v>
      </c>
      <c r="AK506">
        <v>0</v>
      </c>
      <c r="AL506">
        <v>0</v>
      </c>
      <c r="AM506">
        <v>0</v>
      </c>
      <c r="AN506">
        <v>0</v>
      </c>
      <c r="AO506">
        <v>0</v>
      </c>
      <c r="AP506">
        <v>0</v>
      </c>
      <c r="AQ506">
        <v>0</v>
      </c>
      <c r="AR506">
        <v>0</v>
      </c>
      <c r="AS506">
        <v>0</v>
      </c>
      <c r="AT506">
        <v>0</v>
      </c>
      <c r="AU506">
        <v>0</v>
      </c>
      <c r="AV506">
        <v>0</v>
      </c>
      <c r="AW506">
        <v>0</v>
      </c>
      <c r="AX506">
        <v>0</v>
      </c>
      <c r="AY506">
        <v>0</v>
      </c>
      <c r="AZ506">
        <v>0</v>
      </c>
      <c r="BA506">
        <v>0</v>
      </c>
      <c r="BB506">
        <v>0</v>
      </c>
      <c r="BC506">
        <v>0</v>
      </c>
      <c r="BD506">
        <v>0</v>
      </c>
      <c r="BE506">
        <v>0</v>
      </c>
      <c r="BF506">
        <v>0</v>
      </c>
      <c r="BG506">
        <v>0</v>
      </c>
      <c r="BH506">
        <v>0</v>
      </c>
      <c r="BI506">
        <v>0</v>
      </c>
      <c r="BJ506">
        <v>0</v>
      </c>
      <c r="BK506">
        <v>0</v>
      </c>
      <c r="BL506">
        <v>0</v>
      </c>
      <c r="BM506">
        <v>0</v>
      </c>
      <c r="BN506">
        <v>0</v>
      </c>
      <c r="BO506">
        <v>0</v>
      </c>
      <c r="BP506">
        <v>0</v>
      </c>
      <c r="BQ506">
        <v>0</v>
      </c>
      <c r="BR506">
        <v>0</v>
      </c>
      <c r="BS506">
        <v>0</v>
      </c>
      <c r="BT506">
        <v>0</v>
      </c>
      <c r="BU506">
        <v>0</v>
      </c>
      <c r="BV506">
        <v>0</v>
      </c>
      <c r="BW506">
        <v>0</v>
      </c>
      <c r="BX506">
        <v>0</v>
      </c>
      <c r="BY506">
        <v>0</v>
      </c>
      <c r="BZ506">
        <v>0</v>
      </c>
      <c r="CA506">
        <v>0</v>
      </c>
      <c r="CB506">
        <v>0</v>
      </c>
      <c r="CC506">
        <v>0</v>
      </c>
      <c r="CD506">
        <v>0</v>
      </c>
      <c r="CE506">
        <v>0</v>
      </c>
      <c r="CF506">
        <v>0</v>
      </c>
      <c r="CG506">
        <v>0</v>
      </c>
      <c r="CH506">
        <v>0</v>
      </c>
      <c r="CI506">
        <v>0</v>
      </c>
      <c r="CJ506">
        <v>0</v>
      </c>
      <c r="CK506">
        <v>0</v>
      </c>
      <c r="CL506">
        <v>0</v>
      </c>
      <c r="CM506">
        <v>0</v>
      </c>
      <c r="CN506">
        <v>0</v>
      </c>
      <c r="CO506">
        <v>0</v>
      </c>
      <c r="CP506">
        <v>0</v>
      </c>
      <c r="CQ506">
        <v>0</v>
      </c>
      <c r="CR506">
        <v>0</v>
      </c>
      <c r="CS506">
        <v>0</v>
      </c>
      <c r="CT506">
        <v>0</v>
      </c>
      <c r="CU506">
        <v>0</v>
      </c>
      <c r="CV506">
        <v>0</v>
      </c>
      <c r="CW506">
        <v>0</v>
      </c>
      <c r="CX506">
        <v>0</v>
      </c>
      <c r="CY506">
        <v>0</v>
      </c>
      <c r="CZ506">
        <v>0</v>
      </c>
      <c r="DA506">
        <v>0</v>
      </c>
      <c r="DB506">
        <v>0</v>
      </c>
      <c r="DC506">
        <v>0</v>
      </c>
      <c r="DD506">
        <v>0</v>
      </c>
      <c r="DE506">
        <v>0</v>
      </c>
      <c r="DF506">
        <v>0</v>
      </c>
      <c r="DG506">
        <v>0</v>
      </c>
      <c r="DH506">
        <v>0</v>
      </c>
      <c r="DI506">
        <v>0</v>
      </c>
      <c r="DJ506">
        <v>0</v>
      </c>
      <c r="DK506">
        <v>0</v>
      </c>
      <c r="DL506">
        <v>0</v>
      </c>
      <c r="DM506">
        <v>0</v>
      </c>
      <c r="DN506">
        <v>0</v>
      </c>
      <c r="DO506">
        <v>0</v>
      </c>
      <c r="DP506">
        <v>0</v>
      </c>
      <c r="DQ506">
        <v>0</v>
      </c>
      <c r="DR506">
        <v>0</v>
      </c>
      <c r="DS506">
        <v>0</v>
      </c>
      <c r="DT506">
        <v>0</v>
      </c>
      <c r="DU506">
        <v>0</v>
      </c>
      <c r="DV506">
        <v>0</v>
      </c>
      <c r="DW506">
        <v>0</v>
      </c>
      <c r="DX506">
        <v>0</v>
      </c>
      <c r="DY506">
        <v>0</v>
      </c>
      <c r="DZ506">
        <v>0</v>
      </c>
      <c r="EA506">
        <v>0</v>
      </c>
      <c r="EB506">
        <v>0</v>
      </c>
      <c r="EC506">
        <v>0</v>
      </c>
      <c r="ED506">
        <v>0</v>
      </c>
      <c r="EE506">
        <v>0</v>
      </c>
      <c r="EF506">
        <v>0</v>
      </c>
      <c r="EG506">
        <v>0</v>
      </c>
      <c r="EH506">
        <v>0</v>
      </c>
      <c r="EI506">
        <v>0</v>
      </c>
      <c r="EJ506">
        <v>0</v>
      </c>
      <c r="EK506">
        <v>0</v>
      </c>
      <c r="EL506">
        <v>0</v>
      </c>
      <c r="EM506">
        <v>0</v>
      </c>
      <c r="EN506">
        <v>0</v>
      </c>
      <c r="EO506">
        <v>0</v>
      </c>
      <c r="EP506">
        <v>0</v>
      </c>
      <c r="EQ506">
        <v>0</v>
      </c>
      <c r="ER506">
        <v>0</v>
      </c>
      <c r="ES506">
        <v>0</v>
      </c>
      <c r="ET506">
        <v>0</v>
      </c>
      <c r="EU506">
        <v>0</v>
      </c>
      <c r="EV506">
        <v>0</v>
      </c>
      <c r="EW506">
        <v>0</v>
      </c>
      <c r="EX506">
        <v>0</v>
      </c>
      <c r="EY506">
        <v>0</v>
      </c>
      <c r="EZ506">
        <v>0</v>
      </c>
      <c r="FA506">
        <v>0</v>
      </c>
      <c r="FB506">
        <v>0</v>
      </c>
      <c r="FC506">
        <v>0</v>
      </c>
      <c r="FD506">
        <v>0</v>
      </c>
      <c r="FE506">
        <v>0</v>
      </c>
      <c r="FF506">
        <v>0</v>
      </c>
      <c r="FG506">
        <v>0</v>
      </c>
      <c r="FH506">
        <v>0</v>
      </c>
      <c r="FI506">
        <v>0</v>
      </c>
      <c r="FJ506">
        <v>0</v>
      </c>
      <c r="FK506">
        <v>0</v>
      </c>
      <c r="FL506">
        <v>0</v>
      </c>
      <c r="FM506">
        <v>0</v>
      </c>
      <c r="FN506">
        <v>0</v>
      </c>
      <c r="FO506">
        <v>0</v>
      </c>
      <c r="FP506">
        <v>0</v>
      </c>
      <c r="FQ506">
        <v>0</v>
      </c>
      <c r="FR506">
        <v>0</v>
      </c>
      <c r="FS506">
        <v>0</v>
      </c>
    </row>
    <row r="507" spans="1:175" x14ac:dyDescent="0.2">
      <c r="A507" t="s">
        <v>197</v>
      </c>
      <c r="B507" t="s">
        <v>203</v>
      </c>
      <c r="C507">
        <v>42242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0</v>
      </c>
      <c r="AJ507">
        <v>0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0</v>
      </c>
      <c r="AS507">
        <v>0</v>
      </c>
      <c r="AT507">
        <v>0</v>
      </c>
      <c r="AU507">
        <v>0</v>
      </c>
      <c r="AV507">
        <v>0</v>
      </c>
      <c r="AW507">
        <v>0</v>
      </c>
      <c r="AX507">
        <v>0</v>
      </c>
      <c r="AY507">
        <v>0</v>
      </c>
      <c r="AZ507">
        <v>0</v>
      </c>
      <c r="BA507">
        <v>0</v>
      </c>
      <c r="BB507">
        <v>0</v>
      </c>
      <c r="BC507">
        <v>0</v>
      </c>
      <c r="BD507">
        <v>0</v>
      </c>
      <c r="BE507">
        <v>0</v>
      </c>
      <c r="BF507">
        <v>0</v>
      </c>
      <c r="BG507">
        <v>0</v>
      </c>
      <c r="BH507">
        <v>0</v>
      </c>
      <c r="BI507">
        <v>0</v>
      </c>
      <c r="BJ507">
        <v>0</v>
      </c>
      <c r="BK507">
        <v>0</v>
      </c>
      <c r="BL507">
        <v>0</v>
      </c>
      <c r="BM507">
        <v>0</v>
      </c>
      <c r="BN507">
        <v>0</v>
      </c>
      <c r="BO507">
        <v>0</v>
      </c>
      <c r="BP507">
        <v>0</v>
      </c>
      <c r="BQ507">
        <v>0</v>
      </c>
      <c r="BR507">
        <v>0</v>
      </c>
      <c r="BS507">
        <v>0</v>
      </c>
      <c r="BT507">
        <v>0</v>
      </c>
      <c r="BU507">
        <v>0</v>
      </c>
      <c r="BV507">
        <v>0</v>
      </c>
      <c r="BW507">
        <v>0</v>
      </c>
      <c r="BX507">
        <v>0</v>
      </c>
      <c r="BY507">
        <v>0</v>
      </c>
      <c r="BZ507">
        <v>0</v>
      </c>
      <c r="CA507">
        <v>0</v>
      </c>
      <c r="CB507">
        <v>0</v>
      </c>
      <c r="CC507">
        <v>0</v>
      </c>
      <c r="CD507">
        <v>0</v>
      </c>
      <c r="CE507">
        <v>0</v>
      </c>
      <c r="CF507">
        <v>0</v>
      </c>
      <c r="CG507">
        <v>0</v>
      </c>
      <c r="CH507">
        <v>0</v>
      </c>
      <c r="CI507">
        <v>0</v>
      </c>
      <c r="CJ507">
        <v>0</v>
      </c>
      <c r="CK507">
        <v>0</v>
      </c>
      <c r="CL507">
        <v>0</v>
      </c>
      <c r="CM507">
        <v>0</v>
      </c>
      <c r="CN507">
        <v>0</v>
      </c>
      <c r="CO507">
        <v>0</v>
      </c>
      <c r="CP507">
        <v>0</v>
      </c>
      <c r="CQ507">
        <v>0</v>
      </c>
      <c r="CR507">
        <v>0</v>
      </c>
      <c r="CS507">
        <v>0</v>
      </c>
      <c r="CT507">
        <v>0</v>
      </c>
      <c r="CU507">
        <v>0</v>
      </c>
      <c r="CV507">
        <v>0</v>
      </c>
      <c r="CW507">
        <v>0</v>
      </c>
      <c r="CX507">
        <v>0</v>
      </c>
      <c r="CY507">
        <v>0</v>
      </c>
      <c r="CZ507">
        <v>0</v>
      </c>
      <c r="DA507">
        <v>0</v>
      </c>
      <c r="DB507">
        <v>0</v>
      </c>
      <c r="DC507">
        <v>0</v>
      </c>
      <c r="DD507">
        <v>0</v>
      </c>
      <c r="DE507">
        <v>0</v>
      </c>
      <c r="DF507">
        <v>0</v>
      </c>
      <c r="DG507">
        <v>0</v>
      </c>
      <c r="DH507">
        <v>0</v>
      </c>
      <c r="DI507">
        <v>0</v>
      </c>
      <c r="DJ507">
        <v>0</v>
      </c>
      <c r="DK507">
        <v>0</v>
      </c>
      <c r="DL507">
        <v>0</v>
      </c>
      <c r="DM507">
        <v>0</v>
      </c>
      <c r="DN507">
        <v>0</v>
      </c>
      <c r="DO507">
        <v>0</v>
      </c>
      <c r="DP507">
        <v>0</v>
      </c>
      <c r="DQ507">
        <v>0</v>
      </c>
      <c r="DR507">
        <v>0</v>
      </c>
      <c r="DS507">
        <v>0</v>
      </c>
      <c r="DT507">
        <v>0</v>
      </c>
      <c r="DU507">
        <v>0</v>
      </c>
      <c r="DV507">
        <v>0</v>
      </c>
      <c r="DW507">
        <v>0</v>
      </c>
      <c r="DX507">
        <v>0</v>
      </c>
      <c r="DY507">
        <v>0</v>
      </c>
      <c r="DZ507">
        <v>0</v>
      </c>
      <c r="EA507">
        <v>0</v>
      </c>
      <c r="EB507">
        <v>0</v>
      </c>
      <c r="EC507">
        <v>0</v>
      </c>
      <c r="ED507">
        <v>0</v>
      </c>
      <c r="EE507">
        <v>0</v>
      </c>
      <c r="EF507">
        <v>0</v>
      </c>
      <c r="EG507">
        <v>0</v>
      </c>
      <c r="EH507">
        <v>0</v>
      </c>
      <c r="EI507">
        <v>0</v>
      </c>
      <c r="EJ507">
        <v>0</v>
      </c>
      <c r="EK507">
        <v>0</v>
      </c>
      <c r="EL507">
        <v>0</v>
      </c>
      <c r="EM507">
        <v>0</v>
      </c>
      <c r="EN507">
        <v>0</v>
      </c>
      <c r="EO507">
        <v>0</v>
      </c>
      <c r="EP507">
        <v>0</v>
      </c>
      <c r="EQ507">
        <v>0</v>
      </c>
      <c r="ER507">
        <v>0</v>
      </c>
      <c r="ES507">
        <v>0</v>
      </c>
      <c r="ET507">
        <v>0</v>
      </c>
      <c r="EU507">
        <v>0</v>
      </c>
      <c r="EV507">
        <v>0</v>
      </c>
      <c r="EW507">
        <v>0</v>
      </c>
      <c r="EX507">
        <v>0</v>
      </c>
      <c r="EY507">
        <v>0</v>
      </c>
      <c r="EZ507">
        <v>0</v>
      </c>
      <c r="FA507">
        <v>0</v>
      </c>
      <c r="FB507">
        <v>0</v>
      </c>
      <c r="FC507">
        <v>0</v>
      </c>
      <c r="FD507">
        <v>0</v>
      </c>
      <c r="FE507">
        <v>0</v>
      </c>
      <c r="FF507">
        <v>0</v>
      </c>
      <c r="FG507">
        <v>0</v>
      </c>
      <c r="FH507">
        <v>0</v>
      </c>
      <c r="FI507">
        <v>0</v>
      </c>
      <c r="FJ507">
        <v>0</v>
      </c>
      <c r="FK507">
        <v>0</v>
      </c>
      <c r="FL507">
        <v>0</v>
      </c>
      <c r="FM507">
        <v>0</v>
      </c>
      <c r="FN507">
        <v>0</v>
      </c>
      <c r="FO507">
        <v>0</v>
      </c>
      <c r="FP507">
        <v>0</v>
      </c>
      <c r="FQ507">
        <v>0</v>
      </c>
      <c r="FR507">
        <v>0</v>
      </c>
      <c r="FS507">
        <v>0</v>
      </c>
    </row>
    <row r="508" spans="1:175" x14ac:dyDescent="0.2">
      <c r="A508" t="s">
        <v>197</v>
      </c>
      <c r="B508" t="s">
        <v>203</v>
      </c>
      <c r="C508">
        <v>42243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0</v>
      </c>
      <c r="AJ508">
        <v>0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0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0</v>
      </c>
      <c r="AW508">
        <v>0</v>
      </c>
      <c r="AX508">
        <v>0</v>
      </c>
      <c r="AY508">
        <v>0</v>
      </c>
      <c r="AZ508">
        <v>0</v>
      </c>
      <c r="BA508">
        <v>0</v>
      </c>
      <c r="BB508">
        <v>0</v>
      </c>
      <c r="BC508">
        <v>0</v>
      </c>
      <c r="BD508">
        <v>0</v>
      </c>
      <c r="BE508">
        <v>0</v>
      </c>
      <c r="BF508">
        <v>0</v>
      </c>
      <c r="BG508">
        <v>0</v>
      </c>
      <c r="BH508">
        <v>0</v>
      </c>
      <c r="BI508">
        <v>0</v>
      </c>
      <c r="BJ508">
        <v>0</v>
      </c>
      <c r="BK508">
        <v>0</v>
      </c>
      <c r="BL508">
        <v>0</v>
      </c>
      <c r="BM508">
        <v>0</v>
      </c>
      <c r="BN508">
        <v>0</v>
      </c>
      <c r="BO508">
        <v>0</v>
      </c>
      <c r="BP508">
        <v>0</v>
      </c>
      <c r="BQ508">
        <v>0</v>
      </c>
      <c r="BR508">
        <v>0</v>
      </c>
      <c r="BS508">
        <v>0</v>
      </c>
      <c r="BT508">
        <v>0</v>
      </c>
      <c r="BU508">
        <v>0</v>
      </c>
      <c r="BV508">
        <v>0</v>
      </c>
      <c r="BW508">
        <v>0</v>
      </c>
      <c r="BX508">
        <v>0</v>
      </c>
      <c r="BY508">
        <v>0</v>
      </c>
      <c r="BZ508">
        <v>0</v>
      </c>
      <c r="CA508">
        <v>0</v>
      </c>
      <c r="CB508">
        <v>0</v>
      </c>
      <c r="CC508">
        <v>0</v>
      </c>
      <c r="CD508">
        <v>0</v>
      </c>
      <c r="CE508">
        <v>0</v>
      </c>
      <c r="CF508">
        <v>0</v>
      </c>
      <c r="CG508">
        <v>0</v>
      </c>
      <c r="CH508">
        <v>0</v>
      </c>
      <c r="CI508">
        <v>0</v>
      </c>
      <c r="CJ508">
        <v>0</v>
      </c>
      <c r="CK508">
        <v>0</v>
      </c>
      <c r="CL508">
        <v>0</v>
      </c>
      <c r="CM508">
        <v>0</v>
      </c>
      <c r="CN508">
        <v>0</v>
      </c>
      <c r="CO508">
        <v>0</v>
      </c>
      <c r="CP508">
        <v>0</v>
      </c>
      <c r="CQ508">
        <v>0</v>
      </c>
      <c r="CR508">
        <v>0</v>
      </c>
      <c r="CS508">
        <v>0</v>
      </c>
      <c r="CT508">
        <v>0</v>
      </c>
      <c r="CU508">
        <v>0</v>
      </c>
      <c r="CV508">
        <v>0</v>
      </c>
      <c r="CW508">
        <v>0</v>
      </c>
      <c r="CX508">
        <v>0</v>
      </c>
      <c r="CY508">
        <v>0</v>
      </c>
      <c r="CZ508">
        <v>0</v>
      </c>
      <c r="DA508">
        <v>0</v>
      </c>
      <c r="DB508">
        <v>0</v>
      </c>
      <c r="DC508">
        <v>0</v>
      </c>
      <c r="DD508">
        <v>0</v>
      </c>
      <c r="DE508">
        <v>0</v>
      </c>
      <c r="DF508">
        <v>0</v>
      </c>
      <c r="DG508">
        <v>0</v>
      </c>
      <c r="DH508">
        <v>0</v>
      </c>
      <c r="DI508">
        <v>0</v>
      </c>
      <c r="DJ508">
        <v>0</v>
      </c>
      <c r="DK508">
        <v>0</v>
      </c>
      <c r="DL508">
        <v>0</v>
      </c>
      <c r="DM508">
        <v>0</v>
      </c>
      <c r="DN508">
        <v>0</v>
      </c>
      <c r="DO508">
        <v>0</v>
      </c>
      <c r="DP508">
        <v>0</v>
      </c>
      <c r="DQ508">
        <v>0</v>
      </c>
      <c r="DR508">
        <v>0</v>
      </c>
      <c r="DS508">
        <v>0</v>
      </c>
      <c r="DT508">
        <v>0</v>
      </c>
      <c r="DU508">
        <v>0</v>
      </c>
      <c r="DV508">
        <v>0</v>
      </c>
      <c r="DW508">
        <v>0</v>
      </c>
      <c r="DX508">
        <v>0</v>
      </c>
      <c r="DY508">
        <v>0</v>
      </c>
      <c r="DZ508">
        <v>0</v>
      </c>
      <c r="EA508">
        <v>0</v>
      </c>
      <c r="EB508">
        <v>0</v>
      </c>
      <c r="EC508">
        <v>0</v>
      </c>
      <c r="ED508">
        <v>0</v>
      </c>
      <c r="EE508">
        <v>0</v>
      </c>
      <c r="EF508">
        <v>0</v>
      </c>
      <c r="EG508">
        <v>0</v>
      </c>
      <c r="EH508">
        <v>0</v>
      </c>
      <c r="EI508">
        <v>0</v>
      </c>
      <c r="EJ508">
        <v>0</v>
      </c>
      <c r="EK508">
        <v>0</v>
      </c>
      <c r="EL508">
        <v>0</v>
      </c>
      <c r="EM508">
        <v>0</v>
      </c>
      <c r="EN508">
        <v>0</v>
      </c>
      <c r="EO508">
        <v>0</v>
      </c>
      <c r="EP508">
        <v>0</v>
      </c>
      <c r="EQ508">
        <v>0</v>
      </c>
      <c r="ER508">
        <v>0</v>
      </c>
      <c r="ES508">
        <v>0</v>
      </c>
      <c r="ET508">
        <v>0</v>
      </c>
      <c r="EU508">
        <v>0</v>
      </c>
      <c r="EV508">
        <v>0</v>
      </c>
      <c r="EW508">
        <v>0</v>
      </c>
      <c r="EX508">
        <v>0</v>
      </c>
      <c r="EY508">
        <v>0</v>
      </c>
      <c r="EZ508">
        <v>0</v>
      </c>
      <c r="FA508">
        <v>0</v>
      </c>
      <c r="FB508">
        <v>0</v>
      </c>
      <c r="FC508">
        <v>0</v>
      </c>
      <c r="FD508">
        <v>0</v>
      </c>
      <c r="FE508">
        <v>0</v>
      </c>
      <c r="FF508">
        <v>0</v>
      </c>
      <c r="FG508">
        <v>0</v>
      </c>
      <c r="FH508">
        <v>0</v>
      </c>
      <c r="FI508">
        <v>0</v>
      </c>
      <c r="FJ508">
        <v>0</v>
      </c>
      <c r="FK508">
        <v>0</v>
      </c>
      <c r="FL508">
        <v>0</v>
      </c>
      <c r="FM508">
        <v>0</v>
      </c>
      <c r="FN508">
        <v>0</v>
      </c>
      <c r="FO508">
        <v>0</v>
      </c>
      <c r="FP508">
        <v>0</v>
      </c>
      <c r="FQ508">
        <v>0</v>
      </c>
      <c r="FR508">
        <v>0</v>
      </c>
      <c r="FS508">
        <v>0</v>
      </c>
    </row>
    <row r="509" spans="1:175" x14ac:dyDescent="0.2">
      <c r="A509" t="s">
        <v>197</v>
      </c>
      <c r="B509" t="s">
        <v>203</v>
      </c>
      <c r="C509">
        <v>42244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0</v>
      </c>
      <c r="AI509">
        <v>0</v>
      </c>
      <c r="AJ509">
        <v>0</v>
      </c>
      <c r="AK509">
        <v>0</v>
      </c>
      <c r="AL509">
        <v>0</v>
      </c>
      <c r="AM509">
        <v>0</v>
      </c>
      <c r="AN509">
        <v>0</v>
      </c>
      <c r="AO509">
        <v>0</v>
      </c>
      <c r="AP509">
        <v>0</v>
      </c>
      <c r="AQ509">
        <v>0</v>
      </c>
      <c r="AR509">
        <v>0</v>
      </c>
      <c r="AS509">
        <v>0</v>
      </c>
      <c r="AT509">
        <v>0</v>
      </c>
      <c r="AU509">
        <v>0</v>
      </c>
      <c r="AV509">
        <v>0</v>
      </c>
      <c r="AW509">
        <v>0</v>
      </c>
      <c r="AX509">
        <v>0</v>
      </c>
      <c r="AY509">
        <v>0</v>
      </c>
      <c r="AZ509">
        <v>0</v>
      </c>
      <c r="BA509">
        <v>0</v>
      </c>
      <c r="BB509">
        <v>0</v>
      </c>
      <c r="BC509">
        <v>0</v>
      </c>
      <c r="BD509">
        <v>0</v>
      </c>
      <c r="BE509">
        <v>0</v>
      </c>
      <c r="BF509">
        <v>0</v>
      </c>
      <c r="BG509">
        <v>0</v>
      </c>
      <c r="BH509">
        <v>0</v>
      </c>
      <c r="BI509">
        <v>0</v>
      </c>
      <c r="BJ509">
        <v>0</v>
      </c>
      <c r="BK509">
        <v>0</v>
      </c>
      <c r="BL509">
        <v>0</v>
      </c>
      <c r="BM509">
        <v>0</v>
      </c>
      <c r="BN509">
        <v>0</v>
      </c>
      <c r="BO509">
        <v>0</v>
      </c>
      <c r="BP509">
        <v>0</v>
      </c>
      <c r="BQ509">
        <v>0</v>
      </c>
      <c r="BR509">
        <v>0</v>
      </c>
      <c r="BS509">
        <v>0</v>
      </c>
      <c r="BT509">
        <v>0</v>
      </c>
      <c r="BU509">
        <v>0</v>
      </c>
      <c r="BV509">
        <v>0</v>
      </c>
      <c r="BW509">
        <v>0</v>
      </c>
      <c r="BX509">
        <v>0</v>
      </c>
      <c r="BY509">
        <v>0</v>
      </c>
      <c r="BZ509">
        <v>0</v>
      </c>
      <c r="CA509">
        <v>0</v>
      </c>
      <c r="CB509">
        <v>0</v>
      </c>
      <c r="CC509">
        <v>0</v>
      </c>
      <c r="CD509">
        <v>0</v>
      </c>
      <c r="CE509">
        <v>0</v>
      </c>
      <c r="CF509">
        <v>0</v>
      </c>
      <c r="CG509">
        <v>0</v>
      </c>
      <c r="CH509">
        <v>0</v>
      </c>
      <c r="CI509">
        <v>0</v>
      </c>
      <c r="CJ509">
        <v>0</v>
      </c>
      <c r="CK509">
        <v>0</v>
      </c>
      <c r="CL509">
        <v>0</v>
      </c>
      <c r="CM509">
        <v>0</v>
      </c>
      <c r="CN509">
        <v>0</v>
      </c>
      <c r="CO509">
        <v>0</v>
      </c>
      <c r="CP509">
        <v>0</v>
      </c>
      <c r="CQ509">
        <v>0</v>
      </c>
      <c r="CR509">
        <v>0</v>
      </c>
      <c r="CS509">
        <v>0</v>
      </c>
      <c r="CT509">
        <v>0</v>
      </c>
      <c r="CU509">
        <v>0</v>
      </c>
      <c r="CV509">
        <v>0</v>
      </c>
      <c r="CW509">
        <v>0</v>
      </c>
      <c r="CX509">
        <v>0</v>
      </c>
      <c r="CY509">
        <v>0</v>
      </c>
      <c r="CZ509">
        <v>0</v>
      </c>
      <c r="DA509">
        <v>0</v>
      </c>
      <c r="DB509">
        <v>0</v>
      </c>
      <c r="DC509">
        <v>0</v>
      </c>
      <c r="DD509">
        <v>0</v>
      </c>
      <c r="DE509">
        <v>0</v>
      </c>
      <c r="DF509">
        <v>0</v>
      </c>
      <c r="DG509">
        <v>0</v>
      </c>
      <c r="DH509">
        <v>0</v>
      </c>
      <c r="DI509">
        <v>0</v>
      </c>
      <c r="DJ509">
        <v>0</v>
      </c>
      <c r="DK509">
        <v>0</v>
      </c>
      <c r="DL509">
        <v>0</v>
      </c>
      <c r="DM509">
        <v>0</v>
      </c>
      <c r="DN509">
        <v>0</v>
      </c>
      <c r="DO509">
        <v>0</v>
      </c>
      <c r="DP509">
        <v>0</v>
      </c>
      <c r="DQ509">
        <v>0</v>
      </c>
      <c r="DR509">
        <v>0</v>
      </c>
      <c r="DS509">
        <v>0</v>
      </c>
      <c r="DT509">
        <v>0</v>
      </c>
      <c r="DU509">
        <v>0</v>
      </c>
      <c r="DV509">
        <v>0</v>
      </c>
      <c r="DW509">
        <v>0</v>
      </c>
      <c r="DX509">
        <v>0</v>
      </c>
      <c r="DY509">
        <v>0</v>
      </c>
      <c r="DZ509">
        <v>0</v>
      </c>
      <c r="EA509">
        <v>0</v>
      </c>
      <c r="EB509">
        <v>0</v>
      </c>
      <c r="EC509">
        <v>0</v>
      </c>
      <c r="ED509">
        <v>0</v>
      </c>
      <c r="EE509">
        <v>0</v>
      </c>
      <c r="EF509">
        <v>0</v>
      </c>
      <c r="EG509">
        <v>0</v>
      </c>
      <c r="EH509">
        <v>0</v>
      </c>
      <c r="EI509">
        <v>0</v>
      </c>
      <c r="EJ509">
        <v>0</v>
      </c>
      <c r="EK509">
        <v>0</v>
      </c>
      <c r="EL509">
        <v>0</v>
      </c>
      <c r="EM509">
        <v>0</v>
      </c>
      <c r="EN509">
        <v>0</v>
      </c>
      <c r="EO509">
        <v>0</v>
      </c>
      <c r="EP509">
        <v>0</v>
      </c>
      <c r="EQ509">
        <v>0</v>
      </c>
      <c r="ER509">
        <v>0</v>
      </c>
      <c r="ES509">
        <v>0</v>
      </c>
      <c r="ET509">
        <v>0</v>
      </c>
      <c r="EU509">
        <v>0</v>
      </c>
      <c r="EV509">
        <v>0</v>
      </c>
      <c r="EW509">
        <v>0</v>
      </c>
      <c r="EX509">
        <v>0</v>
      </c>
      <c r="EY509">
        <v>0</v>
      </c>
      <c r="EZ509">
        <v>0</v>
      </c>
      <c r="FA509">
        <v>0</v>
      </c>
      <c r="FB509">
        <v>0</v>
      </c>
      <c r="FC509">
        <v>0</v>
      </c>
      <c r="FD509">
        <v>0</v>
      </c>
      <c r="FE509">
        <v>0</v>
      </c>
      <c r="FF509">
        <v>0</v>
      </c>
      <c r="FG509">
        <v>0</v>
      </c>
      <c r="FH509">
        <v>0</v>
      </c>
      <c r="FI509">
        <v>0</v>
      </c>
      <c r="FJ509">
        <v>0</v>
      </c>
      <c r="FK509">
        <v>0</v>
      </c>
      <c r="FL509">
        <v>0</v>
      </c>
      <c r="FM509">
        <v>0</v>
      </c>
      <c r="FN509">
        <v>0</v>
      </c>
      <c r="FO509">
        <v>0</v>
      </c>
      <c r="FP509">
        <v>0</v>
      </c>
      <c r="FQ509">
        <v>0</v>
      </c>
      <c r="FR509">
        <v>0</v>
      </c>
      <c r="FS509">
        <v>0</v>
      </c>
    </row>
    <row r="510" spans="1:175" x14ac:dyDescent="0.2">
      <c r="A510" t="s">
        <v>197</v>
      </c>
      <c r="B510" t="s">
        <v>203</v>
      </c>
      <c r="C510">
        <v>42256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0</v>
      </c>
      <c r="AI510">
        <v>0</v>
      </c>
      <c r="AJ510">
        <v>0</v>
      </c>
      <c r="AK510">
        <v>0</v>
      </c>
      <c r="AL510">
        <v>0</v>
      </c>
      <c r="AM510">
        <v>0</v>
      </c>
      <c r="AN510">
        <v>0</v>
      </c>
      <c r="AO510">
        <v>0</v>
      </c>
      <c r="AP510">
        <v>0</v>
      </c>
      <c r="AQ510">
        <v>0</v>
      </c>
      <c r="AR510">
        <v>0</v>
      </c>
      <c r="AS510">
        <v>0</v>
      </c>
      <c r="AT510">
        <v>0</v>
      </c>
      <c r="AU510">
        <v>0</v>
      </c>
      <c r="AV510">
        <v>0</v>
      </c>
      <c r="AW510">
        <v>0</v>
      </c>
      <c r="AX510">
        <v>0</v>
      </c>
      <c r="AY510">
        <v>0</v>
      </c>
      <c r="AZ510">
        <v>0</v>
      </c>
      <c r="BA510">
        <v>0</v>
      </c>
      <c r="BB510">
        <v>0</v>
      </c>
      <c r="BC510">
        <v>0</v>
      </c>
      <c r="BD510">
        <v>0</v>
      </c>
      <c r="BE510">
        <v>0</v>
      </c>
      <c r="BF510">
        <v>0</v>
      </c>
      <c r="BG510">
        <v>0</v>
      </c>
      <c r="BH510">
        <v>0</v>
      </c>
      <c r="BI510">
        <v>0</v>
      </c>
      <c r="BJ510">
        <v>0</v>
      </c>
      <c r="BK510">
        <v>0</v>
      </c>
      <c r="BL510">
        <v>0</v>
      </c>
      <c r="BM510">
        <v>0</v>
      </c>
      <c r="BN510">
        <v>0</v>
      </c>
      <c r="BO510">
        <v>0</v>
      </c>
      <c r="BP510">
        <v>0</v>
      </c>
      <c r="BQ510">
        <v>0</v>
      </c>
      <c r="BR510">
        <v>0</v>
      </c>
      <c r="BS510">
        <v>0</v>
      </c>
      <c r="BT510">
        <v>0</v>
      </c>
      <c r="BU510">
        <v>0</v>
      </c>
      <c r="BV510">
        <v>0</v>
      </c>
      <c r="BW510">
        <v>0</v>
      </c>
      <c r="BX510">
        <v>0</v>
      </c>
      <c r="BY510">
        <v>0</v>
      </c>
      <c r="BZ510">
        <v>0</v>
      </c>
      <c r="CA510">
        <v>0</v>
      </c>
      <c r="CB510">
        <v>0</v>
      </c>
      <c r="CC510">
        <v>0</v>
      </c>
      <c r="CD510">
        <v>0</v>
      </c>
      <c r="CE510">
        <v>0</v>
      </c>
      <c r="CF510">
        <v>0</v>
      </c>
      <c r="CG510">
        <v>0</v>
      </c>
      <c r="CH510">
        <v>0</v>
      </c>
      <c r="CI510">
        <v>0</v>
      </c>
      <c r="CJ510">
        <v>0</v>
      </c>
      <c r="CK510">
        <v>0</v>
      </c>
      <c r="CL510">
        <v>0</v>
      </c>
      <c r="CM510">
        <v>0</v>
      </c>
      <c r="CN510">
        <v>0</v>
      </c>
      <c r="CO510">
        <v>0</v>
      </c>
      <c r="CP510">
        <v>0</v>
      </c>
      <c r="CQ510">
        <v>0</v>
      </c>
      <c r="CR510">
        <v>0</v>
      </c>
      <c r="CS510">
        <v>0</v>
      </c>
      <c r="CT510">
        <v>0</v>
      </c>
      <c r="CU510">
        <v>0</v>
      </c>
      <c r="CV510">
        <v>0</v>
      </c>
      <c r="CW510">
        <v>0</v>
      </c>
      <c r="CX510">
        <v>0</v>
      </c>
      <c r="CY510">
        <v>0</v>
      </c>
      <c r="CZ510">
        <v>0</v>
      </c>
      <c r="DA510">
        <v>0</v>
      </c>
      <c r="DB510">
        <v>0</v>
      </c>
      <c r="DC510">
        <v>0</v>
      </c>
      <c r="DD510">
        <v>0</v>
      </c>
      <c r="DE510">
        <v>0</v>
      </c>
      <c r="DF510">
        <v>0</v>
      </c>
      <c r="DG510">
        <v>0</v>
      </c>
      <c r="DH510">
        <v>0</v>
      </c>
      <c r="DI510">
        <v>0</v>
      </c>
      <c r="DJ510">
        <v>0</v>
      </c>
      <c r="DK510">
        <v>0</v>
      </c>
      <c r="DL510">
        <v>0</v>
      </c>
      <c r="DM510">
        <v>0</v>
      </c>
      <c r="DN510">
        <v>0</v>
      </c>
      <c r="DO510">
        <v>0</v>
      </c>
      <c r="DP510">
        <v>0</v>
      </c>
      <c r="DQ510">
        <v>0</v>
      </c>
      <c r="DR510">
        <v>0</v>
      </c>
      <c r="DS510">
        <v>0</v>
      </c>
      <c r="DT510">
        <v>0</v>
      </c>
      <c r="DU510">
        <v>0</v>
      </c>
      <c r="DV510">
        <v>0</v>
      </c>
      <c r="DW510">
        <v>0</v>
      </c>
      <c r="DX510">
        <v>0</v>
      </c>
      <c r="DY510">
        <v>0</v>
      </c>
      <c r="DZ510">
        <v>0</v>
      </c>
      <c r="EA510">
        <v>0</v>
      </c>
      <c r="EB510">
        <v>0</v>
      </c>
      <c r="EC510">
        <v>0</v>
      </c>
      <c r="ED510">
        <v>0</v>
      </c>
      <c r="EE510">
        <v>0</v>
      </c>
      <c r="EF510">
        <v>0</v>
      </c>
      <c r="EG510">
        <v>0</v>
      </c>
      <c r="EH510">
        <v>0</v>
      </c>
      <c r="EI510">
        <v>0</v>
      </c>
      <c r="EJ510">
        <v>0</v>
      </c>
      <c r="EK510">
        <v>0</v>
      </c>
      <c r="EL510">
        <v>0</v>
      </c>
      <c r="EM510">
        <v>0</v>
      </c>
      <c r="EN510">
        <v>0</v>
      </c>
      <c r="EO510">
        <v>0</v>
      </c>
      <c r="EP510">
        <v>0</v>
      </c>
      <c r="EQ510">
        <v>0</v>
      </c>
      <c r="ER510">
        <v>0</v>
      </c>
      <c r="ES510">
        <v>0</v>
      </c>
      <c r="ET510">
        <v>0</v>
      </c>
      <c r="EU510">
        <v>0</v>
      </c>
      <c r="EV510">
        <v>0</v>
      </c>
      <c r="EW510">
        <v>0</v>
      </c>
      <c r="EX510">
        <v>0</v>
      </c>
      <c r="EY510">
        <v>0</v>
      </c>
      <c r="EZ510">
        <v>0</v>
      </c>
      <c r="FA510">
        <v>0</v>
      </c>
      <c r="FB510">
        <v>0</v>
      </c>
      <c r="FC510">
        <v>0</v>
      </c>
      <c r="FD510">
        <v>0</v>
      </c>
      <c r="FE510">
        <v>0</v>
      </c>
      <c r="FF510">
        <v>0</v>
      </c>
      <c r="FG510">
        <v>0</v>
      </c>
      <c r="FH510">
        <v>0</v>
      </c>
      <c r="FI510">
        <v>0</v>
      </c>
      <c r="FJ510">
        <v>0</v>
      </c>
      <c r="FK510">
        <v>0</v>
      </c>
      <c r="FL510">
        <v>0</v>
      </c>
      <c r="FM510">
        <v>0</v>
      </c>
      <c r="FN510">
        <v>0</v>
      </c>
      <c r="FO510">
        <v>0</v>
      </c>
      <c r="FP510">
        <v>0</v>
      </c>
      <c r="FQ510">
        <v>0</v>
      </c>
      <c r="FR510">
        <v>0</v>
      </c>
      <c r="FS510">
        <v>0</v>
      </c>
    </row>
    <row r="511" spans="1:175" x14ac:dyDescent="0.2">
      <c r="A511" t="s">
        <v>197</v>
      </c>
      <c r="B511" t="s">
        <v>203</v>
      </c>
      <c r="C511">
        <v>42257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v>0</v>
      </c>
      <c r="AH511">
        <v>0</v>
      </c>
      <c r="AI511">
        <v>0</v>
      </c>
      <c r="AJ511">
        <v>0</v>
      </c>
      <c r="AK511">
        <v>0</v>
      </c>
      <c r="AL511">
        <v>0</v>
      </c>
      <c r="AM511">
        <v>0</v>
      </c>
      <c r="AN511">
        <v>0</v>
      </c>
      <c r="AO511">
        <v>0</v>
      </c>
      <c r="AP511">
        <v>0</v>
      </c>
      <c r="AQ511">
        <v>0</v>
      </c>
      <c r="AR511">
        <v>0</v>
      </c>
      <c r="AS511">
        <v>0</v>
      </c>
      <c r="AT511">
        <v>0</v>
      </c>
      <c r="AU511">
        <v>0</v>
      </c>
      <c r="AV511">
        <v>0</v>
      </c>
      <c r="AW511">
        <v>0</v>
      </c>
      <c r="AX511">
        <v>0</v>
      </c>
      <c r="AY511">
        <v>0</v>
      </c>
      <c r="AZ511">
        <v>0</v>
      </c>
      <c r="BA511">
        <v>0</v>
      </c>
      <c r="BB511">
        <v>0</v>
      </c>
      <c r="BC511">
        <v>0</v>
      </c>
      <c r="BD511">
        <v>0</v>
      </c>
      <c r="BE511">
        <v>0</v>
      </c>
      <c r="BF511">
        <v>0</v>
      </c>
      <c r="BG511">
        <v>0</v>
      </c>
      <c r="BH511">
        <v>0</v>
      </c>
      <c r="BI511">
        <v>0</v>
      </c>
      <c r="BJ511">
        <v>0</v>
      </c>
      <c r="BK511">
        <v>0</v>
      </c>
      <c r="BL511">
        <v>0</v>
      </c>
      <c r="BM511">
        <v>0</v>
      </c>
      <c r="BN511">
        <v>0</v>
      </c>
      <c r="BO511">
        <v>0</v>
      </c>
      <c r="BP511">
        <v>0</v>
      </c>
      <c r="BQ511">
        <v>0</v>
      </c>
      <c r="BR511">
        <v>0</v>
      </c>
      <c r="BS511">
        <v>0</v>
      </c>
      <c r="BT511">
        <v>0</v>
      </c>
      <c r="BU511">
        <v>0</v>
      </c>
      <c r="BV511">
        <v>0</v>
      </c>
      <c r="BW511">
        <v>0</v>
      </c>
      <c r="BX511">
        <v>0</v>
      </c>
      <c r="BY511">
        <v>0</v>
      </c>
      <c r="BZ511">
        <v>0</v>
      </c>
      <c r="CA511">
        <v>0</v>
      </c>
      <c r="CB511">
        <v>0</v>
      </c>
      <c r="CC511">
        <v>0</v>
      </c>
      <c r="CD511">
        <v>0</v>
      </c>
      <c r="CE511">
        <v>0</v>
      </c>
      <c r="CF511">
        <v>0</v>
      </c>
      <c r="CG511">
        <v>0</v>
      </c>
      <c r="CH511">
        <v>0</v>
      </c>
      <c r="CI511">
        <v>0</v>
      </c>
      <c r="CJ511">
        <v>0</v>
      </c>
      <c r="CK511">
        <v>0</v>
      </c>
      <c r="CL511">
        <v>0</v>
      </c>
      <c r="CM511">
        <v>0</v>
      </c>
      <c r="CN511">
        <v>0</v>
      </c>
      <c r="CO511">
        <v>0</v>
      </c>
      <c r="CP511">
        <v>0</v>
      </c>
      <c r="CQ511">
        <v>0</v>
      </c>
      <c r="CR511">
        <v>0</v>
      </c>
      <c r="CS511">
        <v>0</v>
      </c>
      <c r="CT511">
        <v>0</v>
      </c>
      <c r="CU511">
        <v>0</v>
      </c>
      <c r="CV511">
        <v>0</v>
      </c>
      <c r="CW511">
        <v>0</v>
      </c>
      <c r="CX511">
        <v>0</v>
      </c>
      <c r="CY511">
        <v>0</v>
      </c>
      <c r="CZ511">
        <v>0</v>
      </c>
      <c r="DA511">
        <v>0</v>
      </c>
      <c r="DB511">
        <v>0</v>
      </c>
      <c r="DC511">
        <v>0</v>
      </c>
      <c r="DD511">
        <v>0</v>
      </c>
      <c r="DE511">
        <v>0</v>
      </c>
      <c r="DF511">
        <v>0</v>
      </c>
      <c r="DG511">
        <v>0</v>
      </c>
      <c r="DH511">
        <v>0</v>
      </c>
      <c r="DI511">
        <v>0</v>
      </c>
      <c r="DJ511">
        <v>0</v>
      </c>
      <c r="DK511">
        <v>0</v>
      </c>
      <c r="DL511">
        <v>0</v>
      </c>
      <c r="DM511">
        <v>0</v>
      </c>
      <c r="DN511">
        <v>0</v>
      </c>
      <c r="DO511">
        <v>0</v>
      </c>
      <c r="DP511">
        <v>0</v>
      </c>
      <c r="DQ511">
        <v>0</v>
      </c>
      <c r="DR511">
        <v>0</v>
      </c>
      <c r="DS511">
        <v>0</v>
      </c>
      <c r="DT511">
        <v>0</v>
      </c>
      <c r="DU511">
        <v>0</v>
      </c>
      <c r="DV511">
        <v>0</v>
      </c>
      <c r="DW511">
        <v>0</v>
      </c>
      <c r="DX511">
        <v>0</v>
      </c>
      <c r="DY511">
        <v>0</v>
      </c>
      <c r="DZ511">
        <v>0</v>
      </c>
      <c r="EA511">
        <v>0</v>
      </c>
      <c r="EB511">
        <v>0</v>
      </c>
      <c r="EC511">
        <v>0</v>
      </c>
      <c r="ED511">
        <v>0</v>
      </c>
      <c r="EE511">
        <v>0</v>
      </c>
      <c r="EF511">
        <v>0</v>
      </c>
      <c r="EG511">
        <v>0</v>
      </c>
      <c r="EH511">
        <v>0</v>
      </c>
      <c r="EI511">
        <v>0</v>
      </c>
      <c r="EJ511">
        <v>0</v>
      </c>
      <c r="EK511">
        <v>0</v>
      </c>
      <c r="EL511">
        <v>0</v>
      </c>
      <c r="EM511">
        <v>0</v>
      </c>
      <c r="EN511">
        <v>0</v>
      </c>
      <c r="EO511">
        <v>0</v>
      </c>
      <c r="EP511">
        <v>0</v>
      </c>
      <c r="EQ511">
        <v>0</v>
      </c>
      <c r="ER511">
        <v>0</v>
      </c>
      <c r="ES511">
        <v>0</v>
      </c>
      <c r="ET511">
        <v>0</v>
      </c>
      <c r="EU511">
        <v>0</v>
      </c>
      <c r="EV511">
        <v>0</v>
      </c>
      <c r="EW511">
        <v>0</v>
      </c>
      <c r="EX511">
        <v>0</v>
      </c>
      <c r="EY511">
        <v>0</v>
      </c>
      <c r="EZ511">
        <v>0</v>
      </c>
      <c r="FA511">
        <v>0</v>
      </c>
      <c r="FB511">
        <v>0</v>
      </c>
      <c r="FC511">
        <v>0</v>
      </c>
      <c r="FD511">
        <v>0</v>
      </c>
      <c r="FE511">
        <v>0</v>
      </c>
      <c r="FF511">
        <v>0</v>
      </c>
      <c r="FG511">
        <v>0</v>
      </c>
      <c r="FH511">
        <v>0</v>
      </c>
      <c r="FI511">
        <v>0</v>
      </c>
      <c r="FJ511">
        <v>0</v>
      </c>
      <c r="FK511">
        <v>0</v>
      </c>
      <c r="FL511">
        <v>0</v>
      </c>
      <c r="FM511">
        <v>0</v>
      </c>
      <c r="FN511">
        <v>0</v>
      </c>
      <c r="FO511">
        <v>0</v>
      </c>
      <c r="FP511">
        <v>0</v>
      </c>
      <c r="FQ511">
        <v>0</v>
      </c>
      <c r="FR511">
        <v>0</v>
      </c>
      <c r="FS511">
        <v>0</v>
      </c>
    </row>
    <row r="512" spans="1:175" x14ac:dyDescent="0.2">
      <c r="A512" t="s">
        <v>197</v>
      </c>
      <c r="B512" t="s">
        <v>203</v>
      </c>
      <c r="C512">
        <v>42258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0</v>
      </c>
      <c r="AE512">
        <v>0</v>
      </c>
      <c r="AF512">
        <v>0</v>
      </c>
      <c r="AG512">
        <v>0</v>
      </c>
      <c r="AH512">
        <v>0</v>
      </c>
      <c r="AI512">
        <v>0</v>
      </c>
      <c r="AJ512">
        <v>0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v>0</v>
      </c>
      <c r="AQ512">
        <v>0</v>
      </c>
      <c r="AR512">
        <v>0</v>
      </c>
      <c r="AS512">
        <v>0</v>
      </c>
      <c r="AT512">
        <v>0</v>
      </c>
      <c r="AU512">
        <v>0</v>
      </c>
      <c r="AV512">
        <v>0</v>
      </c>
      <c r="AW512">
        <v>0</v>
      </c>
      <c r="AX512">
        <v>0</v>
      </c>
      <c r="AY512">
        <v>0</v>
      </c>
      <c r="AZ512">
        <v>0</v>
      </c>
      <c r="BA512">
        <v>0</v>
      </c>
      <c r="BB512">
        <v>0</v>
      </c>
      <c r="BC512">
        <v>0</v>
      </c>
      <c r="BD512">
        <v>0</v>
      </c>
      <c r="BE512">
        <v>0</v>
      </c>
      <c r="BF512">
        <v>0</v>
      </c>
      <c r="BG512">
        <v>0</v>
      </c>
      <c r="BH512">
        <v>0</v>
      </c>
      <c r="BI512">
        <v>0</v>
      </c>
      <c r="BJ512">
        <v>0</v>
      </c>
      <c r="BK512">
        <v>0</v>
      </c>
      <c r="BL512">
        <v>0</v>
      </c>
      <c r="BM512">
        <v>0</v>
      </c>
      <c r="BN512">
        <v>0</v>
      </c>
      <c r="BO512">
        <v>0</v>
      </c>
      <c r="BP512">
        <v>0</v>
      </c>
      <c r="BQ512">
        <v>0</v>
      </c>
      <c r="BR512">
        <v>0</v>
      </c>
      <c r="BS512">
        <v>0</v>
      </c>
      <c r="BT512">
        <v>0</v>
      </c>
      <c r="BU512">
        <v>0</v>
      </c>
      <c r="BV512">
        <v>0</v>
      </c>
      <c r="BW512">
        <v>0</v>
      </c>
      <c r="BX512">
        <v>0</v>
      </c>
      <c r="BY512">
        <v>0</v>
      </c>
      <c r="BZ512">
        <v>0</v>
      </c>
      <c r="CA512">
        <v>0</v>
      </c>
      <c r="CB512">
        <v>0</v>
      </c>
      <c r="CC512">
        <v>0</v>
      </c>
      <c r="CD512">
        <v>0</v>
      </c>
      <c r="CE512">
        <v>0</v>
      </c>
      <c r="CF512">
        <v>0</v>
      </c>
      <c r="CG512">
        <v>0</v>
      </c>
      <c r="CH512">
        <v>0</v>
      </c>
      <c r="CI512">
        <v>0</v>
      </c>
      <c r="CJ512">
        <v>0</v>
      </c>
      <c r="CK512">
        <v>0</v>
      </c>
      <c r="CL512">
        <v>0</v>
      </c>
      <c r="CM512">
        <v>0</v>
      </c>
      <c r="CN512">
        <v>0</v>
      </c>
      <c r="CO512">
        <v>0</v>
      </c>
      <c r="CP512">
        <v>0</v>
      </c>
      <c r="CQ512">
        <v>0</v>
      </c>
      <c r="CR512">
        <v>0</v>
      </c>
      <c r="CS512">
        <v>0</v>
      </c>
      <c r="CT512">
        <v>0</v>
      </c>
      <c r="CU512">
        <v>0</v>
      </c>
      <c r="CV512">
        <v>0</v>
      </c>
      <c r="CW512">
        <v>0</v>
      </c>
      <c r="CX512">
        <v>0</v>
      </c>
      <c r="CY512">
        <v>0</v>
      </c>
      <c r="CZ512">
        <v>0</v>
      </c>
      <c r="DA512">
        <v>0</v>
      </c>
      <c r="DB512">
        <v>0</v>
      </c>
      <c r="DC512">
        <v>0</v>
      </c>
      <c r="DD512">
        <v>0</v>
      </c>
      <c r="DE512">
        <v>0</v>
      </c>
      <c r="DF512">
        <v>0</v>
      </c>
      <c r="DG512">
        <v>0</v>
      </c>
      <c r="DH512">
        <v>0</v>
      </c>
      <c r="DI512">
        <v>0</v>
      </c>
      <c r="DJ512">
        <v>0</v>
      </c>
      <c r="DK512">
        <v>0</v>
      </c>
      <c r="DL512">
        <v>0</v>
      </c>
      <c r="DM512">
        <v>0</v>
      </c>
      <c r="DN512">
        <v>0</v>
      </c>
      <c r="DO512">
        <v>0</v>
      </c>
      <c r="DP512">
        <v>0</v>
      </c>
      <c r="DQ512">
        <v>0</v>
      </c>
      <c r="DR512">
        <v>0</v>
      </c>
      <c r="DS512">
        <v>0</v>
      </c>
      <c r="DT512">
        <v>0</v>
      </c>
      <c r="DU512">
        <v>0</v>
      </c>
      <c r="DV512">
        <v>0</v>
      </c>
      <c r="DW512">
        <v>0</v>
      </c>
      <c r="DX512">
        <v>0</v>
      </c>
      <c r="DY512">
        <v>0</v>
      </c>
      <c r="DZ512">
        <v>0</v>
      </c>
      <c r="EA512">
        <v>0</v>
      </c>
      <c r="EB512">
        <v>0</v>
      </c>
      <c r="EC512">
        <v>0</v>
      </c>
      <c r="ED512">
        <v>0</v>
      </c>
      <c r="EE512">
        <v>0</v>
      </c>
      <c r="EF512">
        <v>0</v>
      </c>
      <c r="EG512">
        <v>0</v>
      </c>
      <c r="EH512">
        <v>0</v>
      </c>
      <c r="EI512">
        <v>0</v>
      </c>
      <c r="EJ512">
        <v>0</v>
      </c>
      <c r="EK512">
        <v>0</v>
      </c>
      <c r="EL512">
        <v>0</v>
      </c>
      <c r="EM512">
        <v>0</v>
      </c>
      <c r="EN512">
        <v>0</v>
      </c>
      <c r="EO512">
        <v>0</v>
      </c>
      <c r="EP512">
        <v>0</v>
      </c>
      <c r="EQ512">
        <v>0</v>
      </c>
      <c r="ER512">
        <v>0</v>
      </c>
      <c r="ES512">
        <v>0</v>
      </c>
      <c r="ET512">
        <v>0</v>
      </c>
      <c r="EU512">
        <v>0</v>
      </c>
      <c r="EV512">
        <v>0</v>
      </c>
      <c r="EW512">
        <v>0</v>
      </c>
      <c r="EX512">
        <v>0</v>
      </c>
      <c r="EY512">
        <v>0</v>
      </c>
      <c r="EZ512">
        <v>0</v>
      </c>
      <c r="FA512">
        <v>0</v>
      </c>
      <c r="FB512">
        <v>0</v>
      </c>
      <c r="FC512">
        <v>0</v>
      </c>
      <c r="FD512">
        <v>0</v>
      </c>
      <c r="FE512">
        <v>0</v>
      </c>
      <c r="FF512">
        <v>0</v>
      </c>
      <c r="FG512">
        <v>0</v>
      </c>
      <c r="FH512">
        <v>0</v>
      </c>
      <c r="FI512">
        <v>0</v>
      </c>
      <c r="FJ512">
        <v>0</v>
      </c>
      <c r="FK512">
        <v>0</v>
      </c>
      <c r="FL512">
        <v>0</v>
      </c>
      <c r="FM512">
        <v>0</v>
      </c>
      <c r="FN512">
        <v>0</v>
      </c>
      <c r="FO512">
        <v>0</v>
      </c>
      <c r="FP512">
        <v>0</v>
      </c>
      <c r="FQ512">
        <v>0</v>
      </c>
      <c r="FR512">
        <v>0</v>
      </c>
      <c r="FS512">
        <v>0</v>
      </c>
    </row>
    <row r="513" spans="1:175" x14ac:dyDescent="0.2">
      <c r="A513" t="s">
        <v>197</v>
      </c>
      <c r="B513" t="s">
        <v>203</v>
      </c>
      <c r="C513" t="s">
        <v>2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0</v>
      </c>
      <c r="AI513">
        <v>0</v>
      </c>
      <c r="AJ513">
        <v>0</v>
      </c>
      <c r="AK513">
        <v>0</v>
      </c>
      <c r="AL513">
        <v>0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  <c r="AS513">
        <v>0</v>
      </c>
      <c r="AT513">
        <v>0</v>
      </c>
      <c r="AU513">
        <v>0</v>
      </c>
      <c r="AV513">
        <v>0</v>
      </c>
      <c r="AW513">
        <v>0</v>
      </c>
      <c r="AX513">
        <v>0</v>
      </c>
      <c r="AY513">
        <v>0</v>
      </c>
      <c r="AZ513">
        <v>0</v>
      </c>
      <c r="BA513">
        <v>0</v>
      </c>
      <c r="BB513">
        <v>0</v>
      </c>
      <c r="BC513">
        <v>0</v>
      </c>
      <c r="BD513">
        <v>0</v>
      </c>
      <c r="BE513">
        <v>0</v>
      </c>
      <c r="BF513">
        <v>0</v>
      </c>
      <c r="BG513">
        <v>0</v>
      </c>
      <c r="BH513">
        <v>0</v>
      </c>
      <c r="BI513">
        <v>0</v>
      </c>
      <c r="BJ513">
        <v>0</v>
      </c>
      <c r="BK513">
        <v>0</v>
      </c>
      <c r="BL513">
        <v>0</v>
      </c>
      <c r="BM513">
        <v>0</v>
      </c>
      <c r="BN513">
        <v>0</v>
      </c>
      <c r="BO513">
        <v>0</v>
      </c>
      <c r="BP513">
        <v>0</v>
      </c>
      <c r="BQ513">
        <v>0</v>
      </c>
      <c r="BR513">
        <v>0</v>
      </c>
      <c r="BS513">
        <v>0</v>
      </c>
      <c r="BT513">
        <v>0</v>
      </c>
      <c r="BU513">
        <v>0</v>
      </c>
      <c r="BV513">
        <v>0</v>
      </c>
      <c r="BW513">
        <v>0</v>
      </c>
      <c r="BX513">
        <v>0</v>
      </c>
      <c r="BY513">
        <v>0</v>
      </c>
      <c r="BZ513">
        <v>0</v>
      </c>
      <c r="CA513">
        <v>0</v>
      </c>
      <c r="CB513">
        <v>0</v>
      </c>
      <c r="CC513">
        <v>0</v>
      </c>
      <c r="CD513">
        <v>0</v>
      </c>
      <c r="CE513">
        <v>0</v>
      </c>
      <c r="CF513">
        <v>0</v>
      </c>
      <c r="CG513">
        <v>0</v>
      </c>
      <c r="CH513">
        <v>0</v>
      </c>
      <c r="CI513">
        <v>0</v>
      </c>
      <c r="CJ513">
        <v>0</v>
      </c>
      <c r="CK513">
        <v>0</v>
      </c>
      <c r="CL513">
        <v>0</v>
      </c>
      <c r="CM513">
        <v>0</v>
      </c>
      <c r="CN513">
        <v>0</v>
      </c>
      <c r="CO513">
        <v>0</v>
      </c>
      <c r="CP513">
        <v>0</v>
      </c>
      <c r="CQ513">
        <v>0</v>
      </c>
      <c r="CR513">
        <v>0</v>
      </c>
      <c r="CS513">
        <v>0</v>
      </c>
      <c r="CT513">
        <v>0</v>
      </c>
      <c r="CU513">
        <v>0</v>
      </c>
      <c r="CV513">
        <v>0</v>
      </c>
      <c r="CW513">
        <v>0</v>
      </c>
      <c r="CX513">
        <v>0</v>
      </c>
      <c r="CY513">
        <v>0</v>
      </c>
      <c r="CZ513">
        <v>0</v>
      </c>
      <c r="DA513">
        <v>0</v>
      </c>
      <c r="DB513">
        <v>0</v>
      </c>
      <c r="DC513">
        <v>0</v>
      </c>
      <c r="DD513">
        <v>0</v>
      </c>
      <c r="DE513">
        <v>0</v>
      </c>
      <c r="DF513">
        <v>0</v>
      </c>
      <c r="DG513">
        <v>0</v>
      </c>
      <c r="DH513">
        <v>0</v>
      </c>
      <c r="DI513">
        <v>0</v>
      </c>
      <c r="DJ513">
        <v>0</v>
      </c>
      <c r="DK513">
        <v>0</v>
      </c>
      <c r="DL513">
        <v>0</v>
      </c>
      <c r="DM513">
        <v>0</v>
      </c>
      <c r="DN513">
        <v>0</v>
      </c>
      <c r="DO513">
        <v>0</v>
      </c>
      <c r="DP513">
        <v>0</v>
      </c>
      <c r="DQ513">
        <v>0</v>
      </c>
      <c r="DR513">
        <v>0</v>
      </c>
      <c r="DS513">
        <v>0</v>
      </c>
      <c r="DT513">
        <v>0</v>
      </c>
      <c r="DU513">
        <v>0</v>
      </c>
      <c r="DV513">
        <v>0</v>
      </c>
      <c r="DW513">
        <v>0</v>
      </c>
      <c r="DX513">
        <v>0</v>
      </c>
      <c r="DY513">
        <v>0</v>
      </c>
      <c r="DZ513">
        <v>0</v>
      </c>
      <c r="EA513">
        <v>0</v>
      </c>
      <c r="EB513">
        <v>0</v>
      </c>
      <c r="EC513">
        <v>0</v>
      </c>
      <c r="ED513">
        <v>0</v>
      </c>
      <c r="EE513">
        <v>0</v>
      </c>
      <c r="EF513">
        <v>0</v>
      </c>
      <c r="EG513">
        <v>0</v>
      </c>
      <c r="EH513">
        <v>0</v>
      </c>
      <c r="EI513">
        <v>0</v>
      </c>
      <c r="EJ513">
        <v>0</v>
      </c>
      <c r="EK513">
        <v>0</v>
      </c>
      <c r="EL513">
        <v>0</v>
      </c>
      <c r="EM513">
        <v>0</v>
      </c>
      <c r="EN513">
        <v>0</v>
      </c>
      <c r="EO513">
        <v>0</v>
      </c>
      <c r="EP513">
        <v>0</v>
      </c>
      <c r="EQ513">
        <v>0</v>
      </c>
      <c r="ER513">
        <v>0</v>
      </c>
      <c r="ES513">
        <v>0</v>
      </c>
      <c r="ET513">
        <v>0</v>
      </c>
      <c r="EU513">
        <v>0</v>
      </c>
      <c r="EV513">
        <v>0</v>
      </c>
      <c r="EW513">
        <v>0</v>
      </c>
      <c r="EX513">
        <v>0</v>
      </c>
      <c r="EY513">
        <v>0</v>
      </c>
      <c r="EZ513">
        <v>0</v>
      </c>
      <c r="FA513">
        <v>0</v>
      </c>
      <c r="FB513">
        <v>0</v>
      </c>
      <c r="FC513">
        <v>0</v>
      </c>
      <c r="FD513">
        <v>0</v>
      </c>
      <c r="FE513">
        <v>0</v>
      </c>
      <c r="FF513">
        <v>0</v>
      </c>
      <c r="FG513">
        <v>0</v>
      </c>
      <c r="FH513">
        <v>0</v>
      </c>
      <c r="FI513">
        <v>0</v>
      </c>
      <c r="FJ513">
        <v>0</v>
      </c>
      <c r="FK513">
        <v>0</v>
      </c>
      <c r="FL513">
        <v>0</v>
      </c>
      <c r="FM513">
        <v>0</v>
      </c>
      <c r="FN513">
        <v>0</v>
      </c>
      <c r="FO513">
        <v>0</v>
      </c>
      <c r="FP513">
        <v>0</v>
      </c>
      <c r="FQ513">
        <v>0</v>
      </c>
      <c r="FR513">
        <v>0</v>
      </c>
      <c r="FS513">
        <v>0</v>
      </c>
    </row>
    <row r="514" spans="1:175" x14ac:dyDescent="0.2">
      <c r="A514" t="s">
        <v>198</v>
      </c>
      <c r="B514" t="s">
        <v>202</v>
      </c>
      <c r="C514">
        <v>42167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0</v>
      </c>
      <c r="AI514">
        <v>0</v>
      </c>
      <c r="AJ514">
        <v>0</v>
      </c>
      <c r="AK514">
        <v>0</v>
      </c>
      <c r="AL514">
        <v>0</v>
      </c>
      <c r="AM514">
        <v>0</v>
      </c>
      <c r="AN514">
        <v>0</v>
      </c>
      <c r="AO514">
        <v>0</v>
      </c>
      <c r="AP514">
        <v>0</v>
      </c>
      <c r="AQ514">
        <v>0</v>
      </c>
      <c r="AR514">
        <v>0</v>
      </c>
      <c r="AS514">
        <v>0</v>
      </c>
      <c r="AT514">
        <v>0</v>
      </c>
      <c r="AU514">
        <v>0</v>
      </c>
      <c r="AV514">
        <v>0</v>
      </c>
      <c r="AW514">
        <v>0</v>
      </c>
      <c r="AX514">
        <v>0</v>
      </c>
      <c r="AY514">
        <v>0</v>
      </c>
      <c r="AZ514">
        <v>0</v>
      </c>
      <c r="BA514">
        <v>0</v>
      </c>
      <c r="BB514">
        <v>0</v>
      </c>
      <c r="BC514">
        <v>0</v>
      </c>
      <c r="BD514">
        <v>0</v>
      </c>
      <c r="BE514">
        <v>0</v>
      </c>
      <c r="BF514">
        <v>0</v>
      </c>
      <c r="BG514">
        <v>0</v>
      </c>
      <c r="BH514">
        <v>0</v>
      </c>
      <c r="BI514">
        <v>0</v>
      </c>
      <c r="BJ514">
        <v>0</v>
      </c>
      <c r="BK514">
        <v>0</v>
      </c>
      <c r="BL514">
        <v>0</v>
      </c>
      <c r="BM514">
        <v>0</v>
      </c>
      <c r="BN514">
        <v>0</v>
      </c>
      <c r="BO514">
        <v>0</v>
      </c>
      <c r="BP514">
        <v>0</v>
      </c>
      <c r="BQ514">
        <v>0</v>
      </c>
      <c r="BR514">
        <v>0</v>
      </c>
      <c r="BS514">
        <v>0</v>
      </c>
      <c r="BT514">
        <v>0</v>
      </c>
      <c r="BU514">
        <v>0</v>
      </c>
      <c r="BV514">
        <v>0</v>
      </c>
      <c r="BW514">
        <v>0</v>
      </c>
      <c r="BX514">
        <v>0</v>
      </c>
      <c r="BY514">
        <v>0</v>
      </c>
      <c r="BZ514">
        <v>0</v>
      </c>
      <c r="CA514">
        <v>0</v>
      </c>
      <c r="CB514">
        <v>0</v>
      </c>
      <c r="CC514">
        <v>0</v>
      </c>
      <c r="CD514">
        <v>0</v>
      </c>
      <c r="CE514">
        <v>0</v>
      </c>
      <c r="CF514">
        <v>0</v>
      </c>
      <c r="CG514">
        <v>0</v>
      </c>
      <c r="CH514">
        <v>0</v>
      </c>
      <c r="CI514">
        <v>0</v>
      </c>
      <c r="CJ514">
        <v>0</v>
      </c>
      <c r="CK514">
        <v>0</v>
      </c>
      <c r="CL514">
        <v>0</v>
      </c>
      <c r="CM514">
        <v>0</v>
      </c>
      <c r="CN514">
        <v>0</v>
      </c>
      <c r="CO514">
        <v>0</v>
      </c>
      <c r="CP514">
        <v>0</v>
      </c>
      <c r="CQ514">
        <v>0</v>
      </c>
      <c r="CR514">
        <v>0</v>
      </c>
      <c r="CS514">
        <v>0</v>
      </c>
      <c r="CT514">
        <v>0</v>
      </c>
      <c r="CU514">
        <v>0</v>
      </c>
      <c r="CV514">
        <v>0</v>
      </c>
      <c r="CW514">
        <v>0</v>
      </c>
      <c r="CX514">
        <v>0</v>
      </c>
      <c r="CY514">
        <v>0</v>
      </c>
      <c r="CZ514">
        <v>0</v>
      </c>
      <c r="DA514">
        <v>0</v>
      </c>
      <c r="DB514">
        <v>0</v>
      </c>
      <c r="DC514">
        <v>0</v>
      </c>
      <c r="DD514">
        <v>0</v>
      </c>
      <c r="DE514">
        <v>0</v>
      </c>
      <c r="DF514">
        <v>0</v>
      </c>
      <c r="DG514">
        <v>0</v>
      </c>
      <c r="DH514">
        <v>0</v>
      </c>
      <c r="DI514">
        <v>0</v>
      </c>
      <c r="DJ514">
        <v>0</v>
      </c>
      <c r="DK514">
        <v>0</v>
      </c>
      <c r="DL514">
        <v>0</v>
      </c>
      <c r="DM514">
        <v>0</v>
      </c>
      <c r="DN514">
        <v>0</v>
      </c>
      <c r="DO514">
        <v>0</v>
      </c>
      <c r="DP514">
        <v>0</v>
      </c>
      <c r="DQ514">
        <v>0</v>
      </c>
      <c r="DR514">
        <v>0</v>
      </c>
      <c r="DS514">
        <v>0</v>
      </c>
      <c r="DT514">
        <v>0</v>
      </c>
      <c r="DU514">
        <v>0</v>
      </c>
      <c r="DV514">
        <v>0</v>
      </c>
      <c r="DW514">
        <v>0</v>
      </c>
      <c r="DX514">
        <v>0</v>
      </c>
      <c r="DY514">
        <v>0</v>
      </c>
      <c r="DZ514">
        <v>0</v>
      </c>
      <c r="EA514">
        <v>0</v>
      </c>
      <c r="EB514">
        <v>0</v>
      </c>
      <c r="EC514">
        <v>0</v>
      </c>
      <c r="ED514">
        <v>0</v>
      </c>
      <c r="EE514">
        <v>0</v>
      </c>
      <c r="EF514">
        <v>0</v>
      </c>
      <c r="EG514">
        <v>0</v>
      </c>
      <c r="EH514">
        <v>0</v>
      </c>
      <c r="EI514">
        <v>0</v>
      </c>
      <c r="EJ514">
        <v>0</v>
      </c>
      <c r="EK514">
        <v>0</v>
      </c>
      <c r="EL514">
        <v>0</v>
      </c>
      <c r="EM514">
        <v>0</v>
      </c>
      <c r="EN514">
        <v>0</v>
      </c>
      <c r="EO514">
        <v>0</v>
      </c>
      <c r="EP514">
        <v>0</v>
      </c>
      <c r="EQ514">
        <v>0</v>
      </c>
      <c r="ER514">
        <v>0</v>
      </c>
      <c r="ES514">
        <v>0</v>
      </c>
      <c r="ET514">
        <v>0</v>
      </c>
      <c r="EU514">
        <v>0</v>
      </c>
      <c r="EV514">
        <v>0</v>
      </c>
      <c r="EW514">
        <v>0</v>
      </c>
      <c r="EX514">
        <v>0</v>
      </c>
      <c r="EY514">
        <v>0</v>
      </c>
      <c r="EZ514">
        <v>0</v>
      </c>
      <c r="FA514">
        <v>0</v>
      </c>
      <c r="FB514">
        <v>0</v>
      </c>
      <c r="FC514">
        <v>0</v>
      </c>
      <c r="FD514">
        <v>0</v>
      </c>
      <c r="FE514">
        <v>0</v>
      </c>
      <c r="FF514">
        <v>0</v>
      </c>
      <c r="FG514">
        <v>0</v>
      </c>
      <c r="FH514">
        <v>0</v>
      </c>
      <c r="FI514">
        <v>0</v>
      </c>
      <c r="FJ514">
        <v>0</v>
      </c>
      <c r="FK514">
        <v>0</v>
      </c>
      <c r="FL514">
        <v>0</v>
      </c>
      <c r="FM514">
        <v>0</v>
      </c>
      <c r="FN514">
        <v>0</v>
      </c>
      <c r="FO514">
        <v>0</v>
      </c>
      <c r="FP514">
        <v>0</v>
      </c>
      <c r="FQ514">
        <v>0</v>
      </c>
      <c r="FR514">
        <v>0</v>
      </c>
      <c r="FS514">
        <v>0</v>
      </c>
    </row>
    <row r="515" spans="1:175" x14ac:dyDescent="0.2">
      <c r="A515" t="s">
        <v>198</v>
      </c>
      <c r="B515" t="s">
        <v>202</v>
      </c>
      <c r="C515">
        <v>42180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0</v>
      </c>
      <c r="AG515">
        <v>0</v>
      </c>
      <c r="AH515">
        <v>0</v>
      </c>
      <c r="AI515">
        <v>0</v>
      </c>
      <c r="AJ515">
        <v>0</v>
      </c>
      <c r="AK515">
        <v>0</v>
      </c>
      <c r="AL515">
        <v>0</v>
      </c>
      <c r="AM515">
        <v>0</v>
      </c>
      <c r="AN515">
        <v>0</v>
      </c>
      <c r="AO515">
        <v>0</v>
      </c>
      <c r="AP515">
        <v>0</v>
      </c>
      <c r="AQ515">
        <v>0</v>
      </c>
      <c r="AR515">
        <v>0</v>
      </c>
      <c r="AS515">
        <v>0</v>
      </c>
      <c r="AT515">
        <v>0</v>
      </c>
      <c r="AU515">
        <v>0</v>
      </c>
      <c r="AV515">
        <v>0</v>
      </c>
      <c r="AW515">
        <v>0</v>
      </c>
      <c r="AX515">
        <v>0</v>
      </c>
      <c r="AY515">
        <v>0</v>
      </c>
      <c r="AZ515">
        <v>0</v>
      </c>
      <c r="BA515">
        <v>0</v>
      </c>
      <c r="BB515">
        <v>0</v>
      </c>
      <c r="BC515">
        <v>0</v>
      </c>
      <c r="BD515">
        <v>0</v>
      </c>
      <c r="BE515">
        <v>0</v>
      </c>
      <c r="BF515">
        <v>0</v>
      </c>
      <c r="BG515">
        <v>0</v>
      </c>
      <c r="BH515">
        <v>0</v>
      </c>
      <c r="BI515">
        <v>0</v>
      </c>
      <c r="BJ515">
        <v>0</v>
      </c>
      <c r="BK515">
        <v>0</v>
      </c>
      <c r="BL515">
        <v>0</v>
      </c>
      <c r="BM515">
        <v>0</v>
      </c>
      <c r="BN515">
        <v>0</v>
      </c>
      <c r="BO515">
        <v>0</v>
      </c>
      <c r="BP515">
        <v>0</v>
      </c>
      <c r="BQ515">
        <v>0</v>
      </c>
      <c r="BR515">
        <v>0</v>
      </c>
      <c r="BS515">
        <v>0</v>
      </c>
      <c r="BT515">
        <v>0</v>
      </c>
      <c r="BU515">
        <v>0</v>
      </c>
      <c r="BV515">
        <v>0</v>
      </c>
      <c r="BW515">
        <v>0</v>
      </c>
      <c r="BX515">
        <v>0</v>
      </c>
      <c r="BY515">
        <v>0</v>
      </c>
      <c r="BZ515">
        <v>0</v>
      </c>
      <c r="CA515">
        <v>0</v>
      </c>
      <c r="CB515">
        <v>0</v>
      </c>
      <c r="CC515">
        <v>0</v>
      </c>
      <c r="CD515">
        <v>0</v>
      </c>
      <c r="CE515">
        <v>0</v>
      </c>
      <c r="CF515">
        <v>0</v>
      </c>
      <c r="CG515">
        <v>0</v>
      </c>
      <c r="CH515">
        <v>0</v>
      </c>
      <c r="CI515">
        <v>0</v>
      </c>
      <c r="CJ515">
        <v>0</v>
      </c>
      <c r="CK515">
        <v>0</v>
      </c>
      <c r="CL515">
        <v>0</v>
      </c>
      <c r="CM515">
        <v>0</v>
      </c>
      <c r="CN515">
        <v>0</v>
      </c>
      <c r="CO515">
        <v>0</v>
      </c>
      <c r="CP515">
        <v>0</v>
      </c>
      <c r="CQ515">
        <v>0</v>
      </c>
      <c r="CR515">
        <v>0</v>
      </c>
      <c r="CS515">
        <v>0</v>
      </c>
      <c r="CT515">
        <v>0</v>
      </c>
      <c r="CU515">
        <v>0</v>
      </c>
      <c r="CV515">
        <v>0</v>
      </c>
      <c r="CW515">
        <v>0</v>
      </c>
      <c r="CX515">
        <v>0</v>
      </c>
      <c r="CY515">
        <v>0</v>
      </c>
      <c r="CZ515">
        <v>0</v>
      </c>
      <c r="DA515">
        <v>0</v>
      </c>
      <c r="DB515">
        <v>0</v>
      </c>
      <c r="DC515">
        <v>0</v>
      </c>
      <c r="DD515">
        <v>0</v>
      </c>
      <c r="DE515">
        <v>0</v>
      </c>
      <c r="DF515">
        <v>0</v>
      </c>
      <c r="DG515">
        <v>0</v>
      </c>
      <c r="DH515">
        <v>0</v>
      </c>
      <c r="DI515">
        <v>0</v>
      </c>
      <c r="DJ515">
        <v>0</v>
      </c>
      <c r="DK515">
        <v>0</v>
      </c>
      <c r="DL515">
        <v>0</v>
      </c>
      <c r="DM515">
        <v>0</v>
      </c>
      <c r="DN515">
        <v>0</v>
      </c>
      <c r="DO515">
        <v>0</v>
      </c>
      <c r="DP515">
        <v>0</v>
      </c>
      <c r="DQ515">
        <v>0</v>
      </c>
      <c r="DR515">
        <v>0</v>
      </c>
      <c r="DS515">
        <v>0</v>
      </c>
      <c r="DT515">
        <v>0</v>
      </c>
      <c r="DU515">
        <v>0</v>
      </c>
      <c r="DV515">
        <v>0</v>
      </c>
      <c r="DW515">
        <v>0</v>
      </c>
      <c r="DX515">
        <v>0</v>
      </c>
      <c r="DY515">
        <v>0</v>
      </c>
      <c r="DZ515">
        <v>0</v>
      </c>
      <c r="EA515">
        <v>0</v>
      </c>
      <c r="EB515">
        <v>0</v>
      </c>
      <c r="EC515">
        <v>0</v>
      </c>
      <c r="ED515">
        <v>0</v>
      </c>
      <c r="EE515">
        <v>0</v>
      </c>
      <c r="EF515">
        <v>0</v>
      </c>
      <c r="EG515">
        <v>0</v>
      </c>
      <c r="EH515">
        <v>0</v>
      </c>
      <c r="EI515">
        <v>0</v>
      </c>
      <c r="EJ515">
        <v>0</v>
      </c>
      <c r="EK515">
        <v>0</v>
      </c>
      <c r="EL515">
        <v>0</v>
      </c>
      <c r="EM515">
        <v>0</v>
      </c>
      <c r="EN515">
        <v>0</v>
      </c>
      <c r="EO515">
        <v>0</v>
      </c>
      <c r="EP515">
        <v>0</v>
      </c>
      <c r="EQ515">
        <v>0</v>
      </c>
      <c r="ER515">
        <v>0</v>
      </c>
      <c r="ES515">
        <v>0</v>
      </c>
      <c r="ET515">
        <v>0</v>
      </c>
      <c r="EU515">
        <v>0</v>
      </c>
      <c r="EV515">
        <v>0</v>
      </c>
      <c r="EW515">
        <v>0</v>
      </c>
      <c r="EX515">
        <v>0</v>
      </c>
      <c r="EY515">
        <v>0</v>
      </c>
      <c r="EZ515">
        <v>0</v>
      </c>
      <c r="FA515">
        <v>0</v>
      </c>
      <c r="FB515">
        <v>0</v>
      </c>
      <c r="FC515">
        <v>0</v>
      </c>
      <c r="FD515">
        <v>0</v>
      </c>
      <c r="FE515">
        <v>0</v>
      </c>
      <c r="FF515">
        <v>0</v>
      </c>
      <c r="FG515">
        <v>0</v>
      </c>
      <c r="FH515">
        <v>0</v>
      </c>
      <c r="FI515">
        <v>0</v>
      </c>
      <c r="FJ515">
        <v>0</v>
      </c>
      <c r="FK515">
        <v>0</v>
      </c>
      <c r="FL515">
        <v>0</v>
      </c>
      <c r="FM515">
        <v>0</v>
      </c>
      <c r="FN515">
        <v>0</v>
      </c>
      <c r="FO515">
        <v>0</v>
      </c>
      <c r="FP515">
        <v>0</v>
      </c>
      <c r="FQ515">
        <v>0</v>
      </c>
      <c r="FR515">
        <v>0</v>
      </c>
      <c r="FS515">
        <v>0</v>
      </c>
    </row>
    <row r="516" spans="1:175" x14ac:dyDescent="0.2">
      <c r="A516" t="s">
        <v>198</v>
      </c>
      <c r="B516" t="s">
        <v>202</v>
      </c>
      <c r="C516">
        <v>42181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E516">
        <v>0</v>
      </c>
      <c r="AF516">
        <v>0</v>
      </c>
      <c r="AG516">
        <v>0</v>
      </c>
      <c r="AH516">
        <v>0</v>
      </c>
      <c r="AI516">
        <v>0</v>
      </c>
      <c r="AJ516">
        <v>0</v>
      </c>
      <c r="AK516">
        <v>0</v>
      </c>
      <c r="AL516">
        <v>0</v>
      </c>
      <c r="AM516">
        <v>0</v>
      </c>
      <c r="AN516">
        <v>0</v>
      </c>
      <c r="AO516">
        <v>0</v>
      </c>
      <c r="AP516">
        <v>0</v>
      </c>
      <c r="AQ516">
        <v>0</v>
      </c>
      <c r="AR516">
        <v>0</v>
      </c>
      <c r="AS516">
        <v>0</v>
      </c>
      <c r="AT516">
        <v>0</v>
      </c>
      <c r="AU516">
        <v>0</v>
      </c>
      <c r="AV516">
        <v>0</v>
      </c>
      <c r="AW516">
        <v>0</v>
      </c>
      <c r="AX516">
        <v>0</v>
      </c>
      <c r="AY516">
        <v>0</v>
      </c>
      <c r="AZ516">
        <v>0</v>
      </c>
      <c r="BA516">
        <v>0</v>
      </c>
      <c r="BB516">
        <v>0</v>
      </c>
      <c r="BC516">
        <v>0</v>
      </c>
      <c r="BD516">
        <v>0</v>
      </c>
      <c r="BE516">
        <v>0</v>
      </c>
      <c r="BF516">
        <v>0</v>
      </c>
      <c r="BG516">
        <v>0</v>
      </c>
      <c r="BH516">
        <v>0</v>
      </c>
      <c r="BI516">
        <v>0</v>
      </c>
      <c r="BJ516">
        <v>0</v>
      </c>
      <c r="BK516">
        <v>0</v>
      </c>
      <c r="BL516">
        <v>0</v>
      </c>
      <c r="BM516">
        <v>0</v>
      </c>
      <c r="BN516">
        <v>0</v>
      </c>
      <c r="BO516">
        <v>0</v>
      </c>
      <c r="BP516">
        <v>0</v>
      </c>
      <c r="BQ516">
        <v>0</v>
      </c>
      <c r="BR516">
        <v>0</v>
      </c>
      <c r="BS516">
        <v>0</v>
      </c>
      <c r="BT516">
        <v>0</v>
      </c>
      <c r="BU516">
        <v>0</v>
      </c>
      <c r="BV516">
        <v>0</v>
      </c>
      <c r="BW516">
        <v>0</v>
      </c>
      <c r="BX516">
        <v>0</v>
      </c>
      <c r="BY516">
        <v>0</v>
      </c>
      <c r="BZ516">
        <v>0</v>
      </c>
      <c r="CA516">
        <v>0</v>
      </c>
      <c r="CB516">
        <v>0</v>
      </c>
      <c r="CC516">
        <v>0</v>
      </c>
      <c r="CD516">
        <v>0</v>
      </c>
      <c r="CE516">
        <v>0</v>
      </c>
      <c r="CF516">
        <v>0</v>
      </c>
      <c r="CG516">
        <v>0</v>
      </c>
      <c r="CH516">
        <v>0</v>
      </c>
      <c r="CI516">
        <v>0</v>
      </c>
      <c r="CJ516">
        <v>0</v>
      </c>
      <c r="CK516">
        <v>0</v>
      </c>
      <c r="CL516">
        <v>0</v>
      </c>
      <c r="CM516">
        <v>0</v>
      </c>
      <c r="CN516">
        <v>0</v>
      </c>
      <c r="CO516">
        <v>0</v>
      </c>
      <c r="CP516">
        <v>0</v>
      </c>
      <c r="CQ516">
        <v>0</v>
      </c>
      <c r="CR516">
        <v>0</v>
      </c>
      <c r="CS516">
        <v>0</v>
      </c>
      <c r="CT516">
        <v>0</v>
      </c>
      <c r="CU516">
        <v>0</v>
      </c>
      <c r="CV516">
        <v>0</v>
      </c>
      <c r="CW516">
        <v>0</v>
      </c>
      <c r="CX516">
        <v>0</v>
      </c>
      <c r="CY516">
        <v>0</v>
      </c>
      <c r="CZ516">
        <v>0</v>
      </c>
      <c r="DA516">
        <v>0</v>
      </c>
      <c r="DB516">
        <v>0</v>
      </c>
      <c r="DC516">
        <v>0</v>
      </c>
      <c r="DD516">
        <v>0</v>
      </c>
      <c r="DE516">
        <v>0</v>
      </c>
      <c r="DF516">
        <v>0</v>
      </c>
      <c r="DG516">
        <v>0</v>
      </c>
      <c r="DH516">
        <v>0</v>
      </c>
      <c r="DI516">
        <v>0</v>
      </c>
      <c r="DJ516">
        <v>0</v>
      </c>
      <c r="DK516">
        <v>0</v>
      </c>
      <c r="DL516">
        <v>0</v>
      </c>
      <c r="DM516">
        <v>0</v>
      </c>
      <c r="DN516">
        <v>0</v>
      </c>
      <c r="DO516">
        <v>0</v>
      </c>
      <c r="DP516">
        <v>0</v>
      </c>
      <c r="DQ516">
        <v>0</v>
      </c>
      <c r="DR516">
        <v>0</v>
      </c>
      <c r="DS516">
        <v>0</v>
      </c>
      <c r="DT516">
        <v>0</v>
      </c>
      <c r="DU516">
        <v>0</v>
      </c>
      <c r="DV516">
        <v>0</v>
      </c>
      <c r="DW516">
        <v>0</v>
      </c>
      <c r="DX516">
        <v>0</v>
      </c>
      <c r="DY516">
        <v>0</v>
      </c>
      <c r="DZ516">
        <v>0</v>
      </c>
      <c r="EA516">
        <v>0</v>
      </c>
      <c r="EB516">
        <v>0</v>
      </c>
      <c r="EC516">
        <v>0</v>
      </c>
      <c r="ED516">
        <v>0</v>
      </c>
      <c r="EE516">
        <v>0</v>
      </c>
      <c r="EF516">
        <v>0</v>
      </c>
      <c r="EG516">
        <v>0</v>
      </c>
      <c r="EH516">
        <v>0</v>
      </c>
      <c r="EI516">
        <v>0</v>
      </c>
      <c r="EJ516">
        <v>0</v>
      </c>
      <c r="EK516">
        <v>0</v>
      </c>
      <c r="EL516">
        <v>0</v>
      </c>
      <c r="EM516">
        <v>0</v>
      </c>
      <c r="EN516">
        <v>0</v>
      </c>
      <c r="EO516">
        <v>0</v>
      </c>
      <c r="EP516">
        <v>0</v>
      </c>
      <c r="EQ516">
        <v>0</v>
      </c>
      <c r="ER516">
        <v>0</v>
      </c>
      <c r="ES516">
        <v>0</v>
      </c>
      <c r="ET516">
        <v>0</v>
      </c>
      <c r="EU516">
        <v>0</v>
      </c>
      <c r="EV516">
        <v>0</v>
      </c>
      <c r="EW516">
        <v>0</v>
      </c>
      <c r="EX516">
        <v>0</v>
      </c>
      <c r="EY516">
        <v>0</v>
      </c>
      <c r="EZ516">
        <v>0</v>
      </c>
      <c r="FA516">
        <v>0</v>
      </c>
      <c r="FB516">
        <v>0</v>
      </c>
      <c r="FC516">
        <v>0</v>
      </c>
      <c r="FD516">
        <v>0</v>
      </c>
      <c r="FE516">
        <v>0</v>
      </c>
      <c r="FF516">
        <v>0</v>
      </c>
      <c r="FG516">
        <v>0</v>
      </c>
      <c r="FH516">
        <v>0</v>
      </c>
      <c r="FI516">
        <v>0</v>
      </c>
      <c r="FJ516">
        <v>0</v>
      </c>
      <c r="FK516">
        <v>0</v>
      </c>
      <c r="FL516">
        <v>0</v>
      </c>
      <c r="FM516">
        <v>0</v>
      </c>
      <c r="FN516">
        <v>0</v>
      </c>
      <c r="FO516">
        <v>0</v>
      </c>
      <c r="FP516">
        <v>0</v>
      </c>
      <c r="FQ516">
        <v>0</v>
      </c>
      <c r="FR516">
        <v>0</v>
      </c>
      <c r="FS516">
        <v>0</v>
      </c>
    </row>
    <row r="517" spans="1:175" x14ac:dyDescent="0.2">
      <c r="A517" t="s">
        <v>198</v>
      </c>
      <c r="B517" t="s">
        <v>202</v>
      </c>
      <c r="C517">
        <v>42185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0</v>
      </c>
      <c r="AG517">
        <v>0</v>
      </c>
      <c r="AH517">
        <v>0</v>
      </c>
      <c r="AI517">
        <v>0</v>
      </c>
      <c r="AJ517">
        <v>0</v>
      </c>
      <c r="AK517">
        <v>0</v>
      </c>
      <c r="AL517">
        <v>0</v>
      </c>
      <c r="AM517">
        <v>0</v>
      </c>
      <c r="AN517">
        <v>0</v>
      </c>
      <c r="AO517">
        <v>0</v>
      </c>
      <c r="AP517">
        <v>0</v>
      </c>
      <c r="AQ517">
        <v>0</v>
      </c>
      <c r="AR517">
        <v>0</v>
      </c>
      <c r="AS517">
        <v>0</v>
      </c>
      <c r="AT517">
        <v>0</v>
      </c>
      <c r="AU517">
        <v>0</v>
      </c>
      <c r="AV517">
        <v>0</v>
      </c>
      <c r="AW517">
        <v>0</v>
      </c>
      <c r="AX517">
        <v>0</v>
      </c>
      <c r="AY517">
        <v>0</v>
      </c>
      <c r="AZ517">
        <v>0</v>
      </c>
      <c r="BA517">
        <v>0</v>
      </c>
      <c r="BB517">
        <v>0</v>
      </c>
      <c r="BC517">
        <v>0</v>
      </c>
      <c r="BD517">
        <v>0</v>
      </c>
      <c r="BE517">
        <v>0</v>
      </c>
      <c r="BF517">
        <v>0</v>
      </c>
      <c r="BG517">
        <v>0</v>
      </c>
      <c r="BH517">
        <v>0</v>
      </c>
      <c r="BI517">
        <v>0</v>
      </c>
      <c r="BJ517">
        <v>0</v>
      </c>
      <c r="BK517">
        <v>0</v>
      </c>
      <c r="BL517">
        <v>0</v>
      </c>
      <c r="BM517">
        <v>0</v>
      </c>
      <c r="BN517">
        <v>0</v>
      </c>
      <c r="BO517">
        <v>0</v>
      </c>
      <c r="BP517">
        <v>0</v>
      </c>
      <c r="BQ517">
        <v>0</v>
      </c>
      <c r="BR517">
        <v>0</v>
      </c>
      <c r="BS517">
        <v>0</v>
      </c>
      <c r="BT517">
        <v>0</v>
      </c>
      <c r="BU517">
        <v>0</v>
      </c>
      <c r="BV517">
        <v>0</v>
      </c>
      <c r="BW517">
        <v>0</v>
      </c>
      <c r="BX517">
        <v>0</v>
      </c>
      <c r="BY517">
        <v>0</v>
      </c>
      <c r="BZ517">
        <v>0</v>
      </c>
      <c r="CA517">
        <v>0</v>
      </c>
      <c r="CB517">
        <v>0</v>
      </c>
      <c r="CC517">
        <v>0</v>
      </c>
      <c r="CD517">
        <v>0</v>
      </c>
      <c r="CE517">
        <v>0</v>
      </c>
      <c r="CF517">
        <v>0</v>
      </c>
      <c r="CG517">
        <v>0</v>
      </c>
      <c r="CH517">
        <v>0</v>
      </c>
      <c r="CI517">
        <v>0</v>
      </c>
      <c r="CJ517">
        <v>0</v>
      </c>
      <c r="CK517">
        <v>0</v>
      </c>
      <c r="CL517">
        <v>0</v>
      </c>
      <c r="CM517">
        <v>0</v>
      </c>
      <c r="CN517">
        <v>0</v>
      </c>
      <c r="CO517">
        <v>0</v>
      </c>
      <c r="CP517">
        <v>0</v>
      </c>
      <c r="CQ517">
        <v>0</v>
      </c>
      <c r="CR517">
        <v>0</v>
      </c>
      <c r="CS517">
        <v>0</v>
      </c>
      <c r="CT517">
        <v>0</v>
      </c>
      <c r="CU517">
        <v>0</v>
      </c>
      <c r="CV517">
        <v>0</v>
      </c>
      <c r="CW517">
        <v>0</v>
      </c>
      <c r="CX517">
        <v>0</v>
      </c>
      <c r="CY517">
        <v>0</v>
      </c>
      <c r="CZ517">
        <v>0</v>
      </c>
      <c r="DA517">
        <v>0</v>
      </c>
      <c r="DB517">
        <v>0</v>
      </c>
      <c r="DC517">
        <v>0</v>
      </c>
      <c r="DD517">
        <v>0</v>
      </c>
      <c r="DE517">
        <v>0</v>
      </c>
      <c r="DF517">
        <v>0</v>
      </c>
      <c r="DG517">
        <v>0</v>
      </c>
      <c r="DH517">
        <v>0</v>
      </c>
      <c r="DI517">
        <v>0</v>
      </c>
      <c r="DJ517">
        <v>0</v>
      </c>
      <c r="DK517">
        <v>0</v>
      </c>
      <c r="DL517">
        <v>0</v>
      </c>
      <c r="DM517">
        <v>0</v>
      </c>
      <c r="DN517">
        <v>0</v>
      </c>
      <c r="DO517">
        <v>0</v>
      </c>
      <c r="DP517">
        <v>0</v>
      </c>
      <c r="DQ517">
        <v>0</v>
      </c>
      <c r="DR517">
        <v>0</v>
      </c>
      <c r="DS517">
        <v>0</v>
      </c>
      <c r="DT517">
        <v>0</v>
      </c>
      <c r="DU517">
        <v>0</v>
      </c>
      <c r="DV517">
        <v>0</v>
      </c>
      <c r="DW517">
        <v>0</v>
      </c>
      <c r="DX517">
        <v>0</v>
      </c>
      <c r="DY517">
        <v>0</v>
      </c>
      <c r="DZ517">
        <v>0</v>
      </c>
      <c r="EA517">
        <v>0</v>
      </c>
      <c r="EB517">
        <v>0</v>
      </c>
      <c r="EC517">
        <v>0</v>
      </c>
      <c r="ED517">
        <v>0</v>
      </c>
      <c r="EE517">
        <v>0</v>
      </c>
      <c r="EF517">
        <v>0</v>
      </c>
      <c r="EG517">
        <v>0</v>
      </c>
      <c r="EH517">
        <v>0</v>
      </c>
      <c r="EI517">
        <v>0</v>
      </c>
      <c r="EJ517">
        <v>0</v>
      </c>
      <c r="EK517">
        <v>0</v>
      </c>
      <c r="EL517">
        <v>0</v>
      </c>
      <c r="EM517">
        <v>0</v>
      </c>
      <c r="EN517">
        <v>0</v>
      </c>
      <c r="EO517">
        <v>0</v>
      </c>
      <c r="EP517">
        <v>0</v>
      </c>
      <c r="EQ517">
        <v>0</v>
      </c>
      <c r="ER517">
        <v>0</v>
      </c>
      <c r="ES517">
        <v>0</v>
      </c>
      <c r="ET517">
        <v>0</v>
      </c>
      <c r="EU517">
        <v>0</v>
      </c>
      <c r="EV517">
        <v>0</v>
      </c>
      <c r="EW517">
        <v>0</v>
      </c>
      <c r="EX517">
        <v>0</v>
      </c>
      <c r="EY517">
        <v>0</v>
      </c>
      <c r="EZ517">
        <v>0</v>
      </c>
      <c r="FA517">
        <v>0</v>
      </c>
      <c r="FB517">
        <v>0</v>
      </c>
      <c r="FC517">
        <v>0</v>
      </c>
      <c r="FD517">
        <v>0</v>
      </c>
      <c r="FE517">
        <v>0</v>
      </c>
      <c r="FF517">
        <v>0</v>
      </c>
      <c r="FG517">
        <v>0</v>
      </c>
      <c r="FH517">
        <v>0</v>
      </c>
      <c r="FI517">
        <v>0</v>
      </c>
      <c r="FJ517">
        <v>0</v>
      </c>
      <c r="FK517">
        <v>0</v>
      </c>
      <c r="FL517">
        <v>0</v>
      </c>
      <c r="FM517">
        <v>0</v>
      </c>
      <c r="FN517">
        <v>0</v>
      </c>
      <c r="FO517">
        <v>0</v>
      </c>
      <c r="FP517">
        <v>0</v>
      </c>
      <c r="FQ517">
        <v>0</v>
      </c>
      <c r="FR517">
        <v>0</v>
      </c>
      <c r="FS517">
        <v>0</v>
      </c>
    </row>
    <row r="518" spans="1:175" x14ac:dyDescent="0.2">
      <c r="A518" t="s">
        <v>198</v>
      </c>
      <c r="B518" t="s">
        <v>202</v>
      </c>
      <c r="C518">
        <v>42186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0</v>
      </c>
      <c r="AE518">
        <v>0</v>
      </c>
      <c r="AF518">
        <v>0</v>
      </c>
      <c r="AG518">
        <v>0</v>
      </c>
      <c r="AH518">
        <v>0</v>
      </c>
      <c r="AI518">
        <v>0</v>
      </c>
      <c r="AJ518">
        <v>0</v>
      </c>
      <c r="AK518">
        <v>0</v>
      </c>
      <c r="AL518">
        <v>0</v>
      </c>
      <c r="AM518">
        <v>0</v>
      </c>
      <c r="AN518">
        <v>0</v>
      </c>
      <c r="AO518">
        <v>0</v>
      </c>
      <c r="AP518">
        <v>0</v>
      </c>
      <c r="AQ518">
        <v>0</v>
      </c>
      <c r="AR518">
        <v>0</v>
      </c>
      <c r="AS518">
        <v>0</v>
      </c>
      <c r="AT518">
        <v>0</v>
      </c>
      <c r="AU518">
        <v>0</v>
      </c>
      <c r="AV518">
        <v>0</v>
      </c>
      <c r="AW518">
        <v>0</v>
      </c>
      <c r="AX518">
        <v>0</v>
      </c>
      <c r="AY518">
        <v>0</v>
      </c>
      <c r="AZ518">
        <v>0</v>
      </c>
      <c r="BA518">
        <v>0</v>
      </c>
      <c r="BB518">
        <v>0</v>
      </c>
      <c r="BC518">
        <v>0</v>
      </c>
      <c r="BD518">
        <v>0</v>
      </c>
      <c r="BE518">
        <v>0</v>
      </c>
      <c r="BF518">
        <v>0</v>
      </c>
      <c r="BG518">
        <v>0</v>
      </c>
      <c r="BH518">
        <v>0</v>
      </c>
      <c r="BI518">
        <v>0</v>
      </c>
      <c r="BJ518">
        <v>0</v>
      </c>
      <c r="BK518">
        <v>0</v>
      </c>
      <c r="BL518">
        <v>0</v>
      </c>
      <c r="BM518">
        <v>0</v>
      </c>
      <c r="BN518">
        <v>0</v>
      </c>
      <c r="BO518">
        <v>0</v>
      </c>
      <c r="BP518">
        <v>0</v>
      </c>
      <c r="BQ518">
        <v>0</v>
      </c>
      <c r="BR518">
        <v>0</v>
      </c>
      <c r="BS518">
        <v>0</v>
      </c>
      <c r="BT518">
        <v>0</v>
      </c>
      <c r="BU518">
        <v>0</v>
      </c>
      <c r="BV518">
        <v>0</v>
      </c>
      <c r="BW518">
        <v>0</v>
      </c>
      <c r="BX518">
        <v>0</v>
      </c>
      <c r="BY518">
        <v>0</v>
      </c>
      <c r="BZ518">
        <v>0</v>
      </c>
      <c r="CA518">
        <v>0</v>
      </c>
      <c r="CB518">
        <v>0</v>
      </c>
      <c r="CC518">
        <v>0</v>
      </c>
      <c r="CD518">
        <v>0</v>
      </c>
      <c r="CE518">
        <v>0</v>
      </c>
      <c r="CF518">
        <v>0</v>
      </c>
      <c r="CG518">
        <v>0</v>
      </c>
      <c r="CH518">
        <v>0</v>
      </c>
      <c r="CI518">
        <v>0</v>
      </c>
      <c r="CJ518">
        <v>0</v>
      </c>
      <c r="CK518">
        <v>0</v>
      </c>
      <c r="CL518">
        <v>0</v>
      </c>
      <c r="CM518">
        <v>0</v>
      </c>
      <c r="CN518">
        <v>0</v>
      </c>
      <c r="CO518">
        <v>0</v>
      </c>
      <c r="CP518">
        <v>0</v>
      </c>
      <c r="CQ518">
        <v>0</v>
      </c>
      <c r="CR518">
        <v>0</v>
      </c>
      <c r="CS518">
        <v>0</v>
      </c>
      <c r="CT518">
        <v>0</v>
      </c>
      <c r="CU518">
        <v>0</v>
      </c>
      <c r="CV518">
        <v>0</v>
      </c>
      <c r="CW518">
        <v>0</v>
      </c>
      <c r="CX518">
        <v>0</v>
      </c>
      <c r="CY518">
        <v>0</v>
      </c>
      <c r="CZ518">
        <v>0</v>
      </c>
      <c r="DA518">
        <v>0</v>
      </c>
      <c r="DB518">
        <v>0</v>
      </c>
      <c r="DC518">
        <v>0</v>
      </c>
      <c r="DD518">
        <v>0</v>
      </c>
      <c r="DE518">
        <v>0</v>
      </c>
      <c r="DF518">
        <v>0</v>
      </c>
      <c r="DG518">
        <v>0</v>
      </c>
      <c r="DH518">
        <v>0</v>
      </c>
      <c r="DI518">
        <v>0</v>
      </c>
      <c r="DJ518">
        <v>0</v>
      </c>
      <c r="DK518">
        <v>0</v>
      </c>
      <c r="DL518">
        <v>0</v>
      </c>
      <c r="DM518">
        <v>0</v>
      </c>
      <c r="DN518">
        <v>0</v>
      </c>
      <c r="DO518">
        <v>0</v>
      </c>
      <c r="DP518">
        <v>0</v>
      </c>
      <c r="DQ518">
        <v>0</v>
      </c>
      <c r="DR518">
        <v>0</v>
      </c>
      <c r="DS518">
        <v>0</v>
      </c>
      <c r="DT518">
        <v>0</v>
      </c>
      <c r="DU518">
        <v>0</v>
      </c>
      <c r="DV518">
        <v>0</v>
      </c>
      <c r="DW518">
        <v>0</v>
      </c>
      <c r="DX518">
        <v>0</v>
      </c>
      <c r="DY518">
        <v>0</v>
      </c>
      <c r="DZ518">
        <v>0</v>
      </c>
      <c r="EA518">
        <v>0</v>
      </c>
      <c r="EB518">
        <v>0</v>
      </c>
      <c r="EC518">
        <v>0</v>
      </c>
      <c r="ED518">
        <v>0</v>
      </c>
      <c r="EE518">
        <v>0</v>
      </c>
      <c r="EF518">
        <v>0</v>
      </c>
      <c r="EG518">
        <v>0</v>
      </c>
      <c r="EH518">
        <v>0</v>
      </c>
      <c r="EI518">
        <v>0</v>
      </c>
      <c r="EJ518">
        <v>0</v>
      </c>
      <c r="EK518">
        <v>0</v>
      </c>
      <c r="EL518">
        <v>0</v>
      </c>
      <c r="EM518">
        <v>0</v>
      </c>
      <c r="EN518">
        <v>0</v>
      </c>
      <c r="EO518">
        <v>0</v>
      </c>
      <c r="EP518">
        <v>0</v>
      </c>
      <c r="EQ518">
        <v>0</v>
      </c>
      <c r="ER518">
        <v>0</v>
      </c>
      <c r="ES518">
        <v>0</v>
      </c>
      <c r="ET518">
        <v>0</v>
      </c>
      <c r="EU518">
        <v>0</v>
      </c>
      <c r="EV518">
        <v>0</v>
      </c>
      <c r="EW518">
        <v>0</v>
      </c>
      <c r="EX518">
        <v>0</v>
      </c>
      <c r="EY518">
        <v>0</v>
      </c>
      <c r="EZ518">
        <v>0</v>
      </c>
      <c r="FA518">
        <v>0</v>
      </c>
      <c r="FB518">
        <v>0</v>
      </c>
      <c r="FC518">
        <v>0</v>
      </c>
      <c r="FD518">
        <v>0</v>
      </c>
      <c r="FE518">
        <v>0</v>
      </c>
      <c r="FF518">
        <v>0</v>
      </c>
      <c r="FG518">
        <v>0</v>
      </c>
      <c r="FH518">
        <v>0</v>
      </c>
      <c r="FI518">
        <v>0</v>
      </c>
      <c r="FJ518">
        <v>0</v>
      </c>
      <c r="FK518">
        <v>0</v>
      </c>
      <c r="FL518">
        <v>0</v>
      </c>
      <c r="FM518">
        <v>0</v>
      </c>
      <c r="FN518">
        <v>0</v>
      </c>
      <c r="FO518">
        <v>0</v>
      </c>
      <c r="FP518">
        <v>0</v>
      </c>
      <c r="FQ518">
        <v>0</v>
      </c>
      <c r="FR518">
        <v>0</v>
      </c>
      <c r="FS518">
        <v>0</v>
      </c>
    </row>
    <row r="519" spans="1:175" x14ac:dyDescent="0.2">
      <c r="A519" t="s">
        <v>198</v>
      </c>
      <c r="B519" t="s">
        <v>202</v>
      </c>
      <c r="C519">
        <v>42213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0</v>
      </c>
      <c r="AI519">
        <v>0</v>
      </c>
      <c r="AJ519">
        <v>0</v>
      </c>
      <c r="AK519">
        <v>0</v>
      </c>
      <c r="AL519">
        <v>0</v>
      </c>
      <c r="AM519">
        <v>0</v>
      </c>
      <c r="AN519">
        <v>0</v>
      </c>
      <c r="AO519">
        <v>0</v>
      </c>
      <c r="AP519">
        <v>0</v>
      </c>
      <c r="AQ519">
        <v>0</v>
      </c>
      <c r="AR519">
        <v>0</v>
      </c>
      <c r="AS519">
        <v>0</v>
      </c>
      <c r="AT519">
        <v>0</v>
      </c>
      <c r="AU519">
        <v>0</v>
      </c>
      <c r="AV519">
        <v>0</v>
      </c>
      <c r="AW519">
        <v>0</v>
      </c>
      <c r="AX519">
        <v>0</v>
      </c>
      <c r="AY519">
        <v>0</v>
      </c>
      <c r="AZ519">
        <v>0</v>
      </c>
      <c r="BA519">
        <v>0</v>
      </c>
      <c r="BB519">
        <v>0</v>
      </c>
      <c r="BC519">
        <v>0</v>
      </c>
      <c r="BD519">
        <v>0</v>
      </c>
      <c r="BE519">
        <v>0</v>
      </c>
      <c r="BF519">
        <v>0</v>
      </c>
      <c r="BG519">
        <v>0</v>
      </c>
      <c r="BH519">
        <v>0</v>
      </c>
      <c r="BI519">
        <v>0</v>
      </c>
      <c r="BJ519">
        <v>0</v>
      </c>
      <c r="BK519">
        <v>0</v>
      </c>
      <c r="BL519">
        <v>0</v>
      </c>
      <c r="BM519">
        <v>0</v>
      </c>
      <c r="BN519">
        <v>0</v>
      </c>
      <c r="BO519">
        <v>0</v>
      </c>
      <c r="BP519">
        <v>0</v>
      </c>
      <c r="BQ519">
        <v>0</v>
      </c>
      <c r="BR519">
        <v>0</v>
      </c>
      <c r="BS519">
        <v>0</v>
      </c>
      <c r="BT519">
        <v>0</v>
      </c>
      <c r="BU519">
        <v>0</v>
      </c>
      <c r="BV519">
        <v>0</v>
      </c>
      <c r="BW519">
        <v>0</v>
      </c>
      <c r="BX519">
        <v>0</v>
      </c>
      <c r="BY519">
        <v>0</v>
      </c>
      <c r="BZ519">
        <v>0</v>
      </c>
      <c r="CA519">
        <v>0</v>
      </c>
      <c r="CB519">
        <v>0</v>
      </c>
      <c r="CC519">
        <v>0</v>
      </c>
      <c r="CD519">
        <v>0</v>
      </c>
      <c r="CE519">
        <v>0</v>
      </c>
      <c r="CF519">
        <v>0</v>
      </c>
      <c r="CG519">
        <v>0</v>
      </c>
      <c r="CH519">
        <v>0</v>
      </c>
      <c r="CI519">
        <v>0</v>
      </c>
      <c r="CJ519">
        <v>0</v>
      </c>
      <c r="CK519">
        <v>0</v>
      </c>
      <c r="CL519">
        <v>0</v>
      </c>
      <c r="CM519">
        <v>0</v>
      </c>
      <c r="CN519">
        <v>0</v>
      </c>
      <c r="CO519">
        <v>0</v>
      </c>
      <c r="CP519">
        <v>0</v>
      </c>
      <c r="CQ519">
        <v>0</v>
      </c>
      <c r="CR519">
        <v>0</v>
      </c>
      <c r="CS519">
        <v>0</v>
      </c>
      <c r="CT519">
        <v>0</v>
      </c>
      <c r="CU519">
        <v>0</v>
      </c>
      <c r="CV519">
        <v>0</v>
      </c>
      <c r="CW519">
        <v>0</v>
      </c>
      <c r="CX519">
        <v>0</v>
      </c>
      <c r="CY519">
        <v>0</v>
      </c>
      <c r="CZ519">
        <v>0</v>
      </c>
      <c r="DA519">
        <v>0</v>
      </c>
      <c r="DB519">
        <v>0</v>
      </c>
      <c r="DC519">
        <v>0</v>
      </c>
      <c r="DD519">
        <v>0</v>
      </c>
      <c r="DE519">
        <v>0</v>
      </c>
      <c r="DF519">
        <v>0</v>
      </c>
      <c r="DG519">
        <v>0</v>
      </c>
      <c r="DH519">
        <v>0</v>
      </c>
      <c r="DI519">
        <v>0</v>
      </c>
      <c r="DJ519">
        <v>0</v>
      </c>
      <c r="DK519">
        <v>0</v>
      </c>
      <c r="DL519">
        <v>0</v>
      </c>
      <c r="DM519">
        <v>0</v>
      </c>
      <c r="DN519">
        <v>0</v>
      </c>
      <c r="DO519">
        <v>0</v>
      </c>
      <c r="DP519">
        <v>0</v>
      </c>
      <c r="DQ519">
        <v>0</v>
      </c>
      <c r="DR519">
        <v>0</v>
      </c>
      <c r="DS519">
        <v>0</v>
      </c>
      <c r="DT519">
        <v>0</v>
      </c>
      <c r="DU519">
        <v>0</v>
      </c>
      <c r="DV519">
        <v>0</v>
      </c>
      <c r="DW519">
        <v>0</v>
      </c>
      <c r="DX519">
        <v>0</v>
      </c>
      <c r="DY519">
        <v>0</v>
      </c>
      <c r="DZ519">
        <v>0</v>
      </c>
      <c r="EA519">
        <v>0</v>
      </c>
      <c r="EB519">
        <v>0</v>
      </c>
      <c r="EC519">
        <v>0</v>
      </c>
      <c r="ED519">
        <v>0</v>
      </c>
      <c r="EE519">
        <v>0</v>
      </c>
      <c r="EF519">
        <v>0</v>
      </c>
      <c r="EG519">
        <v>0</v>
      </c>
      <c r="EH519">
        <v>0</v>
      </c>
      <c r="EI519">
        <v>0</v>
      </c>
      <c r="EJ519">
        <v>0</v>
      </c>
      <c r="EK519">
        <v>0</v>
      </c>
      <c r="EL519">
        <v>0</v>
      </c>
      <c r="EM519">
        <v>0</v>
      </c>
      <c r="EN519">
        <v>0</v>
      </c>
      <c r="EO519">
        <v>0</v>
      </c>
      <c r="EP519">
        <v>0</v>
      </c>
      <c r="EQ519">
        <v>0</v>
      </c>
      <c r="ER519">
        <v>0</v>
      </c>
      <c r="ES519">
        <v>0</v>
      </c>
      <c r="ET519">
        <v>0</v>
      </c>
      <c r="EU519">
        <v>0</v>
      </c>
      <c r="EV519">
        <v>0</v>
      </c>
      <c r="EW519">
        <v>0</v>
      </c>
      <c r="EX519">
        <v>0</v>
      </c>
      <c r="EY519">
        <v>0</v>
      </c>
      <c r="EZ519">
        <v>0</v>
      </c>
      <c r="FA519">
        <v>0</v>
      </c>
      <c r="FB519">
        <v>0</v>
      </c>
      <c r="FC519">
        <v>0</v>
      </c>
      <c r="FD519">
        <v>0</v>
      </c>
      <c r="FE519">
        <v>0</v>
      </c>
      <c r="FF519">
        <v>0</v>
      </c>
      <c r="FG519">
        <v>0</v>
      </c>
      <c r="FH519">
        <v>0</v>
      </c>
      <c r="FI519">
        <v>0</v>
      </c>
      <c r="FJ519">
        <v>0</v>
      </c>
      <c r="FK519">
        <v>0</v>
      </c>
      <c r="FL519">
        <v>0</v>
      </c>
      <c r="FM519">
        <v>0</v>
      </c>
      <c r="FN519">
        <v>0</v>
      </c>
      <c r="FO519">
        <v>0</v>
      </c>
      <c r="FP519">
        <v>0</v>
      </c>
      <c r="FQ519">
        <v>0</v>
      </c>
      <c r="FR519">
        <v>0</v>
      </c>
      <c r="FS519">
        <v>0</v>
      </c>
    </row>
    <row r="520" spans="1:175" x14ac:dyDescent="0.2">
      <c r="A520" t="s">
        <v>198</v>
      </c>
      <c r="B520" t="s">
        <v>202</v>
      </c>
      <c r="C520">
        <v>42214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0</v>
      </c>
      <c r="AI520">
        <v>0</v>
      </c>
      <c r="AJ520">
        <v>0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0</v>
      </c>
      <c r="AQ520">
        <v>0</v>
      </c>
      <c r="AR520">
        <v>0</v>
      </c>
      <c r="AS520">
        <v>0</v>
      </c>
      <c r="AT520">
        <v>0</v>
      </c>
      <c r="AU520">
        <v>0</v>
      </c>
      <c r="AV520">
        <v>0</v>
      </c>
      <c r="AW520">
        <v>0</v>
      </c>
      <c r="AX520">
        <v>0</v>
      </c>
      <c r="AY520">
        <v>0</v>
      </c>
      <c r="AZ520">
        <v>0</v>
      </c>
      <c r="BA520">
        <v>0</v>
      </c>
      <c r="BB520">
        <v>0</v>
      </c>
      <c r="BC520">
        <v>0</v>
      </c>
      <c r="BD520">
        <v>0</v>
      </c>
      <c r="BE520">
        <v>0</v>
      </c>
      <c r="BF520">
        <v>0</v>
      </c>
      <c r="BG520">
        <v>0</v>
      </c>
      <c r="BH520">
        <v>0</v>
      </c>
      <c r="BI520">
        <v>0</v>
      </c>
      <c r="BJ520">
        <v>0</v>
      </c>
      <c r="BK520">
        <v>0</v>
      </c>
      <c r="BL520">
        <v>0</v>
      </c>
      <c r="BM520">
        <v>0</v>
      </c>
      <c r="BN520">
        <v>0</v>
      </c>
      <c r="BO520">
        <v>0</v>
      </c>
      <c r="BP520">
        <v>0</v>
      </c>
      <c r="BQ520">
        <v>0</v>
      </c>
      <c r="BR520">
        <v>0</v>
      </c>
      <c r="BS520">
        <v>0</v>
      </c>
      <c r="BT520">
        <v>0</v>
      </c>
      <c r="BU520">
        <v>0</v>
      </c>
      <c r="BV520">
        <v>0</v>
      </c>
      <c r="BW520">
        <v>0</v>
      </c>
      <c r="BX520">
        <v>0</v>
      </c>
      <c r="BY520">
        <v>0</v>
      </c>
      <c r="BZ520">
        <v>0</v>
      </c>
      <c r="CA520">
        <v>0</v>
      </c>
      <c r="CB520">
        <v>0</v>
      </c>
      <c r="CC520">
        <v>0</v>
      </c>
      <c r="CD520">
        <v>0</v>
      </c>
      <c r="CE520">
        <v>0</v>
      </c>
      <c r="CF520">
        <v>0</v>
      </c>
      <c r="CG520">
        <v>0</v>
      </c>
      <c r="CH520">
        <v>0</v>
      </c>
      <c r="CI520">
        <v>0</v>
      </c>
      <c r="CJ520">
        <v>0</v>
      </c>
      <c r="CK520">
        <v>0</v>
      </c>
      <c r="CL520">
        <v>0</v>
      </c>
      <c r="CM520">
        <v>0</v>
      </c>
      <c r="CN520">
        <v>0</v>
      </c>
      <c r="CO520">
        <v>0</v>
      </c>
      <c r="CP520">
        <v>0</v>
      </c>
      <c r="CQ520">
        <v>0</v>
      </c>
      <c r="CR520">
        <v>0</v>
      </c>
      <c r="CS520">
        <v>0</v>
      </c>
      <c r="CT520">
        <v>0</v>
      </c>
      <c r="CU520">
        <v>0</v>
      </c>
      <c r="CV520">
        <v>0</v>
      </c>
      <c r="CW520">
        <v>0</v>
      </c>
      <c r="CX520">
        <v>0</v>
      </c>
      <c r="CY520">
        <v>0</v>
      </c>
      <c r="CZ520">
        <v>0</v>
      </c>
      <c r="DA520">
        <v>0</v>
      </c>
      <c r="DB520">
        <v>0</v>
      </c>
      <c r="DC520">
        <v>0</v>
      </c>
      <c r="DD520">
        <v>0</v>
      </c>
      <c r="DE520">
        <v>0</v>
      </c>
      <c r="DF520">
        <v>0</v>
      </c>
      <c r="DG520">
        <v>0</v>
      </c>
      <c r="DH520">
        <v>0</v>
      </c>
      <c r="DI520">
        <v>0</v>
      </c>
      <c r="DJ520">
        <v>0</v>
      </c>
      <c r="DK520">
        <v>0</v>
      </c>
      <c r="DL520">
        <v>0</v>
      </c>
      <c r="DM520">
        <v>0</v>
      </c>
      <c r="DN520">
        <v>0</v>
      </c>
      <c r="DO520">
        <v>0</v>
      </c>
      <c r="DP520">
        <v>0</v>
      </c>
      <c r="DQ520">
        <v>0</v>
      </c>
      <c r="DR520">
        <v>0</v>
      </c>
      <c r="DS520">
        <v>0</v>
      </c>
      <c r="DT520">
        <v>0</v>
      </c>
      <c r="DU520">
        <v>0</v>
      </c>
      <c r="DV520">
        <v>0</v>
      </c>
      <c r="DW520">
        <v>0</v>
      </c>
      <c r="DX520">
        <v>0</v>
      </c>
      <c r="DY520">
        <v>0</v>
      </c>
      <c r="DZ520">
        <v>0</v>
      </c>
      <c r="EA520">
        <v>0</v>
      </c>
      <c r="EB520">
        <v>0</v>
      </c>
      <c r="EC520">
        <v>0</v>
      </c>
      <c r="ED520">
        <v>0</v>
      </c>
      <c r="EE520">
        <v>0</v>
      </c>
      <c r="EF520">
        <v>0</v>
      </c>
      <c r="EG520">
        <v>0</v>
      </c>
      <c r="EH520">
        <v>0</v>
      </c>
      <c r="EI520">
        <v>0</v>
      </c>
      <c r="EJ520">
        <v>0</v>
      </c>
      <c r="EK520">
        <v>0</v>
      </c>
      <c r="EL520">
        <v>0</v>
      </c>
      <c r="EM520">
        <v>0</v>
      </c>
      <c r="EN520">
        <v>0</v>
      </c>
      <c r="EO520">
        <v>0</v>
      </c>
      <c r="EP520">
        <v>0</v>
      </c>
      <c r="EQ520">
        <v>0</v>
      </c>
      <c r="ER520">
        <v>0</v>
      </c>
      <c r="ES520">
        <v>0</v>
      </c>
      <c r="ET520">
        <v>0</v>
      </c>
      <c r="EU520">
        <v>0</v>
      </c>
      <c r="EV520">
        <v>0</v>
      </c>
      <c r="EW520">
        <v>0</v>
      </c>
      <c r="EX520">
        <v>0</v>
      </c>
      <c r="EY520">
        <v>0</v>
      </c>
      <c r="EZ520">
        <v>0</v>
      </c>
      <c r="FA520">
        <v>0</v>
      </c>
      <c r="FB520">
        <v>0</v>
      </c>
      <c r="FC520">
        <v>0</v>
      </c>
      <c r="FD520">
        <v>0</v>
      </c>
      <c r="FE520">
        <v>0</v>
      </c>
      <c r="FF520">
        <v>0</v>
      </c>
      <c r="FG520">
        <v>0</v>
      </c>
      <c r="FH520">
        <v>0</v>
      </c>
      <c r="FI520">
        <v>0</v>
      </c>
      <c r="FJ520">
        <v>0</v>
      </c>
      <c r="FK520">
        <v>0</v>
      </c>
      <c r="FL520">
        <v>0</v>
      </c>
      <c r="FM520">
        <v>0</v>
      </c>
      <c r="FN520">
        <v>0</v>
      </c>
      <c r="FO520">
        <v>0</v>
      </c>
      <c r="FP520">
        <v>0</v>
      </c>
      <c r="FQ520">
        <v>0</v>
      </c>
      <c r="FR520">
        <v>0</v>
      </c>
      <c r="FS520">
        <v>0</v>
      </c>
    </row>
    <row r="521" spans="1:175" x14ac:dyDescent="0.2">
      <c r="A521" t="s">
        <v>198</v>
      </c>
      <c r="B521" t="s">
        <v>202</v>
      </c>
      <c r="C521">
        <v>42233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0</v>
      </c>
      <c r="AI521">
        <v>0</v>
      </c>
      <c r="AJ521">
        <v>0</v>
      </c>
      <c r="AK521">
        <v>0</v>
      </c>
      <c r="AL521">
        <v>0</v>
      </c>
      <c r="AM521">
        <v>0</v>
      </c>
      <c r="AN521">
        <v>0</v>
      </c>
      <c r="AO521">
        <v>0</v>
      </c>
      <c r="AP521">
        <v>0</v>
      </c>
      <c r="AQ521">
        <v>0</v>
      </c>
      <c r="AR521">
        <v>0</v>
      </c>
      <c r="AS521">
        <v>0</v>
      </c>
      <c r="AT521">
        <v>0</v>
      </c>
      <c r="AU521">
        <v>0</v>
      </c>
      <c r="AV521">
        <v>0</v>
      </c>
      <c r="AW521">
        <v>0</v>
      </c>
      <c r="AX521">
        <v>0</v>
      </c>
      <c r="AY521">
        <v>0</v>
      </c>
      <c r="AZ521">
        <v>0</v>
      </c>
      <c r="BA521">
        <v>0</v>
      </c>
      <c r="BB521">
        <v>0</v>
      </c>
      <c r="BC521">
        <v>0</v>
      </c>
      <c r="BD521">
        <v>0</v>
      </c>
      <c r="BE521">
        <v>0</v>
      </c>
      <c r="BF521">
        <v>0</v>
      </c>
      <c r="BG521">
        <v>0</v>
      </c>
      <c r="BH521">
        <v>0</v>
      </c>
      <c r="BI521">
        <v>0</v>
      </c>
      <c r="BJ521">
        <v>0</v>
      </c>
      <c r="BK521">
        <v>0</v>
      </c>
      <c r="BL521">
        <v>0</v>
      </c>
      <c r="BM521">
        <v>0</v>
      </c>
      <c r="BN521">
        <v>0</v>
      </c>
      <c r="BO521">
        <v>0</v>
      </c>
      <c r="BP521">
        <v>0</v>
      </c>
      <c r="BQ521">
        <v>0</v>
      </c>
      <c r="BR521">
        <v>0</v>
      </c>
      <c r="BS521">
        <v>0</v>
      </c>
      <c r="BT521">
        <v>0</v>
      </c>
      <c r="BU521">
        <v>0</v>
      </c>
      <c r="BV521">
        <v>0</v>
      </c>
      <c r="BW521">
        <v>0</v>
      </c>
      <c r="BX521">
        <v>0</v>
      </c>
      <c r="BY521">
        <v>0</v>
      </c>
      <c r="BZ521">
        <v>0</v>
      </c>
      <c r="CA521">
        <v>0</v>
      </c>
      <c r="CB521">
        <v>0</v>
      </c>
      <c r="CC521">
        <v>0</v>
      </c>
      <c r="CD521">
        <v>0</v>
      </c>
      <c r="CE521">
        <v>0</v>
      </c>
      <c r="CF521">
        <v>0</v>
      </c>
      <c r="CG521">
        <v>0</v>
      </c>
      <c r="CH521">
        <v>0</v>
      </c>
      <c r="CI521">
        <v>0</v>
      </c>
      <c r="CJ521">
        <v>0</v>
      </c>
      <c r="CK521">
        <v>0</v>
      </c>
      <c r="CL521">
        <v>0</v>
      </c>
      <c r="CM521">
        <v>0</v>
      </c>
      <c r="CN521">
        <v>0</v>
      </c>
      <c r="CO521">
        <v>0</v>
      </c>
      <c r="CP521">
        <v>0</v>
      </c>
      <c r="CQ521">
        <v>0</v>
      </c>
      <c r="CR521">
        <v>0</v>
      </c>
      <c r="CS521">
        <v>0</v>
      </c>
      <c r="CT521">
        <v>0</v>
      </c>
      <c r="CU521">
        <v>0</v>
      </c>
      <c r="CV521">
        <v>0</v>
      </c>
      <c r="CW521">
        <v>0</v>
      </c>
      <c r="CX521">
        <v>0</v>
      </c>
      <c r="CY521">
        <v>0</v>
      </c>
      <c r="CZ521">
        <v>0</v>
      </c>
      <c r="DA521">
        <v>0</v>
      </c>
      <c r="DB521">
        <v>0</v>
      </c>
      <c r="DC521">
        <v>0</v>
      </c>
      <c r="DD521">
        <v>0</v>
      </c>
      <c r="DE521">
        <v>0</v>
      </c>
      <c r="DF521">
        <v>0</v>
      </c>
      <c r="DG521">
        <v>0</v>
      </c>
      <c r="DH521">
        <v>0</v>
      </c>
      <c r="DI521">
        <v>0</v>
      </c>
      <c r="DJ521">
        <v>0</v>
      </c>
      <c r="DK521">
        <v>0</v>
      </c>
      <c r="DL521">
        <v>0</v>
      </c>
      <c r="DM521">
        <v>0</v>
      </c>
      <c r="DN521">
        <v>0</v>
      </c>
      <c r="DO521">
        <v>0</v>
      </c>
      <c r="DP521">
        <v>0</v>
      </c>
      <c r="DQ521">
        <v>0</v>
      </c>
      <c r="DR521">
        <v>0</v>
      </c>
      <c r="DS521">
        <v>0</v>
      </c>
      <c r="DT521">
        <v>0</v>
      </c>
      <c r="DU521">
        <v>0</v>
      </c>
      <c r="DV521">
        <v>0</v>
      </c>
      <c r="DW521">
        <v>0</v>
      </c>
      <c r="DX521">
        <v>0</v>
      </c>
      <c r="DY521">
        <v>0</v>
      </c>
      <c r="DZ521">
        <v>0</v>
      </c>
      <c r="EA521">
        <v>0</v>
      </c>
      <c r="EB521">
        <v>0</v>
      </c>
      <c r="EC521">
        <v>0</v>
      </c>
      <c r="ED521">
        <v>0</v>
      </c>
      <c r="EE521">
        <v>0</v>
      </c>
      <c r="EF521">
        <v>0</v>
      </c>
      <c r="EG521">
        <v>0</v>
      </c>
      <c r="EH521">
        <v>0</v>
      </c>
      <c r="EI521">
        <v>0</v>
      </c>
      <c r="EJ521">
        <v>0</v>
      </c>
      <c r="EK521">
        <v>0</v>
      </c>
      <c r="EL521">
        <v>0</v>
      </c>
      <c r="EM521">
        <v>0</v>
      </c>
      <c r="EN521">
        <v>0</v>
      </c>
      <c r="EO521">
        <v>0</v>
      </c>
      <c r="EP521">
        <v>0</v>
      </c>
      <c r="EQ521">
        <v>0</v>
      </c>
      <c r="ER521">
        <v>0</v>
      </c>
      <c r="ES521">
        <v>0</v>
      </c>
      <c r="ET521">
        <v>0</v>
      </c>
      <c r="EU521">
        <v>0</v>
      </c>
      <c r="EV521">
        <v>0</v>
      </c>
      <c r="EW521">
        <v>0</v>
      </c>
      <c r="EX521">
        <v>0</v>
      </c>
      <c r="EY521">
        <v>0</v>
      </c>
      <c r="EZ521">
        <v>0</v>
      </c>
      <c r="FA521">
        <v>0</v>
      </c>
      <c r="FB521">
        <v>0</v>
      </c>
      <c r="FC521">
        <v>0</v>
      </c>
      <c r="FD521">
        <v>0</v>
      </c>
      <c r="FE521">
        <v>0</v>
      </c>
      <c r="FF521">
        <v>0</v>
      </c>
      <c r="FG521">
        <v>0</v>
      </c>
      <c r="FH521">
        <v>0</v>
      </c>
      <c r="FI521">
        <v>0</v>
      </c>
      <c r="FJ521">
        <v>0</v>
      </c>
      <c r="FK521">
        <v>0</v>
      </c>
      <c r="FL521">
        <v>0</v>
      </c>
      <c r="FM521">
        <v>0</v>
      </c>
      <c r="FN521">
        <v>0</v>
      </c>
      <c r="FO521">
        <v>0</v>
      </c>
      <c r="FP521">
        <v>0</v>
      </c>
      <c r="FQ521">
        <v>0</v>
      </c>
      <c r="FR521">
        <v>0</v>
      </c>
      <c r="FS521">
        <v>0</v>
      </c>
    </row>
    <row r="522" spans="1:175" x14ac:dyDescent="0.2">
      <c r="A522" t="s">
        <v>198</v>
      </c>
      <c r="B522" t="s">
        <v>202</v>
      </c>
      <c r="C522">
        <v>42234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0</v>
      </c>
      <c r="AI522">
        <v>0</v>
      </c>
      <c r="AJ522">
        <v>0</v>
      </c>
      <c r="AK522">
        <v>0</v>
      </c>
      <c r="AL522">
        <v>0</v>
      </c>
      <c r="AM522">
        <v>0</v>
      </c>
      <c r="AN522">
        <v>0</v>
      </c>
      <c r="AO522">
        <v>0</v>
      </c>
      <c r="AP522">
        <v>0</v>
      </c>
      <c r="AQ522">
        <v>0</v>
      </c>
      <c r="AR522">
        <v>0</v>
      </c>
      <c r="AS522">
        <v>0</v>
      </c>
      <c r="AT522">
        <v>0</v>
      </c>
      <c r="AU522">
        <v>0</v>
      </c>
      <c r="AV522">
        <v>0</v>
      </c>
      <c r="AW522">
        <v>0</v>
      </c>
      <c r="AX522">
        <v>0</v>
      </c>
      <c r="AY522">
        <v>0</v>
      </c>
      <c r="AZ522">
        <v>0</v>
      </c>
      <c r="BA522">
        <v>0</v>
      </c>
      <c r="BB522">
        <v>0</v>
      </c>
      <c r="BC522">
        <v>0</v>
      </c>
      <c r="BD522">
        <v>0</v>
      </c>
      <c r="BE522">
        <v>0</v>
      </c>
      <c r="BF522">
        <v>0</v>
      </c>
      <c r="BG522">
        <v>0</v>
      </c>
      <c r="BH522">
        <v>0</v>
      </c>
      <c r="BI522">
        <v>0</v>
      </c>
      <c r="BJ522">
        <v>0</v>
      </c>
      <c r="BK522">
        <v>0</v>
      </c>
      <c r="BL522">
        <v>0</v>
      </c>
      <c r="BM522">
        <v>0</v>
      </c>
      <c r="BN522">
        <v>0</v>
      </c>
      <c r="BO522">
        <v>0</v>
      </c>
      <c r="BP522">
        <v>0</v>
      </c>
      <c r="BQ522">
        <v>0</v>
      </c>
      <c r="BR522">
        <v>0</v>
      </c>
      <c r="BS522">
        <v>0</v>
      </c>
      <c r="BT522">
        <v>0</v>
      </c>
      <c r="BU522">
        <v>0</v>
      </c>
      <c r="BV522">
        <v>0</v>
      </c>
      <c r="BW522">
        <v>0</v>
      </c>
      <c r="BX522">
        <v>0</v>
      </c>
      <c r="BY522">
        <v>0</v>
      </c>
      <c r="BZ522">
        <v>0</v>
      </c>
      <c r="CA522">
        <v>0</v>
      </c>
      <c r="CB522">
        <v>0</v>
      </c>
      <c r="CC522">
        <v>0</v>
      </c>
      <c r="CD522">
        <v>0</v>
      </c>
      <c r="CE522">
        <v>0</v>
      </c>
      <c r="CF522">
        <v>0</v>
      </c>
      <c r="CG522">
        <v>0</v>
      </c>
      <c r="CH522">
        <v>0</v>
      </c>
      <c r="CI522">
        <v>0</v>
      </c>
      <c r="CJ522">
        <v>0</v>
      </c>
      <c r="CK522">
        <v>0</v>
      </c>
      <c r="CL522">
        <v>0</v>
      </c>
      <c r="CM522">
        <v>0</v>
      </c>
      <c r="CN522">
        <v>0</v>
      </c>
      <c r="CO522">
        <v>0</v>
      </c>
      <c r="CP522">
        <v>0</v>
      </c>
      <c r="CQ522">
        <v>0</v>
      </c>
      <c r="CR522">
        <v>0</v>
      </c>
      <c r="CS522">
        <v>0</v>
      </c>
      <c r="CT522">
        <v>0</v>
      </c>
      <c r="CU522">
        <v>0</v>
      </c>
      <c r="CV522">
        <v>0</v>
      </c>
      <c r="CW522">
        <v>0</v>
      </c>
      <c r="CX522">
        <v>0</v>
      </c>
      <c r="CY522">
        <v>0</v>
      </c>
      <c r="CZ522">
        <v>0</v>
      </c>
      <c r="DA522">
        <v>0</v>
      </c>
      <c r="DB522">
        <v>0</v>
      </c>
      <c r="DC522">
        <v>0</v>
      </c>
      <c r="DD522">
        <v>0</v>
      </c>
      <c r="DE522">
        <v>0</v>
      </c>
      <c r="DF522">
        <v>0</v>
      </c>
      <c r="DG522">
        <v>0</v>
      </c>
      <c r="DH522">
        <v>0</v>
      </c>
      <c r="DI522">
        <v>0</v>
      </c>
      <c r="DJ522">
        <v>0</v>
      </c>
      <c r="DK522">
        <v>0</v>
      </c>
      <c r="DL522">
        <v>0</v>
      </c>
      <c r="DM522">
        <v>0</v>
      </c>
      <c r="DN522">
        <v>0</v>
      </c>
      <c r="DO522">
        <v>0</v>
      </c>
      <c r="DP522">
        <v>0</v>
      </c>
      <c r="DQ522">
        <v>0</v>
      </c>
      <c r="DR522">
        <v>0</v>
      </c>
      <c r="DS522">
        <v>0</v>
      </c>
      <c r="DT522">
        <v>0</v>
      </c>
      <c r="DU522">
        <v>0</v>
      </c>
      <c r="DV522">
        <v>0</v>
      </c>
      <c r="DW522">
        <v>0</v>
      </c>
      <c r="DX522">
        <v>0</v>
      </c>
      <c r="DY522">
        <v>0</v>
      </c>
      <c r="DZ522">
        <v>0</v>
      </c>
      <c r="EA522">
        <v>0</v>
      </c>
      <c r="EB522">
        <v>0</v>
      </c>
      <c r="EC522">
        <v>0</v>
      </c>
      <c r="ED522">
        <v>0</v>
      </c>
      <c r="EE522">
        <v>0</v>
      </c>
      <c r="EF522">
        <v>0</v>
      </c>
      <c r="EG522">
        <v>0</v>
      </c>
      <c r="EH522">
        <v>0</v>
      </c>
      <c r="EI522">
        <v>0</v>
      </c>
      <c r="EJ522">
        <v>0</v>
      </c>
      <c r="EK522">
        <v>0</v>
      </c>
      <c r="EL522">
        <v>0</v>
      </c>
      <c r="EM522">
        <v>0</v>
      </c>
      <c r="EN522">
        <v>0</v>
      </c>
      <c r="EO522">
        <v>0</v>
      </c>
      <c r="EP522">
        <v>0</v>
      </c>
      <c r="EQ522">
        <v>0</v>
      </c>
      <c r="ER522">
        <v>0</v>
      </c>
      <c r="ES522">
        <v>0</v>
      </c>
      <c r="ET522">
        <v>0</v>
      </c>
      <c r="EU522">
        <v>0</v>
      </c>
      <c r="EV522">
        <v>0</v>
      </c>
      <c r="EW522">
        <v>0</v>
      </c>
      <c r="EX522">
        <v>0</v>
      </c>
      <c r="EY522">
        <v>0</v>
      </c>
      <c r="EZ522">
        <v>0</v>
      </c>
      <c r="FA522">
        <v>0</v>
      </c>
      <c r="FB522">
        <v>0</v>
      </c>
      <c r="FC522">
        <v>0</v>
      </c>
      <c r="FD522">
        <v>0</v>
      </c>
      <c r="FE522">
        <v>0</v>
      </c>
      <c r="FF522">
        <v>0</v>
      </c>
      <c r="FG522">
        <v>0</v>
      </c>
      <c r="FH522">
        <v>0</v>
      </c>
      <c r="FI522">
        <v>0</v>
      </c>
      <c r="FJ522">
        <v>0</v>
      </c>
      <c r="FK522">
        <v>0</v>
      </c>
      <c r="FL522">
        <v>0</v>
      </c>
      <c r="FM522">
        <v>0</v>
      </c>
      <c r="FN522">
        <v>0</v>
      </c>
      <c r="FO522">
        <v>0</v>
      </c>
      <c r="FP522">
        <v>0</v>
      </c>
      <c r="FQ522">
        <v>0</v>
      </c>
      <c r="FR522">
        <v>0</v>
      </c>
      <c r="FS522">
        <v>0</v>
      </c>
    </row>
    <row r="523" spans="1:175" x14ac:dyDescent="0.2">
      <c r="A523" t="s">
        <v>198</v>
      </c>
      <c r="B523" t="s">
        <v>202</v>
      </c>
      <c r="C523">
        <v>42242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0</v>
      </c>
      <c r="AI523">
        <v>0</v>
      </c>
      <c r="AJ523">
        <v>0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v>0</v>
      </c>
      <c r="AQ523">
        <v>0</v>
      </c>
      <c r="AR523">
        <v>0</v>
      </c>
      <c r="AS523">
        <v>0</v>
      </c>
      <c r="AT523">
        <v>0</v>
      </c>
      <c r="AU523">
        <v>0</v>
      </c>
      <c r="AV523">
        <v>0</v>
      </c>
      <c r="AW523">
        <v>0</v>
      </c>
      <c r="AX523">
        <v>0</v>
      </c>
      <c r="AY523">
        <v>0</v>
      </c>
      <c r="AZ523">
        <v>0</v>
      </c>
      <c r="BA523">
        <v>0</v>
      </c>
      <c r="BB523">
        <v>0</v>
      </c>
      <c r="BC523">
        <v>0</v>
      </c>
      <c r="BD523">
        <v>0</v>
      </c>
      <c r="BE523">
        <v>0</v>
      </c>
      <c r="BF523">
        <v>0</v>
      </c>
      <c r="BG523">
        <v>0</v>
      </c>
      <c r="BH523">
        <v>0</v>
      </c>
      <c r="BI523">
        <v>0</v>
      </c>
      <c r="BJ523">
        <v>0</v>
      </c>
      <c r="BK523">
        <v>0</v>
      </c>
      <c r="BL523">
        <v>0</v>
      </c>
      <c r="BM523">
        <v>0</v>
      </c>
      <c r="BN523">
        <v>0</v>
      </c>
      <c r="BO523">
        <v>0</v>
      </c>
      <c r="BP523">
        <v>0</v>
      </c>
      <c r="BQ523">
        <v>0</v>
      </c>
      <c r="BR523">
        <v>0</v>
      </c>
      <c r="BS523">
        <v>0</v>
      </c>
      <c r="BT523">
        <v>0</v>
      </c>
      <c r="BU523">
        <v>0</v>
      </c>
      <c r="BV523">
        <v>0</v>
      </c>
      <c r="BW523">
        <v>0</v>
      </c>
      <c r="BX523">
        <v>0</v>
      </c>
      <c r="BY523">
        <v>0</v>
      </c>
      <c r="BZ523">
        <v>0</v>
      </c>
      <c r="CA523">
        <v>0</v>
      </c>
      <c r="CB523">
        <v>0</v>
      </c>
      <c r="CC523">
        <v>0</v>
      </c>
      <c r="CD523">
        <v>0</v>
      </c>
      <c r="CE523">
        <v>0</v>
      </c>
      <c r="CF523">
        <v>0</v>
      </c>
      <c r="CG523">
        <v>0</v>
      </c>
      <c r="CH523">
        <v>0</v>
      </c>
      <c r="CI523">
        <v>0</v>
      </c>
      <c r="CJ523">
        <v>0</v>
      </c>
      <c r="CK523">
        <v>0</v>
      </c>
      <c r="CL523">
        <v>0</v>
      </c>
      <c r="CM523">
        <v>0</v>
      </c>
      <c r="CN523">
        <v>0</v>
      </c>
      <c r="CO523">
        <v>0</v>
      </c>
      <c r="CP523">
        <v>0</v>
      </c>
      <c r="CQ523">
        <v>0</v>
      </c>
      <c r="CR523">
        <v>0</v>
      </c>
      <c r="CS523">
        <v>0</v>
      </c>
      <c r="CT523">
        <v>0</v>
      </c>
      <c r="CU523">
        <v>0</v>
      </c>
      <c r="CV523">
        <v>0</v>
      </c>
      <c r="CW523">
        <v>0</v>
      </c>
      <c r="CX523">
        <v>0</v>
      </c>
      <c r="CY523">
        <v>0</v>
      </c>
      <c r="CZ523">
        <v>0</v>
      </c>
      <c r="DA523">
        <v>0</v>
      </c>
      <c r="DB523">
        <v>0</v>
      </c>
      <c r="DC523">
        <v>0</v>
      </c>
      <c r="DD523">
        <v>0</v>
      </c>
      <c r="DE523">
        <v>0</v>
      </c>
      <c r="DF523">
        <v>0</v>
      </c>
      <c r="DG523">
        <v>0</v>
      </c>
      <c r="DH523">
        <v>0</v>
      </c>
      <c r="DI523">
        <v>0</v>
      </c>
      <c r="DJ523">
        <v>0</v>
      </c>
      <c r="DK523">
        <v>0</v>
      </c>
      <c r="DL523">
        <v>0</v>
      </c>
      <c r="DM523">
        <v>0</v>
      </c>
      <c r="DN523">
        <v>0</v>
      </c>
      <c r="DO523">
        <v>0</v>
      </c>
      <c r="DP523">
        <v>0</v>
      </c>
      <c r="DQ523">
        <v>0</v>
      </c>
      <c r="DR523">
        <v>0</v>
      </c>
      <c r="DS523">
        <v>0</v>
      </c>
      <c r="DT523">
        <v>0</v>
      </c>
      <c r="DU523">
        <v>0</v>
      </c>
      <c r="DV523">
        <v>0</v>
      </c>
      <c r="DW523">
        <v>0</v>
      </c>
      <c r="DX523">
        <v>0</v>
      </c>
      <c r="DY523">
        <v>0</v>
      </c>
      <c r="DZ523">
        <v>0</v>
      </c>
      <c r="EA523">
        <v>0</v>
      </c>
      <c r="EB523">
        <v>0</v>
      </c>
      <c r="EC523">
        <v>0</v>
      </c>
      <c r="ED523">
        <v>0</v>
      </c>
      <c r="EE523">
        <v>0</v>
      </c>
      <c r="EF523">
        <v>0</v>
      </c>
      <c r="EG523">
        <v>0</v>
      </c>
      <c r="EH523">
        <v>0</v>
      </c>
      <c r="EI523">
        <v>0</v>
      </c>
      <c r="EJ523">
        <v>0</v>
      </c>
      <c r="EK523">
        <v>0</v>
      </c>
      <c r="EL523">
        <v>0</v>
      </c>
      <c r="EM523">
        <v>0</v>
      </c>
      <c r="EN523">
        <v>0</v>
      </c>
      <c r="EO523">
        <v>0</v>
      </c>
      <c r="EP523">
        <v>0</v>
      </c>
      <c r="EQ523">
        <v>0</v>
      </c>
      <c r="ER523">
        <v>0</v>
      </c>
      <c r="ES523">
        <v>0</v>
      </c>
      <c r="ET523">
        <v>0</v>
      </c>
      <c r="EU523">
        <v>0</v>
      </c>
      <c r="EV523">
        <v>0</v>
      </c>
      <c r="EW523">
        <v>0</v>
      </c>
      <c r="EX523">
        <v>0</v>
      </c>
      <c r="EY523">
        <v>0</v>
      </c>
      <c r="EZ523">
        <v>0</v>
      </c>
      <c r="FA523">
        <v>0</v>
      </c>
      <c r="FB523">
        <v>0</v>
      </c>
      <c r="FC523">
        <v>0</v>
      </c>
      <c r="FD523">
        <v>0</v>
      </c>
      <c r="FE523">
        <v>0</v>
      </c>
      <c r="FF523">
        <v>0</v>
      </c>
      <c r="FG523">
        <v>0</v>
      </c>
      <c r="FH523">
        <v>0</v>
      </c>
      <c r="FI523">
        <v>0</v>
      </c>
      <c r="FJ523">
        <v>0</v>
      </c>
      <c r="FK523">
        <v>0</v>
      </c>
      <c r="FL523">
        <v>0</v>
      </c>
      <c r="FM523">
        <v>0</v>
      </c>
      <c r="FN523">
        <v>0</v>
      </c>
      <c r="FO523">
        <v>0</v>
      </c>
      <c r="FP523">
        <v>0</v>
      </c>
      <c r="FQ523">
        <v>0</v>
      </c>
      <c r="FR523">
        <v>0</v>
      </c>
      <c r="FS523">
        <v>0</v>
      </c>
    </row>
    <row r="524" spans="1:175" x14ac:dyDescent="0.2">
      <c r="A524" t="s">
        <v>198</v>
      </c>
      <c r="B524" t="s">
        <v>202</v>
      </c>
      <c r="C524">
        <v>42243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>
        <v>0</v>
      </c>
      <c r="AJ524">
        <v>0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0</v>
      </c>
      <c r="AS524">
        <v>0</v>
      </c>
      <c r="AT524">
        <v>0</v>
      </c>
      <c r="AU524">
        <v>0</v>
      </c>
      <c r="AV524">
        <v>0</v>
      </c>
      <c r="AW524">
        <v>0</v>
      </c>
      <c r="AX524">
        <v>0</v>
      </c>
      <c r="AY524">
        <v>0</v>
      </c>
      <c r="AZ524">
        <v>0</v>
      </c>
      <c r="BA524">
        <v>0</v>
      </c>
      <c r="BB524">
        <v>0</v>
      </c>
      <c r="BC524">
        <v>0</v>
      </c>
      <c r="BD524">
        <v>0</v>
      </c>
      <c r="BE524">
        <v>0</v>
      </c>
      <c r="BF524">
        <v>0</v>
      </c>
      <c r="BG524">
        <v>0</v>
      </c>
      <c r="BH524">
        <v>0</v>
      </c>
      <c r="BI524">
        <v>0</v>
      </c>
      <c r="BJ524">
        <v>0</v>
      </c>
      <c r="BK524">
        <v>0</v>
      </c>
      <c r="BL524">
        <v>0</v>
      </c>
      <c r="BM524">
        <v>0</v>
      </c>
      <c r="BN524">
        <v>0</v>
      </c>
      <c r="BO524">
        <v>0</v>
      </c>
      <c r="BP524">
        <v>0</v>
      </c>
      <c r="BQ524">
        <v>0</v>
      </c>
      <c r="BR524">
        <v>0</v>
      </c>
      <c r="BS524">
        <v>0</v>
      </c>
      <c r="BT524">
        <v>0</v>
      </c>
      <c r="BU524">
        <v>0</v>
      </c>
      <c r="BV524">
        <v>0</v>
      </c>
      <c r="BW524">
        <v>0</v>
      </c>
      <c r="BX524">
        <v>0</v>
      </c>
      <c r="BY524">
        <v>0</v>
      </c>
      <c r="BZ524">
        <v>0</v>
      </c>
      <c r="CA524">
        <v>0</v>
      </c>
      <c r="CB524">
        <v>0</v>
      </c>
      <c r="CC524">
        <v>0</v>
      </c>
      <c r="CD524">
        <v>0</v>
      </c>
      <c r="CE524">
        <v>0</v>
      </c>
      <c r="CF524">
        <v>0</v>
      </c>
      <c r="CG524">
        <v>0</v>
      </c>
      <c r="CH524">
        <v>0</v>
      </c>
      <c r="CI524">
        <v>0</v>
      </c>
      <c r="CJ524">
        <v>0</v>
      </c>
      <c r="CK524">
        <v>0</v>
      </c>
      <c r="CL524">
        <v>0</v>
      </c>
      <c r="CM524">
        <v>0</v>
      </c>
      <c r="CN524">
        <v>0</v>
      </c>
      <c r="CO524">
        <v>0</v>
      </c>
      <c r="CP524">
        <v>0</v>
      </c>
      <c r="CQ524">
        <v>0</v>
      </c>
      <c r="CR524">
        <v>0</v>
      </c>
      <c r="CS524">
        <v>0</v>
      </c>
      <c r="CT524">
        <v>0</v>
      </c>
      <c r="CU524">
        <v>0</v>
      </c>
      <c r="CV524">
        <v>0</v>
      </c>
      <c r="CW524">
        <v>0</v>
      </c>
      <c r="CX524">
        <v>0</v>
      </c>
      <c r="CY524">
        <v>0</v>
      </c>
      <c r="CZ524">
        <v>0</v>
      </c>
      <c r="DA524">
        <v>0</v>
      </c>
      <c r="DB524">
        <v>0</v>
      </c>
      <c r="DC524">
        <v>0</v>
      </c>
      <c r="DD524">
        <v>0</v>
      </c>
      <c r="DE524">
        <v>0</v>
      </c>
      <c r="DF524">
        <v>0</v>
      </c>
      <c r="DG524">
        <v>0</v>
      </c>
      <c r="DH524">
        <v>0</v>
      </c>
      <c r="DI524">
        <v>0</v>
      </c>
      <c r="DJ524">
        <v>0</v>
      </c>
      <c r="DK524">
        <v>0</v>
      </c>
      <c r="DL524">
        <v>0</v>
      </c>
      <c r="DM524">
        <v>0</v>
      </c>
      <c r="DN524">
        <v>0</v>
      </c>
      <c r="DO524">
        <v>0</v>
      </c>
      <c r="DP524">
        <v>0</v>
      </c>
      <c r="DQ524">
        <v>0</v>
      </c>
      <c r="DR524">
        <v>0</v>
      </c>
      <c r="DS524">
        <v>0</v>
      </c>
      <c r="DT524">
        <v>0</v>
      </c>
      <c r="DU524">
        <v>0</v>
      </c>
      <c r="DV524">
        <v>0</v>
      </c>
      <c r="DW524">
        <v>0</v>
      </c>
      <c r="DX524">
        <v>0</v>
      </c>
      <c r="DY524">
        <v>0</v>
      </c>
      <c r="DZ524">
        <v>0</v>
      </c>
      <c r="EA524">
        <v>0</v>
      </c>
      <c r="EB524">
        <v>0</v>
      </c>
      <c r="EC524">
        <v>0</v>
      </c>
      <c r="ED524">
        <v>0</v>
      </c>
      <c r="EE524">
        <v>0</v>
      </c>
      <c r="EF524">
        <v>0</v>
      </c>
      <c r="EG524">
        <v>0</v>
      </c>
      <c r="EH524">
        <v>0</v>
      </c>
      <c r="EI524">
        <v>0</v>
      </c>
      <c r="EJ524">
        <v>0</v>
      </c>
      <c r="EK524">
        <v>0</v>
      </c>
      <c r="EL524">
        <v>0</v>
      </c>
      <c r="EM524">
        <v>0</v>
      </c>
      <c r="EN524">
        <v>0</v>
      </c>
      <c r="EO524">
        <v>0</v>
      </c>
      <c r="EP524">
        <v>0</v>
      </c>
      <c r="EQ524">
        <v>0</v>
      </c>
      <c r="ER524">
        <v>0</v>
      </c>
      <c r="ES524">
        <v>0</v>
      </c>
      <c r="ET524">
        <v>0</v>
      </c>
      <c r="EU524">
        <v>0</v>
      </c>
      <c r="EV524">
        <v>0</v>
      </c>
      <c r="EW524">
        <v>0</v>
      </c>
      <c r="EX524">
        <v>0</v>
      </c>
      <c r="EY524">
        <v>0</v>
      </c>
      <c r="EZ524">
        <v>0</v>
      </c>
      <c r="FA524">
        <v>0</v>
      </c>
      <c r="FB524">
        <v>0</v>
      </c>
      <c r="FC524">
        <v>0</v>
      </c>
      <c r="FD524">
        <v>0</v>
      </c>
      <c r="FE524">
        <v>0</v>
      </c>
      <c r="FF524">
        <v>0</v>
      </c>
      <c r="FG524">
        <v>0</v>
      </c>
      <c r="FH524">
        <v>0</v>
      </c>
      <c r="FI524">
        <v>0</v>
      </c>
      <c r="FJ524">
        <v>0</v>
      </c>
      <c r="FK524">
        <v>0</v>
      </c>
      <c r="FL524">
        <v>0</v>
      </c>
      <c r="FM524">
        <v>0</v>
      </c>
      <c r="FN524">
        <v>0</v>
      </c>
      <c r="FO524">
        <v>0</v>
      </c>
      <c r="FP524">
        <v>0</v>
      </c>
      <c r="FQ524">
        <v>0</v>
      </c>
      <c r="FR524">
        <v>0</v>
      </c>
      <c r="FS524">
        <v>0</v>
      </c>
    </row>
    <row r="525" spans="1:175" x14ac:dyDescent="0.2">
      <c r="A525" t="s">
        <v>198</v>
      </c>
      <c r="B525" t="s">
        <v>202</v>
      </c>
      <c r="C525">
        <v>42244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0</v>
      </c>
      <c r="AE525">
        <v>0</v>
      </c>
      <c r="AF525">
        <v>0</v>
      </c>
      <c r="AG525">
        <v>0</v>
      </c>
      <c r="AH525">
        <v>0</v>
      </c>
      <c r="AI525">
        <v>0</v>
      </c>
      <c r="AJ525">
        <v>0</v>
      </c>
      <c r="AK525">
        <v>0</v>
      </c>
      <c r="AL525">
        <v>0</v>
      </c>
      <c r="AM525">
        <v>0</v>
      </c>
      <c r="AN525">
        <v>0</v>
      </c>
      <c r="AO525">
        <v>0</v>
      </c>
      <c r="AP525">
        <v>0</v>
      </c>
      <c r="AQ525">
        <v>0</v>
      </c>
      <c r="AR525">
        <v>0</v>
      </c>
      <c r="AS525">
        <v>0</v>
      </c>
      <c r="AT525">
        <v>0</v>
      </c>
      <c r="AU525">
        <v>0</v>
      </c>
      <c r="AV525">
        <v>0</v>
      </c>
      <c r="AW525">
        <v>0</v>
      </c>
      <c r="AX525">
        <v>0</v>
      </c>
      <c r="AY525">
        <v>0</v>
      </c>
      <c r="AZ525">
        <v>0</v>
      </c>
      <c r="BA525">
        <v>0</v>
      </c>
      <c r="BB525">
        <v>0</v>
      </c>
      <c r="BC525">
        <v>0</v>
      </c>
      <c r="BD525">
        <v>0</v>
      </c>
      <c r="BE525">
        <v>0</v>
      </c>
      <c r="BF525">
        <v>0</v>
      </c>
      <c r="BG525">
        <v>0</v>
      </c>
      <c r="BH525">
        <v>0</v>
      </c>
      <c r="BI525">
        <v>0</v>
      </c>
      <c r="BJ525">
        <v>0</v>
      </c>
      <c r="BK525">
        <v>0</v>
      </c>
      <c r="BL525">
        <v>0</v>
      </c>
      <c r="BM525">
        <v>0</v>
      </c>
      <c r="BN525">
        <v>0</v>
      </c>
      <c r="BO525">
        <v>0</v>
      </c>
      <c r="BP525">
        <v>0</v>
      </c>
      <c r="BQ525">
        <v>0</v>
      </c>
      <c r="BR525">
        <v>0</v>
      </c>
      <c r="BS525">
        <v>0</v>
      </c>
      <c r="BT525">
        <v>0</v>
      </c>
      <c r="BU525">
        <v>0</v>
      </c>
      <c r="BV525">
        <v>0</v>
      </c>
      <c r="BW525">
        <v>0</v>
      </c>
      <c r="BX525">
        <v>0</v>
      </c>
      <c r="BY525">
        <v>0</v>
      </c>
      <c r="BZ525">
        <v>0</v>
      </c>
      <c r="CA525">
        <v>0</v>
      </c>
      <c r="CB525">
        <v>0</v>
      </c>
      <c r="CC525">
        <v>0</v>
      </c>
      <c r="CD525">
        <v>0</v>
      </c>
      <c r="CE525">
        <v>0</v>
      </c>
      <c r="CF525">
        <v>0</v>
      </c>
      <c r="CG525">
        <v>0</v>
      </c>
      <c r="CH525">
        <v>0</v>
      </c>
      <c r="CI525">
        <v>0</v>
      </c>
      <c r="CJ525">
        <v>0</v>
      </c>
      <c r="CK525">
        <v>0</v>
      </c>
      <c r="CL525">
        <v>0</v>
      </c>
      <c r="CM525">
        <v>0</v>
      </c>
      <c r="CN525">
        <v>0</v>
      </c>
      <c r="CO525">
        <v>0</v>
      </c>
      <c r="CP525">
        <v>0</v>
      </c>
      <c r="CQ525">
        <v>0</v>
      </c>
      <c r="CR525">
        <v>0</v>
      </c>
      <c r="CS525">
        <v>0</v>
      </c>
      <c r="CT525">
        <v>0</v>
      </c>
      <c r="CU525">
        <v>0</v>
      </c>
      <c r="CV525">
        <v>0</v>
      </c>
      <c r="CW525">
        <v>0</v>
      </c>
      <c r="CX525">
        <v>0</v>
      </c>
      <c r="CY525">
        <v>0</v>
      </c>
      <c r="CZ525">
        <v>0</v>
      </c>
      <c r="DA525">
        <v>0</v>
      </c>
      <c r="DB525">
        <v>0</v>
      </c>
      <c r="DC525">
        <v>0</v>
      </c>
      <c r="DD525">
        <v>0</v>
      </c>
      <c r="DE525">
        <v>0</v>
      </c>
      <c r="DF525">
        <v>0</v>
      </c>
      <c r="DG525">
        <v>0</v>
      </c>
      <c r="DH525">
        <v>0</v>
      </c>
      <c r="DI525">
        <v>0</v>
      </c>
      <c r="DJ525">
        <v>0</v>
      </c>
      <c r="DK525">
        <v>0</v>
      </c>
      <c r="DL525">
        <v>0</v>
      </c>
      <c r="DM525">
        <v>0</v>
      </c>
      <c r="DN525">
        <v>0</v>
      </c>
      <c r="DO525">
        <v>0</v>
      </c>
      <c r="DP525">
        <v>0</v>
      </c>
      <c r="DQ525">
        <v>0</v>
      </c>
      <c r="DR525">
        <v>0</v>
      </c>
      <c r="DS525">
        <v>0</v>
      </c>
      <c r="DT525">
        <v>0</v>
      </c>
      <c r="DU525">
        <v>0</v>
      </c>
      <c r="DV525">
        <v>0</v>
      </c>
      <c r="DW525">
        <v>0</v>
      </c>
      <c r="DX525">
        <v>0</v>
      </c>
      <c r="DY525">
        <v>0</v>
      </c>
      <c r="DZ525">
        <v>0</v>
      </c>
      <c r="EA525">
        <v>0</v>
      </c>
      <c r="EB525">
        <v>0</v>
      </c>
      <c r="EC525">
        <v>0</v>
      </c>
      <c r="ED525">
        <v>0</v>
      </c>
      <c r="EE525">
        <v>0</v>
      </c>
      <c r="EF525">
        <v>0</v>
      </c>
      <c r="EG525">
        <v>0</v>
      </c>
      <c r="EH525">
        <v>0</v>
      </c>
      <c r="EI525">
        <v>0</v>
      </c>
      <c r="EJ525">
        <v>0</v>
      </c>
      <c r="EK525">
        <v>0</v>
      </c>
      <c r="EL525">
        <v>0</v>
      </c>
      <c r="EM525">
        <v>0</v>
      </c>
      <c r="EN525">
        <v>0</v>
      </c>
      <c r="EO525">
        <v>0</v>
      </c>
      <c r="EP525">
        <v>0</v>
      </c>
      <c r="EQ525">
        <v>0</v>
      </c>
      <c r="ER525">
        <v>0</v>
      </c>
      <c r="ES525">
        <v>0</v>
      </c>
      <c r="ET525">
        <v>0</v>
      </c>
      <c r="EU525">
        <v>0</v>
      </c>
      <c r="EV525">
        <v>0</v>
      </c>
      <c r="EW525">
        <v>0</v>
      </c>
      <c r="EX525">
        <v>0</v>
      </c>
      <c r="EY525">
        <v>0</v>
      </c>
      <c r="EZ525">
        <v>0</v>
      </c>
      <c r="FA525">
        <v>0</v>
      </c>
      <c r="FB525">
        <v>0</v>
      </c>
      <c r="FC525">
        <v>0</v>
      </c>
      <c r="FD525">
        <v>0</v>
      </c>
      <c r="FE525">
        <v>0</v>
      </c>
      <c r="FF525">
        <v>0</v>
      </c>
      <c r="FG525">
        <v>0</v>
      </c>
      <c r="FH525">
        <v>0</v>
      </c>
      <c r="FI525">
        <v>0</v>
      </c>
      <c r="FJ525">
        <v>0</v>
      </c>
      <c r="FK525">
        <v>0</v>
      </c>
      <c r="FL525">
        <v>0</v>
      </c>
      <c r="FM525">
        <v>0</v>
      </c>
      <c r="FN525">
        <v>0</v>
      </c>
      <c r="FO525">
        <v>0</v>
      </c>
      <c r="FP525">
        <v>0</v>
      </c>
      <c r="FQ525">
        <v>0</v>
      </c>
      <c r="FR525">
        <v>0</v>
      </c>
      <c r="FS525">
        <v>0</v>
      </c>
    </row>
    <row r="526" spans="1:175" x14ac:dyDescent="0.2">
      <c r="A526" t="s">
        <v>198</v>
      </c>
      <c r="B526" t="s">
        <v>202</v>
      </c>
      <c r="C526">
        <v>42256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0</v>
      </c>
      <c r="AI526">
        <v>0</v>
      </c>
      <c r="AJ526">
        <v>0</v>
      </c>
      <c r="AK526">
        <v>0</v>
      </c>
      <c r="AL526">
        <v>0</v>
      </c>
      <c r="AM526">
        <v>0</v>
      </c>
      <c r="AN526">
        <v>0</v>
      </c>
      <c r="AO526">
        <v>0</v>
      </c>
      <c r="AP526">
        <v>0</v>
      </c>
      <c r="AQ526">
        <v>0</v>
      </c>
      <c r="AR526">
        <v>0</v>
      </c>
      <c r="AS526">
        <v>0</v>
      </c>
      <c r="AT526">
        <v>0</v>
      </c>
      <c r="AU526">
        <v>0</v>
      </c>
      <c r="AV526">
        <v>0</v>
      </c>
      <c r="AW526">
        <v>0</v>
      </c>
      <c r="AX526">
        <v>0</v>
      </c>
      <c r="AY526">
        <v>0</v>
      </c>
      <c r="AZ526">
        <v>0</v>
      </c>
      <c r="BA526">
        <v>0</v>
      </c>
      <c r="BB526">
        <v>0</v>
      </c>
      <c r="BC526">
        <v>0</v>
      </c>
      <c r="BD526">
        <v>0</v>
      </c>
      <c r="BE526">
        <v>0</v>
      </c>
      <c r="BF526">
        <v>0</v>
      </c>
      <c r="BG526">
        <v>0</v>
      </c>
      <c r="BH526">
        <v>0</v>
      </c>
      <c r="BI526">
        <v>0</v>
      </c>
      <c r="BJ526">
        <v>0</v>
      </c>
      <c r="BK526">
        <v>0</v>
      </c>
      <c r="BL526">
        <v>0</v>
      </c>
      <c r="BM526">
        <v>0</v>
      </c>
      <c r="BN526">
        <v>0</v>
      </c>
      <c r="BO526">
        <v>0</v>
      </c>
      <c r="BP526">
        <v>0</v>
      </c>
      <c r="BQ526">
        <v>0</v>
      </c>
      <c r="BR526">
        <v>0</v>
      </c>
      <c r="BS526">
        <v>0</v>
      </c>
      <c r="BT526">
        <v>0</v>
      </c>
      <c r="BU526">
        <v>0</v>
      </c>
      <c r="BV526">
        <v>0</v>
      </c>
      <c r="BW526">
        <v>0</v>
      </c>
      <c r="BX526">
        <v>0</v>
      </c>
      <c r="BY526">
        <v>0</v>
      </c>
      <c r="BZ526">
        <v>0</v>
      </c>
      <c r="CA526">
        <v>0</v>
      </c>
      <c r="CB526">
        <v>0</v>
      </c>
      <c r="CC526">
        <v>0</v>
      </c>
      <c r="CD526">
        <v>0</v>
      </c>
      <c r="CE526">
        <v>0</v>
      </c>
      <c r="CF526">
        <v>0</v>
      </c>
      <c r="CG526">
        <v>0</v>
      </c>
      <c r="CH526">
        <v>0</v>
      </c>
      <c r="CI526">
        <v>0</v>
      </c>
      <c r="CJ526">
        <v>0</v>
      </c>
      <c r="CK526">
        <v>0</v>
      </c>
      <c r="CL526">
        <v>0</v>
      </c>
      <c r="CM526">
        <v>0</v>
      </c>
      <c r="CN526">
        <v>0</v>
      </c>
      <c r="CO526">
        <v>0</v>
      </c>
      <c r="CP526">
        <v>0</v>
      </c>
      <c r="CQ526">
        <v>0</v>
      </c>
      <c r="CR526">
        <v>0</v>
      </c>
      <c r="CS526">
        <v>0</v>
      </c>
      <c r="CT526">
        <v>0</v>
      </c>
      <c r="CU526">
        <v>0</v>
      </c>
      <c r="CV526">
        <v>0</v>
      </c>
      <c r="CW526">
        <v>0</v>
      </c>
      <c r="CX526">
        <v>0</v>
      </c>
      <c r="CY526">
        <v>0</v>
      </c>
      <c r="CZ526">
        <v>0</v>
      </c>
      <c r="DA526">
        <v>0</v>
      </c>
      <c r="DB526">
        <v>0</v>
      </c>
      <c r="DC526">
        <v>0</v>
      </c>
      <c r="DD526">
        <v>0</v>
      </c>
      <c r="DE526">
        <v>0</v>
      </c>
      <c r="DF526">
        <v>0</v>
      </c>
      <c r="DG526">
        <v>0</v>
      </c>
      <c r="DH526">
        <v>0</v>
      </c>
      <c r="DI526">
        <v>0</v>
      </c>
      <c r="DJ526">
        <v>0</v>
      </c>
      <c r="DK526">
        <v>0</v>
      </c>
      <c r="DL526">
        <v>0</v>
      </c>
      <c r="DM526">
        <v>0</v>
      </c>
      <c r="DN526">
        <v>0</v>
      </c>
      <c r="DO526">
        <v>0</v>
      </c>
      <c r="DP526">
        <v>0</v>
      </c>
      <c r="DQ526">
        <v>0</v>
      </c>
      <c r="DR526">
        <v>0</v>
      </c>
      <c r="DS526">
        <v>0</v>
      </c>
      <c r="DT526">
        <v>0</v>
      </c>
      <c r="DU526">
        <v>0</v>
      </c>
      <c r="DV526">
        <v>0</v>
      </c>
      <c r="DW526">
        <v>0</v>
      </c>
      <c r="DX526">
        <v>0</v>
      </c>
      <c r="DY526">
        <v>0</v>
      </c>
      <c r="DZ526">
        <v>0</v>
      </c>
      <c r="EA526">
        <v>0</v>
      </c>
      <c r="EB526">
        <v>0</v>
      </c>
      <c r="EC526">
        <v>0</v>
      </c>
      <c r="ED526">
        <v>0</v>
      </c>
      <c r="EE526">
        <v>0</v>
      </c>
      <c r="EF526">
        <v>0</v>
      </c>
      <c r="EG526">
        <v>0</v>
      </c>
      <c r="EH526">
        <v>0</v>
      </c>
      <c r="EI526">
        <v>0</v>
      </c>
      <c r="EJ526">
        <v>0</v>
      </c>
      <c r="EK526">
        <v>0</v>
      </c>
      <c r="EL526">
        <v>0</v>
      </c>
      <c r="EM526">
        <v>0</v>
      </c>
      <c r="EN526">
        <v>0</v>
      </c>
      <c r="EO526">
        <v>0</v>
      </c>
      <c r="EP526">
        <v>0</v>
      </c>
      <c r="EQ526">
        <v>0</v>
      </c>
      <c r="ER526">
        <v>0</v>
      </c>
      <c r="ES526">
        <v>0</v>
      </c>
      <c r="ET526">
        <v>0</v>
      </c>
      <c r="EU526">
        <v>0</v>
      </c>
      <c r="EV526">
        <v>0</v>
      </c>
      <c r="EW526">
        <v>0</v>
      </c>
      <c r="EX526">
        <v>0</v>
      </c>
      <c r="EY526">
        <v>0</v>
      </c>
      <c r="EZ526">
        <v>0</v>
      </c>
      <c r="FA526">
        <v>0</v>
      </c>
      <c r="FB526">
        <v>0</v>
      </c>
      <c r="FC526">
        <v>0</v>
      </c>
      <c r="FD526">
        <v>0</v>
      </c>
      <c r="FE526">
        <v>0</v>
      </c>
      <c r="FF526">
        <v>0</v>
      </c>
      <c r="FG526">
        <v>0</v>
      </c>
      <c r="FH526">
        <v>0</v>
      </c>
      <c r="FI526">
        <v>0</v>
      </c>
      <c r="FJ526">
        <v>0</v>
      </c>
      <c r="FK526">
        <v>0</v>
      </c>
      <c r="FL526">
        <v>0</v>
      </c>
      <c r="FM526">
        <v>0</v>
      </c>
      <c r="FN526">
        <v>0</v>
      </c>
      <c r="FO526">
        <v>0</v>
      </c>
      <c r="FP526">
        <v>0</v>
      </c>
      <c r="FQ526">
        <v>0</v>
      </c>
      <c r="FR526">
        <v>0</v>
      </c>
      <c r="FS526">
        <v>0</v>
      </c>
    </row>
    <row r="527" spans="1:175" x14ac:dyDescent="0.2">
      <c r="A527" t="s">
        <v>198</v>
      </c>
      <c r="B527" t="s">
        <v>202</v>
      </c>
      <c r="C527">
        <v>42257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0</v>
      </c>
      <c r="AI527">
        <v>0</v>
      </c>
      <c r="AJ527">
        <v>0</v>
      </c>
      <c r="AK527">
        <v>0</v>
      </c>
      <c r="AL527">
        <v>0</v>
      </c>
      <c r="AM527">
        <v>0</v>
      </c>
      <c r="AN527">
        <v>0</v>
      </c>
      <c r="AO527">
        <v>0</v>
      </c>
      <c r="AP527">
        <v>0</v>
      </c>
      <c r="AQ527">
        <v>0</v>
      </c>
      <c r="AR527">
        <v>0</v>
      </c>
      <c r="AS527">
        <v>0</v>
      </c>
      <c r="AT527">
        <v>0</v>
      </c>
      <c r="AU527">
        <v>0</v>
      </c>
      <c r="AV527">
        <v>0</v>
      </c>
      <c r="AW527">
        <v>0</v>
      </c>
      <c r="AX527">
        <v>0</v>
      </c>
      <c r="AY527">
        <v>0</v>
      </c>
      <c r="AZ527">
        <v>0</v>
      </c>
      <c r="BA527">
        <v>0</v>
      </c>
      <c r="BB527">
        <v>0</v>
      </c>
      <c r="BC527">
        <v>0</v>
      </c>
      <c r="BD527">
        <v>0</v>
      </c>
      <c r="BE527">
        <v>0</v>
      </c>
      <c r="BF527">
        <v>0</v>
      </c>
      <c r="BG527">
        <v>0</v>
      </c>
      <c r="BH527">
        <v>0</v>
      </c>
      <c r="BI527">
        <v>0</v>
      </c>
      <c r="BJ527">
        <v>0</v>
      </c>
      <c r="BK527">
        <v>0</v>
      </c>
      <c r="BL527">
        <v>0</v>
      </c>
      <c r="BM527">
        <v>0</v>
      </c>
      <c r="BN527">
        <v>0</v>
      </c>
      <c r="BO527">
        <v>0</v>
      </c>
      <c r="BP527">
        <v>0</v>
      </c>
      <c r="BQ527">
        <v>0</v>
      </c>
      <c r="BR527">
        <v>0</v>
      </c>
      <c r="BS527">
        <v>0</v>
      </c>
      <c r="BT527">
        <v>0</v>
      </c>
      <c r="BU527">
        <v>0</v>
      </c>
      <c r="BV527">
        <v>0</v>
      </c>
      <c r="BW527">
        <v>0</v>
      </c>
      <c r="BX527">
        <v>0</v>
      </c>
      <c r="BY527">
        <v>0</v>
      </c>
      <c r="BZ527">
        <v>0</v>
      </c>
      <c r="CA527">
        <v>0</v>
      </c>
      <c r="CB527">
        <v>0</v>
      </c>
      <c r="CC527">
        <v>0</v>
      </c>
      <c r="CD527">
        <v>0</v>
      </c>
      <c r="CE527">
        <v>0</v>
      </c>
      <c r="CF527">
        <v>0</v>
      </c>
      <c r="CG527">
        <v>0</v>
      </c>
      <c r="CH527">
        <v>0</v>
      </c>
      <c r="CI527">
        <v>0</v>
      </c>
      <c r="CJ527">
        <v>0</v>
      </c>
      <c r="CK527">
        <v>0</v>
      </c>
      <c r="CL527">
        <v>0</v>
      </c>
      <c r="CM527">
        <v>0</v>
      </c>
      <c r="CN527">
        <v>0</v>
      </c>
      <c r="CO527">
        <v>0</v>
      </c>
      <c r="CP527">
        <v>0</v>
      </c>
      <c r="CQ527">
        <v>0</v>
      </c>
      <c r="CR527">
        <v>0</v>
      </c>
      <c r="CS527">
        <v>0</v>
      </c>
      <c r="CT527">
        <v>0</v>
      </c>
      <c r="CU527">
        <v>0</v>
      </c>
      <c r="CV527">
        <v>0</v>
      </c>
      <c r="CW527">
        <v>0</v>
      </c>
      <c r="CX527">
        <v>0</v>
      </c>
      <c r="CY527">
        <v>0</v>
      </c>
      <c r="CZ527">
        <v>0</v>
      </c>
      <c r="DA527">
        <v>0</v>
      </c>
      <c r="DB527">
        <v>0</v>
      </c>
      <c r="DC527">
        <v>0</v>
      </c>
      <c r="DD527">
        <v>0</v>
      </c>
      <c r="DE527">
        <v>0</v>
      </c>
      <c r="DF527">
        <v>0</v>
      </c>
      <c r="DG527">
        <v>0</v>
      </c>
      <c r="DH527">
        <v>0</v>
      </c>
      <c r="DI527">
        <v>0</v>
      </c>
      <c r="DJ527">
        <v>0</v>
      </c>
      <c r="DK527">
        <v>0</v>
      </c>
      <c r="DL527">
        <v>0</v>
      </c>
      <c r="DM527">
        <v>0</v>
      </c>
      <c r="DN527">
        <v>0</v>
      </c>
      <c r="DO527">
        <v>0</v>
      </c>
      <c r="DP527">
        <v>0</v>
      </c>
      <c r="DQ527">
        <v>0</v>
      </c>
      <c r="DR527">
        <v>0</v>
      </c>
      <c r="DS527">
        <v>0</v>
      </c>
      <c r="DT527">
        <v>0</v>
      </c>
      <c r="DU527">
        <v>0</v>
      </c>
      <c r="DV527">
        <v>0</v>
      </c>
      <c r="DW527">
        <v>0</v>
      </c>
      <c r="DX527">
        <v>0</v>
      </c>
      <c r="DY527">
        <v>0</v>
      </c>
      <c r="DZ527">
        <v>0</v>
      </c>
      <c r="EA527">
        <v>0</v>
      </c>
      <c r="EB527">
        <v>0</v>
      </c>
      <c r="EC527">
        <v>0</v>
      </c>
      <c r="ED527">
        <v>0</v>
      </c>
      <c r="EE527">
        <v>0</v>
      </c>
      <c r="EF527">
        <v>0</v>
      </c>
      <c r="EG527">
        <v>0</v>
      </c>
      <c r="EH527">
        <v>0</v>
      </c>
      <c r="EI527">
        <v>0</v>
      </c>
      <c r="EJ527">
        <v>0</v>
      </c>
      <c r="EK527">
        <v>0</v>
      </c>
      <c r="EL527">
        <v>0</v>
      </c>
      <c r="EM527">
        <v>0</v>
      </c>
      <c r="EN527">
        <v>0</v>
      </c>
      <c r="EO527">
        <v>0</v>
      </c>
      <c r="EP527">
        <v>0</v>
      </c>
      <c r="EQ527">
        <v>0</v>
      </c>
      <c r="ER527">
        <v>0</v>
      </c>
      <c r="ES527">
        <v>0</v>
      </c>
      <c r="ET527">
        <v>0</v>
      </c>
      <c r="EU527">
        <v>0</v>
      </c>
      <c r="EV527">
        <v>0</v>
      </c>
      <c r="EW527">
        <v>0</v>
      </c>
      <c r="EX527">
        <v>0</v>
      </c>
      <c r="EY527">
        <v>0</v>
      </c>
      <c r="EZ527">
        <v>0</v>
      </c>
      <c r="FA527">
        <v>0</v>
      </c>
      <c r="FB527">
        <v>0</v>
      </c>
      <c r="FC527">
        <v>0</v>
      </c>
      <c r="FD527">
        <v>0</v>
      </c>
      <c r="FE527">
        <v>0</v>
      </c>
      <c r="FF527">
        <v>0</v>
      </c>
      <c r="FG527">
        <v>0</v>
      </c>
      <c r="FH527">
        <v>0</v>
      </c>
      <c r="FI527">
        <v>0</v>
      </c>
      <c r="FJ527">
        <v>0</v>
      </c>
      <c r="FK527">
        <v>0</v>
      </c>
      <c r="FL527">
        <v>0</v>
      </c>
      <c r="FM527">
        <v>0</v>
      </c>
      <c r="FN527">
        <v>0</v>
      </c>
      <c r="FO527">
        <v>0</v>
      </c>
      <c r="FP527">
        <v>0</v>
      </c>
      <c r="FQ527">
        <v>0</v>
      </c>
      <c r="FR527">
        <v>0</v>
      </c>
      <c r="FS527">
        <v>0</v>
      </c>
    </row>
    <row r="528" spans="1:175" x14ac:dyDescent="0.2">
      <c r="A528" t="s">
        <v>198</v>
      </c>
      <c r="B528" t="s">
        <v>202</v>
      </c>
      <c r="C528">
        <v>42258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0</v>
      </c>
      <c r="AI528">
        <v>0</v>
      </c>
      <c r="AJ528">
        <v>0</v>
      </c>
      <c r="AK528">
        <v>0</v>
      </c>
      <c r="AL528">
        <v>0</v>
      </c>
      <c r="AM528">
        <v>0</v>
      </c>
      <c r="AN528">
        <v>0</v>
      </c>
      <c r="AO528">
        <v>0</v>
      </c>
      <c r="AP528">
        <v>0</v>
      </c>
      <c r="AQ528">
        <v>0</v>
      </c>
      <c r="AR528">
        <v>0</v>
      </c>
      <c r="AS528">
        <v>0</v>
      </c>
      <c r="AT528">
        <v>0</v>
      </c>
      <c r="AU528">
        <v>0</v>
      </c>
      <c r="AV528">
        <v>0</v>
      </c>
      <c r="AW528">
        <v>0</v>
      </c>
      <c r="AX528">
        <v>0</v>
      </c>
      <c r="AY528">
        <v>0</v>
      </c>
      <c r="AZ528">
        <v>0</v>
      </c>
      <c r="BA528">
        <v>0</v>
      </c>
      <c r="BB528">
        <v>0</v>
      </c>
      <c r="BC528">
        <v>0</v>
      </c>
      <c r="BD528">
        <v>0</v>
      </c>
      <c r="BE528">
        <v>0</v>
      </c>
      <c r="BF528">
        <v>0</v>
      </c>
      <c r="BG528">
        <v>0</v>
      </c>
      <c r="BH528">
        <v>0</v>
      </c>
      <c r="BI528">
        <v>0</v>
      </c>
      <c r="BJ528">
        <v>0</v>
      </c>
      <c r="BK528">
        <v>0</v>
      </c>
      <c r="BL528">
        <v>0</v>
      </c>
      <c r="BM528">
        <v>0</v>
      </c>
      <c r="BN528">
        <v>0</v>
      </c>
      <c r="BO528">
        <v>0</v>
      </c>
      <c r="BP528">
        <v>0</v>
      </c>
      <c r="BQ528">
        <v>0</v>
      </c>
      <c r="BR528">
        <v>0</v>
      </c>
      <c r="BS528">
        <v>0</v>
      </c>
      <c r="BT528">
        <v>0</v>
      </c>
      <c r="BU528">
        <v>0</v>
      </c>
      <c r="BV528">
        <v>0</v>
      </c>
      <c r="BW528">
        <v>0</v>
      </c>
      <c r="BX528">
        <v>0</v>
      </c>
      <c r="BY528">
        <v>0</v>
      </c>
      <c r="BZ528">
        <v>0</v>
      </c>
      <c r="CA528">
        <v>0</v>
      </c>
      <c r="CB528">
        <v>0</v>
      </c>
      <c r="CC528">
        <v>0</v>
      </c>
      <c r="CD528">
        <v>0</v>
      </c>
      <c r="CE528">
        <v>0</v>
      </c>
      <c r="CF528">
        <v>0</v>
      </c>
      <c r="CG528">
        <v>0</v>
      </c>
      <c r="CH528">
        <v>0</v>
      </c>
      <c r="CI528">
        <v>0</v>
      </c>
      <c r="CJ528">
        <v>0</v>
      </c>
      <c r="CK528">
        <v>0</v>
      </c>
      <c r="CL528">
        <v>0</v>
      </c>
      <c r="CM528">
        <v>0</v>
      </c>
      <c r="CN528">
        <v>0</v>
      </c>
      <c r="CO528">
        <v>0</v>
      </c>
      <c r="CP528">
        <v>0</v>
      </c>
      <c r="CQ528">
        <v>0</v>
      </c>
      <c r="CR528">
        <v>0</v>
      </c>
      <c r="CS528">
        <v>0</v>
      </c>
      <c r="CT528">
        <v>0</v>
      </c>
      <c r="CU528">
        <v>0</v>
      </c>
      <c r="CV528">
        <v>0</v>
      </c>
      <c r="CW528">
        <v>0</v>
      </c>
      <c r="CX528">
        <v>0</v>
      </c>
      <c r="CY528">
        <v>0</v>
      </c>
      <c r="CZ528">
        <v>0</v>
      </c>
      <c r="DA528">
        <v>0</v>
      </c>
      <c r="DB528">
        <v>0</v>
      </c>
      <c r="DC528">
        <v>0</v>
      </c>
      <c r="DD528">
        <v>0</v>
      </c>
      <c r="DE528">
        <v>0</v>
      </c>
      <c r="DF528">
        <v>0</v>
      </c>
      <c r="DG528">
        <v>0</v>
      </c>
      <c r="DH528">
        <v>0</v>
      </c>
      <c r="DI528">
        <v>0</v>
      </c>
      <c r="DJ528">
        <v>0</v>
      </c>
      <c r="DK528">
        <v>0</v>
      </c>
      <c r="DL528">
        <v>0</v>
      </c>
      <c r="DM528">
        <v>0</v>
      </c>
      <c r="DN528">
        <v>0</v>
      </c>
      <c r="DO528">
        <v>0</v>
      </c>
      <c r="DP528">
        <v>0</v>
      </c>
      <c r="DQ528">
        <v>0</v>
      </c>
      <c r="DR528">
        <v>0</v>
      </c>
      <c r="DS528">
        <v>0</v>
      </c>
      <c r="DT528">
        <v>0</v>
      </c>
      <c r="DU528">
        <v>0</v>
      </c>
      <c r="DV528">
        <v>0</v>
      </c>
      <c r="DW528">
        <v>0</v>
      </c>
      <c r="DX528">
        <v>0</v>
      </c>
      <c r="DY528">
        <v>0</v>
      </c>
      <c r="DZ528">
        <v>0</v>
      </c>
      <c r="EA528">
        <v>0</v>
      </c>
      <c r="EB528">
        <v>0</v>
      </c>
      <c r="EC528">
        <v>0</v>
      </c>
      <c r="ED528">
        <v>0</v>
      </c>
      <c r="EE528">
        <v>0</v>
      </c>
      <c r="EF528">
        <v>0</v>
      </c>
      <c r="EG528">
        <v>0</v>
      </c>
      <c r="EH528">
        <v>0</v>
      </c>
      <c r="EI528">
        <v>0</v>
      </c>
      <c r="EJ528">
        <v>0</v>
      </c>
      <c r="EK528">
        <v>0</v>
      </c>
      <c r="EL528">
        <v>0</v>
      </c>
      <c r="EM528">
        <v>0</v>
      </c>
      <c r="EN528">
        <v>0</v>
      </c>
      <c r="EO528">
        <v>0</v>
      </c>
      <c r="EP528">
        <v>0</v>
      </c>
      <c r="EQ528">
        <v>0</v>
      </c>
      <c r="ER528">
        <v>0</v>
      </c>
      <c r="ES528">
        <v>0</v>
      </c>
      <c r="ET528">
        <v>0</v>
      </c>
      <c r="EU528">
        <v>0</v>
      </c>
      <c r="EV528">
        <v>0</v>
      </c>
      <c r="EW528">
        <v>0</v>
      </c>
      <c r="EX528">
        <v>0</v>
      </c>
      <c r="EY528">
        <v>0</v>
      </c>
      <c r="EZ528">
        <v>0</v>
      </c>
      <c r="FA528">
        <v>0</v>
      </c>
      <c r="FB528">
        <v>0</v>
      </c>
      <c r="FC528">
        <v>0</v>
      </c>
      <c r="FD528">
        <v>0</v>
      </c>
      <c r="FE528">
        <v>0</v>
      </c>
      <c r="FF528">
        <v>0</v>
      </c>
      <c r="FG528">
        <v>0</v>
      </c>
      <c r="FH528">
        <v>0</v>
      </c>
      <c r="FI528">
        <v>0</v>
      </c>
      <c r="FJ528">
        <v>0</v>
      </c>
      <c r="FK528">
        <v>0</v>
      </c>
      <c r="FL528">
        <v>0</v>
      </c>
      <c r="FM528">
        <v>0</v>
      </c>
      <c r="FN528">
        <v>0</v>
      </c>
      <c r="FO528">
        <v>0</v>
      </c>
      <c r="FP528">
        <v>0</v>
      </c>
      <c r="FQ528">
        <v>0</v>
      </c>
      <c r="FR528">
        <v>0</v>
      </c>
      <c r="FS528">
        <v>0</v>
      </c>
    </row>
    <row r="529" spans="1:175" x14ac:dyDescent="0.2">
      <c r="A529" t="s">
        <v>198</v>
      </c>
      <c r="B529" t="s">
        <v>202</v>
      </c>
      <c r="C529" t="s">
        <v>2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v>0</v>
      </c>
      <c r="AH529">
        <v>0</v>
      </c>
      <c r="AI529">
        <v>0</v>
      </c>
      <c r="AJ529">
        <v>0</v>
      </c>
      <c r="AK529">
        <v>0</v>
      </c>
      <c r="AL529">
        <v>0</v>
      </c>
      <c r="AM529">
        <v>0</v>
      </c>
      <c r="AN529">
        <v>0</v>
      </c>
      <c r="AO529">
        <v>0</v>
      </c>
      <c r="AP529">
        <v>0</v>
      </c>
      <c r="AQ529">
        <v>0</v>
      </c>
      <c r="AR529">
        <v>0</v>
      </c>
      <c r="AS529">
        <v>0</v>
      </c>
      <c r="AT529">
        <v>0</v>
      </c>
      <c r="AU529">
        <v>0</v>
      </c>
      <c r="AV529">
        <v>0</v>
      </c>
      <c r="AW529">
        <v>0</v>
      </c>
      <c r="AX529">
        <v>0</v>
      </c>
      <c r="AY529">
        <v>0</v>
      </c>
      <c r="AZ529">
        <v>0</v>
      </c>
      <c r="BA529">
        <v>0</v>
      </c>
      <c r="BB529">
        <v>0</v>
      </c>
      <c r="BC529">
        <v>0</v>
      </c>
      <c r="BD529">
        <v>0</v>
      </c>
      <c r="BE529">
        <v>0</v>
      </c>
      <c r="BF529">
        <v>0</v>
      </c>
      <c r="BG529">
        <v>0</v>
      </c>
      <c r="BH529">
        <v>0</v>
      </c>
      <c r="BI529">
        <v>0</v>
      </c>
      <c r="BJ529">
        <v>0</v>
      </c>
      <c r="BK529">
        <v>0</v>
      </c>
      <c r="BL529">
        <v>0</v>
      </c>
      <c r="BM529">
        <v>0</v>
      </c>
      <c r="BN529">
        <v>0</v>
      </c>
      <c r="BO529">
        <v>0</v>
      </c>
      <c r="BP529">
        <v>0</v>
      </c>
      <c r="BQ529">
        <v>0</v>
      </c>
      <c r="BR529">
        <v>0</v>
      </c>
      <c r="BS529">
        <v>0</v>
      </c>
      <c r="BT529">
        <v>0</v>
      </c>
      <c r="BU529">
        <v>0</v>
      </c>
      <c r="BV529">
        <v>0</v>
      </c>
      <c r="BW529">
        <v>0</v>
      </c>
      <c r="BX529">
        <v>0</v>
      </c>
      <c r="BY529">
        <v>0</v>
      </c>
      <c r="BZ529">
        <v>0</v>
      </c>
      <c r="CA529">
        <v>0</v>
      </c>
      <c r="CB529">
        <v>0</v>
      </c>
      <c r="CC529">
        <v>0</v>
      </c>
      <c r="CD529">
        <v>0</v>
      </c>
      <c r="CE529">
        <v>0</v>
      </c>
      <c r="CF529">
        <v>0</v>
      </c>
      <c r="CG529">
        <v>0</v>
      </c>
      <c r="CH529">
        <v>0</v>
      </c>
      <c r="CI529">
        <v>0</v>
      </c>
      <c r="CJ529">
        <v>0</v>
      </c>
      <c r="CK529">
        <v>0</v>
      </c>
      <c r="CL529">
        <v>0</v>
      </c>
      <c r="CM529">
        <v>0</v>
      </c>
      <c r="CN529">
        <v>0</v>
      </c>
      <c r="CO529">
        <v>0</v>
      </c>
      <c r="CP529">
        <v>0</v>
      </c>
      <c r="CQ529">
        <v>0</v>
      </c>
      <c r="CR529">
        <v>0</v>
      </c>
      <c r="CS529">
        <v>0</v>
      </c>
      <c r="CT529">
        <v>0</v>
      </c>
      <c r="CU529">
        <v>0</v>
      </c>
      <c r="CV529">
        <v>0</v>
      </c>
      <c r="CW529">
        <v>0</v>
      </c>
      <c r="CX529">
        <v>0</v>
      </c>
      <c r="CY529">
        <v>0</v>
      </c>
      <c r="CZ529">
        <v>0</v>
      </c>
      <c r="DA529">
        <v>0</v>
      </c>
      <c r="DB529">
        <v>0</v>
      </c>
      <c r="DC529">
        <v>0</v>
      </c>
      <c r="DD529">
        <v>0</v>
      </c>
      <c r="DE529">
        <v>0</v>
      </c>
      <c r="DF529">
        <v>0</v>
      </c>
      <c r="DG529">
        <v>0</v>
      </c>
      <c r="DH529">
        <v>0</v>
      </c>
      <c r="DI529">
        <v>0</v>
      </c>
      <c r="DJ529">
        <v>0</v>
      </c>
      <c r="DK529">
        <v>0</v>
      </c>
      <c r="DL529">
        <v>0</v>
      </c>
      <c r="DM529">
        <v>0</v>
      </c>
      <c r="DN529">
        <v>0</v>
      </c>
      <c r="DO529">
        <v>0</v>
      </c>
      <c r="DP529">
        <v>0</v>
      </c>
      <c r="DQ529">
        <v>0</v>
      </c>
      <c r="DR529">
        <v>0</v>
      </c>
      <c r="DS529">
        <v>0</v>
      </c>
      <c r="DT529">
        <v>0</v>
      </c>
      <c r="DU529">
        <v>0</v>
      </c>
      <c r="DV529">
        <v>0</v>
      </c>
      <c r="DW529">
        <v>0</v>
      </c>
      <c r="DX529">
        <v>0</v>
      </c>
      <c r="DY529">
        <v>0</v>
      </c>
      <c r="DZ529">
        <v>0</v>
      </c>
      <c r="EA529">
        <v>0</v>
      </c>
      <c r="EB529">
        <v>0</v>
      </c>
      <c r="EC529">
        <v>0</v>
      </c>
      <c r="ED529">
        <v>0</v>
      </c>
      <c r="EE529">
        <v>0</v>
      </c>
      <c r="EF529">
        <v>0</v>
      </c>
      <c r="EG529">
        <v>0</v>
      </c>
      <c r="EH529">
        <v>0</v>
      </c>
      <c r="EI529">
        <v>0</v>
      </c>
      <c r="EJ529">
        <v>0</v>
      </c>
      <c r="EK529">
        <v>0</v>
      </c>
      <c r="EL529">
        <v>0</v>
      </c>
      <c r="EM529">
        <v>0</v>
      </c>
      <c r="EN529">
        <v>0</v>
      </c>
      <c r="EO529">
        <v>0</v>
      </c>
      <c r="EP529">
        <v>0</v>
      </c>
      <c r="EQ529">
        <v>0</v>
      </c>
      <c r="ER529">
        <v>0</v>
      </c>
      <c r="ES529">
        <v>0</v>
      </c>
      <c r="ET529">
        <v>0</v>
      </c>
      <c r="EU529">
        <v>0</v>
      </c>
      <c r="EV529">
        <v>0</v>
      </c>
      <c r="EW529">
        <v>0</v>
      </c>
      <c r="EX529">
        <v>0</v>
      </c>
      <c r="EY529">
        <v>0</v>
      </c>
      <c r="EZ529">
        <v>0</v>
      </c>
      <c r="FA529">
        <v>0</v>
      </c>
      <c r="FB529">
        <v>0</v>
      </c>
      <c r="FC529">
        <v>0</v>
      </c>
      <c r="FD529">
        <v>0</v>
      </c>
      <c r="FE529">
        <v>0</v>
      </c>
      <c r="FF529">
        <v>0</v>
      </c>
      <c r="FG529">
        <v>0</v>
      </c>
      <c r="FH529">
        <v>0</v>
      </c>
      <c r="FI529">
        <v>0</v>
      </c>
      <c r="FJ529">
        <v>0</v>
      </c>
      <c r="FK529">
        <v>0</v>
      </c>
      <c r="FL529">
        <v>0</v>
      </c>
      <c r="FM529">
        <v>0</v>
      </c>
      <c r="FN529">
        <v>0</v>
      </c>
      <c r="FO529">
        <v>0</v>
      </c>
      <c r="FP529">
        <v>0</v>
      </c>
      <c r="FQ529">
        <v>0</v>
      </c>
      <c r="FR529">
        <v>0</v>
      </c>
      <c r="FS529">
        <v>0</v>
      </c>
    </row>
    <row r="530" spans="1:175" x14ac:dyDescent="0.2">
      <c r="A530" t="s">
        <v>198</v>
      </c>
      <c r="B530" t="s">
        <v>204</v>
      </c>
      <c r="C530">
        <v>42167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</v>
      </c>
      <c r="AE530">
        <v>0</v>
      </c>
      <c r="AF530">
        <v>0</v>
      </c>
      <c r="AG530">
        <v>0</v>
      </c>
      <c r="AH530">
        <v>0</v>
      </c>
      <c r="AI530">
        <v>0</v>
      </c>
      <c r="AJ530">
        <v>0</v>
      </c>
      <c r="AK530">
        <v>0</v>
      </c>
      <c r="AL530">
        <v>0</v>
      </c>
      <c r="AM530">
        <v>0</v>
      </c>
      <c r="AN530">
        <v>0</v>
      </c>
      <c r="AO530">
        <v>0</v>
      </c>
      <c r="AP530">
        <v>0</v>
      </c>
      <c r="AQ530">
        <v>0</v>
      </c>
      <c r="AR530">
        <v>0</v>
      </c>
      <c r="AS530">
        <v>0</v>
      </c>
      <c r="AT530">
        <v>0</v>
      </c>
      <c r="AU530">
        <v>0</v>
      </c>
      <c r="AV530">
        <v>0</v>
      </c>
      <c r="AW530">
        <v>0</v>
      </c>
      <c r="AX530">
        <v>0</v>
      </c>
      <c r="AY530">
        <v>0</v>
      </c>
      <c r="AZ530">
        <v>0</v>
      </c>
      <c r="BA530">
        <v>0</v>
      </c>
      <c r="BB530">
        <v>0</v>
      </c>
      <c r="BC530">
        <v>0</v>
      </c>
      <c r="BD530">
        <v>0</v>
      </c>
      <c r="BE530">
        <v>0</v>
      </c>
      <c r="BF530">
        <v>0</v>
      </c>
      <c r="BG530">
        <v>0</v>
      </c>
      <c r="BH530">
        <v>0</v>
      </c>
      <c r="BI530">
        <v>0</v>
      </c>
      <c r="BJ530">
        <v>0</v>
      </c>
      <c r="BK530">
        <v>0</v>
      </c>
      <c r="BL530">
        <v>0</v>
      </c>
      <c r="BM530">
        <v>0</v>
      </c>
      <c r="BN530">
        <v>0</v>
      </c>
      <c r="BO530">
        <v>0</v>
      </c>
      <c r="BP530">
        <v>0</v>
      </c>
      <c r="BQ530">
        <v>0</v>
      </c>
      <c r="BR530">
        <v>0</v>
      </c>
      <c r="BS530">
        <v>0</v>
      </c>
      <c r="BT530">
        <v>0</v>
      </c>
      <c r="BU530">
        <v>0</v>
      </c>
      <c r="BV530">
        <v>0</v>
      </c>
      <c r="BW530">
        <v>0</v>
      </c>
      <c r="BX530">
        <v>0</v>
      </c>
      <c r="BY530">
        <v>0</v>
      </c>
      <c r="BZ530">
        <v>0</v>
      </c>
      <c r="CA530">
        <v>0</v>
      </c>
      <c r="CB530">
        <v>0</v>
      </c>
      <c r="CC530">
        <v>0</v>
      </c>
      <c r="CD530">
        <v>0</v>
      </c>
      <c r="CE530">
        <v>0</v>
      </c>
      <c r="CF530">
        <v>0</v>
      </c>
      <c r="CG530">
        <v>0</v>
      </c>
      <c r="CH530">
        <v>0</v>
      </c>
      <c r="CI530">
        <v>0</v>
      </c>
      <c r="CJ530">
        <v>0</v>
      </c>
      <c r="CK530">
        <v>0</v>
      </c>
      <c r="CL530">
        <v>0</v>
      </c>
      <c r="CM530">
        <v>0</v>
      </c>
      <c r="CN530">
        <v>0</v>
      </c>
      <c r="CO530">
        <v>0</v>
      </c>
      <c r="CP530">
        <v>0</v>
      </c>
      <c r="CQ530">
        <v>0</v>
      </c>
      <c r="CR530">
        <v>0</v>
      </c>
      <c r="CS530">
        <v>0</v>
      </c>
      <c r="CT530">
        <v>0</v>
      </c>
      <c r="CU530">
        <v>0</v>
      </c>
      <c r="CV530">
        <v>0</v>
      </c>
      <c r="CW530">
        <v>0</v>
      </c>
      <c r="CX530">
        <v>0</v>
      </c>
      <c r="CY530">
        <v>0</v>
      </c>
      <c r="CZ530">
        <v>0</v>
      </c>
      <c r="DA530">
        <v>0</v>
      </c>
      <c r="DB530">
        <v>0</v>
      </c>
      <c r="DC530">
        <v>0</v>
      </c>
      <c r="DD530">
        <v>0</v>
      </c>
      <c r="DE530">
        <v>0</v>
      </c>
      <c r="DF530">
        <v>0</v>
      </c>
      <c r="DG530">
        <v>0</v>
      </c>
      <c r="DH530">
        <v>0</v>
      </c>
      <c r="DI530">
        <v>0</v>
      </c>
      <c r="DJ530">
        <v>0</v>
      </c>
      <c r="DK530">
        <v>0</v>
      </c>
      <c r="DL530">
        <v>0</v>
      </c>
      <c r="DM530">
        <v>0</v>
      </c>
      <c r="DN530">
        <v>0</v>
      </c>
      <c r="DO530">
        <v>0</v>
      </c>
      <c r="DP530">
        <v>0</v>
      </c>
      <c r="DQ530">
        <v>0</v>
      </c>
      <c r="DR530">
        <v>0</v>
      </c>
      <c r="DS530">
        <v>0</v>
      </c>
      <c r="DT530">
        <v>0</v>
      </c>
      <c r="DU530">
        <v>0</v>
      </c>
      <c r="DV530">
        <v>0</v>
      </c>
      <c r="DW530">
        <v>0</v>
      </c>
      <c r="DX530">
        <v>0</v>
      </c>
      <c r="DY530">
        <v>0</v>
      </c>
      <c r="DZ530">
        <v>0</v>
      </c>
      <c r="EA530">
        <v>0</v>
      </c>
      <c r="EB530">
        <v>0</v>
      </c>
      <c r="EC530">
        <v>0</v>
      </c>
      <c r="ED530">
        <v>0</v>
      </c>
      <c r="EE530">
        <v>0</v>
      </c>
      <c r="EF530">
        <v>0</v>
      </c>
      <c r="EG530">
        <v>0</v>
      </c>
      <c r="EH530">
        <v>0</v>
      </c>
      <c r="EI530">
        <v>0</v>
      </c>
      <c r="EJ530">
        <v>0</v>
      </c>
      <c r="EK530">
        <v>0</v>
      </c>
      <c r="EL530">
        <v>0</v>
      </c>
      <c r="EM530">
        <v>0</v>
      </c>
      <c r="EN530">
        <v>0</v>
      </c>
      <c r="EO530">
        <v>0</v>
      </c>
      <c r="EP530">
        <v>0</v>
      </c>
      <c r="EQ530">
        <v>0</v>
      </c>
      <c r="ER530">
        <v>0</v>
      </c>
      <c r="ES530">
        <v>0</v>
      </c>
      <c r="ET530">
        <v>0</v>
      </c>
      <c r="EU530">
        <v>0</v>
      </c>
      <c r="EV530">
        <v>0</v>
      </c>
      <c r="EW530">
        <v>0</v>
      </c>
      <c r="EX530">
        <v>0</v>
      </c>
      <c r="EY530">
        <v>0</v>
      </c>
      <c r="EZ530">
        <v>0</v>
      </c>
      <c r="FA530">
        <v>0</v>
      </c>
      <c r="FB530">
        <v>0</v>
      </c>
      <c r="FC530">
        <v>0</v>
      </c>
      <c r="FD530">
        <v>0</v>
      </c>
      <c r="FE530">
        <v>0</v>
      </c>
      <c r="FF530">
        <v>0</v>
      </c>
      <c r="FG530">
        <v>0</v>
      </c>
      <c r="FH530">
        <v>0</v>
      </c>
      <c r="FI530">
        <v>0</v>
      </c>
      <c r="FJ530">
        <v>0</v>
      </c>
      <c r="FK530">
        <v>0</v>
      </c>
      <c r="FL530">
        <v>0</v>
      </c>
      <c r="FM530">
        <v>0</v>
      </c>
      <c r="FN530">
        <v>0</v>
      </c>
      <c r="FO530">
        <v>0</v>
      </c>
      <c r="FP530">
        <v>0</v>
      </c>
      <c r="FQ530">
        <v>0</v>
      </c>
      <c r="FR530">
        <v>0</v>
      </c>
      <c r="FS530">
        <v>0</v>
      </c>
    </row>
    <row r="531" spans="1:175" x14ac:dyDescent="0.2">
      <c r="A531" t="s">
        <v>198</v>
      </c>
      <c r="B531" t="s">
        <v>204</v>
      </c>
      <c r="C531">
        <v>42180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v>0</v>
      </c>
      <c r="AH531">
        <v>0</v>
      </c>
      <c r="AI531">
        <v>0</v>
      </c>
      <c r="AJ531">
        <v>0</v>
      </c>
      <c r="AK531">
        <v>0</v>
      </c>
      <c r="AL531">
        <v>0</v>
      </c>
      <c r="AM531">
        <v>0</v>
      </c>
      <c r="AN531">
        <v>0</v>
      </c>
      <c r="AO531">
        <v>0</v>
      </c>
      <c r="AP531">
        <v>0</v>
      </c>
      <c r="AQ531">
        <v>0</v>
      </c>
      <c r="AR531">
        <v>0</v>
      </c>
      <c r="AS531">
        <v>0</v>
      </c>
      <c r="AT531">
        <v>0</v>
      </c>
      <c r="AU531">
        <v>0</v>
      </c>
      <c r="AV531">
        <v>0</v>
      </c>
      <c r="AW531">
        <v>0</v>
      </c>
      <c r="AX531">
        <v>0</v>
      </c>
      <c r="AY531">
        <v>0</v>
      </c>
      <c r="AZ531">
        <v>0</v>
      </c>
      <c r="BA531">
        <v>0</v>
      </c>
      <c r="BB531">
        <v>0</v>
      </c>
      <c r="BC531">
        <v>0</v>
      </c>
      <c r="BD531">
        <v>0</v>
      </c>
      <c r="BE531">
        <v>0</v>
      </c>
      <c r="BF531">
        <v>0</v>
      </c>
      <c r="BG531">
        <v>0</v>
      </c>
      <c r="BH531">
        <v>0</v>
      </c>
      <c r="BI531">
        <v>0</v>
      </c>
      <c r="BJ531">
        <v>0</v>
      </c>
      <c r="BK531">
        <v>0</v>
      </c>
      <c r="BL531">
        <v>0</v>
      </c>
      <c r="BM531">
        <v>0</v>
      </c>
      <c r="BN531">
        <v>0</v>
      </c>
      <c r="BO531">
        <v>0</v>
      </c>
      <c r="BP531">
        <v>0</v>
      </c>
      <c r="BQ531">
        <v>0</v>
      </c>
      <c r="BR531">
        <v>0</v>
      </c>
      <c r="BS531">
        <v>0</v>
      </c>
      <c r="BT531">
        <v>0</v>
      </c>
      <c r="BU531">
        <v>0</v>
      </c>
      <c r="BV531">
        <v>0</v>
      </c>
      <c r="BW531">
        <v>0</v>
      </c>
      <c r="BX531">
        <v>0</v>
      </c>
      <c r="BY531">
        <v>0</v>
      </c>
      <c r="BZ531">
        <v>0</v>
      </c>
      <c r="CA531">
        <v>0</v>
      </c>
      <c r="CB531">
        <v>0</v>
      </c>
      <c r="CC531">
        <v>0</v>
      </c>
      <c r="CD531">
        <v>0</v>
      </c>
      <c r="CE531">
        <v>0</v>
      </c>
      <c r="CF531">
        <v>0</v>
      </c>
      <c r="CG531">
        <v>0</v>
      </c>
      <c r="CH531">
        <v>0</v>
      </c>
      <c r="CI531">
        <v>0</v>
      </c>
      <c r="CJ531">
        <v>0</v>
      </c>
      <c r="CK531">
        <v>0</v>
      </c>
      <c r="CL531">
        <v>0</v>
      </c>
      <c r="CM531">
        <v>0</v>
      </c>
      <c r="CN531">
        <v>0</v>
      </c>
      <c r="CO531">
        <v>0</v>
      </c>
      <c r="CP531">
        <v>0</v>
      </c>
      <c r="CQ531">
        <v>0</v>
      </c>
      <c r="CR531">
        <v>0</v>
      </c>
      <c r="CS531">
        <v>0</v>
      </c>
      <c r="CT531">
        <v>0</v>
      </c>
      <c r="CU531">
        <v>0</v>
      </c>
      <c r="CV531">
        <v>0</v>
      </c>
      <c r="CW531">
        <v>0</v>
      </c>
      <c r="CX531">
        <v>0</v>
      </c>
      <c r="CY531">
        <v>0</v>
      </c>
      <c r="CZ531">
        <v>0</v>
      </c>
      <c r="DA531">
        <v>0</v>
      </c>
      <c r="DB531">
        <v>0</v>
      </c>
      <c r="DC531">
        <v>0</v>
      </c>
      <c r="DD531">
        <v>0</v>
      </c>
      <c r="DE531">
        <v>0</v>
      </c>
      <c r="DF531">
        <v>0</v>
      </c>
      <c r="DG531">
        <v>0</v>
      </c>
      <c r="DH531">
        <v>0</v>
      </c>
      <c r="DI531">
        <v>0</v>
      </c>
      <c r="DJ531">
        <v>0</v>
      </c>
      <c r="DK531">
        <v>0</v>
      </c>
      <c r="DL531">
        <v>0</v>
      </c>
      <c r="DM531">
        <v>0</v>
      </c>
      <c r="DN531">
        <v>0</v>
      </c>
      <c r="DO531">
        <v>0</v>
      </c>
      <c r="DP531">
        <v>0</v>
      </c>
      <c r="DQ531">
        <v>0</v>
      </c>
      <c r="DR531">
        <v>0</v>
      </c>
      <c r="DS531">
        <v>0</v>
      </c>
      <c r="DT531">
        <v>0</v>
      </c>
      <c r="DU531">
        <v>0</v>
      </c>
      <c r="DV531">
        <v>0</v>
      </c>
      <c r="DW531">
        <v>0</v>
      </c>
      <c r="DX531">
        <v>0</v>
      </c>
      <c r="DY531">
        <v>0</v>
      </c>
      <c r="DZ531">
        <v>0</v>
      </c>
      <c r="EA531">
        <v>0</v>
      </c>
      <c r="EB531">
        <v>0</v>
      </c>
      <c r="EC531">
        <v>0</v>
      </c>
      <c r="ED531">
        <v>0</v>
      </c>
      <c r="EE531">
        <v>0</v>
      </c>
      <c r="EF531">
        <v>0</v>
      </c>
      <c r="EG531">
        <v>0</v>
      </c>
      <c r="EH531">
        <v>0</v>
      </c>
      <c r="EI531">
        <v>0</v>
      </c>
      <c r="EJ531">
        <v>0</v>
      </c>
      <c r="EK531">
        <v>0</v>
      </c>
      <c r="EL531">
        <v>0</v>
      </c>
      <c r="EM531">
        <v>0</v>
      </c>
      <c r="EN531">
        <v>0</v>
      </c>
      <c r="EO531">
        <v>0</v>
      </c>
      <c r="EP531">
        <v>0</v>
      </c>
      <c r="EQ531">
        <v>0</v>
      </c>
      <c r="ER531">
        <v>0</v>
      </c>
      <c r="ES531">
        <v>0</v>
      </c>
      <c r="ET531">
        <v>0</v>
      </c>
      <c r="EU531">
        <v>0</v>
      </c>
      <c r="EV531">
        <v>0</v>
      </c>
      <c r="EW531">
        <v>0</v>
      </c>
      <c r="EX531">
        <v>0</v>
      </c>
      <c r="EY531">
        <v>0</v>
      </c>
      <c r="EZ531">
        <v>0</v>
      </c>
      <c r="FA531">
        <v>0</v>
      </c>
      <c r="FB531">
        <v>0</v>
      </c>
      <c r="FC531">
        <v>0</v>
      </c>
      <c r="FD531">
        <v>0</v>
      </c>
      <c r="FE531">
        <v>0</v>
      </c>
      <c r="FF531">
        <v>0</v>
      </c>
      <c r="FG531">
        <v>0</v>
      </c>
      <c r="FH531">
        <v>0</v>
      </c>
      <c r="FI531">
        <v>0</v>
      </c>
      <c r="FJ531">
        <v>0</v>
      </c>
      <c r="FK531">
        <v>0</v>
      </c>
      <c r="FL531">
        <v>0</v>
      </c>
      <c r="FM531">
        <v>0</v>
      </c>
      <c r="FN531">
        <v>0</v>
      </c>
      <c r="FO531">
        <v>0</v>
      </c>
      <c r="FP531">
        <v>0</v>
      </c>
      <c r="FQ531">
        <v>0</v>
      </c>
      <c r="FR531">
        <v>0</v>
      </c>
      <c r="FS531">
        <v>0</v>
      </c>
    </row>
    <row r="532" spans="1:175" x14ac:dyDescent="0.2">
      <c r="A532" t="s">
        <v>198</v>
      </c>
      <c r="B532" t="s">
        <v>204</v>
      </c>
      <c r="C532">
        <v>42181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0</v>
      </c>
      <c r="AE532">
        <v>0</v>
      </c>
      <c r="AF532">
        <v>0</v>
      </c>
      <c r="AG532">
        <v>0</v>
      </c>
      <c r="AH532">
        <v>0</v>
      </c>
      <c r="AI532">
        <v>0</v>
      </c>
      <c r="AJ532">
        <v>0</v>
      </c>
      <c r="AK532">
        <v>0</v>
      </c>
      <c r="AL532">
        <v>0</v>
      </c>
      <c r="AM532">
        <v>0</v>
      </c>
      <c r="AN532">
        <v>0</v>
      </c>
      <c r="AO532">
        <v>0</v>
      </c>
      <c r="AP532">
        <v>0</v>
      </c>
      <c r="AQ532">
        <v>0</v>
      </c>
      <c r="AR532">
        <v>0</v>
      </c>
      <c r="AS532">
        <v>0</v>
      </c>
      <c r="AT532">
        <v>0</v>
      </c>
      <c r="AU532">
        <v>0</v>
      </c>
      <c r="AV532">
        <v>0</v>
      </c>
      <c r="AW532">
        <v>0</v>
      </c>
      <c r="AX532">
        <v>0</v>
      </c>
      <c r="AY532">
        <v>0</v>
      </c>
      <c r="AZ532">
        <v>0</v>
      </c>
      <c r="BA532">
        <v>0</v>
      </c>
      <c r="BB532">
        <v>0</v>
      </c>
      <c r="BC532">
        <v>0</v>
      </c>
      <c r="BD532">
        <v>0</v>
      </c>
      <c r="BE532">
        <v>0</v>
      </c>
      <c r="BF532">
        <v>0</v>
      </c>
      <c r="BG532">
        <v>0</v>
      </c>
      <c r="BH532">
        <v>0</v>
      </c>
      <c r="BI532">
        <v>0</v>
      </c>
      <c r="BJ532">
        <v>0</v>
      </c>
      <c r="BK532">
        <v>0</v>
      </c>
      <c r="BL532">
        <v>0</v>
      </c>
      <c r="BM532">
        <v>0</v>
      </c>
      <c r="BN532">
        <v>0</v>
      </c>
      <c r="BO532">
        <v>0</v>
      </c>
      <c r="BP532">
        <v>0</v>
      </c>
      <c r="BQ532">
        <v>0</v>
      </c>
      <c r="BR532">
        <v>0</v>
      </c>
      <c r="BS532">
        <v>0</v>
      </c>
      <c r="BT532">
        <v>0</v>
      </c>
      <c r="BU532">
        <v>0</v>
      </c>
      <c r="BV532">
        <v>0</v>
      </c>
      <c r="BW532">
        <v>0</v>
      </c>
      <c r="BX532">
        <v>0</v>
      </c>
      <c r="BY532">
        <v>0</v>
      </c>
      <c r="BZ532">
        <v>0</v>
      </c>
      <c r="CA532">
        <v>0</v>
      </c>
      <c r="CB532">
        <v>0</v>
      </c>
      <c r="CC532">
        <v>0</v>
      </c>
      <c r="CD532">
        <v>0</v>
      </c>
      <c r="CE532">
        <v>0</v>
      </c>
      <c r="CF532">
        <v>0</v>
      </c>
      <c r="CG532">
        <v>0</v>
      </c>
      <c r="CH532">
        <v>0</v>
      </c>
      <c r="CI532">
        <v>0</v>
      </c>
      <c r="CJ532">
        <v>0</v>
      </c>
      <c r="CK532">
        <v>0</v>
      </c>
      <c r="CL532">
        <v>0</v>
      </c>
      <c r="CM532">
        <v>0</v>
      </c>
      <c r="CN532">
        <v>0</v>
      </c>
      <c r="CO532">
        <v>0</v>
      </c>
      <c r="CP532">
        <v>0</v>
      </c>
      <c r="CQ532">
        <v>0</v>
      </c>
      <c r="CR532">
        <v>0</v>
      </c>
      <c r="CS532">
        <v>0</v>
      </c>
      <c r="CT532">
        <v>0</v>
      </c>
      <c r="CU532">
        <v>0</v>
      </c>
      <c r="CV532">
        <v>0</v>
      </c>
      <c r="CW532">
        <v>0</v>
      </c>
      <c r="CX532">
        <v>0</v>
      </c>
      <c r="CY532">
        <v>0</v>
      </c>
      <c r="CZ532">
        <v>0</v>
      </c>
      <c r="DA532">
        <v>0</v>
      </c>
      <c r="DB532">
        <v>0</v>
      </c>
      <c r="DC532">
        <v>0</v>
      </c>
      <c r="DD532">
        <v>0</v>
      </c>
      <c r="DE532">
        <v>0</v>
      </c>
      <c r="DF532">
        <v>0</v>
      </c>
      <c r="DG532">
        <v>0</v>
      </c>
      <c r="DH532">
        <v>0</v>
      </c>
      <c r="DI532">
        <v>0</v>
      </c>
      <c r="DJ532">
        <v>0</v>
      </c>
      <c r="DK532">
        <v>0</v>
      </c>
      <c r="DL532">
        <v>0</v>
      </c>
      <c r="DM532">
        <v>0</v>
      </c>
      <c r="DN532">
        <v>0</v>
      </c>
      <c r="DO532">
        <v>0</v>
      </c>
      <c r="DP532">
        <v>0</v>
      </c>
      <c r="DQ532">
        <v>0</v>
      </c>
      <c r="DR532">
        <v>0</v>
      </c>
      <c r="DS532">
        <v>0</v>
      </c>
      <c r="DT532">
        <v>0</v>
      </c>
      <c r="DU532">
        <v>0</v>
      </c>
      <c r="DV532">
        <v>0</v>
      </c>
      <c r="DW532">
        <v>0</v>
      </c>
      <c r="DX532">
        <v>0</v>
      </c>
      <c r="DY532">
        <v>0</v>
      </c>
      <c r="DZ532">
        <v>0</v>
      </c>
      <c r="EA532">
        <v>0</v>
      </c>
      <c r="EB532">
        <v>0</v>
      </c>
      <c r="EC532">
        <v>0</v>
      </c>
      <c r="ED532">
        <v>0</v>
      </c>
      <c r="EE532">
        <v>0</v>
      </c>
      <c r="EF532">
        <v>0</v>
      </c>
      <c r="EG532">
        <v>0</v>
      </c>
      <c r="EH532">
        <v>0</v>
      </c>
      <c r="EI532">
        <v>0</v>
      </c>
      <c r="EJ532">
        <v>0</v>
      </c>
      <c r="EK532">
        <v>0</v>
      </c>
      <c r="EL532">
        <v>0</v>
      </c>
      <c r="EM532">
        <v>0</v>
      </c>
      <c r="EN532">
        <v>0</v>
      </c>
      <c r="EO532">
        <v>0</v>
      </c>
      <c r="EP532">
        <v>0</v>
      </c>
      <c r="EQ532">
        <v>0</v>
      </c>
      <c r="ER532">
        <v>0</v>
      </c>
      <c r="ES532">
        <v>0</v>
      </c>
      <c r="ET532">
        <v>0</v>
      </c>
      <c r="EU532">
        <v>0</v>
      </c>
      <c r="EV532">
        <v>0</v>
      </c>
      <c r="EW532">
        <v>0</v>
      </c>
      <c r="EX532">
        <v>0</v>
      </c>
      <c r="EY532">
        <v>0</v>
      </c>
      <c r="EZ532">
        <v>0</v>
      </c>
      <c r="FA532">
        <v>0</v>
      </c>
      <c r="FB532">
        <v>0</v>
      </c>
      <c r="FC532">
        <v>0</v>
      </c>
      <c r="FD532">
        <v>0</v>
      </c>
      <c r="FE532">
        <v>0</v>
      </c>
      <c r="FF532">
        <v>0</v>
      </c>
      <c r="FG532">
        <v>0</v>
      </c>
      <c r="FH532">
        <v>0</v>
      </c>
      <c r="FI532">
        <v>0</v>
      </c>
      <c r="FJ532">
        <v>0</v>
      </c>
      <c r="FK532">
        <v>0</v>
      </c>
      <c r="FL532">
        <v>0</v>
      </c>
      <c r="FM532">
        <v>0</v>
      </c>
      <c r="FN532">
        <v>0</v>
      </c>
      <c r="FO532">
        <v>0</v>
      </c>
      <c r="FP532">
        <v>0</v>
      </c>
      <c r="FQ532">
        <v>0</v>
      </c>
      <c r="FR532">
        <v>0</v>
      </c>
      <c r="FS532">
        <v>0</v>
      </c>
    </row>
    <row r="533" spans="1:175" x14ac:dyDescent="0.2">
      <c r="A533" t="s">
        <v>198</v>
      </c>
      <c r="B533" t="s">
        <v>204</v>
      </c>
      <c r="C533">
        <v>42185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0</v>
      </c>
      <c r="AE533">
        <v>0</v>
      </c>
      <c r="AF533">
        <v>0</v>
      </c>
      <c r="AG533">
        <v>0</v>
      </c>
      <c r="AH533">
        <v>0</v>
      </c>
      <c r="AI533">
        <v>0</v>
      </c>
      <c r="AJ533">
        <v>0</v>
      </c>
      <c r="AK533">
        <v>0</v>
      </c>
      <c r="AL533">
        <v>0</v>
      </c>
      <c r="AM533">
        <v>0</v>
      </c>
      <c r="AN533">
        <v>0</v>
      </c>
      <c r="AO533">
        <v>0</v>
      </c>
      <c r="AP533">
        <v>0</v>
      </c>
      <c r="AQ533">
        <v>0</v>
      </c>
      <c r="AR533">
        <v>0</v>
      </c>
      <c r="AS533">
        <v>0</v>
      </c>
      <c r="AT533">
        <v>0</v>
      </c>
      <c r="AU533">
        <v>0</v>
      </c>
      <c r="AV533">
        <v>0</v>
      </c>
      <c r="AW533">
        <v>0</v>
      </c>
      <c r="AX533">
        <v>0</v>
      </c>
      <c r="AY533">
        <v>0</v>
      </c>
      <c r="AZ533">
        <v>0</v>
      </c>
      <c r="BA533">
        <v>0</v>
      </c>
      <c r="BB533">
        <v>0</v>
      </c>
      <c r="BC533">
        <v>0</v>
      </c>
      <c r="BD533">
        <v>0</v>
      </c>
      <c r="BE533">
        <v>0</v>
      </c>
      <c r="BF533">
        <v>0</v>
      </c>
      <c r="BG533">
        <v>0</v>
      </c>
      <c r="BH533">
        <v>0</v>
      </c>
      <c r="BI533">
        <v>0</v>
      </c>
      <c r="BJ533">
        <v>0</v>
      </c>
      <c r="BK533">
        <v>0</v>
      </c>
      <c r="BL533">
        <v>0</v>
      </c>
      <c r="BM533">
        <v>0</v>
      </c>
      <c r="BN533">
        <v>0</v>
      </c>
      <c r="BO533">
        <v>0</v>
      </c>
      <c r="BP533">
        <v>0</v>
      </c>
      <c r="BQ533">
        <v>0</v>
      </c>
      <c r="BR533">
        <v>0</v>
      </c>
      <c r="BS533">
        <v>0</v>
      </c>
      <c r="BT533">
        <v>0</v>
      </c>
      <c r="BU533">
        <v>0</v>
      </c>
      <c r="BV533">
        <v>0</v>
      </c>
      <c r="BW533">
        <v>0</v>
      </c>
      <c r="BX533">
        <v>0</v>
      </c>
      <c r="BY533">
        <v>0</v>
      </c>
      <c r="BZ533">
        <v>0</v>
      </c>
      <c r="CA533">
        <v>0</v>
      </c>
      <c r="CB533">
        <v>0</v>
      </c>
      <c r="CC533">
        <v>0</v>
      </c>
      <c r="CD533">
        <v>0</v>
      </c>
      <c r="CE533">
        <v>0</v>
      </c>
      <c r="CF533">
        <v>0</v>
      </c>
      <c r="CG533">
        <v>0</v>
      </c>
      <c r="CH533">
        <v>0</v>
      </c>
      <c r="CI533">
        <v>0</v>
      </c>
      <c r="CJ533">
        <v>0</v>
      </c>
      <c r="CK533">
        <v>0</v>
      </c>
      <c r="CL533">
        <v>0</v>
      </c>
      <c r="CM533">
        <v>0</v>
      </c>
      <c r="CN533">
        <v>0</v>
      </c>
      <c r="CO533">
        <v>0</v>
      </c>
      <c r="CP533">
        <v>0</v>
      </c>
      <c r="CQ533">
        <v>0</v>
      </c>
      <c r="CR533">
        <v>0</v>
      </c>
      <c r="CS533">
        <v>0</v>
      </c>
      <c r="CT533">
        <v>0</v>
      </c>
      <c r="CU533">
        <v>0</v>
      </c>
      <c r="CV533">
        <v>0</v>
      </c>
      <c r="CW533">
        <v>0</v>
      </c>
      <c r="CX533">
        <v>0</v>
      </c>
      <c r="CY533">
        <v>0</v>
      </c>
      <c r="CZ533">
        <v>0</v>
      </c>
      <c r="DA533">
        <v>0</v>
      </c>
      <c r="DB533">
        <v>0</v>
      </c>
      <c r="DC533">
        <v>0</v>
      </c>
      <c r="DD533">
        <v>0</v>
      </c>
      <c r="DE533">
        <v>0</v>
      </c>
      <c r="DF533">
        <v>0</v>
      </c>
      <c r="DG533">
        <v>0</v>
      </c>
      <c r="DH533">
        <v>0</v>
      </c>
      <c r="DI533">
        <v>0</v>
      </c>
      <c r="DJ533">
        <v>0</v>
      </c>
      <c r="DK533">
        <v>0</v>
      </c>
      <c r="DL533">
        <v>0</v>
      </c>
      <c r="DM533">
        <v>0</v>
      </c>
      <c r="DN533">
        <v>0</v>
      </c>
      <c r="DO533">
        <v>0</v>
      </c>
      <c r="DP533">
        <v>0</v>
      </c>
      <c r="DQ533">
        <v>0</v>
      </c>
      <c r="DR533">
        <v>0</v>
      </c>
      <c r="DS533">
        <v>0</v>
      </c>
      <c r="DT533">
        <v>0</v>
      </c>
      <c r="DU533">
        <v>0</v>
      </c>
      <c r="DV533">
        <v>0</v>
      </c>
      <c r="DW533">
        <v>0</v>
      </c>
      <c r="DX533">
        <v>0</v>
      </c>
      <c r="DY533">
        <v>0</v>
      </c>
      <c r="DZ533">
        <v>0</v>
      </c>
      <c r="EA533">
        <v>0</v>
      </c>
      <c r="EB533">
        <v>0</v>
      </c>
      <c r="EC533">
        <v>0</v>
      </c>
      <c r="ED533">
        <v>0</v>
      </c>
      <c r="EE533">
        <v>0</v>
      </c>
      <c r="EF533">
        <v>0</v>
      </c>
      <c r="EG533">
        <v>0</v>
      </c>
      <c r="EH533">
        <v>0</v>
      </c>
      <c r="EI533">
        <v>0</v>
      </c>
      <c r="EJ533">
        <v>0</v>
      </c>
      <c r="EK533">
        <v>0</v>
      </c>
      <c r="EL533">
        <v>0</v>
      </c>
      <c r="EM533">
        <v>0</v>
      </c>
      <c r="EN533">
        <v>0</v>
      </c>
      <c r="EO533">
        <v>0</v>
      </c>
      <c r="EP533">
        <v>0</v>
      </c>
      <c r="EQ533">
        <v>0</v>
      </c>
      <c r="ER533">
        <v>0</v>
      </c>
      <c r="ES533">
        <v>0</v>
      </c>
      <c r="ET533">
        <v>0</v>
      </c>
      <c r="EU533">
        <v>0</v>
      </c>
      <c r="EV533">
        <v>0</v>
      </c>
      <c r="EW533">
        <v>0</v>
      </c>
      <c r="EX533">
        <v>0</v>
      </c>
      <c r="EY533">
        <v>0</v>
      </c>
      <c r="EZ533">
        <v>0</v>
      </c>
      <c r="FA533">
        <v>0</v>
      </c>
      <c r="FB533">
        <v>0</v>
      </c>
      <c r="FC533">
        <v>0</v>
      </c>
      <c r="FD533">
        <v>0</v>
      </c>
      <c r="FE533">
        <v>0</v>
      </c>
      <c r="FF533">
        <v>0</v>
      </c>
      <c r="FG533">
        <v>0</v>
      </c>
      <c r="FH533">
        <v>0</v>
      </c>
      <c r="FI533">
        <v>0</v>
      </c>
      <c r="FJ533">
        <v>0</v>
      </c>
      <c r="FK533">
        <v>0</v>
      </c>
      <c r="FL533">
        <v>0</v>
      </c>
      <c r="FM533">
        <v>0</v>
      </c>
      <c r="FN533">
        <v>0</v>
      </c>
      <c r="FO533">
        <v>0</v>
      </c>
      <c r="FP533">
        <v>0</v>
      </c>
      <c r="FQ533">
        <v>0</v>
      </c>
      <c r="FR533">
        <v>0</v>
      </c>
      <c r="FS533">
        <v>0</v>
      </c>
    </row>
    <row r="534" spans="1:175" x14ac:dyDescent="0.2">
      <c r="A534" t="s">
        <v>198</v>
      </c>
      <c r="B534" t="s">
        <v>204</v>
      </c>
      <c r="C534">
        <v>42186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0</v>
      </c>
      <c r="AI534">
        <v>0</v>
      </c>
      <c r="AJ534">
        <v>0</v>
      </c>
      <c r="AK534">
        <v>0</v>
      </c>
      <c r="AL534">
        <v>0</v>
      </c>
      <c r="AM534">
        <v>0</v>
      </c>
      <c r="AN534">
        <v>0</v>
      </c>
      <c r="AO534">
        <v>0</v>
      </c>
      <c r="AP534">
        <v>0</v>
      </c>
      <c r="AQ534">
        <v>0</v>
      </c>
      <c r="AR534">
        <v>0</v>
      </c>
      <c r="AS534">
        <v>0</v>
      </c>
      <c r="AT534">
        <v>0</v>
      </c>
      <c r="AU534">
        <v>0</v>
      </c>
      <c r="AV534">
        <v>0</v>
      </c>
      <c r="AW534">
        <v>0</v>
      </c>
      <c r="AX534">
        <v>0</v>
      </c>
      <c r="AY534">
        <v>0</v>
      </c>
      <c r="AZ534">
        <v>0</v>
      </c>
      <c r="BA534">
        <v>0</v>
      </c>
      <c r="BB534">
        <v>0</v>
      </c>
      <c r="BC534">
        <v>0</v>
      </c>
      <c r="BD534">
        <v>0</v>
      </c>
      <c r="BE534">
        <v>0</v>
      </c>
      <c r="BF534">
        <v>0</v>
      </c>
      <c r="BG534">
        <v>0</v>
      </c>
      <c r="BH534">
        <v>0</v>
      </c>
      <c r="BI534">
        <v>0</v>
      </c>
      <c r="BJ534">
        <v>0</v>
      </c>
      <c r="BK534">
        <v>0</v>
      </c>
      <c r="BL534">
        <v>0</v>
      </c>
      <c r="BM534">
        <v>0</v>
      </c>
      <c r="BN534">
        <v>0</v>
      </c>
      <c r="BO534">
        <v>0</v>
      </c>
      <c r="BP534">
        <v>0</v>
      </c>
      <c r="BQ534">
        <v>0</v>
      </c>
      <c r="BR534">
        <v>0</v>
      </c>
      <c r="BS534">
        <v>0</v>
      </c>
      <c r="BT534">
        <v>0</v>
      </c>
      <c r="BU534">
        <v>0</v>
      </c>
      <c r="BV534">
        <v>0</v>
      </c>
      <c r="BW534">
        <v>0</v>
      </c>
      <c r="BX534">
        <v>0</v>
      </c>
      <c r="BY534">
        <v>0</v>
      </c>
      <c r="BZ534">
        <v>0</v>
      </c>
      <c r="CA534">
        <v>0</v>
      </c>
      <c r="CB534">
        <v>0</v>
      </c>
      <c r="CC534">
        <v>0</v>
      </c>
      <c r="CD534">
        <v>0</v>
      </c>
      <c r="CE534">
        <v>0</v>
      </c>
      <c r="CF534">
        <v>0</v>
      </c>
      <c r="CG534">
        <v>0</v>
      </c>
      <c r="CH534">
        <v>0</v>
      </c>
      <c r="CI534">
        <v>0</v>
      </c>
      <c r="CJ534">
        <v>0</v>
      </c>
      <c r="CK534">
        <v>0</v>
      </c>
      <c r="CL534">
        <v>0</v>
      </c>
      <c r="CM534">
        <v>0</v>
      </c>
      <c r="CN534">
        <v>0</v>
      </c>
      <c r="CO534">
        <v>0</v>
      </c>
      <c r="CP534">
        <v>0</v>
      </c>
      <c r="CQ534">
        <v>0</v>
      </c>
      <c r="CR534">
        <v>0</v>
      </c>
      <c r="CS534">
        <v>0</v>
      </c>
      <c r="CT534">
        <v>0</v>
      </c>
      <c r="CU534">
        <v>0</v>
      </c>
      <c r="CV534">
        <v>0</v>
      </c>
      <c r="CW534">
        <v>0</v>
      </c>
      <c r="CX534">
        <v>0</v>
      </c>
      <c r="CY534">
        <v>0</v>
      </c>
      <c r="CZ534">
        <v>0</v>
      </c>
      <c r="DA534">
        <v>0</v>
      </c>
      <c r="DB534">
        <v>0</v>
      </c>
      <c r="DC534">
        <v>0</v>
      </c>
      <c r="DD534">
        <v>0</v>
      </c>
      <c r="DE534">
        <v>0</v>
      </c>
      <c r="DF534">
        <v>0</v>
      </c>
      <c r="DG534">
        <v>0</v>
      </c>
      <c r="DH534">
        <v>0</v>
      </c>
      <c r="DI534">
        <v>0</v>
      </c>
      <c r="DJ534">
        <v>0</v>
      </c>
      <c r="DK534">
        <v>0</v>
      </c>
      <c r="DL534">
        <v>0</v>
      </c>
      <c r="DM534">
        <v>0</v>
      </c>
      <c r="DN534">
        <v>0</v>
      </c>
      <c r="DO534">
        <v>0</v>
      </c>
      <c r="DP534">
        <v>0</v>
      </c>
      <c r="DQ534">
        <v>0</v>
      </c>
      <c r="DR534">
        <v>0</v>
      </c>
      <c r="DS534">
        <v>0</v>
      </c>
      <c r="DT534">
        <v>0</v>
      </c>
      <c r="DU534">
        <v>0</v>
      </c>
      <c r="DV534">
        <v>0</v>
      </c>
      <c r="DW534">
        <v>0</v>
      </c>
      <c r="DX534">
        <v>0</v>
      </c>
      <c r="DY534">
        <v>0</v>
      </c>
      <c r="DZ534">
        <v>0</v>
      </c>
      <c r="EA534">
        <v>0</v>
      </c>
      <c r="EB534">
        <v>0</v>
      </c>
      <c r="EC534">
        <v>0</v>
      </c>
      <c r="ED534">
        <v>0</v>
      </c>
      <c r="EE534">
        <v>0</v>
      </c>
      <c r="EF534">
        <v>0</v>
      </c>
      <c r="EG534">
        <v>0</v>
      </c>
      <c r="EH534">
        <v>0</v>
      </c>
      <c r="EI534">
        <v>0</v>
      </c>
      <c r="EJ534">
        <v>0</v>
      </c>
      <c r="EK534">
        <v>0</v>
      </c>
      <c r="EL534">
        <v>0</v>
      </c>
      <c r="EM534">
        <v>0</v>
      </c>
      <c r="EN534">
        <v>0</v>
      </c>
      <c r="EO534">
        <v>0</v>
      </c>
      <c r="EP534">
        <v>0</v>
      </c>
      <c r="EQ534">
        <v>0</v>
      </c>
      <c r="ER534">
        <v>0</v>
      </c>
      <c r="ES534">
        <v>0</v>
      </c>
      <c r="ET534">
        <v>0</v>
      </c>
      <c r="EU534">
        <v>0</v>
      </c>
      <c r="EV534">
        <v>0</v>
      </c>
      <c r="EW534">
        <v>0</v>
      </c>
      <c r="EX534">
        <v>0</v>
      </c>
      <c r="EY534">
        <v>0</v>
      </c>
      <c r="EZ534">
        <v>0</v>
      </c>
      <c r="FA534">
        <v>0</v>
      </c>
      <c r="FB534">
        <v>0</v>
      </c>
      <c r="FC534">
        <v>0</v>
      </c>
      <c r="FD534">
        <v>0</v>
      </c>
      <c r="FE534">
        <v>0</v>
      </c>
      <c r="FF534">
        <v>0</v>
      </c>
      <c r="FG534">
        <v>0</v>
      </c>
      <c r="FH534">
        <v>0</v>
      </c>
      <c r="FI534">
        <v>0</v>
      </c>
      <c r="FJ534">
        <v>0</v>
      </c>
      <c r="FK534">
        <v>0</v>
      </c>
      <c r="FL534">
        <v>0</v>
      </c>
      <c r="FM534">
        <v>0</v>
      </c>
      <c r="FN534">
        <v>0</v>
      </c>
      <c r="FO534">
        <v>0</v>
      </c>
      <c r="FP534">
        <v>0</v>
      </c>
      <c r="FQ534">
        <v>0</v>
      </c>
      <c r="FR534">
        <v>0</v>
      </c>
      <c r="FS534">
        <v>0</v>
      </c>
    </row>
    <row r="535" spans="1:175" x14ac:dyDescent="0.2">
      <c r="A535" t="s">
        <v>198</v>
      </c>
      <c r="B535" t="s">
        <v>204</v>
      </c>
      <c r="C535">
        <v>42213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E535">
        <v>0</v>
      </c>
      <c r="AF535">
        <v>0</v>
      </c>
      <c r="AG535">
        <v>0</v>
      </c>
      <c r="AH535">
        <v>0</v>
      </c>
      <c r="AI535">
        <v>0</v>
      </c>
      <c r="AJ535">
        <v>0</v>
      </c>
      <c r="AK535">
        <v>0</v>
      </c>
      <c r="AL535">
        <v>0</v>
      </c>
      <c r="AM535">
        <v>0</v>
      </c>
      <c r="AN535">
        <v>0</v>
      </c>
      <c r="AO535">
        <v>0</v>
      </c>
      <c r="AP535">
        <v>0</v>
      </c>
      <c r="AQ535">
        <v>0</v>
      </c>
      <c r="AR535">
        <v>0</v>
      </c>
      <c r="AS535">
        <v>0</v>
      </c>
      <c r="AT535">
        <v>0</v>
      </c>
      <c r="AU535">
        <v>0</v>
      </c>
      <c r="AV535">
        <v>0</v>
      </c>
      <c r="AW535">
        <v>0</v>
      </c>
      <c r="AX535">
        <v>0</v>
      </c>
      <c r="AY535">
        <v>0</v>
      </c>
      <c r="AZ535">
        <v>0</v>
      </c>
      <c r="BA535">
        <v>0</v>
      </c>
      <c r="BB535">
        <v>0</v>
      </c>
      <c r="BC535">
        <v>0</v>
      </c>
      <c r="BD535">
        <v>0</v>
      </c>
      <c r="BE535">
        <v>0</v>
      </c>
      <c r="BF535">
        <v>0</v>
      </c>
      <c r="BG535">
        <v>0</v>
      </c>
      <c r="BH535">
        <v>0</v>
      </c>
      <c r="BI535">
        <v>0</v>
      </c>
      <c r="BJ535">
        <v>0</v>
      </c>
      <c r="BK535">
        <v>0</v>
      </c>
      <c r="BL535">
        <v>0</v>
      </c>
      <c r="BM535">
        <v>0</v>
      </c>
      <c r="BN535">
        <v>0</v>
      </c>
      <c r="BO535">
        <v>0</v>
      </c>
      <c r="BP535">
        <v>0</v>
      </c>
      <c r="BQ535">
        <v>0</v>
      </c>
      <c r="BR535">
        <v>0</v>
      </c>
      <c r="BS535">
        <v>0</v>
      </c>
      <c r="BT535">
        <v>0</v>
      </c>
      <c r="BU535">
        <v>0</v>
      </c>
      <c r="BV535">
        <v>0</v>
      </c>
      <c r="BW535">
        <v>0</v>
      </c>
      <c r="BX535">
        <v>0</v>
      </c>
      <c r="BY535">
        <v>0</v>
      </c>
      <c r="BZ535">
        <v>0</v>
      </c>
      <c r="CA535">
        <v>0</v>
      </c>
      <c r="CB535">
        <v>0</v>
      </c>
      <c r="CC535">
        <v>0</v>
      </c>
      <c r="CD535">
        <v>0</v>
      </c>
      <c r="CE535">
        <v>0</v>
      </c>
      <c r="CF535">
        <v>0</v>
      </c>
      <c r="CG535">
        <v>0</v>
      </c>
      <c r="CH535">
        <v>0</v>
      </c>
      <c r="CI535">
        <v>0</v>
      </c>
      <c r="CJ535">
        <v>0</v>
      </c>
      <c r="CK535">
        <v>0</v>
      </c>
      <c r="CL535">
        <v>0</v>
      </c>
      <c r="CM535">
        <v>0</v>
      </c>
      <c r="CN535">
        <v>0</v>
      </c>
      <c r="CO535">
        <v>0</v>
      </c>
      <c r="CP535">
        <v>0</v>
      </c>
      <c r="CQ535">
        <v>0</v>
      </c>
      <c r="CR535">
        <v>0</v>
      </c>
      <c r="CS535">
        <v>0</v>
      </c>
      <c r="CT535">
        <v>0</v>
      </c>
      <c r="CU535">
        <v>0</v>
      </c>
      <c r="CV535">
        <v>0</v>
      </c>
      <c r="CW535">
        <v>0</v>
      </c>
      <c r="CX535">
        <v>0</v>
      </c>
      <c r="CY535">
        <v>0</v>
      </c>
      <c r="CZ535">
        <v>0</v>
      </c>
      <c r="DA535">
        <v>0</v>
      </c>
      <c r="DB535">
        <v>0</v>
      </c>
      <c r="DC535">
        <v>0</v>
      </c>
      <c r="DD535">
        <v>0</v>
      </c>
      <c r="DE535">
        <v>0</v>
      </c>
      <c r="DF535">
        <v>0</v>
      </c>
      <c r="DG535">
        <v>0</v>
      </c>
      <c r="DH535">
        <v>0</v>
      </c>
      <c r="DI535">
        <v>0</v>
      </c>
      <c r="DJ535">
        <v>0</v>
      </c>
      <c r="DK535">
        <v>0</v>
      </c>
      <c r="DL535">
        <v>0</v>
      </c>
      <c r="DM535">
        <v>0</v>
      </c>
      <c r="DN535">
        <v>0</v>
      </c>
      <c r="DO535">
        <v>0</v>
      </c>
      <c r="DP535">
        <v>0</v>
      </c>
      <c r="DQ535">
        <v>0</v>
      </c>
      <c r="DR535">
        <v>0</v>
      </c>
      <c r="DS535">
        <v>0</v>
      </c>
      <c r="DT535">
        <v>0</v>
      </c>
      <c r="DU535">
        <v>0</v>
      </c>
      <c r="DV535">
        <v>0</v>
      </c>
      <c r="DW535">
        <v>0</v>
      </c>
      <c r="DX535">
        <v>0</v>
      </c>
      <c r="DY535">
        <v>0</v>
      </c>
      <c r="DZ535">
        <v>0</v>
      </c>
      <c r="EA535">
        <v>0</v>
      </c>
      <c r="EB535">
        <v>0</v>
      </c>
      <c r="EC535">
        <v>0</v>
      </c>
      <c r="ED535">
        <v>0</v>
      </c>
      <c r="EE535">
        <v>0</v>
      </c>
      <c r="EF535">
        <v>0</v>
      </c>
      <c r="EG535">
        <v>0</v>
      </c>
      <c r="EH535">
        <v>0</v>
      </c>
      <c r="EI535">
        <v>0</v>
      </c>
      <c r="EJ535">
        <v>0</v>
      </c>
      <c r="EK535">
        <v>0</v>
      </c>
      <c r="EL535">
        <v>0</v>
      </c>
      <c r="EM535">
        <v>0</v>
      </c>
      <c r="EN535">
        <v>0</v>
      </c>
      <c r="EO535">
        <v>0</v>
      </c>
      <c r="EP535">
        <v>0</v>
      </c>
      <c r="EQ535">
        <v>0</v>
      </c>
      <c r="ER535">
        <v>0</v>
      </c>
      <c r="ES535">
        <v>0</v>
      </c>
      <c r="ET535">
        <v>0</v>
      </c>
      <c r="EU535">
        <v>0</v>
      </c>
      <c r="EV535">
        <v>0</v>
      </c>
      <c r="EW535">
        <v>0</v>
      </c>
      <c r="EX535">
        <v>0</v>
      </c>
      <c r="EY535">
        <v>0</v>
      </c>
      <c r="EZ535">
        <v>0</v>
      </c>
      <c r="FA535">
        <v>0</v>
      </c>
      <c r="FB535">
        <v>0</v>
      </c>
      <c r="FC535">
        <v>0</v>
      </c>
      <c r="FD535">
        <v>0</v>
      </c>
      <c r="FE535">
        <v>0</v>
      </c>
      <c r="FF535">
        <v>0</v>
      </c>
      <c r="FG535">
        <v>0</v>
      </c>
      <c r="FH535">
        <v>0</v>
      </c>
      <c r="FI535">
        <v>0</v>
      </c>
      <c r="FJ535">
        <v>0</v>
      </c>
      <c r="FK535">
        <v>0</v>
      </c>
      <c r="FL535">
        <v>0</v>
      </c>
      <c r="FM535">
        <v>0</v>
      </c>
      <c r="FN535">
        <v>0</v>
      </c>
      <c r="FO535">
        <v>0</v>
      </c>
      <c r="FP535">
        <v>0</v>
      </c>
      <c r="FQ535">
        <v>0</v>
      </c>
      <c r="FR535">
        <v>0</v>
      </c>
      <c r="FS535">
        <v>0</v>
      </c>
    </row>
    <row r="536" spans="1:175" x14ac:dyDescent="0.2">
      <c r="A536" t="s">
        <v>198</v>
      </c>
      <c r="B536" t="s">
        <v>204</v>
      </c>
      <c r="C536">
        <v>42214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0</v>
      </c>
      <c r="AI536">
        <v>0</v>
      </c>
      <c r="AJ536">
        <v>0</v>
      </c>
      <c r="AK536">
        <v>0</v>
      </c>
      <c r="AL536">
        <v>0</v>
      </c>
      <c r="AM536">
        <v>0</v>
      </c>
      <c r="AN536">
        <v>0</v>
      </c>
      <c r="AO536">
        <v>0</v>
      </c>
      <c r="AP536">
        <v>0</v>
      </c>
      <c r="AQ536">
        <v>0</v>
      </c>
      <c r="AR536">
        <v>0</v>
      </c>
      <c r="AS536">
        <v>0</v>
      </c>
      <c r="AT536">
        <v>0</v>
      </c>
      <c r="AU536">
        <v>0</v>
      </c>
      <c r="AV536">
        <v>0</v>
      </c>
      <c r="AW536">
        <v>0</v>
      </c>
      <c r="AX536">
        <v>0</v>
      </c>
      <c r="AY536">
        <v>0</v>
      </c>
      <c r="AZ536">
        <v>0</v>
      </c>
      <c r="BA536">
        <v>0</v>
      </c>
      <c r="BB536">
        <v>0</v>
      </c>
      <c r="BC536">
        <v>0</v>
      </c>
      <c r="BD536">
        <v>0</v>
      </c>
      <c r="BE536">
        <v>0</v>
      </c>
      <c r="BF536">
        <v>0</v>
      </c>
      <c r="BG536">
        <v>0</v>
      </c>
      <c r="BH536">
        <v>0</v>
      </c>
      <c r="BI536">
        <v>0</v>
      </c>
      <c r="BJ536">
        <v>0</v>
      </c>
      <c r="BK536">
        <v>0</v>
      </c>
      <c r="BL536">
        <v>0</v>
      </c>
      <c r="BM536">
        <v>0</v>
      </c>
      <c r="BN536">
        <v>0</v>
      </c>
      <c r="BO536">
        <v>0</v>
      </c>
      <c r="BP536">
        <v>0</v>
      </c>
      <c r="BQ536">
        <v>0</v>
      </c>
      <c r="BR536">
        <v>0</v>
      </c>
      <c r="BS536">
        <v>0</v>
      </c>
      <c r="BT536">
        <v>0</v>
      </c>
      <c r="BU536">
        <v>0</v>
      </c>
      <c r="BV536">
        <v>0</v>
      </c>
      <c r="BW536">
        <v>0</v>
      </c>
      <c r="BX536">
        <v>0</v>
      </c>
      <c r="BY536">
        <v>0</v>
      </c>
      <c r="BZ536">
        <v>0</v>
      </c>
      <c r="CA536">
        <v>0</v>
      </c>
      <c r="CB536">
        <v>0</v>
      </c>
      <c r="CC536">
        <v>0</v>
      </c>
      <c r="CD536">
        <v>0</v>
      </c>
      <c r="CE536">
        <v>0</v>
      </c>
      <c r="CF536">
        <v>0</v>
      </c>
      <c r="CG536">
        <v>0</v>
      </c>
      <c r="CH536">
        <v>0</v>
      </c>
      <c r="CI536">
        <v>0</v>
      </c>
      <c r="CJ536">
        <v>0</v>
      </c>
      <c r="CK536">
        <v>0</v>
      </c>
      <c r="CL536">
        <v>0</v>
      </c>
      <c r="CM536">
        <v>0</v>
      </c>
      <c r="CN536">
        <v>0</v>
      </c>
      <c r="CO536">
        <v>0</v>
      </c>
      <c r="CP536">
        <v>0</v>
      </c>
      <c r="CQ536">
        <v>0</v>
      </c>
      <c r="CR536">
        <v>0</v>
      </c>
      <c r="CS536">
        <v>0</v>
      </c>
      <c r="CT536">
        <v>0</v>
      </c>
      <c r="CU536">
        <v>0</v>
      </c>
      <c r="CV536">
        <v>0</v>
      </c>
      <c r="CW536">
        <v>0</v>
      </c>
      <c r="CX536">
        <v>0</v>
      </c>
      <c r="CY536">
        <v>0</v>
      </c>
      <c r="CZ536">
        <v>0</v>
      </c>
      <c r="DA536">
        <v>0</v>
      </c>
      <c r="DB536">
        <v>0</v>
      </c>
      <c r="DC536">
        <v>0</v>
      </c>
      <c r="DD536">
        <v>0</v>
      </c>
      <c r="DE536">
        <v>0</v>
      </c>
      <c r="DF536">
        <v>0</v>
      </c>
      <c r="DG536">
        <v>0</v>
      </c>
      <c r="DH536">
        <v>0</v>
      </c>
      <c r="DI536">
        <v>0</v>
      </c>
      <c r="DJ536">
        <v>0</v>
      </c>
      <c r="DK536">
        <v>0</v>
      </c>
      <c r="DL536">
        <v>0</v>
      </c>
      <c r="DM536">
        <v>0</v>
      </c>
      <c r="DN536">
        <v>0</v>
      </c>
      <c r="DO536">
        <v>0</v>
      </c>
      <c r="DP536">
        <v>0</v>
      </c>
      <c r="DQ536">
        <v>0</v>
      </c>
      <c r="DR536">
        <v>0</v>
      </c>
      <c r="DS536">
        <v>0</v>
      </c>
      <c r="DT536">
        <v>0</v>
      </c>
      <c r="DU536">
        <v>0</v>
      </c>
      <c r="DV536">
        <v>0</v>
      </c>
      <c r="DW536">
        <v>0</v>
      </c>
      <c r="DX536">
        <v>0</v>
      </c>
      <c r="DY536">
        <v>0</v>
      </c>
      <c r="DZ536">
        <v>0</v>
      </c>
      <c r="EA536">
        <v>0</v>
      </c>
      <c r="EB536">
        <v>0</v>
      </c>
      <c r="EC536">
        <v>0</v>
      </c>
      <c r="ED536">
        <v>0</v>
      </c>
      <c r="EE536">
        <v>0</v>
      </c>
      <c r="EF536">
        <v>0</v>
      </c>
      <c r="EG536">
        <v>0</v>
      </c>
      <c r="EH536">
        <v>0</v>
      </c>
      <c r="EI536">
        <v>0</v>
      </c>
      <c r="EJ536">
        <v>0</v>
      </c>
      <c r="EK536">
        <v>0</v>
      </c>
      <c r="EL536">
        <v>0</v>
      </c>
      <c r="EM536">
        <v>0</v>
      </c>
      <c r="EN536">
        <v>0</v>
      </c>
      <c r="EO536">
        <v>0</v>
      </c>
      <c r="EP536">
        <v>0</v>
      </c>
      <c r="EQ536">
        <v>0</v>
      </c>
      <c r="ER536">
        <v>0</v>
      </c>
      <c r="ES536">
        <v>0</v>
      </c>
      <c r="ET536">
        <v>0</v>
      </c>
      <c r="EU536">
        <v>0</v>
      </c>
      <c r="EV536">
        <v>0</v>
      </c>
      <c r="EW536">
        <v>0</v>
      </c>
      <c r="EX536">
        <v>0</v>
      </c>
      <c r="EY536">
        <v>0</v>
      </c>
      <c r="EZ536">
        <v>0</v>
      </c>
      <c r="FA536">
        <v>0</v>
      </c>
      <c r="FB536">
        <v>0</v>
      </c>
      <c r="FC536">
        <v>0</v>
      </c>
      <c r="FD536">
        <v>0</v>
      </c>
      <c r="FE536">
        <v>0</v>
      </c>
      <c r="FF536">
        <v>0</v>
      </c>
      <c r="FG536">
        <v>0</v>
      </c>
      <c r="FH536">
        <v>0</v>
      </c>
      <c r="FI536">
        <v>0</v>
      </c>
      <c r="FJ536">
        <v>0</v>
      </c>
      <c r="FK536">
        <v>0</v>
      </c>
      <c r="FL536">
        <v>0</v>
      </c>
      <c r="FM536">
        <v>0</v>
      </c>
      <c r="FN536">
        <v>0</v>
      </c>
      <c r="FO536">
        <v>0</v>
      </c>
      <c r="FP536">
        <v>0</v>
      </c>
      <c r="FQ536">
        <v>0</v>
      </c>
      <c r="FR536">
        <v>0</v>
      </c>
      <c r="FS536">
        <v>0</v>
      </c>
    </row>
    <row r="537" spans="1:175" x14ac:dyDescent="0.2">
      <c r="A537" t="s">
        <v>198</v>
      </c>
      <c r="B537" t="s">
        <v>204</v>
      </c>
      <c r="C537">
        <v>42233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0</v>
      </c>
      <c r="AI537">
        <v>0</v>
      </c>
      <c r="AJ537">
        <v>0</v>
      </c>
      <c r="AK537">
        <v>0</v>
      </c>
      <c r="AL537">
        <v>0</v>
      </c>
      <c r="AM537">
        <v>0</v>
      </c>
      <c r="AN537">
        <v>0</v>
      </c>
      <c r="AO537">
        <v>0</v>
      </c>
      <c r="AP537">
        <v>0</v>
      </c>
      <c r="AQ537">
        <v>0</v>
      </c>
      <c r="AR537">
        <v>0</v>
      </c>
      <c r="AS537">
        <v>0</v>
      </c>
      <c r="AT537">
        <v>0</v>
      </c>
      <c r="AU537">
        <v>0</v>
      </c>
      <c r="AV537">
        <v>0</v>
      </c>
      <c r="AW537">
        <v>0</v>
      </c>
      <c r="AX537">
        <v>0</v>
      </c>
      <c r="AY537">
        <v>0</v>
      </c>
      <c r="AZ537">
        <v>0</v>
      </c>
      <c r="BA537">
        <v>0</v>
      </c>
      <c r="BB537">
        <v>0</v>
      </c>
      <c r="BC537">
        <v>0</v>
      </c>
      <c r="BD537">
        <v>0</v>
      </c>
      <c r="BE537">
        <v>0</v>
      </c>
      <c r="BF537">
        <v>0</v>
      </c>
      <c r="BG537">
        <v>0</v>
      </c>
      <c r="BH537">
        <v>0</v>
      </c>
      <c r="BI537">
        <v>0</v>
      </c>
      <c r="BJ537">
        <v>0</v>
      </c>
      <c r="BK537">
        <v>0</v>
      </c>
      <c r="BL537">
        <v>0</v>
      </c>
      <c r="BM537">
        <v>0</v>
      </c>
      <c r="BN537">
        <v>0</v>
      </c>
      <c r="BO537">
        <v>0</v>
      </c>
      <c r="BP537">
        <v>0</v>
      </c>
      <c r="BQ537">
        <v>0</v>
      </c>
      <c r="BR537">
        <v>0</v>
      </c>
      <c r="BS537">
        <v>0</v>
      </c>
      <c r="BT537">
        <v>0</v>
      </c>
      <c r="BU537">
        <v>0</v>
      </c>
      <c r="BV537">
        <v>0</v>
      </c>
      <c r="BW537">
        <v>0</v>
      </c>
      <c r="BX537">
        <v>0</v>
      </c>
      <c r="BY537">
        <v>0</v>
      </c>
      <c r="BZ537">
        <v>0</v>
      </c>
      <c r="CA537">
        <v>0</v>
      </c>
      <c r="CB537">
        <v>0</v>
      </c>
      <c r="CC537">
        <v>0</v>
      </c>
      <c r="CD537">
        <v>0</v>
      </c>
      <c r="CE537">
        <v>0</v>
      </c>
      <c r="CF537">
        <v>0</v>
      </c>
      <c r="CG537">
        <v>0</v>
      </c>
      <c r="CH537">
        <v>0</v>
      </c>
      <c r="CI537">
        <v>0</v>
      </c>
      <c r="CJ537">
        <v>0</v>
      </c>
      <c r="CK537">
        <v>0</v>
      </c>
      <c r="CL537">
        <v>0</v>
      </c>
      <c r="CM537">
        <v>0</v>
      </c>
      <c r="CN537">
        <v>0</v>
      </c>
      <c r="CO537">
        <v>0</v>
      </c>
      <c r="CP537">
        <v>0</v>
      </c>
      <c r="CQ537">
        <v>0</v>
      </c>
      <c r="CR537">
        <v>0</v>
      </c>
      <c r="CS537">
        <v>0</v>
      </c>
      <c r="CT537">
        <v>0</v>
      </c>
      <c r="CU537">
        <v>0</v>
      </c>
      <c r="CV537">
        <v>0</v>
      </c>
      <c r="CW537">
        <v>0</v>
      </c>
      <c r="CX537">
        <v>0</v>
      </c>
      <c r="CY537">
        <v>0</v>
      </c>
      <c r="CZ537">
        <v>0</v>
      </c>
      <c r="DA537">
        <v>0</v>
      </c>
      <c r="DB537">
        <v>0</v>
      </c>
      <c r="DC537">
        <v>0</v>
      </c>
      <c r="DD537">
        <v>0</v>
      </c>
      <c r="DE537">
        <v>0</v>
      </c>
      <c r="DF537">
        <v>0</v>
      </c>
      <c r="DG537">
        <v>0</v>
      </c>
      <c r="DH537">
        <v>0</v>
      </c>
      <c r="DI537">
        <v>0</v>
      </c>
      <c r="DJ537">
        <v>0</v>
      </c>
      <c r="DK537">
        <v>0</v>
      </c>
      <c r="DL537">
        <v>0</v>
      </c>
      <c r="DM537">
        <v>0</v>
      </c>
      <c r="DN537">
        <v>0</v>
      </c>
      <c r="DO537">
        <v>0</v>
      </c>
      <c r="DP537">
        <v>0</v>
      </c>
      <c r="DQ537">
        <v>0</v>
      </c>
      <c r="DR537">
        <v>0</v>
      </c>
      <c r="DS537">
        <v>0</v>
      </c>
      <c r="DT537">
        <v>0</v>
      </c>
      <c r="DU537">
        <v>0</v>
      </c>
      <c r="DV537">
        <v>0</v>
      </c>
      <c r="DW537">
        <v>0</v>
      </c>
      <c r="DX537">
        <v>0</v>
      </c>
      <c r="DY537">
        <v>0</v>
      </c>
      <c r="DZ537">
        <v>0</v>
      </c>
      <c r="EA537">
        <v>0</v>
      </c>
      <c r="EB537">
        <v>0</v>
      </c>
      <c r="EC537">
        <v>0</v>
      </c>
      <c r="ED537">
        <v>0</v>
      </c>
      <c r="EE537">
        <v>0</v>
      </c>
      <c r="EF537">
        <v>0</v>
      </c>
      <c r="EG537">
        <v>0</v>
      </c>
      <c r="EH537">
        <v>0</v>
      </c>
      <c r="EI537">
        <v>0</v>
      </c>
      <c r="EJ537">
        <v>0</v>
      </c>
      <c r="EK537">
        <v>0</v>
      </c>
      <c r="EL537">
        <v>0</v>
      </c>
      <c r="EM537">
        <v>0</v>
      </c>
      <c r="EN537">
        <v>0</v>
      </c>
      <c r="EO537">
        <v>0</v>
      </c>
      <c r="EP537">
        <v>0</v>
      </c>
      <c r="EQ537">
        <v>0</v>
      </c>
      <c r="ER537">
        <v>0</v>
      </c>
      <c r="ES537">
        <v>0</v>
      </c>
      <c r="ET537">
        <v>0</v>
      </c>
      <c r="EU537">
        <v>0</v>
      </c>
      <c r="EV537">
        <v>0</v>
      </c>
      <c r="EW537">
        <v>0</v>
      </c>
      <c r="EX537">
        <v>0</v>
      </c>
      <c r="EY537">
        <v>0</v>
      </c>
      <c r="EZ537">
        <v>0</v>
      </c>
      <c r="FA537">
        <v>0</v>
      </c>
      <c r="FB537">
        <v>0</v>
      </c>
      <c r="FC537">
        <v>0</v>
      </c>
      <c r="FD537">
        <v>0</v>
      </c>
      <c r="FE537">
        <v>0</v>
      </c>
      <c r="FF537">
        <v>0</v>
      </c>
      <c r="FG537">
        <v>0</v>
      </c>
      <c r="FH537">
        <v>0</v>
      </c>
      <c r="FI537">
        <v>0</v>
      </c>
      <c r="FJ537">
        <v>0</v>
      </c>
      <c r="FK537">
        <v>0</v>
      </c>
      <c r="FL537">
        <v>0</v>
      </c>
      <c r="FM537">
        <v>0</v>
      </c>
      <c r="FN537">
        <v>0</v>
      </c>
      <c r="FO537">
        <v>0</v>
      </c>
      <c r="FP537">
        <v>0</v>
      </c>
      <c r="FQ537">
        <v>0</v>
      </c>
      <c r="FR537">
        <v>0</v>
      </c>
      <c r="FS537">
        <v>0</v>
      </c>
    </row>
    <row r="538" spans="1:175" x14ac:dyDescent="0.2">
      <c r="A538" t="s">
        <v>198</v>
      </c>
      <c r="B538" t="s">
        <v>204</v>
      </c>
      <c r="C538">
        <v>42234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E538">
        <v>0</v>
      </c>
      <c r="AF538">
        <v>0</v>
      </c>
      <c r="AG538">
        <v>0</v>
      </c>
      <c r="AH538">
        <v>0</v>
      </c>
      <c r="AI538">
        <v>0</v>
      </c>
      <c r="AJ538">
        <v>0</v>
      </c>
      <c r="AK538">
        <v>0</v>
      </c>
      <c r="AL538">
        <v>0</v>
      </c>
      <c r="AM538">
        <v>0</v>
      </c>
      <c r="AN538">
        <v>0</v>
      </c>
      <c r="AO538">
        <v>0</v>
      </c>
      <c r="AP538">
        <v>0</v>
      </c>
      <c r="AQ538">
        <v>0</v>
      </c>
      <c r="AR538">
        <v>0</v>
      </c>
      <c r="AS538">
        <v>0</v>
      </c>
      <c r="AT538">
        <v>0</v>
      </c>
      <c r="AU538">
        <v>0</v>
      </c>
      <c r="AV538">
        <v>0</v>
      </c>
      <c r="AW538">
        <v>0</v>
      </c>
      <c r="AX538">
        <v>0</v>
      </c>
      <c r="AY538">
        <v>0</v>
      </c>
      <c r="AZ538">
        <v>0</v>
      </c>
      <c r="BA538">
        <v>0</v>
      </c>
      <c r="BB538">
        <v>0</v>
      </c>
      <c r="BC538">
        <v>0</v>
      </c>
      <c r="BD538">
        <v>0</v>
      </c>
      <c r="BE538">
        <v>0</v>
      </c>
      <c r="BF538">
        <v>0</v>
      </c>
      <c r="BG538">
        <v>0</v>
      </c>
      <c r="BH538">
        <v>0</v>
      </c>
      <c r="BI538">
        <v>0</v>
      </c>
      <c r="BJ538">
        <v>0</v>
      </c>
      <c r="BK538">
        <v>0</v>
      </c>
      <c r="BL538">
        <v>0</v>
      </c>
      <c r="BM538">
        <v>0</v>
      </c>
      <c r="BN538">
        <v>0</v>
      </c>
      <c r="BO538">
        <v>0</v>
      </c>
      <c r="BP538">
        <v>0</v>
      </c>
      <c r="BQ538">
        <v>0</v>
      </c>
      <c r="BR538">
        <v>0</v>
      </c>
      <c r="BS538">
        <v>0</v>
      </c>
      <c r="BT538">
        <v>0</v>
      </c>
      <c r="BU538">
        <v>0</v>
      </c>
      <c r="BV538">
        <v>0</v>
      </c>
      <c r="BW538">
        <v>0</v>
      </c>
      <c r="BX538">
        <v>0</v>
      </c>
      <c r="BY538">
        <v>0</v>
      </c>
      <c r="BZ538">
        <v>0</v>
      </c>
      <c r="CA538">
        <v>0</v>
      </c>
      <c r="CB538">
        <v>0</v>
      </c>
      <c r="CC538">
        <v>0</v>
      </c>
      <c r="CD538">
        <v>0</v>
      </c>
      <c r="CE538">
        <v>0</v>
      </c>
      <c r="CF538">
        <v>0</v>
      </c>
      <c r="CG538">
        <v>0</v>
      </c>
      <c r="CH538">
        <v>0</v>
      </c>
      <c r="CI538">
        <v>0</v>
      </c>
      <c r="CJ538">
        <v>0</v>
      </c>
      <c r="CK538">
        <v>0</v>
      </c>
      <c r="CL538">
        <v>0</v>
      </c>
      <c r="CM538">
        <v>0</v>
      </c>
      <c r="CN538">
        <v>0</v>
      </c>
      <c r="CO538">
        <v>0</v>
      </c>
      <c r="CP538">
        <v>0</v>
      </c>
      <c r="CQ538">
        <v>0</v>
      </c>
      <c r="CR538">
        <v>0</v>
      </c>
      <c r="CS538">
        <v>0</v>
      </c>
      <c r="CT538">
        <v>0</v>
      </c>
      <c r="CU538">
        <v>0</v>
      </c>
      <c r="CV538">
        <v>0</v>
      </c>
      <c r="CW538">
        <v>0</v>
      </c>
      <c r="CX538">
        <v>0</v>
      </c>
      <c r="CY538">
        <v>0</v>
      </c>
      <c r="CZ538">
        <v>0</v>
      </c>
      <c r="DA538">
        <v>0</v>
      </c>
      <c r="DB538">
        <v>0</v>
      </c>
      <c r="DC538">
        <v>0</v>
      </c>
      <c r="DD538">
        <v>0</v>
      </c>
      <c r="DE538">
        <v>0</v>
      </c>
      <c r="DF538">
        <v>0</v>
      </c>
      <c r="DG538">
        <v>0</v>
      </c>
      <c r="DH538">
        <v>0</v>
      </c>
      <c r="DI538">
        <v>0</v>
      </c>
      <c r="DJ538">
        <v>0</v>
      </c>
      <c r="DK538">
        <v>0</v>
      </c>
      <c r="DL538">
        <v>0</v>
      </c>
      <c r="DM538">
        <v>0</v>
      </c>
      <c r="DN538">
        <v>0</v>
      </c>
      <c r="DO538">
        <v>0</v>
      </c>
      <c r="DP538">
        <v>0</v>
      </c>
      <c r="DQ538">
        <v>0</v>
      </c>
      <c r="DR538">
        <v>0</v>
      </c>
      <c r="DS538">
        <v>0</v>
      </c>
      <c r="DT538">
        <v>0</v>
      </c>
      <c r="DU538">
        <v>0</v>
      </c>
      <c r="DV538">
        <v>0</v>
      </c>
      <c r="DW538">
        <v>0</v>
      </c>
      <c r="DX538">
        <v>0</v>
      </c>
      <c r="DY538">
        <v>0</v>
      </c>
      <c r="DZ538">
        <v>0</v>
      </c>
      <c r="EA538">
        <v>0</v>
      </c>
      <c r="EB538">
        <v>0</v>
      </c>
      <c r="EC538">
        <v>0</v>
      </c>
      <c r="ED538">
        <v>0</v>
      </c>
      <c r="EE538">
        <v>0</v>
      </c>
      <c r="EF538">
        <v>0</v>
      </c>
      <c r="EG538">
        <v>0</v>
      </c>
      <c r="EH538">
        <v>0</v>
      </c>
      <c r="EI538">
        <v>0</v>
      </c>
      <c r="EJ538">
        <v>0</v>
      </c>
      <c r="EK538">
        <v>0</v>
      </c>
      <c r="EL538">
        <v>0</v>
      </c>
      <c r="EM538">
        <v>0</v>
      </c>
      <c r="EN538">
        <v>0</v>
      </c>
      <c r="EO538">
        <v>0</v>
      </c>
      <c r="EP538">
        <v>0</v>
      </c>
      <c r="EQ538">
        <v>0</v>
      </c>
      <c r="ER538">
        <v>0</v>
      </c>
      <c r="ES538">
        <v>0</v>
      </c>
      <c r="ET538">
        <v>0</v>
      </c>
      <c r="EU538">
        <v>0</v>
      </c>
      <c r="EV538">
        <v>0</v>
      </c>
      <c r="EW538">
        <v>0</v>
      </c>
      <c r="EX538">
        <v>0</v>
      </c>
      <c r="EY538">
        <v>0</v>
      </c>
      <c r="EZ538">
        <v>0</v>
      </c>
      <c r="FA538">
        <v>0</v>
      </c>
      <c r="FB538">
        <v>0</v>
      </c>
      <c r="FC538">
        <v>0</v>
      </c>
      <c r="FD538">
        <v>0</v>
      </c>
      <c r="FE538">
        <v>0</v>
      </c>
      <c r="FF538">
        <v>0</v>
      </c>
      <c r="FG538">
        <v>0</v>
      </c>
      <c r="FH538">
        <v>0</v>
      </c>
      <c r="FI538">
        <v>0</v>
      </c>
      <c r="FJ538">
        <v>0</v>
      </c>
      <c r="FK538">
        <v>0</v>
      </c>
      <c r="FL538">
        <v>0</v>
      </c>
      <c r="FM538">
        <v>0</v>
      </c>
      <c r="FN538">
        <v>0</v>
      </c>
      <c r="FO538">
        <v>0</v>
      </c>
      <c r="FP538">
        <v>0</v>
      </c>
      <c r="FQ538">
        <v>0</v>
      </c>
      <c r="FR538">
        <v>0</v>
      </c>
      <c r="FS538">
        <v>0</v>
      </c>
    </row>
    <row r="539" spans="1:175" x14ac:dyDescent="0.2">
      <c r="A539" t="s">
        <v>198</v>
      </c>
      <c r="B539" t="s">
        <v>204</v>
      </c>
      <c r="C539">
        <v>42242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0</v>
      </c>
      <c r="AE539">
        <v>0</v>
      </c>
      <c r="AF539">
        <v>0</v>
      </c>
      <c r="AG539">
        <v>0</v>
      </c>
      <c r="AH539">
        <v>0</v>
      </c>
      <c r="AI539">
        <v>0</v>
      </c>
      <c r="AJ539">
        <v>0</v>
      </c>
      <c r="AK539">
        <v>0</v>
      </c>
      <c r="AL539">
        <v>0</v>
      </c>
      <c r="AM539">
        <v>0</v>
      </c>
      <c r="AN539">
        <v>0</v>
      </c>
      <c r="AO539">
        <v>0</v>
      </c>
      <c r="AP539">
        <v>0</v>
      </c>
      <c r="AQ539">
        <v>0</v>
      </c>
      <c r="AR539">
        <v>0</v>
      </c>
      <c r="AS539">
        <v>0</v>
      </c>
      <c r="AT539">
        <v>0</v>
      </c>
      <c r="AU539">
        <v>0</v>
      </c>
      <c r="AV539">
        <v>0</v>
      </c>
      <c r="AW539">
        <v>0</v>
      </c>
      <c r="AX539">
        <v>0</v>
      </c>
      <c r="AY539">
        <v>0</v>
      </c>
      <c r="AZ539">
        <v>0</v>
      </c>
      <c r="BA539">
        <v>0</v>
      </c>
      <c r="BB539">
        <v>0</v>
      </c>
      <c r="BC539">
        <v>0</v>
      </c>
      <c r="BD539">
        <v>0</v>
      </c>
      <c r="BE539">
        <v>0</v>
      </c>
      <c r="BF539">
        <v>0</v>
      </c>
      <c r="BG539">
        <v>0</v>
      </c>
      <c r="BH539">
        <v>0</v>
      </c>
      <c r="BI539">
        <v>0</v>
      </c>
      <c r="BJ539">
        <v>0</v>
      </c>
      <c r="BK539">
        <v>0</v>
      </c>
      <c r="BL539">
        <v>0</v>
      </c>
      <c r="BM539">
        <v>0</v>
      </c>
      <c r="BN539">
        <v>0</v>
      </c>
      <c r="BO539">
        <v>0</v>
      </c>
      <c r="BP539">
        <v>0</v>
      </c>
      <c r="BQ539">
        <v>0</v>
      </c>
      <c r="BR539">
        <v>0</v>
      </c>
      <c r="BS539">
        <v>0</v>
      </c>
      <c r="BT539">
        <v>0</v>
      </c>
      <c r="BU539">
        <v>0</v>
      </c>
      <c r="BV539">
        <v>0</v>
      </c>
      <c r="BW539">
        <v>0</v>
      </c>
      <c r="BX539">
        <v>0</v>
      </c>
      <c r="BY539">
        <v>0</v>
      </c>
      <c r="BZ539">
        <v>0</v>
      </c>
      <c r="CA539">
        <v>0</v>
      </c>
      <c r="CB539">
        <v>0</v>
      </c>
      <c r="CC539">
        <v>0</v>
      </c>
      <c r="CD539">
        <v>0</v>
      </c>
      <c r="CE539">
        <v>0</v>
      </c>
      <c r="CF539">
        <v>0</v>
      </c>
      <c r="CG539">
        <v>0</v>
      </c>
      <c r="CH539">
        <v>0</v>
      </c>
      <c r="CI539">
        <v>0</v>
      </c>
      <c r="CJ539">
        <v>0</v>
      </c>
      <c r="CK539">
        <v>0</v>
      </c>
      <c r="CL539">
        <v>0</v>
      </c>
      <c r="CM539">
        <v>0</v>
      </c>
      <c r="CN539">
        <v>0</v>
      </c>
      <c r="CO539">
        <v>0</v>
      </c>
      <c r="CP539">
        <v>0</v>
      </c>
      <c r="CQ539">
        <v>0</v>
      </c>
      <c r="CR539">
        <v>0</v>
      </c>
      <c r="CS539">
        <v>0</v>
      </c>
      <c r="CT539">
        <v>0</v>
      </c>
      <c r="CU539">
        <v>0</v>
      </c>
      <c r="CV539">
        <v>0</v>
      </c>
      <c r="CW539">
        <v>0</v>
      </c>
      <c r="CX539">
        <v>0</v>
      </c>
      <c r="CY539">
        <v>0</v>
      </c>
      <c r="CZ539">
        <v>0</v>
      </c>
      <c r="DA539">
        <v>0</v>
      </c>
      <c r="DB539">
        <v>0</v>
      </c>
      <c r="DC539">
        <v>0</v>
      </c>
      <c r="DD539">
        <v>0</v>
      </c>
      <c r="DE539">
        <v>0</v>
      </c>
      <c r="DF539">
        <v>0</v>
      </c>
      <c r="DG539">
        <v>0</v>
      </c>
      <c r="DH539">
        <v>0</v>
      </c>
      <c r="DI539">
        <v>0</v>
      </c>
      <c r="DJ539">
        <v>0</v>
      </c>
      <c r="DK539">
        <v>0</v>
      </c>
      <c r="DL539">
        <v>0</v>
      </c>
      <c r="DM539">
        <v>0</v>
      </c>
      <c r="DN539">
        <v>0</v>
      </c>
      <c r="DO539">
        <v>0</v>
      </c>
      <c r="DP539">
        <v>0</v>
      </c>
      <c r="DQ539">
        <v>0</v>
      </c>
      <c r="DR539">
        <v>0</v>
      </c>
      <c r="DS539">
        <v>0</v>
      </c>
      <c r="DT539">
        <v>0</v>
      </c>
      <c r="DU539">
        <v>0</v>
      </c>
      <c r="DV539">
        <v>0</v>
      </c>
      <c r="DW539">
        <v>0</v>
      </c>
      <c r="DX539">
        <v>0</v>
      </c>
      <c r="DY539">
        <v>0</v>
      </c>
      <c r="DZ539">
        <v>0</v>
      </c>
      <c r="EA539">
        <v>0</v>
      </c>
      <c r="EB539">
        <v>0</v>
      </c>
      <c r="EC539">
        <v>0</v>
      </c>
      <c r="ED539">
        <v>0</v>
      </c>
      <c r="EE539">
        <v>0</v>
      </c>
      <c r="EF539">
        <v>0</v>
      </c>
      <c r="EG539">
        <v>0</v>
      </c>
      <c r="EH539">
        <v>0</v>
      </c>
      <c r="EI539">
        <v>0</v>
      </c>
      <c r="EJ539">
        <v>0</v>
      </c>
      <c r="EK539">
        <v>0</v>
      </c>
      <c r="EL539">
        <v>0</v>
      </c>
      <c r="EM539">
        <v>0</v>
      </c>
      <c r="EN539">
        <v>0</v>
      </c>
      <c r="EO539">
        <v>0</v>
      </c>
      <c r="EP539">
        <v>0</v>
      </c>
      <c r="EQ539">
        <v>0</v>
      </c>
      <c r="ER539">
        <v>0</v>
      </c>
      <c r="ES539">
        <v>0</v>
      </c>
      <c r="ET539">
        <v>0</v>
      </c>
      <c r="EU539">
        <v>0</v>
      </c>
      <c r="EV539">
        <v>0</v>
      </c>
      <c r="EW539">
        <v>0</v>
      </c>
      <c r="EX539">
        <v>0</v>
      </c>
      <c r="EY539">
        <v>0</v>
      </c>
      <c r="EZ539">
        <v>0</v>
      </c>
      <c r="FA539">
        <v>0</v>
      </c>
      <c r="FB539">
        <v>0</v>
      </c>
      <c r="FC539">
        <v>0</v>
      </c>
      <c r="FD539">
        <v>0</v>
      </c>
      <c r="FE539">
        <v>0</v>
      </c>
      <c r="FF539">
        <v>0</v>
      </c>
      <c r="FG539">
        <v>0</v>
      </c>
      <c r="FH539">
        <v>0</v>
      </c>
      <c r="FI539">
        <v>0</v>
      </c>
      <c r="FJ539">
        <v>0</v>
      </c>
      <c r="FK539">
        <v>0</v>
      </c>
      <c r="FL539">
        <v>0</v>
      </c>
      <c r="FM539">
        <v>0</v>
      </c>
      <c r="FN539">
        <v>0</v>
      </c>
      <c r="FO539">
        <v>0</v>
      </c>
      <c r="FP539">
        <v>0</v>
      </c>
      <c r="FQ539">
        <v>0</v>
      </c>
      <c r="FR539">
        <v>0</v>
      </c>
      <c r="FS539">
        <v>0</v>
      </c>
    </row>
    <row r="540" spans="1:175" x14ac:dyDescent="0.2">
      <c r="A540" t="s">
        <v>198</v>
      </c>
      <c r="B540" t="s">
        <v>204</v>
      </c>
      <c r="C540">
        <v>42243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0</v>
      </c>
      <c r="AI540">
        <v>0</v>
      </c>
      <c r="AJ540">
        <v>0</v>
      </c>
      <c r="AK540">
        <v>0</v>
      </c>
      <c r="AL540">
        <v>0</v>
      </c>
      <c r="AM540">
        <v>0</v>
      </c>
      <c r="AN540">
        <v>0</v>
      </c>
      <c r="AO540">
        <v>0</v>
      </c>
      <c r="AP540">
        <v>0</v>
      </c>
      <c r="AQ540">
        <v>0</v>
      </c>
      <c r="AR540">
        <v>0</v>
      </c>
      <c r="AS540">
        <v>0</v>
      </c>
      <c r="AT540">
        <v>0</v>
      </c>
      <c r="AU540">
        <v>0</v>
      </c>
      <c r="AV540">
        <v>0</v>
      </c>
      <c r="AW540">
        <v>0</v>
      </c>
      <c r="AX540">
        <v>0</v>
      </c>
      <c r="AY540">
        <v>0</v>
      </c>
      <c r="AZ540">
        <v>0</v>
      </c>
      <c r="BA540">
        <v>0</v>
      </c>
      <c r="BB540">
        <v>0</v>
      </c>
      <c r="BC540">
        <v>0</v>
      </c>
      <c r="BD540">
        <v>0</v>
      </c>
      <c r="BE540">
        <v>0</v>
      </c>
      <c r="BF540">
        <v>0</v>
      </c>
      <c r="BG540">
        <v>0</v>
      </c>
      <c r="BH540">
        <v>0</v>
      </c>
      <c r="BI540">
        <v>0</v>
      </c>
      <c r="BJ540">
        <v>0</v>
      </c>
      <c r="BK540">
        <v>0</v>
      </c>
      <c r="BL540">
        <v>0</v>
      </c>
      <c r="BM540">
        <v>0</v>
      </c>
      <c r="BN540">
        <v>0</v>
      </c>
      <c r="BO540">
        <v>0</v>
      </c>
      <c r="BP540">
        <v>0</v>
      </c>
      <c r="BQ540">
        <v>0</v>
      </c>
      <c r="BR540">
        <v>0</v>
      </c>
      <c r="BS540">
        <v>0</v>
      </c>
      <c r="BT540">
        <v>0</v>
      </c>
      <c r="BU540">
        <v>0</v>
      </c>
      <c r="BV540">
        <v>0</v>
      </c>
      <c r="BW540">
        <v>0</v>
      </c>
      <c r="BX540">
        <v>0</v>
      </c>
      <c r="BY540">
        <v>0</v>
      </c>
      <c r="BZ540">
        <v>0</v>
      </c>
      <c r="CA540">
        <v>0</v>
      </c>
      <c r="CB540">
        <v>0</v>
      </c>
      <c r="CC540">
        <v>0</v>
      </c>
      <c r="CD540">
        <v>0</v>
      </c>
      <c r="CE540">
        <v>0</v>
      </c>
      <c r="CF540">
        <v>0</v>
      </c>
      <c r="CG540">
        <v>0</v>
      </c>
      <c r="CH540">
        <v>0</v>
      </c>
      <c r="CI540">
        <v>0</v>
      </c>
      <c r="CJ540">
        <v>0</v>
      </c>
      <c r="CK540">
        <v>0</v>
      </c>
      <c r="CL540">
        <v>0</v>
      </c>
      <c r="CM540">
        <v>0</v>
      </c>
      <c r="CN540">
        <v>0</v>
      </c>
      <c r="CO540">
        <v>0</v>
      </c>
      <c r="CP540">
        <v>0</v>
      </c>
      <c r="CQ540">
        <v>0</v>
      </c>
      <c r="CR540">
        <v>0</v>
      </c>
      <c r="CS540">
        <v>0</v>
      </c>
      <c r="CT540">
        <v>0</v>
      </c>
      <c r="CU540">
        <v>0</v>
      </c>
      <c r="CV540">
        <v>0</v>
      </c>
      <c r="CW540">
        <v>0</v>
      </c>
      <c r="CX540">
        <v>0</v>
      </c>
      <c r="CY540">
        <v>0</v>
      </c>
      <c r="CZ540">
        <v>0</v>
      </c>
      <c r="DA540">
        <v>0</v>
      </c>
      <c r="DB540">
        <v>0</v>
      </c>
      <c r="DC540">
        <v>0</v>
      </c>
      <c r="DD540">
        <v>0</v>
      </c>
      <c r="DE540">
        <v>0</v>
      </c>
      <c r="DF540">
        <v>0</v>
      </c>
      <c r="DG540">
        <v>0</v>
      </c>
      <c r="DH540">
        <v>0</v>
      </c>
      <c r="DI540">
        <v>0</v>
      </c>
      <c r="DJ540">
        <v>0</v>
      </c>
      <c r="DK540">
        <v>0</v>
      </c>
      <c r="DL540">
        <v>0</v>
      </c>
      <c r="DM540">
        <v>0</v>
      </c>
      <c r="DN540">
        <v>0</v>
      </c>
      <c r="DO540">
        <v>0</v>
      </c>
      <c r="DP540">
        <v>0</v>
      </c>
      <c r="DQ540">
        <v>0</v>
      </c>
      <c r="DR540">
        <v>0</v>
      </c>
      <c r="DS540">
        <v>0</v>
      </c>
      <c r="DT540">
        <v>0</v>
      </c>
      <c r="DU540">
        <v>0</v>
      </c>
      <c r="DV540">
        <v>0</v>
      </c>
      <c r="DW540">
        <v>0</v>
      </c>
      <c r="DX540">
        <v>0</v>
      </c>
      <c r="DY540">
        <v>0</v>
      </c>
      <c r="DZ540">
        <v>0</v>
      </c>
      <c r="EA540">
        <v>0</v>
      </c>
      <c r="EB540">
        <v>0</v>
      </c>
      <c r="EC540">
        <v>0</v>
      </c>
      <c r="ED540">
        <v>0</v>
      </c>
      <c r="EE540">
        <v>0</v>
      </c>
      <c r="EF540">
        <v>0</v>
      </c>
      <c r="EG540">
        <v>0</v>
      </c>
      <c r="EH540">
        <v>0</v>
      </c>
      <c r="EI540">
        <v>0</v>
      </c>
      <c r="EJ540">
        <v>0</v>
      </c>
      <c r="EK540">
        <v>0</v>
      </c>
      <c r="EL540">
        <v>0</v>
      </c>
      <c r="EM540">
        <v>0</v>
      </c>
      <c r="EN540">
        <v>0</v>
      </c>
      <c r="EO540">
        <v>0</v>
      </c>
      <c r="EP540">
        <v>0</v>
      </c>
      <c r="EQ540">
        <v>0</v>
      </c>
      <c r="ER540">
        <v>0</v>
      </c>
      <c r="ES540">
        <v>0</v>
      </c>
      <c r="ET540">
        <v>0</v>
      </c>
      <c r="EU540">
        <v>0</v>
      </c>
      <c r="EV540">
        <v>0</v>
      </c>
      <c r="EW540">
        <v>0</v>
      </c>
      <c r="EX540">
        <v>0</v>
      </c>
      <c r="EY540">
        <v>0</v>
      </c>
      <c r="EZ540">
        <v>0</v>
      </c>
      <c r="FA540">
        <v>0</v>
      </c>
      <c r="FB540">
        <v>0</v>
      </c>
      <c r="FC540">
        <v>0</v>
      </c>
      <c r="FD540">
        <v>0</v>
      </c>
      <c r="FE540">
        <v>0</v>
      </c>
      <c r="FF540">
        <v>0</v>
      </c>
      <c r="FG540">
        <v>0</v>
      </c>
      <c r="FH540">
        <v>0</v>
      </c>
      <c r="FI540">
        <v>0</v>
      </c>
      <c r="FJ540">
        <v>0</v>
      </c>
      <c r="FK540">
        <v>0</v>
      </c>
      <c r="FL540">
        <v>0</v>
      </c>
      <c r="FM540">
        <v>0</v>
      </c>
      <c r="FN540">
        <v>0</v>
      </c>
      <c r="FO540">
        <v>0</v>
      </c>
      <c r="FP540">
        <v>0</v>
      </c>
      <c r="FQ540">
        <v>0</v>
      </c>
      <c r="FR540">
        <v>0</v>
      </c>
      <c r="FS540">
        <v>0</v>
      </c>
    </row>
    <row r="541" spans="1:175" x14ac:dyDescent="0.2">
      <c r="A541" t="s">
        <v>198</v>
      </c>
      <c r="B541" t="s">
        <v>204</v>
      </c>
      <c r="C541">
        <v>42244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0</v>
      </c>
      <c r="AE541">
        <v>0</v>
      </c>
      <c r="AF541">
        <v>0</v>
      </c>
      <c r="AG541">
        <v>0</v>
      </c>
      <c r="AH541">
        <v>0</v>
      </c>
      <c r="AI541">
        <v>0</v>
      </c>
      <c r="AJ541">
        <v>0</v>
      </c>
      <c r="AK541">
        <v>0</v>
      </c>
      <c r="AL541">
        <v>0</v>
      </c>
      <c r="AM541">
        <v>0</v>
      </c>
      <c r="AN541">
        <v>0</v>
      </c>
      <c r="AO541">
        <v>0</v>
      </c>
      <c r="AP541">
        <v>0</v>
      </c>
      <c r="AQ541">
        <v>0</v>
      </c>
      <c r="AR541">
        <v>0</v>
      </c>
      <c r="AS541">
        <v>0</v>
      </c>
      <c r="AT541">
        <v>0</v>
      </c>
      <c r="AU541">
        <v>0</v>
      </c>
      <c r="AV541">
        <v>0</v>
      </c>
      <c r="AW541">
        <v>0</v>
      </c>
      <c r="AX541">
        <v>0</v>
      </c>
      <c r="AY541">
        <v>0</v>
      </c>
      <c r="AZ541">
        <v>0</v>
      </c>
      <c r="BA541">
        <v>0</v>
      </c>
      <c r="BB541">
        <v>0</v>
      </c>
      <c r="BC541">
        <v>0</v>
      </c>
      <c r="BD541">
        <v>0</v>
      </c>
      <c r="BE541">
        <v>0</v>
      </c>
      <c r="BF541">
        <v>0</v>
      </c>
      <c r="BG541">
        <v>0</v>
      </c>
      <c r="BH541">
        <v>0</v>
      </c>
      <c r="BI541">
        <v>0</v>
      </c>
      <c r="BJ541">
        <v>0</v>
      </c>
      <c r="BK541">
        <v>0</v>
      </c>
      <c r="BL541">
        <v>0</v>
      </c>
      <c r="BM541">
        <v>0</v>
      </c>
      <c r="BN541">
        <v>0</v>
      </c>
      <c r="BO541">
        <v>0</v>
      </c>
      <c r="BP541">
        <v>0</v>
      </c>
      <c r="BQ541">
        <v>0</v>
      </c>
      <c r="BR541">
        <v>0</v>
      </c>
      <c r="BS541">
        <v>0</v>
      </c>
      <c r="BT541">
        <v>0</v>
      </c>
      <c r="BU541">
        <v>0</v>
      </c>
      <c r="BV541">
        <v>0</v>
      </c>
      <c r="BW541">
        <v>0</v>
      </c>
      <c r="BX541">
        <v>0</v>
      </c>
      <c r="BY541">
        <v>0</v>
      </c>
      <c r="BZ541">
        <v>0</v>
      </c>
      <c r="CA541">
        <v>0</v>
      </c>
      <c r="CB541">
        <v>0</v>
      </c>
      <c r="CC541">
        <v>0</v>
      </c>
      <c r="CD541">
        <v>0</v>
      </c>
      <c r="CE541">
        <v>0</v>
      </c>
      <c r="CF541">
        <v>0</v>
      </c>
      <c r="CG541">
        <v>0</v>
      </c>
      <c r="CH541">
        <v>0</v>
      </c>
      <c r="CI541">
        <v>0</v>
      </c>
      <c r="CJ541">
        <v>0</v>
      </c>
      <c r="CK541">
        <v>0</v>
      </c>
      <c r="CL541">
        <v>0</v>
      </c>
      <c r="CM541">
        <v>0</v>
      </c>
      <c r="CN541">
        <v>0</v>
      </c>
      <c r="CO541">
        <v>0</v>
      </c>
      <c r="CP541">
        <v>0</v>
      </c>
      <c r="CQ541">
        <v>0</v>
      </c>
      <c r="CR541">
        <v>0</v>
      </c>
      <c r="CS541">
        <v>0</v>
      </c>
      <c r="CT541">
        <v>0</v>
      </c>
      <c r="CU541">
        <v>0</v>
      </c>
      <c r="CV541">
        <v>0</v>
      </c>
      <c r="CW541">
        <v>0</v>
      </c>
      <c r="CX541">
        <v>0</v>
      </c>
      <c r="CY541">
        <v>0</v>
      </c>
      <c r="CZ541">
        <v>0</v>
      </c>
      <c r="DA541">
        <v>0</v>
      </c>
      <c r="DB541">
        <v>0</v>
      </c>
      <c r="DC541">
        <v>0</v>
      </c>
      <c r="DD541">
        <v>0</v>
      </c>
      <c r="DE541">
        <v>0</v>
      </c>
      <c r="DF541">
        <v>0</v>
      </c>
      <c r="DG541">
        <v>0</v>
      </c>
      <c r="DH541">
        <v>0</v>
      </c>
      <c r="DI541">
        <v>0</v>
      </c>
      <c r="DJ541">
        <v>0</v>
      </c>
      <c r="DK541">
        <v>0</v>
      </c>
      <c r="DL541">
        <v>0</v>
      </c>
      <c r="DM541">
        <v>0</v>
      </c>
      <c r="DN541">
        <v>0</v>
      </c>
      <c r="DO541">
        <v>0</v>
      </c>
      <c r="DP541">
        <v>0</v>
      </c>
      <c r="DQ541">
        <v>0</v>
      </c>
      <c r="DR541">
        <v>0</v>
      </c>
      <c r="DS541">
        <v>0</v>
      </c>
      <c r="DT541">
        <v>0</v>
      </c>
      <c r="DU541">
        <v>0</v>
      </c>
      <c r="DV541">
        <v>0</v>
      </c>
      <c r="DW541">
        <v>0</v>
      </c>
      <c r="DX541">
        <v>0</v>
      </c>
      <c r="DY541">
        <v>0</v>
      </c>
      <c r="DZ541">
        <v>0</v>
      </c>
      <c r="EA541">
        <v>0</v>
      </c>
      <c r="EB541">
        <v>0</v>
      </c>
      <c r="EC541">
        <v>0</v>
      </c>
      <c r="ED541">
        <v>0</v>
      </c>
      <c r="EE541">
        <v>0</v>
      </c>
      <c r="EF541">
        <v>0</v>
      </c>
      <c r="EG541">
        <v>0</v>
      </c>
      <c r="EH541">
        <v>0</v>
      </c>
      <c r="EI541">
        <v>0</v>
      </c>
      <c r="EJ541">
        <v>0</v>
      </c>
      <c r="EK541">
        <v>0</v>
      </c>
      <c r="EL541">
        <v>0</v>
      </c>
      <c r="EM541">
        <v>0</v>
      </c>
      <c r="EN541">
        <v>0</v>
      </c>
      <c r="EO541">
        <v>0</v>
      </c>
      <c r="EP541">
        <v>0</v>
      </c>
      <c r="EQ541">
        <v>0</v>
      </c>
      <c r="ER541">
        <v>0</v>
      </c>
      <c r="ES541">
        <v>0</v>
      </c>
      <c r="ET541">
        <v>0</v>
      </c>
      <c r="EU541">
        <v>0</v>
      </c>
      <c r="EV541">
        <v>0</v>
      </c>
      <c r="EW541">
        <v>0</v>
      </c>
      <c r="EX541">
        <v>0</v>
      </c>
      <c r="EY541">
        <v>0</v>
      </c>
      <c r="EZ541">
        <v>0</v>
      </c>
      <c r="FA541">
        <v>0</v>
      </c>
      <c r="FB541">
        <v>0</v>
      </c>
      <c r="FC541">
        <v>0</v>
      </c>
      <c r="FD541">
        <v>0</v>
      </c>
      <c r="FE541">
        <v>0</v>
      </c>
      <c r="FF541">
        <v>0</v>
      </c>
      <c r="FG541">
        <v>0</v>
      </c>
      <c r="FH541">
        <v>0</v>
      </c>
      <c r="FI541">
        <v>0</v>
      </c>
      <c r="FJ541">
        <v>0</v>
      </c>
      <c r="FK541">
        <v>0</v>
      </c>
      <c r="FL541">
        <v>0</v>
      </c>
      <c r="FM541">
        <v>0</v>
      </c>
      <c r="FN541">
        <v>0</v>
      </c>
      <c r="FO541">
        <v>0</v>
      </c>
      <c r="FP541">
        <v>0</v>
      </c>
      <c r="FQ541">
        <v>0</v>
      </c>
      <c r="FR541">
        <v>0</v>
      </c>
      <c r="FS541">
        <v>0</v>
      </c>
    </row>
    <row r="542" spans="1:175" x14ac:dyDescent="0.2">
      <c r="A542" t="s">
        <v>198</v>
      </c>
      <c r="B542" t="s">
        <v>204</v>
      </c>
      <c r="C542">
        <v>42256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0</v>
      </c>
      <c r="AI542">
        <v>0</v>
      </c>
      <c r="AJ542">
        <v>0</v>
      </c>
      <c r="AK542">
        <v>0</v>
      </c>
      <c r="AL542">
        <v>0</v>
      </c>
      <c r="AM542">
        <v>0</v>
      </c>
      <c r="AN542">
        <v>0</v>
      </c>
      <c r="AO542">
        <v>0</v>
      </c>
      <c r="AP542">
        <v>0</v>
      </c>
      <c r="AQ542">
        <v>0</v>
      </c>
      <c r="AR542">
        <v>0</v>
      </c>
      <c r="AS542">
        <v>0</v>
      </c>
      <c r="AT542">
        <v>0</v>
      </c>
      <c r="AU542">
        <v>0</v>
      </c>
      <c r="AV542">
        <v>0</v>
      </c>
      <c r="AW542">
        <v>0</v>
      </c>
      <c r="AX542">
        <v>0</v>
      </c>
      <c r="AY542">
        <v>0</v>
      </c>
      <c r="AZ542">
        <v>0</v>
      </c>
      <c r="BA542">
        <v>0</v>
      </c>
      <c r="BB542">
        <v>0</v>
      </c>
      <c r="BC542">
        <v>0</v>
      </c>
      <c r="BD542">
        <v>0</v>
      </c>
      <c r="BE542">
        <v>0</v>
      </c>
      <c r="BF542">
        <v>0</v>
      </c>
      <c r="BG542">
        <v>0</v>
      </c>
      <c r="BH542">
        <v>0</v>
      </c>
      <c r="BI542">
        <v>0</v>
      </c>
      <c r="BJ542">
        <v>0</v>
      </c>
      <c r="BK542">
        <v>0</v>
      </c>
      <c r="BL542">
        <v>0</v>
      </c>
      <c r="BM542">
        <v>0</v>
      </c>
      <c r="BN542">
        <v>0</v>
      </c>
      <c r="BO542">
        <v>0</v>
      </c>
      <c r="BP542">
        <v>0</v>
      </c>
      <c r="BQ542">
        <v>0</v>
      </c>
      <c r="BR542">
        <v>0</v>
      </c>
      <c r="BS542">
        <v>0</v>
      </c>
      <c r="BT542">
        <v>0</v>
      </c>
      <c r="BU542">
        <v>0</v>
      </c>
      <c r="BV542">
        <v>0</v>
      </c>
      <c r="BW542">
        <v>0</v>
      </c>
      <c r="BX542">
        <v>0</v>
      </c>
      <c r="BY542">
        <v>0</v>
      </c>
      <c r="BZ542">
        <v>0</v>
      </c>
      <c r="CA542">
        <v>0</v>
      </c>
      <c r="CB542">
        <v>0</v>
      </c>
      <c r="CC542">
        <v>0</v>
      </c>
      <c r="CD542">
        <v>0</v>
      </c>
      <c r="CE542">
        <v>0</v>
      </c>
      <c r="CF542">
        <v>0</v>
      </c>
      <c r="CG542">
        <v>0</v>
      </c>
      <c r="CH542">
        <v>0</v>
      </c>
      <c r="CI542">
        <v>0</v>
      </c>
      <c r="CJ542">
        <v>0</v>
      </c>
      <c r="CK542">
        <v>0</v>
      </c>
      <c r="CL542">
        <v>0</v>
      </c>
      <c r="CM542">
        <v>0</v>
      </c>
      <c r="CN542">
        <v>0</v>
      </c>
      <c r="CO542">
        <v>0</v>
      </c>
      <c r="CP542">
        <v>0</v>
      </c>
      <c r="CQ542">
        <v>0</v>
      </c>
      <c r="CR542">
        <v>0</v>
      </c>
      <c r="CS542">
        <v>0</v>
      </c>
      <c r="CT542">
        <v>0</v>
      </c>
      <c r="CU542">
        <v>0</v>
      </c>
      <c r="CV542">
        <v>0</v>
      </c>
      <c r="CW542">
        <v>0</v>
      </c>
      <c r="CX542">
        <v>0</v>
      </c>
      <c r="CY542">
        <v>0</v>
      </c>
      <c r="CZ542">
        <v>0</v>
      </c>
      <c r="DA542">
        <v>0</v>
      </c>
      <c r="DB542">
        <v>0</v>
      </c>
      <c r="DC542">
        <v>0</v>
      </c>
      <c r="DD542">
        <v>0</v>
      </c>
      <c r="DE542">
        <v>0</v>
      </c>
      <c r="DF542">
        <v>0</v>
      </c>
      <c r="DG542">
        <v>0</v>
      </c>
      <c r="DH542">
        <v>0</v>
      </c>
      <c r="DI542">
        <v>0</v>
      </c>
      <c r="DJ542">
        <v>0</v>
      </c>
      <c r="DK542">
        <v>0</v>
      </c>
      <c r="DL542">
        <v>0</v>
      </c>
      <c r="DM542">
        <v>0</v>
      </c>
      <c r="DN542">
        <v>0</v>
      </c>
      <c r="DO542">
        <v>0</v>
      </c>
      <c r="DP542">
        <v>0</v>
      </c>
      <c r="DQ542">
        <v>0</v>
      </c>
      <c r="DR542">
        <v>0</v>
      </c>
      <c r="DS542">
        <v>0</v>
      </c>
      <c r="DT542">
        <v>0</v>
      </c>
      <c r="DU542">
        <v>0</v>
      </c>
      <c r="DV542">
        <v>0</v>
      </c>
      <c r="DW542">
        <v>0</v>
      </c>
      <c r="DX542">
        <v>0</v>
      </c>
      <c r="DY542">
        <v>0</v>
      </c>
      <c r="DZ542">
        <v>0</v>
      </c>
      <c r="EA542">
        <v>0</v>
      </c>
      <c r="EB542">
        <v>0</v>
      </c>
      <c r="EC542">
        <v>0</v>
      </c>
      <c r="ED542">
        <v>0</v>
      </c>
      <c r="EE542">
        <v>0</v>
      </c>
      <c r="EF542">
        <v>0</v>
      </c>
      <c r="EG542">
        <v>0</v>
      </c>
      <c r="EH542">
        <v>0</v>
      </c>
      <c r="EI542">
        <v>0</v>
      </c>
      <c r="EJ542">
        <v>0</v>
      </c>
      <c r="EK542">
        <v>0</v>
      </c>
      <c r="EL542">
        <v>0</v>
      </c>
      <c r="EM542">
        <v>0</v>
      </c>
      <c r="EN542">
        <v>0</v>
      </c>
      <c r="EO542">
        <v>0</v>
      </c>
      <c r="EP542">
        <v>0</v>
      </c>
      <c r="EQ542">
        <v>0</v>
      </c>
      <c r="ER542">
        <v>0</v>
      </c>
      <c r="ES542">
        <v>0</v>
      </c>
      <c r="ET542">
        <v>0</v>
      </c>
      <c r="EU542">
        <v>0</v>
      </c>
      <c r="EV542">
        <v>0</v>
      </c>
      <c r="EW542">
        <v>0</v>
      </c>
      <c r="EX542">
        <v>0</v>
      </c>
      <c r="EY542">
        <v>0</v>
      </c>
      <c r="EZ542">
        <v>0</v>
      </c>
      <c r="FA542">
        <v>0</v>
      </c>
      <c r="FB542">
        <v>0</v>
      </c>
      <c r="FC542">
        <v>0</v>
      </c>
      <c r="FD542">
        <v>0</v>
      </c>
      <c r="FE542">
        <v>0</v>
      </c>
      <c r="FF542">
        <v>0</v>
      </c>
      <c r="FG542">
        <v>0</v>
      </c>
      <c r="FH542">
        <v>0</v>
      </c>
      <c r="FI542">
        <v>0</v>
      </c>
      <c r="FJ542">
        <v>0</v>
      </c>
      <c r="FK542">
        <v>0</v>
      </c>
      <c r="FL542">
        <v>0</v>
      </c>
      <c r="FM542">
        <v>0</v>
      </c>
      <c r="FN542">
        <v>0</v>
      </c>
      <c r="FO542">
        <v>0</v>
      </c>
      <c r="FP542">
        <v>0</v>
      </c>
      <c r="FQ542">
        <v>0</v>
      </c>
      <c r="FR542">
        <v>0</v>
      </c>
      <c r="FS542">
        <v>0</v>
      </c>
    </row>
    <row r="543" spans="1:175" x14ac:dyDescent="0.2">
      <c r="A543" t="s">
        <v>198</v>
      </c>
      <c r="B543" t="s">
        <v>204</v>
      </c>
      <c r="C543">
        <v>42257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0</v>
      </c>
      <c r="AI543">
        <v>0</v>
      </c>
      <c r="AJ543">
        <v>0</v>
      </c>
      <c r="AK543">
        <v>0</v>
      </c>
      <c r="AL543">
        <v>0</v>
      </c>
      <c r="AM543">
        <v>0</v>
      </c>
      <c r="AN543">
        <v>0</v>
      </c>
      <c r="AO543">
        <v>0</v>
      </c>
      <c r="AP543">
        <v>0</v>
      </c>
      <c r="AQ543">
        <v>0</v>
      </c>
      <c r="AR543">
        <v>0</v>
      </c>
      <c r="AS543">
        <v>0</v>
      </c>
      <c r="AT543">
        <v>0</v>
      </c>
      <c r="AU543">
        <v>0</v>
      </c>
      <c r="AV543">
        <v>0</v>
      </c>
      <c r="AW543">
        <v>0</v>
      </c>
      <c r="AX543">
        <v>0</v>
      </c>
      <c r="AY543">
        <v>0</v>
      </c>
      <c r="AZ543">
        <v>0</v>
      </c>
      <c r="BA543">
        <v>0</v>
      </c>
      <c r="BB543">
        <v>0</v>
      </c>
      <c r="BC543">
        <v>0</v>
      </c>
      <c r="BD543">
        <v>0</v>
      </c>
      <c r="BE543">
        <v>0</v>
      </c>
      <c r="BF543">
        <v>0</v>
      </c>
      <c r="BG543">
        <v>0</v>
      </c>
      <c r="BH543">
        <v>0</v>
      </c>
      <c r="BI543">
        <v>0</v>
      </c>
      <c r="BJ543">
        <v>0</v>
      </c>
      <c r="BK543">
        <v>0</v>
      </c>
      <c r="BL543">
        <v>0</v>
      </c>
      <c r="BM543">
        <v>0</v>
      </c>
      <c r="BN543">
        <v>0</v>
      </c>
      <c r="BO543">
        <v>0</v>
      </c>
      <c r="BP543">
        <v>0</v>
      </c>
      <c r="BQ543">
        <v>0</v>
      </c>
      <c r="BR543">
        <v>0</v>
      </c>
      <c r="BS543">
        <v>0</v>
      </c>
      <c r="BT543">
        <v>0</v>
      </c>
      <c r="BU543">
        <v>0</v>
      </c>
      <c r="BV543">
        <v>0</v>
      </c>
      <c r="BW543">
        <v>0</v>
      </c>
      <c r="BX543">
        <v>0</v>
      </c>
      <c r="BY543">
        <v>0</v>
      </c>
      <c r="BZ543">
        <v>0</v>
      </c>
      <c r="CA543">
        <v>0</v>
      </c>
      <c r="CB543">
        <v>0</v>
      </c>
      <c r="CC543">
        <v>0</v>
      </c>
      <c r="CD543">
        <v>0</v>
      </c>
      <c r="CE543">
        <v>0</v>
      </c>
      <c r="CF543">
        <v>0</v>
      </c>
      <c r="CG543">
        <v>0</v>
      </c>
      <c r="CH543">
        <v>0</v>
      </c>
      <c r="CI543">
        <v>0</v>
      </c>
      <c r="CJ543">
        <v>0</v>
      </c>
      <c r="CK543">
        <v>0</v>
      </c>
      <c r="CL543">
        <v>0</v>
      </c>
      <c r="CM543">
        <v>0</v>
      </c>
      <c r="CN543">
        <v>0</v>
      </c>
      <c r="CO543">
        <v>0</v>
      </c>
      <c r="CP543">
        <v>0</v>
      </c>
      <c r="CQ543">
        <v>0</v>
      </c>
      <c r="CR543">
        <v>0</v>
      </c>
      <c r="CS543">
        <v>0</v>
      </c>
      <c r="CT543">
        <v>0</v>
      </c>
      <c r="CU543">
        <v>0</v>
      </c>
      <c r="CV543">
        <v>0</v>
      </c>
      <c r="CW543">
        <v>0</v>
      </c>
      <c r="CX543">
        <v>0</v>
      </c>
      <c r="CY543">
        <v>0</v>
      </c>
      <c r="CZ543">
        <v>0</v>
      </c>
      <c r="DA543">
        <v>0</v>
      </c>
      <c r="DB543">
        <v>0</v>
      </c>
      <c r="DC543">
        <v>0</v>
      </c>
      <c r="DD543">
        <v>0</v>
      </c>
      <c r="DE543">
        <v>0</v>
      </c>
      <c r="DF543">
        <v>0</v>
      </c>
      <c r="DG543">
        <v>0</v>
      </c>
      <c r="DH543">
        <v>0</v>
      </c>
      <c r="DI543">
        <v>0</v>
      </c>
      <c r="DJ543">
        <v>0</v>
      </c>
      <c r="DK543">
        <v>0</v>
      </c>
      <c r="DL543">
        <v>0</v>
      </c>
      <c r="DM543">
        <v>0</v>
      </c>
      <c r="DN543">
        <v>0</v>
      </c>
      <c r="DO543">
        <v>0</v>
      </c>
      <c r="DP543">
        <v>0</v>
      </c>
      <c r="DQ543">
        <v>0</v>
      </c>
      <c r="DR543">
        <v>0</v>
      </c>
      <c r="DS543">
        <v>0</v>
      </c>
      <c r="DT543">
        <v>0</v>
      </c>
      <c r="DU543">
        <v>0</v>
      </c>
      <c r="DV543">
        <v>0</v>
      </c>
      <c r="DW543">
        <v>0</v>
      </c>
      <c r="DX543">
        <v>0</v>
      </c>
      <c r="DY543">
        <v>0</v>
      </c>
      <c r="DZ543">
        <v>0</v>
      </c>
      <c r="EA543">
        <v>0</v>
      </c>
      <c r="EB543">
        <v>0</v>
      </c>
      <c r="EC543">
        <v>0</v>
      </c>
      <c r="ED543">
        <v>0</v>
      </c>
      <c r="EE543">
        <v>0</v>
      </c>
      <c r="EF543">
        <v>0</v>
      </c>
      <c r="EG543">
        <v>0</v>
      </c>
      <c r="EH543">
        <v>0</v>
      </c>
      <c r="EI543">
        <v>0</v>
      </c>
      <c r="EJ543">
        <v>0</v>
      </c>
      <c r="EK543">
        <v>0</v>
      </c>
      <c r="EL543">
        <v>0</v>
      </c>
      <c r="EM543">
        <v>0</v>
      </c>
      <c r="EN543">
        <v>0</v>
      </c>
      <c r="EO543">
        <v>0</v>
      </c>
      <c r="EP543">
        <v>0</v>
      </c>
      <c r="EQ543">
        <v>0</v>
      </c>
      <c r="ER543">
        <v>0</v>
      </c>
      <c r="ES543">
        <v>0</v>
      </c>
      <c r="ET543">
        <v>0</v>
      </c>
      <c r="EU543">
        <v>0</v>
      </c>
      <c r="EV543">
        <v>0</v>
      </c>
      <c r="EW543">
        <v>0</v>
      </c>
      <c r="EX543">
        <v>0</v>
      </c>
      <c r="EY543">
        <v>0</v>
      </c>
      <c r="EZ543">
        <v>0</v>
      </c>
      <c r="FA543">
        <v>0</v>
      </c>
      <c r="FB543">
        <v>0</v>
      </c>
      <c r="FC543">
        <v>0</v>
      </c>
      <c r="FD543">
        <v>0</v>
      </c>
      <c r="FE543">
        <v>0</v>
      </c>
      <c r="FF543">
        <v>0</v>
      </c>
      <c r="FG543">
        <v>0</v>
      </c>
      <c r="FH543">
        <v>0</v>
      </c>
      <c r="FI543">
        <v>0</v>
      </c>
      <c r="FJ543">
        <v>0</v>
      </c>
      <c r="FK543">
        <v>0</v>
      </c>
      <c r="FL543">
        <v>0</v>
      </c>
      <c r="FM543">
        <v>0</v>
      </c>
      <c r="FN543">
        <v>0</v>
      </c>
      <c r="FO543">
        <v>0</v>
      </c>
      <c r="FP543">
        <v>0</v>
      </c>
      <c r="FQ543">
        <v>0</v>
      </c>
      <c r="FR543">
        <v>0</v>
      </c>
      <c r="FS543">
        <v>0</v>
      </c>
    </row>
    <row r="544" spans="1:175" x14ac:dyDescent="0.2">
      <c r="A544" t="s">
        <v>198</v>
      </c>
      <c r="B544" t="s">
        <v>204</v>
      </c>
      <c r="C544">
        <v>42258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0</v>
      </c>
      <c r="AI544">
        <v>0</v>
      </c>
      <c r="AJ544">
        <v>0</v>
      </c>
      <c r="AK544">
        <v>0</v>
      </c>
      <c r="AL544">
        <v>0</v>
      </c>
      <c r="AM544">
        <v>0</v>
      </c>
      <c r="AN544">
        <v>0</v>
      </c>
      <c r="AO544">
        <v>0</v>
      </c>
      <c r="AP544">
        <v>0</v>
      </c>
      <c r="AQ544">
        <v>0</v>
      </c>
      <c r="AR544">
        <v>0</v>
      </c>
      <c r="AS544">
        <v>0</v>
      </c>
      <c r="AT544">
        <v>0</v>
      </c>
      <c r="AU544">
        <v>0</v>
      </c>
      <c r="AV544">
        <v>0</v>
      </c>
      <c r="AW544">
        <v>0</v>
      </c>
      <c r="AX544">
        <v>0</v>
      </c>
      <c r="AY544">
        <v>0</v>
      </c>
      <c r="AZ544">
        <v>0</v>
      </c>
      <c r="BA544">
        <v>0</v>
      </c>
      <c r="BB544">
        <v>0</v>
      </c>
      <c r="BC544">
        <v>0</v>
      </c>
      <c r="BD544">
        <v>0</v>
      </c>
      <c r="BE544">
        <v>0</v>
      </c>
      <c r="BF544">
        <v>0</v>
      </c>
      <c r="BG544">
        <v>0</v>
      </c>
      <c r="BH544">
        <v>0</v>
      </c>
      <c r="BI544">
        <v>0</v>
      </c>
      <c r="BJ544">
        <v>0</v>
      </c>
      <c r="BK544">
        <v>0</v>
      </c>
      <c r="BL544">
        <v>0</v>
      </c>
      <c r="BM544">
        <v>0</v>
      </c>
      <c r="BN544">
        <v>0</v>
      </c>
      <c r="BO544">
        <v>0</v>
      </c>
      <c r="BP544">
        <v>0</v>
      </c>
      <c r="BQ544">
        <v>0</v>
      </c>
      <c r="BR544">
        <v>0</v>
      </c>
      <c r="BS544">
        <v>0</v>
      </c>
      <c r="BT544">
        <v>0</v>
      </c>
      <c r="BU544">
        <v>0</v>
      </c>
      <c r="BV544">
        <v>0</v>
      </c>
      <c r="BW544">
        <v>0</v>
      </c>
      <c r="BX544">
        <v>0</v>
      </c>
      <c r="BY544">
        <v>0</v>
      </c>
      <c r="BZ544">
        <v>0</v>
      </c>
      <c r="CA544">
        <v>0</v>
      </c>
      <c r="CB544">
        <v>0</v>
      </c>
      <c r="CC544">
        <v>0</v>
      </c>
      <c r="CD544">
        <v>0</v>
      </c>
      <c r="CE544">
        <v>0</v>
      </c>
      <c r="CF544">
        <v>0</v>
      </c>
      <c r="CG544">
        <v>0</v>
      </c>
      <c r="CH544">
        <v>0</v>
      </c>
      <c r="CI544">
        <v>0</v>
      </c>
      <c r="CJ544">
        <v>0</v>
      </c>
      <c r="CK544">
        <v>0</v>
      </c>
      <c r="CL544">
        <v>0</v>
      </c>
      <c r="CM544">
        <v>0</v>
      </c>
      <c r="CN544">
        <v>0</v>
      </c>
      <c r="CO544">
        <v>0</v>
      </c>
      <c r="CP544">
        <v>0</v>
      </c>
      <c r="CQ544">
        <v>0</v>
      </c>
      <c r="CR544">
        <v>0</v>
      </c>
      <c r="CS544">
        <v>0</v>
      </c>
      <c r="CT544">
        <v>0</v>
      </c>
      <c r="CU544">
        <v>0</v>
      </c>
      <c r="CV544">
        <v>0</v>
      </c>
      <c r="CW544">
        <v>0</v>
      </c>
      <c r="CX544">
        <v>0</v>
      </c>
      <c r="CY544">
        <v>0</v>
      </c>
      <c r="CZ544">
        <v>0</v>
      </c>
      <c r="DA544">
        <v>0</v>
      </c>
      <c r="DB544">
        <v>0</v>
      </c>
      <c r="DC544">
        <v>0</v>
      </c>
      <c r="DD544">
        <v>0</v>
      </c>
      <c r="DE544">
        <v>0</v>
      </c>
      <c r="DF544">
        <v>0</v>
      </c>
      <c r="DG544">
        <v>0</v>
      </c>
      <c r="DH544">
        <v>0</v>
      </c>
      <c r="DI544">
        <v>0</v>
      </c>
      <c r="DJ544">
        <v>0</v>
      </c>
      <c r="DK544">
        <v>0</v>
      </c>
      <c r="DL544">
        <v>0</v>
      </c>
      <c r="DM544">
        <v>0</v>
      </c>
      <c r="DN544">
        <v>0</v>
      </c>
      <c r="DO544">
        <v>0</v>
      </c>
      <c r="DP544">
        <v>0</v>
      </c>
      <c r="DQ544">
        <v>0</v>
      </c>
      <c r="DR544">
        <v>0</v>
      </c>
      <c r="DS544">
        <v>0</v>
      </c>
      <c r="DT544">
        <v>0</v>
      </c>
      <c r="DU544">
        <v>0</v>
      </c>
      <c r="DV544">
        <v>0</v>
      </c>
      <c r="DW544">
        <v>0</v>
      </c>
      <c r="DX544">
        <v>0</v>
      </c>
      <c r="DY544">
        <v>0</v>
      </c>
      <c r="DZ544">
        <v>0</v>
      </c>
      <c r="EA544">
        <v>0</v>
      </c>
      <c r="EB544">
        <v>0</v>
      </c>
      <c r="EC544">
        <v>0</v>
      </c>
      <c r="ED544">
        <v>0</v>
      </c>
      <c r="EE544">
        <v>0</v>
      </c>
      <c r="EF544">
        <v>0</v>
      </c>
      <c r="EG544">
        <v>0</v>
      </c>
      <c r="EH544">
        <v>0</v>
      </c>
      <c r="EI544">
        <v>0</v>
      </c>
      <c r="EJ544">
        <v>0</v>
      </c>
      <c r="EK544">
        <v>0</v>
      </c>
      <c r="EL544">
        <v>0</v>
      </c>
      <c r="EM544">
        <v>0</v>
      </c>
      <c r="EN544">
        <v>0</v>
      </c>
      <c r="EO544">
        <v>0</v>
      </c>
      <c r="EP544">
        <v>0</v>
      </c>
      <c r="EQ544">
        <v>0</v>
      </c>
      <c r="ER544">
        <v>0</v>
      </c>
      <c r="ES544">
        <v>0</v>
      </c>
      <c r="ET544">
        <v>0</v>
      </c>
      <c r="EU544">
        <v>0</v>
      </c>
      <c r="EV544">
        <v>0</v>
      </c>
      <c r="EW544">
        <v>0</v>
      </c>
      <c r="EX544">
        <v>0</v>
      </c>
      <c r="EY544">
        <v>0</v>
      </c>
      <c r="EZ544">
        <v>0</v>
      </c>
      <c r="FA544">
        <v>0</v>
      </c>
      <c r="FB544">
        <v>0</v>
      </c>
      <c r="FC544">
        <v>0</v>
      </c>
      <c r="FD544">
        <v>0</v>
      </c>
      <c r="FE544">
        <v>0</v>
      </c>
      <c r="FF544">
        <v>0</v>
      </c>
      <c r="FG544">
        <v>0</v>
      </c>
      <c r="FH544">
        <v>0</v>
      </c>
      <c r="FI544">
        <v>0</v>
      </c>
      <c r="FJ544">
        <v>0</v>
      </c>
      <c r="FK544">
        <v>0</v>
      </c>
      <c r="FL544">
        <v>0</v>
      </c>
      <c r="FM544">
        <v>0</v>
      </c>
      <c r="FN544">
        <v>0</v>
      </c>
      <c r="FO544">
        <v>0</v>
      </c>
      <c r="FP544">
        <v>0</v>
      </c>
      <c r="FQ544">
        <v>0</v>
      </c>
      <c r="FR544">
        <v>0</v>
      </c>
      <c r="FS544">
        <v>0</v>
      </c>
    </row>
    <row r="545" spans="1:175" x14ac:dyDescent="0.2">
      <c r="A545" t="s">
        <v>198</v>
      </c>
      <c r="B545" t="s">
        <v>204</v>
      </c>
      <c r="C545" t="s">
        <v>2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0</v>
      </c>
      <c r="AI545">
        <v>0</v>
      </c>
      <c r="AJ545">
        <v>0</v>
      </c>
      <c r="AK545">
        <v>0</v>
      </c>
      <c r="AL545">
        <v>0</v>
      </c>
      <c r="AM545">
        <v>0</v>
      </c>
      <c r="AN545">
        <v>0</v>
      </c>
      <c r="AO545">
        <v>0</v>
      </c>
      <c r="AP545">
        <v>0</v>
      </c>
      <c r="AQ545">
        <v>0</v>
      </c>
      <c r="AR545">
        <v>0</v>
      </c>
      <c r="AS545">
        <v>0</v>
      </c>
      <c r="AT545">
        <v>0</v>
      </c>
      <c r="AU545">
        <v>0</v>
      </c>
      <c r="AV545">
        <v>0</v>
      </c>
      <c r="AW545">
        <v>0</v>
      </c>
      <c r="AX545">
        <v>0</v>
      </c>
      <c r="AY545">
        <v>0</v>
      </c>
      <c r="AZ545">
        <v>0</v>
      </c>
      <c r="BA545">
        <v>0</v>
      </c>
      <c r="BB545">
        <v>0</v>
      </c>
      <c r="BC545">
        <v>0</v>
      </c>
      <c r="BD545">
        <v>0</v>
      </c>
      <c r="BE545">
        <v>0</v>
      </c>
      <c r="BF545">
        <v>0</v>
      </c>
      <c r="BG545">
        <v>0</v>
      </c>
      <c r="BH545">
        <v>0</v>
      </c>
      <c r="BI545">
        <v>0</v>
      </c>
      <c r="BJ545">
        <v>0</v>
      </c>
      <c r="BK545">
        <v>0</v>
      </c>
      <c r="BL545">
        <v>0</v>
      </c>
      <c r="BM545">
        <v>0</v>
      </c>
      <c r="BN545">
        <v>0</v>
      </c>
      <c r="BO545">
        <v>0</v>
      </c>
      <c r="BP545">
        <v>0</v>
      </c>
      <c r="BQ545">
        <v>0</v>
      </c>
      <c r="BR545">
        <v>0</v>
      </c>
      <c r="BS545">
        <v>0</v>
      </c>
      <c r="BT545">
        <v>0</v>
      </c>
      <c r="BU545">
        <v>0</v>
      </c>
      <c r="BV545">
        <v>0</v>
      </c>
      <c r="BW545">
        <v>0</v>
      </c>
      <c r="BX545">
        <v>0</v>
      </c>
      <c r="BY545">
        <v>0</v>
      </c>
      <c r="BZ545">
        <v>0</v>
      </c>
      <c r="CA545">
        <v>0</v>
      </c>
      <c r="CB545">
        <v>0</v>
      </c>
      <c r="CC545">
        <v>0</v>
      </c>
      <c r="CD545">
        <v>0</v>
      </c>
      <c r="CE545">
        <v>0</v>
      </c>
      <c r="CF545">
        <v>0</v>
      </c>
      <c r="CG545">
        <v>0</v>
      </c>
      <c r="CH545">
        <v>0</v>
      </c>
      <c r="CI545">
        <v>0</v>
      </c>
      <c r="CJ545">
        <v>0</v>
      </c>
      <c r="CK545">
        <v>0</v>
      </c>
      <c r="CL545">
        <v>0</v>
      </c>
      <c r="CM545">
        <v>0</v>
      </c>
      <c r="CN545">
        <v>0</v>
      </c>
      <c r="CO545">
        <v>0</v>
      </c>
      <c r="CP545">
        <v>0</v>
      </c>
      <c r="CQ545">
        <v>0</v>
      </c>
      <c r="CR545">
        <v>0</v>
      </c>
      <c r="CS545">
        <v>0</v>
      </c>
      <c r="CT545">
        <v>0</v>
      </c>
      <c r="CU545">
        <v>0</v>
      </c>
      <c r="CV545">
        <v>0</v>
      </c>
      <c r="CW545">
        <v>0</v>
      </c>
      <c r="CX545">
        <v>0</v>
      </c>
      <c r="CY545">
        <v>0</v>
      </c>
      <c r="CZ545">
        <v>0</v>
      </c>
      <c r="DA545">
        <v>0</v>
      </c>
      <c r="DB545">
        <v>0</v>
      </c>
      <c r="DC545">
        <v>0</v>
      </c>
      <c r="DD545">
        <v>0</v>
      </c>
      <c r="DE545">
        <v>0</v>
      </c>
      <c r="DF545">
        <v>0</v>
      </c>
      <c r="DG545">
        <v>0</v>
      </c>
      <c r="DH545">
        <v>0</v>
      </c>
      <c r="DI545">
        <v>0</v>
      </c>
      <c r="DJ545">
        <v>0</v>
      </c>
      <c r="DK545">
        <v>0</v>
      </c>
      <c r="DL545">
        <v>0</v>
      </c>
      <c r="DM545">
        <v>0</v>
      </c>
      <c r="DN545">
        <v>0</v>
      </c>
      <c r="DO545">
        <v>0</v>
      </c>
      <c r="DP545">
        <v>0</v>
      </c>
      <c r="DQ545">
        <v>0</v>
      </c>
      <c r="DR545">
        <v>0</v>
      </c>
      <c r="DS545">
        <v>0</v>
      </c>
      <c r="DT545">
        <v>0</v>
      </c>
      <c r="DU545">
        <v>0</v>
      </c>
      <c r="DV545">
        <v>0</v>
      </c>
      <c r="DW545">
        <v>0</v>
      </c>
      <c r="DX545">
        <v>0</v>
      </c>
      <c r="DY545">
        <v>0</v>
      </c>
      <c r="DZ545">
        <v>0</v>
      </c>
      <c r="EA545">
        <v>0</v>
      </c>
      <c r="EB545">
        <v>0</v>
      </c>
      <c r="EC545">
        <v>0</v>
      </c>
      <c r="ED545">
        <v>0</v>
      </c>
      <c r="EE545">
        <v>0</v>
      </c>
      <c r="EF545">
        <v>0</v>
      </c>
      <c r="EG545">
        <v>0</v>
      </c>
      <c r="EH545">
        <v>0</v>
      </c>
      <c r="EI545">
        <v>0</v>
      </c>
      <c r="EJ545">
        <v>0</v>
      </c>
      <c r="EK545">
        <v>0</v>
      </c>
      <c r="EL545">
        <v>0</v>
      </c>
      <c r="EM545">
        <v>0</v>
      </c>
      <c r="EN545">
        <v>0</v>
      </c>
      <c r="EO545">
        <v>0</v>
      </c>
      <c r="EP545">
        <v>0</v>
      </c>
      <c r="EQ545">
        <v>0</v>
      </c>
      <c r="ER545">
        <v>0</v>
      </c>
      <c r="ES545">
        <v>0</v>
      </c>
      <c r="ET545">
        <v>0</v>
      </c>
      <c r="EU545">
        <v>0</v>
      </c>
      <c r="EV545">
        <v>0</v>
      </c>
      <c r="EW545">
        <v>0</v>
      </c>
      <c r="EX545">
        <v>0</v>
      </c>
      <c r="EY545">
        <v>0</v>
      </c>
      <c r="EZ545">
        <v>0</v>
      </c>
      <c r="FA545">
        <v>0</v>
      </c>
      <c r="FB545">
        <v>0</v>
      </c>
      <c r="FC545">
        <v>0</v>
      </c>
      <c r="FD545">
        <v>0</v>
      </c>
      <c r="FE545">
        <v>0</v>
      </c>
      <c r="FF545">
        <v>0</v>
      </c>
      <c r="FG545">
        <v>0</v>
      </c>
      <c r="FH545">
        <v>0</v>
      </c>
      <c r="FI545">
        <v>0</v>
      </c>
      <c r="FJ545">
        <v>0</v>
      </c>
      <c r="FK545">
        <v>0</v>
      </c>
      <c r="FL545">
        <v>0</v>
      </c>
      <c r="FM545">
        <v>0</v>
      </c>
      <c r="FN545">
        <v>0</v>
      </c>
      <c r="FO545">
        <v>0</v>
      </c>
      <c r="FP545">
        <v>0</v>
      </c>
      <c r="FQ545">
        <v>0</v>
      </c>
      <c r="FR545">
        <v>0</v>
      </c>
      <c r="FS545">
        <v>0</v>
      </c>
    </row>
    <row r="546" spans="1:175" x14ac:dyDescent="0.2">
      <c r="A546" t="s">
        <v>198</v>
      </c>
      <c r="B546" t="s">
        <v>1</v>
      </c>
      <c r="C546">
        <v>42167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0</v>
      </c>
      <c r="AE546">
        <v>0</v>
      </c>
      <c r="AF546">
        <v>0</v>
      </c>
      <c r="AG546">
        <v>0</v>
      </c>
      <c r="AH546">
        <v>0</v>
      </c>
      <c r="AI546">
        <v>0</v>
      </c>
      <c r="AJ546">
        <v>0</v>
      </c>
      <c r="AK546">
        <v>0</v>
      </c>
      <c r="AL546">
        <v>0</v>
      </c>
      <c r="AM546">
        <v>0</v>
      </c>
      <c r="AN546">
        <v>0</v>
      </c>
      <c r="AO546">
        <v>0</v>
      </c>
      <c r="AP546">
        <v>0</v>
      </c>
      <c r="AQ546">
        <v>0</v>
      </c>
      <c r="AR546">
        <v>0</v>
      </c>
      <c r="AS546">
        <v>0</v>
      </c>
      <c r="AT546">
        <v>0</v>
      </c>
      <c r="AU546">
        <v>0</v>
      </c>
      <c r="AV546">
        <v>0</v>
      </c>
      <c r="AW546">
        <v>0</v>
      </c>
      <c r="AX546">
        <v>0</v>
      </c>
      <c r="AY546">
        <v>0</v>
      </c>
      <c r="AZ546">
        <v>0</v>
      </c>
      <c r="BA546">
        <v>0</v>
      </c>
      <c r="BB546">
        <v>0</v>
      </c>
      <c r="BC546">
        <v>0</v>
      </c>
      <c r="BD546">
        <v>0</v>
      </c>
      <c r="BE546">
        <v>0</v>
      </c>
      <c r="BF546">
        <v>0</v>
      </c>
      <c r="BG546">
        <v>0</v>
      </c>
      <c r="BH546">
        <v>0</v>
      </c>
      <c r="BI546">
        <v>0</v>
      </c>
      <c r="BJ546">
        <v>0</v>
      </c>
      <c r="BK546">
        <v>0</v>
      </c>
      <c r="BL546">
        <v>0</v>
      </c>
      <c r="BM546">
        <v>0</v>
      </c>
      <c r="BN546">
        <v>0</v>
      </c>
      <c r="BO546">
        <v>0</v>
      </c>
      <c r="BP546">
        <v>0</v>
      </c>
      <c r="BQ546">
        <v>0</v>
      </c>
      <c r="BR546">
        <v>0</v>
      </c>
      <c r="BS546">
        <v>0</v>
      </c>
      <c r="BT546">
        <v>0</v>
      </c>
      <c r="BU546">
        <v>0</v>
      </c>
      <c r="BV546">
        <v>0</v>
      </c>
      <c r="BW546">
        <v>0</v>
      </c>
      <c r="BX546">
        <v>0</v>
      </c>
      <c r="BY546">
        <v>0</v>
      </c>
      <c r="BZ546">
        <v>0</v>
      </c>
      <c r="CA546">
        <v>0</v>
      </c>
      <c r="CB546">
        <v>0</v>
      </c>
      <c r="CC546">
        <v>0</v>
      </c>
      <c r="CD546">
        <v>0</v>
      </c>
      <c r="CE546">
        <v>0</v>
      </c>
      <c r="CF546">
        <v>0</v>
      </c>
      <c r="CG546">
        <v>0</v>
      </c>
      <c r="CH546">
        <v>0</v>
      </c>
      <c r="CI546">
        <v>0</v>
      </c>
      <c r="CJ546">
        <v>0</v>
      </c>
      <c r="CK546">
        <v>0</v>
      </c>
      <c r="CL546">
        <v>0</v>
      </c>
      <c r="CM546">
        <v>0</v>
      </c>
      <c r="CN546">
        <v>0</v>
      </c>
      <c r="CO546">
        <v>0</v>
      </c>
      <c r="CP546">
        <v>0</v>
      </c>
      <c r="CQ546">
        <v>0</v>
      </c>
      <c r="CR546">
        <v>0</v>
      </c>
      <c r="CS546">
        <v>0</v>
      </c>
      <c r="CT546">
        <v>0</v>
      </c>
      <c r="CU546">
        <v>0</v>
      </c>
      <c r="CV546">
        <v>0</v>
      </c>
      <c r="CW546">
        <v>0</v>
      </c>
      <c r="CX546">
        <v>0</v>
      </c>
      <c r="CY546">
        <v>0</v>
      </c>
      <c r="CZ546">
        <v>0</v>
      </c>
      <c r="DA546">
        <v>0</v>
      </c>
      <c r="DB546">
        <v>0</v>
      </c>
      <c r="DC546">
        <v>0</v>
      </c>
      <c r="DD546">
        <v>0</v>
      </c>
      <c r="DE546">
        <v>0</v>
      </c>
      <c r="DF546">
        <v>0</v>
      </c>
      <c r="DG546">
        <v>0</v>
      </c>
      <c r="DH546">
        <v>0</v>
      </c>
      <c r="DI546">
        <v>0</v>
      </c>
      <c r="DJ546">
        <v>0</v>
      </c>
      <c r="DK546">
        <v>0</v>
      </c>
      <c r="DL546">
        <v>0</v>
      </c>
      <c r="DM546">
        <v>0</v>
      </c>
      <c r="DN546">
        <v>0</v>
      </c>
      <c r="DO546">
        <v>0</v>
      </c>
      <c r="DP546">
        <v>0</v>
      </c>
      <c r="DQ546">
        <v>0</v>
      </c>
      <c r="DR546">
        <v>0</v>
      </c>
      <c r="DS546">
        <v>0</v>
      </c>
      <c r="DT546">
        <v>0</v>
      </c>
      <c r="DU546">
        <v>0</v>
      </c>
      <c r="DV546">
        <v>0</v>
      </c>
      <c r="DW546">
        <v>0</v>
      </c>
      <c r="DX546">
        <v>0</v>
      </c>
      <c r="DY546">
        <v>0</v>
      </c>
      <c r="DZ546">
        <v>0</v>
      </c>
      <c r="EA546">
        <v>0</v>
      </c>
      <c r="EB546">
        <v>0</v>
      </c>
      <c r="EC546">
        <v>0</v>
      </c>
      <c r="ED546">
        <v>0</v>
      </c>
      <c r="EE546">
        <v>0</v>
      </c>
      <c r="EF546">
        <v>0</v>
      </c>
      <c r="EG546">
        <v>0</v>
      </c>
      <c r="EH546">
        <v>0</v>
      </c>
      <c r="EI546">
        <v>0</v>
      </c>
      <c r="EJ546">
        <v>0</v>
      </c>
      <c r="EK546">
        <v>0</v>
      </c>
      <c r="EL546">
        <v>0</v>
      </c>
      <c r="EM546">
        <v>0</v>
      </c>
      <c r="EN546">
        <v>0</v>
      </c>
      <c r="EO546">
        <v>0</v>
      </c>
      <c r="EP546">
        <v>0</v>
      </c>
      <c r="EQ546">
        <v>0</v>
      </c>
      <c r="ER546">
        <v>0</v>
      </c>
      <c r="ES546">
        <v>0</v>
      </c>
      <c r="ET546">
        <v>0</v>
      </c>
      <c r="EU546">
        <v>0</v>
      </c>
      <c r="EV546">
        <v>0</v>
      </c>
      <c r="EW546">
        <v>0</v>
      </c>
      <c r="EX546">
        <v>0</v>
      </c>
      <c r="EY546">
        <v>0</v>
      </c>
      <c r="EZ546">
        <v>0</v>
      </c>
      <c r="FA546">
        <v>0</v>
      </c>
      <c r="FB546">
        <v>0</v>
      </c>
      <c r="FC546">
        <v>0</v>
      </c>
      <c r="FD546">
        <v>0</v>
      </c>
      <c r="FE546">
        <v>0</v>
      </c>
      <c r="FF546">
        <v>0</v>
      </c>
      <c r="FG546">
        <v>0</v>
      </c>
      <c r="FH546">
        <v>0</v>
      </c>
      <c r="FI546">
        <v>0</v>
      </c>
      <c r="FJ546">
        <v>0</v>
      </c>
      <c r="FK546">
        <v>0</v>
      </c>
      <c r="FL546">
        <v>0</v>
      </c>
      <c r="FM546">
        <v>0</v>
      </c>
      <c r="FN546">
        <v>0</v>
      </c>
      <c r="FO546">
        <v>0</v>
      </c>
      <c r="FP546">
        <v>0</v>
      </c>
      <c r="FQ546">
        <v>0</v>
      </c>
      <c r="FR546">
        <v>0</v>
      </c>
      <c r="FS546">
        <v>0</v>
      </c>
    </row>
    <row r="547" spans="1:175" x14ac:dyDescent="0.2">
      <c r="A547" t="s">
        <v>198</v>
      </c>
      <c r="B547" t="s">
        <v>1</v>
      </c>
      <c r="C547">
        <v>42180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0</v>
      </c>
      <c r="AF547">
        <v>0</v>
      </c>
      <c r="AG547">
        <v>0</v>
      </c>
      <c r="AH547">
        <v>0</v>
      </c>
      <c r="AI547">
        <v>0</v>
      </c>
      <c r="AJ547">
        <v>0</v>
      </c>
      <c r="AK547">
        <v>0</v>
      </c>
      <c r="AL547">
        <v>0</v>
      </c>
      <c r="AM547">
        <v>0</v>
      </c>
      <c r="AN547">
        <v>0</v>
      </c>
      <c r="AO547">
        <v>0</v>
      </c>
      <c r="AP547">
        <v>0</v>
      </c>
      <c r="AQ547">
        <v>0</v>
      </c>
      <c r="AR547">
        <v>0</v>
      </c>
      <c r="AS547">
        <v>0</v>
      </c>
      <c r="AT547">
        <v>0</v>
      </c>
      <c r="AU547">
        <v>0</v>
      </c>
      <c r="AV547">
        <v>0</v>
      </c>
      <c r="AW547">
        <v>0</v>
      </c>
      <c r="AX547">
        <v>0</v>
      </c>
      <c r="AY547">
        <v>0</v>
      </c>
      <c r="AZ547">
        <v>0</v>
      </c>
      <c r="BA547">
        <v>0</v>
      </c>
      <c r="BB547">
        <v>0</v>
      </c>
      <c r="BC547">
        <v>0</v>
      </c>
      <c r="BD547">
        <v>0</v>
      </c>
      <c r="BE547">
        <v>0</v>
      </c>
      <c r="BF547">
        <v>0</v>
      </c>
      <c r="BG547">
        <v>0</v>
      </c>
      <c r="BH547">
        <v>0</v>
      </c>
      <c r="BI547">
        <v>0</v>
      </c>
      <c r="BJ547">
        <v>0</v>
      </c>
      <c r="BK547">
        <v>0</v>
      </c>
      <c r="BL547">
        <v>0</v>
      </c>
      <c r="BM547">
        <v>0</v>
      </c>
      <c r="BN547">
        <v>0</v>
      </c>
      <c r="BO547">
        <v>0</v>
      </c>
      <c r="BP547">
        <v>0</v>
      </c>
      <c r="BQ547">
        <v>0</v>
      </c>
      <c r="BR547">
        <v>0</v>
      </c>
      <c r="BS547">
        <v>0</v>
      </c>
      <c r="BT547">
        <v>0</v>
      </c>
      <c r="BU547">
        <v>0</v>
      </c>
      <c r="BV547">
        <v>0</v>
      </c>
      <c r="BW547">
        <v>0</v>
      </c>
      <c r="BX547">
        <v>0</v>
      </c>
      <c r="BY547">
        <v>0</v>
      </c>
      <c r="BZ547">
        <v>0</v>
      </c>
      <c r="CA547">
        <v>0</v>
      </c>
      <c r="CB547">
        <v>0</v>
      </c>
      <c r="CC547">
        <v>0</v>
      </c>
      <c r="CD547">
        <v>0</v>
      </c>
      <c r="CE547">
        <v>0</v>
      </c>
      <c r="CF547">
        <v>0</v>
      </c>
      <c r="CG547">
        <v>0</v>
      </c>
      <c r="CH547">
        <v>0</v>
      </c>
      <c r="CI547">
        <v>0</v>
      </c>
      <c r="CJ547">
        <v>0</v>
      </c>
      <c r="CK547">
        <v>0</v>
      </c>
      <c r="CL547">
        <v>0</v>
      </c>
      <c r="CM547">
        <v>0</v>
      </c>
      <c r="CN547">
        <v>0</v>
      </c>
      <c r="CO547">
        <v>0</v>
      </c>
      <c r="CP547">
        <v>0</v>
      </c>
      <c r="CQ547">
        <v>0</v>
      </c>
      <c r="CR547">
        <v>0</v>
      </c>
      <c r="CS547">
        <v>0</v>
      </c>
      <c r="CT547">
        <v>0</v>
      </c>
      <c r="CU547">
        <v>0</v>
      </c>
      <c r="CV547">
        <v>0</v>
      </c>
      <c r="CW547">
        <v>0</v>
      </c>
      <c r="CX547">
        <v>0</v>
      </c>
      <c r="CY547">
        <v>0</v>
      </c>
      <c r="CZ547">
        <v>0</v>
      </c>
      <c r="DA547">
        <v>0</v>
      </c>
      <c r="DB547">
        <v>0</v>
      </c>
      <c r="DC547">
        <v>0</v>
      </c>
      <c r="DD547">
        <v>0</v>
      </c>
      <c r="DE547">
        <v>0</v>
      </c>
      <c r="DF547">
        <v>0</v>
      </c>
      <c r="DG547">
        <v>0</v>
      </c>
      <c r="DH547">
        <v>0</v>
      </c>
      <c r="DI547">
        <v>0</v>
      </c>
      <c r="DJ547">
        <v>0</v>
      </c>
      <c r="DK547">
        <v>0</v>
      </c>
      <c r="DL547">
        <v>0</v>
      </c>
      <c r="DM547">
        <v>0</v>
      </c>
      <c r="DN547">
        <v>0</v>
      </c>
      <c r="DO547">
        <v>0</v>
      </c>
      <c r="DP547">
        <v>0</v>
      </c>
      <c r="DQ547">
        <v>0</v>
      </c>
      <c r="DR547">
        <v>0</v>
      </c>
      <c r="DS547">
        <v>0</v>
      </c>
      <c r="DT547">
        <v>0</v>
      </c>
      <c r="DU547">
        <v>0</v>
      </c>
      <c r="DV547">
        <v>0</v>
      </c>
      <c r="DW547">
        <v>0</v>
      </c>
      <c r="DX547">
        <v>0</v>
      </c>
      <c r="DY547">
        <v>0</v>
      </c>
      <c r="DZ547">
        <v>0</v>
      </c>
      <c r="EA547">
        <v>0</v>
      </c>
      <c r="EB547">
        <v>0</v>
      </c>
      <c r="EC547">
        <v>0</v>
      </c>
      <c r="ED547">
        <v>0</v>
      </c>
      <c r="EE547">
        <v>0</v>
      </c>
      <c r="EF547">
        <v>0</v>
      </c>
      <c r="EG547">
        <v>0</v>
      </c>
      <c r="EH547">
        <v>0</v>
      </c>
      <c r="EI547">
        <v>0</v>
      </c>
      <c r="EJ547">
        <v>0</v>
      </c>
      <c r="EK547">
        <v>0</v>
      </c>
      <c r="EL547">
        <v>0</v>
      </c>
      <c r="EM547">
        <v>0</v>
      </c>
      <c r="EN547">
        <v>0</v>
      </c>
      <c r="EO547">
        <v>0</v>
      </c>
      <c r="EP547">
        <v>0</v>
      </c>
      <c r="EQ547">
        <v>0</v>
      </c>
      <c r="ER547">
        <v>0</v>
      </c>
      <c r="ES547">
        <v>0</v>
      </c>
      <c r="ET547">
        <v>0</v>
      </c>
      <c r="EU547">
        <v>0</v>
      </c>
      <c r="EV547">
        <v>0</v>
      </c>
      <c r="EW547">
        <v>0</v>
      </c>
      <c r="EX547">
        <v>0</v>
      </c>
      <c r="EY547">
        <v>0</v>
      </c>
      <c r="EZ547">
        <v>0</v>
      </c>
      <c r="FA547">
        <v>0</v>
      </c>
      <c r="FB547">
        <v>0</v>
      </c>
      <c r="FC547">
        <v>0</v>
      </c>
      <c r="FD547">
        <v>0</v>
      </c>
      <c r="FE547">
        <v>0</v>
      </c>
      <c r="FF547">
        <v>0</v>
      </c>
      <c r="FG547">
        <v>0</v>
      </c>
      <c r="FH547">
        <v>0</v>
      </c>
      <c r="FI547">
        <v>0</v>
      </c>
      <c r="FJ547">
        <v>0</v>
      </c>
      <c r="FK547">
        <v>0</v>
      </c>
      <c r="FL547">
        <v>0</v>
      </c>
      <c r="FM547">
        <v>0</v>
      </c>
      <c r="FN547">
        <v>0</v>
      </c>
      <c r="FO547">
        <v>0</v>
      </c>
      <c r="FP547">
        <v>0</v>
      </c>
      <c r="FQ547">
        <v>0</v>
      </c>
      <c r="FR547">
        <v>0</v>
      </c>
      <c r="FS547">
        <v>0</v>
      </c>
    </row>
    <row r="548" spans="1:175" x14ac:dyDescent="0.2">
      <c r="A548" t="s">
        <v>198</v>
      </c>
      <c r="B548" t="s">
        <v>1</v>
      </c>
      <c r="C548">
        <v>42181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v>0</v>
      </c>
      <c r="AF548">
        <v>0</v>
      </c>
      <c r="AG548">
        <v>0</v>
      </c>
      <c r="AH548">
        <v>0</v>
      </c>
      <c r="AI548">
        <v>0</v>
      </c>
      <c r="AJ548">
        <v>0</v>
      </c>
      <c r="AK548">
        <v>0</v>
      </c>
      <c r="AL548">
        <v>0</v>
      </c>
      <c r="AM548">
        <v>0</v>
      </c>
      <c r="AN548">
        <v>0</v>
      </c>
      <c r="AO548">
        <v>0</v>
      </c>
      <c r="AP548">
        <v>0</v>
      </c>
      <c r="AQ548">
        <v>0</v>
      </c>
      <c r="AR548">
        <v>0</v>
      </c>
      <c r="AS548">
        <v>0</v>
      </c>
      <c r="AT548">
        <v>0</v>
      </c>
      <c r="AU548">
        <v>0</v>
      </c>
      <c r="AV548">
        <v>0</v>
      </c>
      <c r="AW548">
        <v>0</v>
      </c>
      <c r="AX548">
        <v>0</v>
      </c>
      <c r="AY548">
        <v>0</v>
      </c>
      <c r="AZ548">
        <v>0</v>
      </c>
      <c r="BA548">
        <v>0</v>
      </c>
      <c r="BB548">
        <v>0</v>
      </c>
      <c r="BC548">
        <v>0</v>
      </c>
      <c r="BD548">
        <v>0</v>
      </c>
      <c r="BE548">
        <v>0</v>
      </c>
      <c r="BF548">
        <v>0</v>
      </c>
      <c r="BG548">
        <v>0</v>
      </c>
      <c r="BH548">
        <v>0</v>
      </c>
      <c r="BI548">
        <v>0</v>
      </c>
      <c r="BJ548">
        <v>0</v>
      </c>
      <c r="BK548">
        <v>0</v>
      </c>
      <c r="BL548">
        <v>0</v>
      </c>
      <c r="BM548">
        <v>0</v>
      </c>
      <c r="BN548">
        <v>0</v>
      </c>
      <c r="BO548">
        <v>0</v>
      </c>
      <c r="BP548">
        <v>0</v>
      </c>
      <c r="BQ548">
        <v>0</v>
      </c>
      <c r="BR548">
        <v>0</v>
      </c>
      <c r="BS548">
        <v>0</v>
      </c>
      <c r="BT548">
        <v>0</v>
      </c>
      <c r="BU548">
        <v>0</v>
      </c>
      <c r="BV548">
        <v>0</v>
      </c>
      <c r="BW548">
        <v>0</v>
      </c>
      <c r="BX548">
        <v>0</v>
      </c>
      <c r="BY548">
        <v>0</v>
      </c>
      <c r="BZ548">
        <v>0</v>
      </c>
      <c r="CA548">
        <v>0</v>
      </c>
      <c r="CB548">
        <v>0</v>
      </c>
      <c r="CC548">
        <v>0</v>
      </c>
      <c r="CD548">
        <v>0</v>
      </c>
      <c r="CE548">
        <v>0</v>
      </c>
      <c r="CF548">
        <v>0</v>
      </c>
      <c r="CG548">
        <v>0</v>
      </c>
      <c r="CH548">
        <v>0</v>
      </c>
      <c r="CI548">
        <v>0</v>
      </c>
      <c r="CJ548">
        <v>0</v>
      </c>
      <c r="CK548">
        <v>0</v>
      </c>
      <c r="CL548">
        <v>0</v>
      </c>
      <c r="CM548">
        <v>0</v>
      </c>
      <c r="CN548">
        <v>0</v>
      </c>
      <c r="CO548">
        <v>0</v>
      </c>
      <c r="CP548">
        <v>0</v>
      </c>
      <c r="CQ548">
        <v>0</v>
      </c>
      <c r="CR548">
        <v>0</v>
      </c>
      <c r="CS548">
        <v>0</v>
      </c>
      <c r="CT548">
        <v>0</v>
      </c>
      <c r="CU548">
        <v>0</v>
      </c>
      <c r="CV548">
        <v>0</v>
      </c>
      <c r="CW548">
        <v>0</v>
      </c>
      <c r="CX548">
        <v>0</v>
      </c>
      <c r="CY548">
        <v>0</v>
      </c>
      <c r="CZ548">
        <v>0</v>
      </c>
      <c r="DA548">
        <v>0</v>
      </c>
      <c r="DB548">
        <v>0</v>
      </c>
      <c r="DC548">
        <v>0</v>
      </c>
      <c r="DD548">
        <v>0</v>
      </c>
      <c r="DE548">
        <v>0</v>
      </c>
      <c r="DF548">
        <v>0</v>
      </c>
      <c r="DG548">
        <v>0</v>
      </c>
      <c r="DH548">
        <v>0</v>
      </c>
      <c r="DI548">
        <v>0</v>
      </c>
      <c r="DJ548">
        <v>0</v>
      </c>
      <c r="DK548">
        <v>0</v>
      </c>
      <c r="DL548">
        <v>0</v>
      </c>
      <c r="DM548">
        <v>0</v>
      </c>
      <c r="DN548">
        <v>0</v>
      </c>
      <c r="DO548">
        <v>0</v>
      </c>
      <c r="DP548">
        <v>0</v>
      </c>
      <c r="DQ548">
        <v>0</v>
      </c>
      <c r="DR548">
        <v>0</v>
      </c>
      <c r="DS548">
        <v>0</v>
      </c>
      <c r="DT548">
        <v>0</v>
      </c>
      <c r="DU548">
        <v>0</v>
      </c>
      <c r="DV548">
        <v>0</v>
      </c>
      <c r="DW548">
        <v>0</v>
      </c>
      <c r="DX548">
        <v>0</v>
      </c>
      <c r="DY548">
        <v>0</v>
      </c>
      <c r="DZ548">
        <v>0</v>
      </c>
      <c r="EA548">
        <v>0</v>
      </c>
      <c r="EB548">
        <v>0</v>
      </c>
      <c r="EC548">
        <v>0</v>
      </c>
      <c r="ED548">
        <v>0</v>
      </c>
      <c r="EE548">
        <v>0</v>
      </c>
      <c r="EF548">
        <v>0</v>
      </c>
      <c r="EG548">
        <v>0</v>
      </c>
      <c r="EH548">
        <v>0</v>
      </c>
      <c r="EI548">
        <v>0</v>
      </c>
      <c r="EJ548">
        <v>0</v>
      </c>
      <c r="EK548">
        <v>0</v>
      </c>
      <c r="EL548">
        <v>0</v>
      </c>
      <c r="EM548">
        <v>0</v>
      </c>
      <c r="EN548">
        <v>0</v>
      </c>
      <c r="EO548">
        <v>0</v>
      </c>
      <c r="EP548">
        <v>0</v>
      </c>
      <c r="EQ548">
        <v>0</v>
      </c>
      <c r="ER548">
        <v>0</v>
      </c>
      <c r="ES548">
        <v>0</v>
      </c>
      <c r="ET548">
        <v>0</v>
      </c>
      <c r="EU548">
        <v>0</v>
      </c>
      <c r="EV548">
        <v>0</v>
      </c>
      <c r="EW548">
        <v>0</v>
      </c>
      <c r="EX548">
        <v>0</v>
      </c>
      <c r="EY548">
        <v>0</v>
      </c>
      <c r="EZ548">
        <v>0</v>
      </c>
      <c r="FA548">
        <v>0</v>
      </c>
      <c r="FB548">
        <v>0</v>
      </c>
      <c r="FC548">
        <v>0</v>
      </c>
      <c r="FD548">
        <v>0</v>
      </c>
      <c r="FE548">
        <v>0</v>
      </c>
      <c r="FF548">
        <v>0</v>
      </c>
      <c r="FG548">
        <v>0</v>
      </c>
      <c r="FH548">
        <v>0</v>
      </c>
      <c r="FI548">
        <v>0</v>
      </c>
      <c r="FJ548">
        <v>0</v>
      </c>
      <c r="FK548">
        <v>0</v>
      </c>
      <c r="FL548">
        <v>0</v>
      </c>
      <c r="FM548">
        <v>0</v>
      </c>
      <c r="FN548">
        <v>0</v>
      </c>
      <c r="FO548">
        <v>0</v>
      </c>
      <c r="FP548">
        <v>0</v>
      </c>
      <c r="FQ548">
        <v>0</v>
      </c>
      <c r="FR548">
        <v>0</v>
      </c>
      <c r="FS548">
        <v>0</v>
      </c>
    </row>
    <row r="549" spans="1:175" x14ac:dyDescent="0.2">
      <c r="A549" t="s">
        <v>198</v>
      </c>
      <c r="B549" t="s">
        <v>1</v>
      </c>
      <c r="C549">
        <v>42185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  <c r="AD549">
        <v>0</v>
      </c>
      <c r="AE549">
        <v>0</v>
      </c>
      <c r="AF549">
        <v>0</v>
      </c>
      <c r="AG549">
        <v>0</v>
      </c>
      <c r="AH549">
        <v>0</v>
      </c>
      <c r="AI549">
        <v>0</v>
      </c>
      <c r="AJ549">
        <v>0</v>
      </c>
      <c r="AK549">
        <v>0</v>
      </c>
      <c r="AL549">
        <v>0</v>
      </c>
      <c r="AM549">
        <v>0</v>
      </c>
      <c r="AN549">
        <v>0</v>
      </c>
      <c r="AO549">
        <v>0</v>
      </c>
      <c r="AP549">
        <v>0</v>
      </c>
      <c r="AQ549">
        <v>0</v>
      </c>
      <c r="AR549">
        <v>0</v>
      </c>
      <c r="AS549">
        <v>0</v>
      </c>
      <c r="AT549">
        <v>0</v>
      </c>
      <c r="AU549">
        <v>0</v>
      </c>
      <c r="AV549">
        <v>0</v>
      </c>
      <c r="AW549">
        <v>0</v>
      </c>
      <c r="AX549">
        <v>0</v>
      </c>
      <c r="AY549">
        <v>0</v>
      </c>
      <c r="AZ549">
        <v>0</v>
      </c>
      <c r="BA549">
        <v>0</v>
      </c>
      <c r="BB549">
        <v>0</v>
      </c>
      <c r="BC549">
        <v>0</v>
      </c>
      <c r="BD549">
        <v>0</v>
      </c>
      <c r="BE549">
        <v>0</v>
      </c>
      <c r="BF549">
        <v>0</v>
      </c>
      <c r="BG549">
        <v>0</v>
      </c>
      <c r="BH549">
        <v>0</v>
      </c>
      <c r="BI549">
        <v>0</v>
      </c>
      <c r="BJ549">
        <v>0</v>
      </c>
      <c r="BK549">
        <v>0</v>
      </c>
      <c r="BL549">
        <v>0</v>
      </c>
      <c r="BM549">
        <v>0</v>
      </c>
      <c r="BN549">
        <v>0</v>
      </c>
      <c r="BO549">
        <v>0</v>
      </c>
      <c r="BP549">
        <v>0</v>
      </c>
      <c r="BQ549">
        <v>0</v>
      </c>
      <c r="BR549">
        <v>0</v>
      </c>
      <c r="BS549">
        <v>0</v>
      </c>
      <c r="BT549">
        <v>0</v>
      </c>
      <c r="BU549">
        <v>0</v>
      </c>
      <c r="BV549">
        <v>0</v>
      </c>
      <c r="BW549">
        <v>0</v>
      </c>
      <c r="BX549">
        <v>0</v>
      </c>
      <c r="BY549">
        <v>0</v>
      </c>
      <c r="BZ549">
        <v>0</v>
      </c>
      <c r="CA549">
        <v>0</v>
      </c>
      <c r="CB549">
        <v>0</v>
      </c>
      <c r="CC549">
        <v>0</v>
      </c>
      <c r="CD549">
        <v>0</v>
      </c>
      <c r="CE549">
        <v>0</v>
      </c>
      <c r="CF549">
        <v>0</v>
      </c>
      <c r="CG549">
        <v>0</v>
      </c>
      <c r="CH549">
        <v>0</v>
      </c>
      <c r="CI549">
        <v>0</v>
      </c>
      <c r="CJ549">
        <v>0</v>
      </c>
      <c r="CK549">
        <v>0</v>
      </c>
      <c r="CL549">
        <v>0</v>
      </c>
      <c r="CM549">
        <v>0</v>
      </c>
      <c r="CN549">
        <v>0</v>
      </c>
      <c r="CO549">
        <v>0</v>
      </c>
      <c r="CP549">
        <v>0</v>
      </c>
      <c r="CQ549">
        <v>0</v>
      </c>
      <c r="CR549">
        <v>0</v>
      </c>
      <c r="CS549">
        <v>0</v>
      </c>
      <c r="CT549">
        <v>0</v>
      </c>
      <c r="CU549">
        <v>0</v>
      </c>
      <c r="CV549">
        <v>0</v>
      </c>
      <c r="CW549">
        <v>0</v>
      </c>
      <c r="CX549">
        <v>0</v>
      </c>
      <c r="CY549">
        <v>0</v>
      </c>
      <c r="CZ549">
        <v>0</v>
      </c>
      <c r="DA549">
        <v>0</v>
      </c>
      <c r="DB549">
        <v>0</v>
      </c>
      <c r="DC549">
        <v>0</v>
      </c>
      <c r="DD549">
        <v>0</v>
      </c>
      <c r="DE549">
        <v>0</v>
      </c>
      <c r="DF549">
        <v>0</v>
      </c>
      <c r="DG549">
        <v>0</v>
      </c>
      <c r="DH549">
        <v>0</v>
      </c>
      <c r="DI549">
        <v>0</v>
      </c>
      <c r="DJ549">
        <v>0</v>
      </c>
      <c r="DK549">
        <v>0</v>
      </c>
      <c r="DL549">
        <v>0</v>
      </c>
      <c r="DM549">
        <v>0</v>
      </c>
      <c r="DN549">
        <v>0</v>
      </c>
      <c r="DO549">
        <v>0</v>
      </c>
      <c r="DP549">
        <v>0</v>
      </c>
      <c r="DQ549">
        <v>0</v>
      </c>
      <c r="DR549">
        <v>0</v>
      </c>
      <c r="DS549">
        <v>0</v>
      </c>
      <c r="DT549">
        <v>0</v>
      </c>
      <c r="DU549">
        <v>0</v>
      </c>
      <c r="DV549">
        <v>0</v>
      </c>
      <c r="DW549">
        <v>0</v>
      </c>
      <c r="DX549">
        <v>0</v>
      </c>
      <c r="DY549">
        <v>0</v>
      </c>
      <c r="DZ549">
        <v>0</v>
      </c>
      <c r="EA549">
        <v>0</v>
      </c>
      <c r="EB549">
        <v>0</v>
      </c>
      <c r="EC549">
        <v>0</v>
      </c>
      <c r="ED549">
        <v>0</v>
      </c>
      <c r="EE549">
        <v>0</v>
      </c>
      <c r="EF549">
        <v>0</v>
      </c>
      <c r="EG549">
        <v>0</v>
      </c>
      <c r="EH549">
        <v>0</v>
      </c>
      <c r="EI549">
        <v>0</v>
      </c>
      <c r="EJ549">
        <v>0</v>
      </c>
      <c r="EK549">
        <v>0</v>
      </c>
      <c r="EL549">
        <v>0</v>
      </c>
      <c r="EM549">
        <v>0</v>
      </c>
      <c r="EN549">
        <v>0</v>
      </c>
      <c r="EO549">
        <v>0</v>
      </c>
      <c r="EP549">
        <v>0</v>
      </c>
      <c r="EQ549">
        <v>0</v>
      </c>
      <c r="ER549">
        <v>0</v>
      </c>
      <c r="ES549">
        <v>0</v>
      </c>
      <c r="ET549">
        <v>0</v>
      </c>
      <c r="EU549">
        <v>0</v>
      </c>
      <c r="EV549">
        <v>0</v>
      </c>
      <c r="EW549">
        <v>0</v>
      </c>
      <c r="EX549">
        <v>0</v>
      </c>
      <c r="EY549">
        <v>0</v>
      </c>
      <c r="EZ549">
        <v>0</v>
      </c>
      <c r="FA549">
        <v>0</v>
      </c>
      <c r="FB549">
        <v>0</v>
      </c>
      <c r="FC549">
        <v>0</v>
      </c>
      <c r="FD549">
        <v>0</v>
      </c>
      <c r="FE549">
        <v>0</v>
      </c>
      <c r="FF549">
        <v>0</v>
      </c>
      <c r="FG549">
        <v>0</v>
      </c>
      <c r="FH549">
        <v>0</v>
      </c>
      <c r="FI549">
        <v>0</v>
      </c>
      <c r="FJ549">
        <v>0</v>
      </c>
      <c r="FK549">
        <v>0</v>
      </c>
      <c r="FL549">
        <v>0</v>
      </c>
      <c r="FM549">
        <v>0</v>
      </c>
      <c r="FN549">
        <v>0</v>
      </c>
      <c r="FO549">
        <v>0</v>
      </c>
      <c r="FP549">
        <v>0</v>
      </c>
      <c r="FQ549">
        <v>0</v>
      </c>
      <c r="FR549">
        <v>0</v>
      </c>
      <c r="FS549">
        <v>0</v>
      </c>
    </row>
    <row r="550" spans="1:175" x14ac:dyDescent="0.2">
      <c r="A550" t="s">
        <v>198</v>
      </c>
      <c r="B550" t="s">
        <v>1</v>
      </c>
      <c r="C550">
        <v>42186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0</v>
      </c>
      <c r="AI550">
        <v>0</v>
      </c>
      <c r="AJ550">
        <v>0</v>
      </c>
      <c r="AK550">
        <v>0</v>
      </c>
      <c r="AL550">
        <v>0</v>
      </c>
      <c r="AM550">
        <v>0</v>
      </c>
      <c r="AN550">
        <v>0</v>
      </c>
      <c r="AO550">
        <v>0</v>
      </c>
      <c r="AP550">
        <v>0</v>
      </c>
      <c r="AQ550">
        <v>0</v>
      </c>
      <c r="AR550">
        <v>0</v>
      </c>
      <c r="AS550">
        <v>0</v>
      </c>
      <c r="AT550">
        <v>0</v>
      </c>
      <c r="AU550">
        <v>0</v>
      </c>
      <c r="AV550">
        <v>0</v>
      </c>
      <c r="AW550">
        <v>0</v>
      </c>
      <c r="AX550">
        <v>0</v>
      </c>
      <c r="AY550">
        <v>0</v>
      </c>
      <c r="AZ550">
        <v>0</v>
      </c>
      <c r="BA550">
        <v>0</v>
      </c>
      <c r="BB550">
        <v>0</v>
      </c>
      <c r="BC550">
        <v>0</v>
      </c>
      <c r="BD550">
        <v>0</v>
      </c>
      <c r="BE550">
        <v>0</v>
      </c>
      <c r="BF550">
        <v>0</v>
      </c>
      <c r="BG550">
        <v>0</v>
      </c>
      <c r="BH550">
        <v>0</v>
      </c>
      <c r="BI550">
        <v>0</v>
      </c>
      <c r="BJ550">
        <v>0</v>
      </c>
      <c r="BK550">
        <v>0</v>
      </c>
      <c r="BL550">
        <v>0</v>
      </c>
      <c r="BM550">
        <v>0</v>
      </c>
      <c r="BN550">
        <v>0</v>
      </c>
      <c r="BO550">
        <v>0</v>
      </c>
      <c r="BP550">
        <v>0</v>
      </c>
      <c r="BQ550">
        <v>0</v>
      </c>
      <c r="BR550">
        <v>0</v>
      </c>
      <c r="BS550">
        <v>0</v>
      </c>
      <c r="BT550">
        <v>0</v>
      </c>
      <c r="BU550">
        <v>0</v>
      </c>
      <c r="BV550">
        <v>0</v>
      </c>
      <c r="BW550">
        <v>0</v>
      </c>
      <c r="BX550">
        <v>0</v>
      </c>
      <c r="BY550">
        <v>0</v>
      </c>
      <c r="BZ550">
        <v>0</v>
      </c>
      <c r="CA550">
        <v>0</v>
      </c>
      <c r="CB550">
        <v>0</v>
      </c>
      <c r="CC550">
        <v>0</v>
      </c>
      <c r="CD550">
        <v>0</v>
      </c>
      <c r="CE550">
        <v>0</v>
      </c>
      <c r="CF550">
        <v>0</v>
      </c>
      <c r="CG550">
        <v>0</v>
      </c>
      <c r="CH550">
        <v>0</v>
      </c>
      <c r="CI550">
        <v>0</v>
      </c>
      <c r="CJ550">
        <v>0</v>
      </c>
      <c r="CK550">
        <v>0</v>
      </c>
      <c r="CL550">
        <v>0</v>
      </c>
      <c r="CM550">
        <v>0</v>
      </c>
      <c r="CN550">
        <v>0</v>
      </c>
      <c r="CO550">
        <v>0</v>
      </c>
      <c r="CP550">
        <v>0</v>
      </c>
      <c r="CQ550">
        <v>0</v>
      </c>
      <c r="CR550">
        <v>0</v>
      </c>
      <c r="CS550">
        <v>0</v>
      </c>
      <c r="CT550">
        <v>0</v>
      </c>
      <c r="CU550">
        <v>0</v>
      </c>
      <c r="CV550">
        <v>0</v>
      </c>
      <c r="CW550">
        <v>0</v>
      </c>
      <c r="CX550">
        <v>0</v>
      </c>
      <c r="CY550">
        <v>0</v>
      </c>
      <c r="CZ550">
        <v>0</v>
      </c>
      <c r="DA550">
        <v>0</v>
      </c>
      <c r="DB550">
        <v>0</v>
      </c>
      <c r="DC550">
        <v>0</v>
      </c>
      <c r="DD550">
        <v>0</v>
      </c>
      <c r="DE550">
        <v>0</v>
      </c>
      <c r="DF550">
        <v>0</v>
      </c>
      <c r="DG550">
        <v>0</v>
      </c>
      <c r="DH550">
        <v>0</v>
      </c>
      <c r="DI550">
        <v>0</v>
      </c>
      <c r="DJ550">
        <v>0</v>
      </c>
      <c r="DK550">
        <v>0</v>
      </c>
      <c r="DL550">
        <v>0</v>
      </c>
      <c r="DM550">
        <v>0</v>
      </c>
      <c r="DN550">
        <v>0</v>
      </c>
      <c r="DO550">
        <v>0</v>
      </c>
      <c r="DP550">
        <v>0</v>
      </c>
      <c r="DQ550">
        <v>0</v>
      </c>
      <c r="DR550">
        <v>0</v>
      </c>
      <c r="DS550">
        <v>0</v>
      </c>
      <c r="DT550">
        <v>0</v>
      </c>
      <c r="DU550">
        <v>0</v>
      </c>
      <c r="DV550">
        <v>0</v>
      </c>
      <c r="DW550">
        <v>0</v>
      </c>
      <c r="DX550">
        <v>0</v>
      </c>
      <c r="DY550">
        <v>0</v>
      </c>
      <c r="DZ550">
        <v>0</v>
      </c>
      <c r="EA550">
        <v>0</v>
      </c>
      <c r="EB550">
        <v>0</v>
      </c>
      <c r="EC550">
        <v>0</v>
      </c>
      <c r="ED550">
        <v>0</v>
      </c>
      <c r="EE550">
        <v>0</v>
      </c>
      <c r="EF550">
        <v>0</v>
      </c>
      <c r="EG550">
        <v>0</v>
      </c>
      <c r="EH550">
        <v>0</v>
      </c>
      <c r="EI550">
        <v>0</v>
      </c>
      <c r="EJ550">
        <v>0</v>
      </c>
      <c r="EK550">
        <v>0</v>
      </c>
      <c r="EL550">
        <v>0</v>
      </c>
      <c r="EM550">
        <v>0</v>
      </c>
      <c r="EN550">
        <v>0</v>
      </c>
      <c r="EO550">
        <v>0</v>
      </c>
      <c r="EP550">
        <v>0</v>
      </c>
      <c r="EQ550">
        <v>0</v>
      </c>
      <c r="ER550">
        <v>0</v>
      </c>
      <c r="ES550">
        <v>0</v>
      </c>
      <c r="ET550">
        <v>0</v>
      </c>
      <c r="EU550">
        <v>0</v>
      </c>
      <c r="EV550">
        <v>0</v>
      </c>
      <c r="EW550">
        <v>0</v>
      </c>
      <c r="EX550">
        <v>0</v>
      </c>
      <c r="EY550">
        <v>0</v>
      </c>
      <c r="EZ550">
        <v>0</v>
      </c>
      <c r="FA550">
        <v>0</v>
      </c>
      <c r="FB550">
        <v>0</v>
      </c>
      <c r="FC550">
        <v>0</v>
      </c>
      <c r="FD550">
        <v>0</v>
      </c>
      <c r="FE550">
        <v>0</v>
      </c>
      <c r="FF550">
        <v>0</v>
      </c>
      <c r="FG550">
        <v>0</v>
      </c>
      <c r="FH550">
        <v>0</v>
      </c>
      <c r="FI550">
        <v>0</v>
      </c>
      <c r="FJ550">
        <v>0</v>
      </c>
      <c r="FK550">
        <v>0</v>
      </c>
      <c r="FL550">
        <v>0</v>
      </c>
      <c r="FM550">
        <v>0</v>
      </c>
      <c r="FN550">
        <v>0</v>
      </c>
      <c r="FO550">
        <v>0</v>
      </c>
      <c r="FP550">
        <v>0</v>
      </c>
      <c r="FQ550">
        <v>0</v>
      </c>
      <c r="FR550">
        <v>0</v>
      </c>
      <c r="FS550">
        <v>0</v>
      </c>
    </row>
    <row r="551" spans="1:175" x14ac:dyDescent="0.2">
      <c r="A551" t="s">
        <v>198</v>
      </c>
      <c r="B551" t="s">
        <v>1</v>
      </c>
      <c r="C551">
        <v>42213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E551">
        <v>0</v>
      </c>
      <c r="AF551">
        <v>0</v>
      </c>
      <c r="AG551">
        <v>0</v>
      </c>
      <c r="AH551">
        <v>0</v>
      </c>
      <c r="AI551">
        <v>0</v>
      </c>
      <c r="AJ551">
        <v>0</v>
      </c>
      <c r="AK551">
        <v>0</v>
      </c>
      <c r="AL551">
        <v>0</v>
      </c>
      <c r="AM551">
        <v>0</v>
      </c>
      <c r="AN551">
        <v>0</v>
      </c>
      <c r="AO551">
        <v>0</v>
      </c>
      <c r="AP551">
        <v>0</v>
      </c>
      <c r="AQ551">
        <v>0</v>
      </c>
      <c r="AR551">
        <v>0</v>
      </c>
      <c r="AS551">
        <v>0</v>
      </c>
      <c r="AT551">
        <v>0</v>
      </c>
      <c r="AU551">
        <v>0</v>
      </c>
      <c r="AV551">
        <v>0</v>
      </c>
      <c r="AW551">
        <v>0</v>
      </c>
      <c r="AX551">
        <v>0</v>
      </c>
      <c r="AY551">
        <v>0</v>
      </c>
      <c r="AZ551">
        <v>0</v>
      </c>
      <c r="BA551">
        <v>0</v>
      </c>
      <c r="BB551">
        <v>0</v>
      </c>
      <c r="BC551">
        <v>0</v>
      </c>
      <c r="BD551">
        <v>0</v>
      </c>
      <c r="BE551">
        <v>0</v>
      </c>
      <c r="BF551">
        <v>0</v>
      </c>
      <c r="BG551">
        <v>0</v>
      </c>
      <c r="BH551">
        <v>0</v>
      </c>
      <c r="BI551">
        <v>0</v>
      </c>
      <c r="BJ551">
        <v>0</v>
      </c>
      <c r="BK551">
        <v>0</v>
      </c>
      <c r="BL551">
        <v>0</v>
      </c>
      <c r="BM551">
        <v>0</v>
      </c>
      <c r="BN551">
        <v>0</v>
      </c>
      <c r="BO551">
        <v>0</v>
      </c>
      <c r="BP551">
        <v>0</v>
      </c>
      <c r="BQ551">
        <v>0</v>
      </c>
      <c r="BR551">
        <v>0</v>
      </c>
      <c r="BS551">
        <v>0</v>
      </c>
      <c r="BT551">
        <v>0</v>
      </c>
      <c r="BU551">
        <v>0</v>
      </c>
      <c r="BV551">
        <v>0</v>
      </c>
      <c r="BW551">
        <v>0</v>
      </c>
      <c r="BX551">
        <v>0</v>
      </c>
      <c r="BY551">
        <v>0</v>
      </c>
      <c r="BZ551">
        <v>0</v>
      </c>
      <c r="CA551">
        <v>0</v>
      </c>
      <c r="CB551">
        <v>0</v>
      </c>
      <c r="CC551">
        <v>0</v>
      </c>
      <c r="CD551">
        <v>0</v>
      </c>
      <c r="CE551">
        <v>0</v>
      </c>
      <c r="CF551">
        <v>0</v>
      </c>
      <c r="CG551">
        <v>0</v>
      </c>
      <c r="CH551">
        <v>0</v>
      </c>
      <c r="CI551">
        <v>0</v>
      </c>
      <c r="CJ551">
        <v>0</v>
      </c>
      <c r="CK551">
        <v>0</v>
      </c>
      <c r="CL551">
        <v>0</v>
      </c>
      <c r="CM551">
        <v>0</v>
      </c>
      <c r="CN551">
        <v>0</v>
      </c>
      <c r="CO551">
        <v>0</v>
      </c>
      <c r="CP551">
        <v>0</v>
      </c>
      <c r="CQ551">
        <v>0</v>
      </c>
      <c r="CR551">
        <v>0</v>
      </c>
      <c r="CS551">
        <v>0</v>
      </c>
      <c r="CT551">
        <v>0</v>
      </c>
      <c r="CU551">
        <v>0</v>
      </c>
      <c r="CV551">
        <v>0</v>
      </c>
      <c r="CW551">
        <v>0</v>
      </c>
      <c r="CX551">
        <v>0</v>
      </c>
      <c r="CY551">
        <v>0</v>
      </c>
      <c r="CZ551">
        <v>0</v>
      </c>
      <c r="DA551">
        <v>0</v>
      </c>
      <c r="DB551">
        <v>0</v>
      </c>
      <c r="DC551">
        <v>0</v>
      </c>
      <c r="DD551">
        <v>0</v>
      </c>
      <c r="DE551">
        <v>0</v>
      </c>
      <c r="DF551">
        <v>0</v>
      </c>
      <c r="DG551">
        <v>0</v>
      </c>
      <c r="DH551">
        <v>0</v>
      </c>
      <c r="DI551">
        <v>0</v>
      </c>
      <c r="DJ551">
        <v>0</v>
      </c>
      <c r="DK551">
        <v>0</v>
      </c>
      <c r="DL551">
        <v>0</v>
      </c>
      <c r="DM551">
        <v>0</v>
      </c>
      <c r="DN551">
        <v>0</v>
      </c>
      <c r="DO551">
        <v>0</v>
      </c>
      <c r="DP551">
        <v>0</v>
      </c>
      <c r="DQ551">
        <v>0</v>
      </c>
      <c r="DR551">
        <v>0</v>
      </c>
      <c r="DS551">
        <v>0</v>
      </c>
      <c r="DT551">
        <v>0</v>
      </c>
      <c r="DU551">
        <v>0</v>
      </c>
      <c r="DV551">
        <v>0</v>
      </c>
      <c r="DW551">
        <v>0</v>
      </c>
      <c r="DX551">
        <v>0</v>
      </c>
      <c r="DY551">
        <v>0</v>
      </c>
      <c r="DZ551">
        <v>0</v>
      </c>
      <c r="EA551">
        <v>0</v>
      </c>
      <c r="EB551">
        <v>0</v>
      </c>
      <c r="EC551">
        <v>0</v>
      </c>
      <c r="ED551">
        <v>0</v>
      </c>
      <c r="EE551">
        <v>0</v>
      </c>
      <c r="EF551">
        <v>0</v>
      </c>
      <c r="EG551">
        <v>0</v>
      </c>
      <c r="EH551">
        <v>0</v>
      </c>
      <c r="EI551">
        <v>0</v>
      </c>
      <c r="EJ551">
        <v>0</v>
      </c>
      <c r="EK551">
        <v>0</v>
      </c>
      <c r="EL551">
        <v>0</v>
      </c>
      <c r="EM551">
        <v>0</v>
      </c>
      <c r="EN551">
        <v>0</v>
      </c>
      <c r="EO551">
        <v>0</v>
      </c>
      <c r="EP551">
        <v>0</v>
      </c>
      <c r="EQ551">
        <v>0</v>
      </c>
      <c r="ER551">
        <v>0</v>
      </c>
      <c r="ES551">
        <v>0</v>
      </c>
      <c r="ET551">
        <v>0</v>
      </c>
      <c r="EU551">
        <v>0</v>
      </c>
      <c r="EV551">
        <v>0</v>
      </c>
      <c r="EW551">
        <v>0</v>
      </c>
      <c r="EX551">
        <v>0</v>
      </c>
      <c r="EY551">
        <v>0</v>
      </c>
      <c r="EZ551">
        <v>0</v>
      </c>
      <c r="FA551">
        <v>0</v>
      </c>
      <c r="FB551">
        <v>0</v>
      </c>
      <c r="FC551">
        <v>0</v>
      </c>
      <c r="FD551">
        <v>0</v>
      </c>
      <c r="FE551">
        <v>0</v>
      </c>
      <c r="FF551">
        <v>0</v>
      </c>
      <c r="FG551">
        <v>0</v>
      </c>
      <c r="FH551">
        <v>0</v>
      </c>
      <c r="FI551">
        <v>0</v>
      </c>
      <c r="FJ551">
        <v>0</v>
      </c>
      <c r="FK551">
        <v>0</v>
      </c>
      <c r="FL551">
        <v>0</v>
      </c>
      <c r="FM551">
        <v>0</v>
      </c>
      <c r="FN551">
        <v>0</v>
      </c>
      <c r="FO551">
        <v>0</v>
      </c>
      <c r="FP551">
        <v>0</v>
      </c>
      <c r="FQ551">
        <v>0</v>
      </c>
      <c r="FR551">
        <v>0</v>
      </c>
      <c r="FS551">
        <v>0</v>
      </c>
    </row>
    <row r="552" spans="1:175" x14ac:dyDescent="0.2">
      <c r="A552" t="s">
        <v>198</v>
      </c>
      <c r="B552" t="s">
        <v>1</v>
      </c>
      <c r="C552">
        <v>42214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0</v>
      </c>
      <c r="AG552">
        <v>0</v>
      </c>
      <c r="AH552">
        <v>0</v>
      </c>
      <c r="AI552">
        <v>0</v>
      </c>
      <c r="AJ552">
        <v>0</v>
      </c>
      <c r="AK552">
        <v>0</v>
      </c>
      <c r="AL552">
        <v>0</v>
      </c>
      <c r="AM552">
        <v>0</v>
      </c>
      <c r="AN552">
        <v>0</v>
      </c>
      <c r="AO552">
        <v>0</v>
      </c>
      <c r="AP552">
        <v>0</v>
      </c>
      <c r="AQ552">
        <v>0</v>
      </c>
      <c r="AR552">
        <v>0</v>
      </c>
      <c r="AS552">
        <v>0</v>
      </c>
      <c r="AT552">
        <v>0</v>
      </c>
      <c r="AU552">
        <v>0</v>
      </c>
      <c r="AV552">
        <v>0</v>
      </c>
      <c r="AW552">
        <v>0</v>
      </c>
      <c r="AX552">
        <v>0</v>
      </c>
      <c r="AY552">
        <v>0</v>
      </c>
      <c r="AZ552">
        <v>0</v>
      </c>
      <c r="BA552">
        <v>0</v>
      </c>
      <c r="BB552">
        <v>0</v>
      </c>
      <c r="BC552">
        <v>0</v>
      </c>
      <c r="BD552">
        <v>0</v>
      </c>
      <c r="BE552">
        <v>0</v>
      </c>
      <c r="BF552">
        <v>0</v>
      </c>
      <c r="BG552">
        <v>0</v>
      </c>
      <c r="BH552">
        <v>0</v>
      </c>
      <c r="BI552">
        <v>0</v>
      </c>
      <c r="BJ552">
        <v>0</v>
      </c>
      <c r="BK552">
        <v>0</v>
      </c>
      <c r="BL552">
        <v>0</v>
      </c>
      <c r="BM552">
        <v>0</v>
      </c>
      <c r="BN552">
        <v>0</v>
      </c>
      <c r="BO552">
        <v>0</v>
      </c>
      <c r="BP552">
        <v>0</v>
      </c>
      <c r="BQ552">
        <v>0</v>
      </c>
      <c r="BR552">
        <v>0</v>
      </c>
      <c r="BS552">
        <v>0</v>
      </c>
      <c r="BT552">
        <v>0</v>
      </c>
      <c r="BU552">
        <v>0</v>
      </c>
      <c r="BV552">
        <v>0</v>
      </c>
      <c r="BW552">
        <v>0</v>
      </c>
      <c r="BX552">
        <v>0</v>
      </c>
      <c r="BY552">
        <v>0</v>
      </c>
      <c r="BZ552">
        <v>0</v>
      </c>
      <c r="CA552">
        <v>0</v>
      </c>
      <c r="CB552">
        <v>0</v>
      </c>
      <c r="CC552">
        <v>0</v>
      </c>
      <c r="CD552">
        <v>0</v>
      </c>
      <c r="CE552">
        <v>0</v>
      </c>
      <c r="CF552">
        <v>0</v>
      </c>
      <c r="CG552">
        <v>0</v>
      </c>
      <c r="CH552">
        <v>0</v>
      </c>
      <c r="CI552">
        <v>0</v>
      </c>
      <c r="CJ552">
        <v>0</v>
      </c>
      <c r="CK552">
        <v>0</v>
      </c>
      <c r="CL552">
        <v>0</v>
      </c>
      <c r="CM552">
        <v>0</v>
      </c>
      <c r="CN552">
        <v>0</v>
      </c>
      <c r="CO552">
        <v>0</v>
      </c>
      <c r="CP552">
        <v>0</v>
      </c>
      <c r="CQ552">
        <v>0</v>
      </c>
      <c r="CR552">
        <v>0</v>
      </c>
      <c r="CS552">
        <v>0</v>
      </c>
      <c r="CT552">
        <v>0</v>
      </c>
      <c r="CU552">
        <v>0</v>
      </c>
      <c r="CV552">
        <v>0</v>
      </c>
      <c r="CW552">
        <v>0</v>
      </c>
      <c r="CX552">
        <v>0</v>
      </c>
      <c r="CY552">
        <v>0</v>
      </c>
      <c r="CZ552">
        <v>0</v>
      </c>
      <c r="DA552">
        <v>0</v>
      </c>
      <c r="DB552">
        <v>0</v>
      </c>
      <c r="DC552">
        <v>0</v>
      </c>
      <c r="DD552">
        <v>0</v>
      </c>
      <c r="DE552">
        <v>0</v>
      </c>
      <c r="DF552">
        <v>0</v>
      </c>
      <c r="DG552">
        <v>0</v>
      </c>
      <c r="DH552">
        <v>0</v>
      </c>
      <c r="DI552">
        <v>0</v>
      </c>
      <c r="DJ552">
        <v>0</v>
      </c>
      <c r="DK552">
        <v>0</v>
      </c>
      <c r="DL552">
        <v>0</v>
      </c>
      <c r="DM552">
        <v>0</v>
      </c>
      <c r="DN552">
        <v>0</v>
      </c>
      <c r="DO552">
        <v>0</v>
      </c>
      <c r="DP552">
        <v>0</v>
      </c>
      <c r="DQ552">
        <v>0</v>
      </c>
      <c r="DR552">
        <v>0</v>
      </c>
      <c r="DS552">
        <v>0</v>
      </c>
      <c r="DT552">
        <v>0</v>
      </c>
      <c r="DU552">
        <v>0</v>
      </c>
      <c r="DV552">
        <v>0</v>
      </c>
      <c r="DW552">
        <v>0</v>
      </c>
      <c r="DX552">
        <v>0</v>
      </c>
      <c r="DY552">
        <v>0</v>
      </c>
      <c r="DZ552">
        <v>0</v>
      </c>
      <c r="EA552">
        <v>0</v>
      </c>
      <c r="EB552">
        <v>0</v>
      </c>
      <c r="EC552">
        <v>0</v>
      </c>
      <c r="ED552">
        <v>0</v>
      </c>
      <c r="EE552">
        <v>0</v>
      </c>
      <c r="EF552">
        <v>0</v>
      </c>
      <c r="EG552">
        <v>0</v>
      </c>
      <c r="EH552">
        <v>0</v>
      </c>
      <c r="EI552">
        <v>0</v>
      </c>
      <c r="EJ552">
        <v>0</v>
      </c>
      <c r="EK552">
        <v>0</v>
      </c>
      <c r="EL552">
        <v>0</v>
      </c>
      <c r="EM552">
        <v>0</v>
      </c>
      <c r="EN552">
        <v>0</v>
      </c>
      <c r="EO552">
        <v>0</v>
      </c>
      <c r="EP552">
        <v>0</v>
      </c>
      <c r="EQ552">
        <v>0</v>
      </c>
      <c r="ER552">
        <v>0</v>
      </c>
      <c r="ES552">
        <v>0</v>
      </c>
      <c r="ET552">
        <v>0</v>
      </c>
      <c r="EU552">
        <v>0</v>
      </c>
      <c r="EV552">
        <v>0</v>
      </c>
      <c r="EW552">
        <v>0</v>
      </c>
      <c r="EX552">
        <v>0</v>
      </c>
      <c r="EY552">
        <v>0</v>
      </c>
      <c r="EZ552">
        <v>0</v>
      </c>
      <c r="FA552">
        <v>0</v>
      </c>
      <c r="FB552">
        <v>0</v>
      </c>
      <c r="FC552">
        <v>0</v>
      </c>
      <c r="FD552">
        <v>0</v>
      </c>
      <c r="FE552">
        <v>0</v>
      </c>
      <c r="FF552">
        <v>0</v>
      </c>
      <c r="FG552">
        <v>0</v>
      </c>
      <c r="FH552">
        <v>0</v>
      </c>
      <c r="FI552">
        <v>0</v>
      </c>
      <c r="FJ552">
        <v>0</v>
      </c>
      <c r="FK552">
        <v>0</v>
      </c>
      <c r="FL552">
        <v>0</v>
      </c>
      <c r="FM552">
        <v>0</v>
      </c>
      <c r="FN552">
        <v>0</v>
      </c>
      <c r="FO552">
        <v>0</v>
      </c>
      <c r="FP552">
        <v>0</v>
      </c>
      <c r="FQ552">
        <v>0</v>
      </c>
      <c r="FR552">
        <v>0</v>
      </c>
      <c r="FS552">
        <v>0</v>
      </c>
    </row>
    <row r="553" spans="1:175" x14ac:dyDescent="0.2">
      <c r="A553" t="s">
        <v>198</v>
      </c>
      <c r="B553" t="s">
        <v>1</v>
      </c>
      <c r="C553">
        <v>42233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0</v>
      </c>
      <c r="AI553">
        <v>0</v>
      </c>
      <c r="AJ553">
        <v>0</v>
      </c>
      <c r="AK553">
        <v>0</v>
      </c>
      <c r="AL553">
        <v>0</v>
      </c>
      <c r="AM553">
        <v>0</v>
      </c>
      <c r="AN553">
        <v>0</v>
      </c>
      <c r="AO553">
        <v>0</v>
      </c>
      <c r="AP553">
        <v>0</v>
      </c>
      <c r="AQ553">
        <v>0</v>
      </c>
      <c r="AR553">
        <v>0</v>
      </c>
      <c r="AS553">
        <v>0</v>
      </c>
      <c r="AT553">
        <v>0</v>
      </c>
      <c r="AU553">
        <v>0</v>
      </c>
      <c r="AV553">
        <v>0</v>
      </c>
      <c r="AW553">
        <v>0</v>
      </c>
      <c r="AX553">
        <v>0</v>
      </c>
      <c r="AY553">
        <v>0</v>
      </c>
      <c r="AZ553">
        <v>0</v>
      </c>
      <c r="BA553">
        <v>0</v>
      </c>
      <c r="BB553">
        <v>0</v>
      </c>
      <c r="BC553">
        <v>0</v>
      </c>
      <c r="BD553">
        <v>0</v>
      </c>
      <c r="BE553">
        <v>0</v>
      </c>
      <c r="BF553">
        <v>0</v>
      </c>
      <c r="BG553">
        <v>0</v>
      </c>
      <c r="BH553">
        <v>0</v>
      </c>
      <c r="BI553">
        <v>0</v>
      </c>
      <c r="BJ553">
        <v>0</v>
      </c>
      <c r="BK553">
        <v>0</v>
      </c>
      <c r="BL553">
        <v>0</v>
      </c>
      <c r="BM553">
        <v>0</v>
      </c>
      <c r="BN553">
        <v>0</v>
      </c>
      <c r="BO553">
        <v>0</v>
      </c>
      <c r="BP553">
        <v>0</v>
      </c>
      <c r="BQ553">
        <v>0</v>
      </c>
      <c r="BR553">
        <v>0</v>
      </c>
      <c r="BS553">
        <v>0</v>
      </c>
      <c r="BT553">
        <v>0</v>
      </c>
      <c r="BU553">
        <v>0</v>
      </c>
      <c r="BV553">
        <v>0</v>
      </c>
      <c r="BW553">
        <v>0</v>
      </c>
      <c r="BX553">
        <v>0</v>
      </c>
      <c r="BY553">
        <v>0</v>
      </c>
      <c r="BZ553">
        <v>0</v>
      </c>
      <c r="CA553">
        <v>0</v>
      </c>
      <c r="CB553">
        <v>0</v>
      </c>
      <c r="CC553">
        <v>0</v>
      </c>
      <c r="CD553">
        <v>0</v>
      </c>
      <c r="CE553">
        <v>0</v>
      </c>
      <c r="CF553">
        <v>0</v>
      </c>
      <c r="CG553">
        <v>0</v>
      </c>
      <c r="CH553">
        <v>0</v>
      </c>
      <c r="CI553">
        <v>0</v>
      </c>
      <c r="CJ553">
        <v>0</v>
      </c>
      <c r="CK553">
        <v>0</v>
      </c>
      <c r="CL553">
        <v>0</v>
      </c>
      <c r="CM553">
        <v>0</v>
      </c>
      <c r="CN553">
        <v>0</v>
      </c>
      <c r="CO553">
        <v>0</v>
      </c>
      <c r="CP553">
        <v>0</v>
      </c>
      <c r="CQ553">
        <v>0</v>
      </c>
      <c r="CR553">
        <v>0</v>
      </c>
      <c r="CS553">
        <v>0</v>
      </c>
      <c r="CT553">
        <v>0</v>
      </c>
      <c r="CU553">
        <v>0</v>
      </c>
      <c r="CV553">
        <v>0</v>
      </c>
      <c r="CW553">
        <v>0</v>
      </c>
      <c r="CX553">
        <v>0</v>
      </c>
      <c r="CY553">
        <v>0</v>
      </c>
      <c r="CZ553">
        <v>0</v>
      </c>
      <c r="DA553">
        <v>0</v>
      </c>
      <c r="DB553">
        <v>0</v>
      </c>
      <c r="DC553">
        <v>0</v>
      </c>
      <c r="DD553">
        <v>0</v>
      </c>
      <c r="DE553">
        <v>0</v>
      </c>
      <c r="DF553">
        <v>0</v>
      </c>
      <c r="DG553">
        <v>0</v>
      </c>
      <c r="DH553">
        <v>0</v>
      </c>
      <c r="DI553">
        <v>0</v>
      </c>
      <c r="DJ553">
        <v>0</v>
      </c>
      <c r="DK553">
        <v>0</v>
      </c>
      <c r="DL553">
        <v>0</v>
      </c>
      <c r="DM553">
        <v>0</v>
      </c>
      <c r="DN553">
        <v>0</v>
      </c>
      <c r="DO553">
        <v>0</v>
      </c>
      <c r="DP553">
        <v>0</v>
      </c>
      <c r="DQ553">
        <v>0</v>
      </c>
      <c r="DR553">
        <v>0</v>
      </c>
      <c r="DS553">
        <v>0</v>
      </c>
      <c r="DT553">
        <v>0</v>
      </c>
      <c r="DU553">
        <v>0</v>
      </c>
      <c r="DV553">
        <v>0</v>
      </c>
      <c r="DW553">
        <v>0</v>
      </c>
      <c r="DX553">
        <v>0</v>
      </c>
      <c r="DY553">
        <v>0</v>
      </c>
      <c r="DZ553">
        <v>0</v>
      </c>
      <c r="EA553">
        <v>0</v>
      </c>
      <c r="EB553">
        <v>0</v>
      </c>
      <c r="EC553">
        <v>0</v>
      </c>
      <c r="ED553">
        <v>0</v>
      </c>
      <c r="EE553">
        <v>0</v>
      </c>
      <c r="EF553">
        <v>0</v>
      </c>
      <c r="EG553">
        <v>0</v>
      </c>
      <c r="EH553">
        <v>0</v>
      </c>
      <c r="EI553">
        <v>0</v>
      </c>
      <c r="EJ553">
        <v>0</v>
      </c>
      <c r="EK553">
        <v>0</v>
      </c>
      <c r="EL553">
        <v>0</v>
      </c>
      <c r="EM553">
        <v>0</v>
      </c>
      <c r="EN553">
        <v>0</v>
      </c>
      <c r="EO553">
        <v>0</v>
      </c>
      <c r="EP553">
        <v>0</v>
      </c>
      <c r="EQ553">
        <v>0</v>
      </c>
      <c r="ER553">
        <v>0</v>
      </c>
      <c r="ES553">
        <v>0</v>
      </c>
      <c r="ET553">
        <v>0</v>
      </c>
      <c r="EU553">
        <v>0</v>
      </c>
      <c r="EV553">
        <v>0</v>
      </c>
      <c r="EW553">
        <v>0</v>
      </c>
      <c r="EX553">
        <v>0</v>
      </c>
      <c r="EY553">
        <v>0</v>
      </c>
      <c r="EZ553">
        <v>0</v>
      </c>
      <c r="FA553">
        <v>0</v>
      </c>
      <c r="FB553">
        <v>0</v>
      </c>
      <c r="FC553">
        <v>0</v>
      </c>
      <c r="FD553">
        <v>0</v>
      </c>
      <c r="FE553">
        <v>0</v>
      </c>
      <c r="FF553">
        <v>0</v>
      </c>
      <c r="FG553">
        <v>0</v>
      </c>
      <c r="FH553">
        <v>0</v>
      </c>
      <c r="FI553">
        <v>0</v>
      </c>
      <c r="FJ553">
        <v>0</v>
      </c>
      <c r="FK553">
        <v>0</v>
      </c>
      <c r="FL553">
        <v>0</v>
      </c>
      <c r="FM553">
        <v>0</v>
      </c>
      <c r="FN553">
        <v>0</v>
      </c>
      <c r="FO553">
        <v>0</v>
      </c>
      <c r="FP553">
        <v>0</v>
      </c>
      <c r="FQ553">
        <v>0</v>
      </c>
      <c r="FR553">
        <v>0</v>
      </c>
      <c r="FS553">
        <v>0</v>
      </c>
    </row>
    <row r="554" spans="1:175" x14ac:dyDescent="0.2">
      <c r="A554" t="s">
        <v>198</v>
      </c>
      <c r="B554" t="s">
        <v>1</v>
      </c>
      <c r="C554">
        <v>42234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E554">
        <v>0</v>
      </c>
      <c r="AF554">
        <v>0</v>
      </c>
      <c r="AG554">
        <v>0</v>
      </c>
      <c r="AH554">
        <v>0</v>
      </c>
      <c r="AI554">
        <v>0</v>
      </c>
      <c r="AJ554">
        <v>0</v>
      </c>
      <c r="AK554">
        <v>0</v>
      </c>
      <c r="AL554">
        <v>0</v>
      </c>
      <c r="AM554">
        <v>0</v>
      </c>
      <c r="AN554">
        <v>0</v>
      </c>
      <c r="AO554">
        <v>0</v>
      </c>
      <c r="AP554">
        <v>0</v>
      </c>
      <c r="AQ554">
        <v>0</v>
      </c>
      <c r="AR554">
        <v>0</v>
      </c>
      <c r="AS554">
        <v>0</v>
      </c>
      <c r="AT554">
        <v>0</v>
      </c>
      <c r="AU554">
        <v>0</v>
      </c>
      <c r="AV554">
        <v>0</v>
      </c>
      <c r="AW554">
        <v>0</v>
      </c>
      <c r="AX554">
        <v>0</v>
      </c>
      <c r="AY554">
        <v>0</v>
      </c>
      <c r="AZ554">
        <v>0</v>
      </c>
      <c r="BA554">
        <v>0</v>
      </c>
      <c r="BB554">
        <v>0</v>
      </c>
      <c r="BC554">
        <v>0</v>
      </c>
      <c r="BD554">
        <v>0</v>
      </c>
      <c r="BE554">
        <v>0</v>
      </c>
      <c r="BF554">
        <v>0</v>
      </c>
      <c r="BG554">
        <v>0</v>
      </c>
      <c r="BH554">
        <v>0</v>
      </c>
      <c r="BI554">
        <v>0</v>
      </c>
      <c r="BJ554">
        <v>0</v>
      </c>
      <c r="BK554">
        <v>0</v>
      </c>
      <c r="BL554">
        <v>0</v>
      </c>
      <c r="BM554">
        <v>0</v>
      </c>
      <c r="BN554">
        <v>0</v>
      </c>
      <c r="BO554">
        <v>0</v>
      </c>
      <c r="BP554">
        <v>0</v>
      </c>
      <c r="BQ554">
        <v>0</v>
      </c>
      <c r="BR554">
        <v>0</v>
      </c>
      <c r="BS554">
        <v>0</v>
      </c>
      <c r="BT554">
        <v>0</v>
      </c>
      <c r="BU554">
        <v>0</v>
      </c>
      <c r="BV554">
        <v>0</v>
      </c>
      <c r="BW554">
        <v>0</v>
      </c>
      <c r="BX554">
        <v>0</v>
      </c>
      <c r="BY554">
        <v>0</v>
      </c>
      <c r="BZ554">
        <v>0</v>
      </c>
      <c r="CA554">
        <v>0</v>
      </c>
      <c r="CB554">
        <v>0</v>
      </c>
      <c r="CC554">
        <v>0</v>
      </c>
      <c r="CD554">
        <v>0</v>
      </c>
      <c r="CE554">
        <v>0</v>
      </c>
      <c r="CF554">
        <v>0</v>
      </c>
      <c r="CG554">
        <v>0</v>
      </c>
      <c r="CH554">
        <v>0</v>
      </c>
      <c r="CI554">
        <v>0</v>
      </c>
      <c r="CJ554">
        <v>0</v>
      </c>
      <c r="CK554">
        <v>0</v>
      </c>
      <c r="CL554">
        <v>0</v>
      </c>
      <c r="CM554">
        <v>0</v>
      </c>
      <c r="CN554">
        <v>0</v>
      </c>
      <c r="CO554">
        <v>0</v>
      </c>
      <c r="CP554">
        <v>0</v>
      </c>
      <c r="CQ554">
        <v>0</v>
      </c>
      <c r="CR554">
        <v>0</v>
      </c>
      <c r="CS554">
        <v>0</v>
      </c>
      <c r="CT554">
        <v>0</v>
      </c>
      <c r="CU554">
        <v>0</v>
      </c>
      <c r="CV554">
        <v>0</v>
      </c>
      <c r="CW554">
        <v>0</v>
      </c>
      <c r="CX554">
        <v>0</v>
      </c>
      <c r="CY554">
        <v>0</v>
      </c>
      <c r="CZ554">
        <v>0</v>
      </c>
      <c r="DA554">
        <v>0</v>
      </c>
      <c r="DB554">
        <v>0</v>
      </c>
      <c r="DC554">
        <v>0</v>
      </c>
      <c r="DD554">
        <v>0</v>
      </c>
      <c r="DE554">
        <v>0</v>
      </c>
      <c r="DF554">
        <v>0</v>
      </c>
      <c r="DG554">
        <v>0</v>
      </c>
      <c r="DH554">
        <v>0</v>
      </c>
      <c r="DI554">
        <v>0</v>
      </c>
      <c r="DJ554">
        <v>0</v>
      </c>
      <c r="DK554">
        <v>0</v>
      </c>
      <c r="DL554">
        <v>0</v>
      </c>
      <c r="DM554">
        <v>0</v>
      </c>
      <c r="DN554">
        <v>0</v>
      </c>
      <c r="DO554">
        <v>0</v>
      </c>
      <c r="DP554">
        <v>0</v>
      </c>
      <c r="DQ554">
        <v>0</v>
      </c>
      <c r="DR554">
        <v>0</v>
      </c>
      <c r="DS554">
        <v>0</v>
      </c>
      <c r="DT554">
        <v>0</v>
      </c>
      <c r="DU554">
        <v>0</v>
      </c>
      <c r="DV554">
        <v>0</v>
      </c>
      <c r="DW554">
        <v>0</v>
      </c>
      <c r="DX554">
        <v>0</v>
      </c>
      <c r="DY554">
        <v>0</v>
      </c>
      <c r="DZ554">
        <v>0</v>
      </c>
      <c r="EA554">
        <v>0</v>
      </c>
      <c r="EB554">
        <v>0</v>
      </c>
      <c r="EC554">
        <v>0</v>
      </c>
      <c r="ED554">
        <v>0</v>
      </c>
      <c r="EE554">
        <v>0</v>
      </c>
      <c r="EF554">
        <v>0</v>
      </c>
      <c r="EG554">
        <v>0</v>
      </c>
      <c r="EH554">
        <v>0</v>
      </c>
      <c r="EI554">
        <v>0</v>
      </c>
      <c r="EJ554">
        <v>0</v>
      </c>
      <c r="EK554">
        <v>0</v>
      </c>
      <c r="EL554">
        <v>0</v>
      </c>
      <c r="EM554">
        <v>0</v>
      </c>
      <c r="EN554">
        <v>0</v>
      </c>
      <c r="EO554">
        <v>0</v>
      </c>
      <c r="EP554">
        <v>0</v>
      </c>
      <c r="EQ554">
        <v>0</v>
      </c>
      <c r="ER554">
        <v>0</v>
      </c>
      <c r="ES554">
        <v>0</v>
      </c>
      <c r="ET554">
        <v>0</v>
      </c>
      <c r="EU554">
        <v>0</v>
      </c>
      <c r="EV554">
        <v>0</v>
      </c>
      <c r="EW554">
        <v>0</v>
      </c>
      <c r="EX554">
        <v>0</v>
      </c>
      <c r="EY554">
        <v>0</v>
      </c>
      <c r="EZ554">
        <v>0</v>
      </c>
      <c r="FA554">
        <v>0</v>
      </c>
      <c r="FB554">
        <v>0</v>
      </c>
      <c r="FC554">
        <v>0</v>
      </c>
      <c r="FD554">
        <v>0</v>
      </c>
      <c r="FE554">
        <v>0</v>
      </c>
      <c r="FF554">
        <v>0</v>
      </c>
      <c r="FG554">
        <v>0</v>
      </c>
      <c r="FH554">
        <v>0</v>
      </c>
      <c r="FI554">
        <v>0</v>
      </c>
      <c r="FJ554">
        <v>0</v>
      </c>
      <c r="FK554">
        <v>0</v>
      </c>
      <c r="FL554">
        <v>0</v>
      </c>
      <c r="FM554">
        <v>0</v>
      </c>
      <c r="FN554">
        <v>0</v>
      </c>
      <c r="FO554">
        <v>0</v>
      </c>
      <c r="FP554">
        <v>0</v>
      </c>
      <c r="FQ554">
        <v>0</v>
      </c>
      <c r="FR554">
        <v>0</v>
      </c>
      <c r="FS554">
        <v>0</v>
      </c>
    </row>
    <row r="555" spans="1:175" x14ac:dyDescent="0.2">
      <c r="A555" t="s">
        <v>198</v>
      </c>
      <c r="B555" t="s">
        <v>1</v>
      </c>
      <c r="C555">
        <v>42242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0</v>
      </c>
      <c r="AH555">
        <v>0</v>
      </c>
      <c r="AI555">
        <v>0</v>
      </c>
      <c r="AJ555">
        <v>0</v>
      </c>
      <c r="AK555">
        <v>0</v>
      </c>
      <c r="AL555">
        <v>0</v>
      </c>
      <c r="AM555">
        <v>0</v>
      </c>
      <c r="AN555">
        <v>0</v>
      </c>
      <c r="AO555">
        <v>0</v>
      </c>
      <c r="AP555">
        <v>0</v>
      </c>
      <c r="AQ555">
        <v>0</v>
      </c>
      <c r="AR555">
        <v>0</v>
      </c>
      <c r="AS555">
        <v>0</v>
      </c>
      <c r="AT555">
        <v>0</v>
      </c>
      <c r="AU555">
        <v>0</v>
      </c>
      <c r="AV555">
        <v>0</v>
      </c>
      <c r="AW555">
        <v>0</v>
      </c>
      <c r="AX555">
        <v>0</v>
      </c>
      <c r="AY555">
        <v>0</v>
      </c>
      <c r="AZ555">
        <v>0</v>
      </c>
      <c r="BA555">
        <v>0</v>
      </c>
      <c r="BB555">
        <v>0</v>
      </c>
      <c r="BC555">
        <v>0</v>
      </c>
      <c r="BD555">
        <v>0</v>
      </c>
      <c r="BE555">
        <v>0</v>
      </c>
      <c r="BF555">
        <v>0</v>
      </c>
      <c r="BG555">
        <v>0</v>
      </c>
      <c r="BH555">
        <v>0</v>
      </c>
      <c r="BI555">
        <v>0</v>
      </c>
      <c r="BJ555">
        <v>0</v>
      </c>
      <c r="BK555">
        <v>0</v>
      </c>
      <c r="BL555">
        <v>0</v>
      </c>
      <c r="BM555">
        <v>0</v>
      </c>
      <c r="BN555">
        <v>0</v>
      </c>
      <c r="BO555">
        <v>0</v>
      </c>
      <c r="BP555">
        <v>0</v>
      </c>
      <c r="BQ555">
        <v>0</v>
      </c>
      <c r="BR555">
        <v>0</v>
      </c>
      <c r="BS555">
        <v>0</v>
      </c>
      <c r="BT555">
        <v>0</v>
      </c>
      <c r="BU555">
        <v>0</v>
      </c>
      <c r="BV555">
        <v>0</v>
      </c>
      <c r="BW555">
        <v>0</v>
      </c>
      <c r="BX555">
        <v>0</v>
      </c>
      <c r="BY555">
        <v>0</v>
      </c>
      <c r="BZ555">
        <v>0</v>
      </c>
      <c r="CA555">
        <v>0</v>
      </c>
      <c r="CB555">
        <v>0</v>
      </c>
      <c r="CC555">
        <v>0</v>
      </c>
      <c r="CD555">
        <v>0</v>
      </c>
      <c r="CE555">
        <v>0</v>
      </c>
      <c r="CF555">
        <v>0</v>
      </c>
      <c r="CG555">
        <v>0</v>
      </c>
      <c r="CH555">
        <v>0</v>
      </c>
      <c r="CI555">
        <v>0</v>
      </c>
      <c r="CJ555">
        <v>0</v>
      </c>
      <c r="CK555">
        <v>0</v>
      </c>
      <c r="CL555">
        <v>0</v>
      </c>
      <c r="CM555">
        <v>0</v>
      </c>
      <c r="CN555">
        <v>0</v>
      </c>
      <c r="CO555">
        <v>0</v>
      </c>
      <c r="CP555">
        <v>0</v>
      </c>
      <c r="CQ555">
        <v>0</v>
      </c>
      <c r="CR555">
        <v>0</v>
      </c>
      <c r="CS555">
        <v>0</v>
      </c>
      <c r="CT555">
        <v>0</v>
      </c>
      <c r="CU555">
        <v>0</v>
      </c>
      <c r="CV555">
        <v>0</v>
      </c>
      <c r="CW555">
        <v>0</v>
      </c>
      <c r="CX555">
        <v>0</v>
      </c>
      <c r="CY555">
        <v>0</v>
      </c>
      <c r="CZ555">
        <v>0</v>
      </c>
      <c r="DA555">
        <v>0</v>
      </c>
      <c r="DB555">
        <v>0</v>
      </c>
      <c r="DC555">
        <v>0</v>
      </c>
      <c r="DD555">
        <v>0</v>
      </c>
      <c r="DE555">
        <v>0</v>
      </c>
      <c r="DF555">
        <v>0</v>
      </c>
      <c r="DG555">
        <v>0</v>
      </c>
      <c r="DH555">
        <v>0</v>
      </c>
      <c r="DI555">
        <v>0</v>
      </c>
      <c r="DJ555">
        <v>0</v>
      </c>
      <c r="DK555">
        <v>0</v>
      </c>
      <c r="DL555">
        <v>0</v>
      </c>
      <c r="DM555">
        <v>0</v>
      </c>
      <c r="DN555">
        <v>0</v>
      </c>
      <c r="DO555">
        <v>0</v>
      </c>
      <c r="DP555">
        <v>0</v>
      </c>
      <c r="DQ555">
        <v>0</v>
      </c>
      <c r="DR555">
        <v>0</v>
      </c>
      <c r="DS555">
        <v>0</v>
      </c>
      <c r="DT555">
        <v>0</v>
      </c>
      <c r="DU555">
        <v>0</v>
      </c>
      <c r="DV555">
        <v>0</v>
      </c>
      <c r="DW555">
        <v>0</v>
      </c>
      <c r="DX555">
        <v>0</v>
      </c>
      <c r="DY555">
        <v>0</v>
      </c>
      <c r="DZ555">
        <v>0</v>
      </c>
      <c r="EA555">
        <v>0</v>
      </c>
      <c r="EB555">
        <v>0</v>
      </c>
      <c r="EC555">
        <v>0</v>
      </c>
      <c r="ED555">
        <v>0</v>
      </c>
      <c r="EE555">
        <v>0</v>
      </c>
      <c r="EF555">
        <v>0</v>
      </c>
      <c r="EG555">
        <v>0</v>
      </c>
      <c r="EH555">
        <v>0</v>
      </c>
      <c r="EI555">
        <v>0</v>
      </c>
      <c r="EJ555">
        <v>0</v>
      </c>
      <c r="EK555">
        <v>0</v>
      </c>
      <c r="EL555">
        <v>0</v>
      </c>
      <c r="EM555">
        <v>0</v>
      </c>
      <c r="EN555">
        <v>0</v>
      </c>
      <c r="EO555">
        <v>0</v>
      </c>
      <c r="EP555">
        <v>0</v>
      </c>
      <c r="EQ555">
        <v>0</v>
      </c>
      <c r="ER555">
        <v>0</v>
      </c>
      <c r="ES555">
        <v>0</v>
      </c>
      <c r="ET555">
        <v>0</v>
      </c>
      <c r="EU555">
        <v>0</v>
      </c>
      <c r="EV555">
        <v>0</v>
      </c>
      <c r="EW555">
        <v>0</v>
      </c>
      <c r="EX555">
        <v>0</v>
      </c>
      <c r="EY555">
        <v>0</v>
      </c>
      <c r="EZ555">
        <v>0</v>
      </c>
      <c r="FA555">
        <v>0</v>
      </c>
      <c r="FB555">
        <v>0</v>
      </c>
      <c r="FC555">
        <v>0</v>
      </c>
      <c r="FD555">
        <v>0</v>
      </c>
      <c r="FE555">
        <v>0</v>
      </c>
      <c r="FF555">
        <v>0</v>
      </c>
      <c r="FG555">
        <v>0</v>
      </c>
      <c r="FH555">
        <v>0</v>
      </c>
      <c r="FI555">
        <v>0</v>
      </c>
      <c r="FJ555">
        <v>0</v>
      </c>
      <c r="FK555">
        <v>0</v>
      </c>
      <c r="FL555">
        <v>0</v>
      </c>
      <c r="FM555">
        <v>0</v>
      </c>
      <c r="FN555">
        <v>0</v>
      </c>
      <c r="FO555">
        <v>0</v>
      </c>
      <c r="FP555">
        <v>0</v>
      </c>
      <c r="FQ555">
        <v>0</v>
      </c>
      <c r="FR555">
        <v>0</v>
      </c>
      <c r="FS555">
        <v>0</v>
      </c>
    </row>
    <row r="556" spans="1:175" x14ac:dyDescent="0.2">
      <c r="A556" t="s">
        <v>198</v>
      </c>
      <c r="B556" t="s">
        <v>1</v>
      </c>
      <c r="C556">
        <v>42243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E556">
        <v>0</v>
      </c>
      <c r="AF556">
        <v>0</v>
      </c>
      <c r="AG556">
        <v>0</v>
      </c>
      <c r="AH556">
        <v>0</v>
      </c>
      <c r="AI556">
        <v>0</v>
      </c>
      <c r="AJ556">
        <v>0</v>
      </c>
      <c r="AK556">
        <v>0</v>
      </c>
      <c r="AL556">
        <v>0</v>
      </c>
      <c r="AM556">
        <v>0</v>
      </c>
      <c r="AN556">
        <v>0</v>
      </c>
      <c r="AO556">
        <v>0</v>
      </c>
      <c r="AP556">
        <v>0</v>
      </c>
      <c r="AQ556">
        <v>0</v>
      </c>
      <c r="AR556">
        <v>0</v>
      </c>
      <c r="AS556">
        <v>0</v>
      </c>
      <c r="AT556">
        <v>0</v>
      </c>
      <c r="AU556">
        <v>0</v>
      </c>
      <c r="AV556">
        <v>0</v>
      </c>
      <c r="AW556">
        <v>0</v>
      </c>
      <c r="AX556">
        <v>0</v>
      </c>
      <c r="AY556">
        <v>0</v>
      </c>
      <c r="AZ556">
        <v>0</v>
      </c>
      <c r="BA556">
        <v>0</v>
      </c>
      <c r="BB556">
        <v>0</v>
      </c>
      <c r="BC556">
        <v>0</v>
      </c>
      <c r="BD556">
        <v>0</v>
      </c>
      <c r="BE556">
        <v>0</v>
      </c>
      <c r="BF556">
        <v>0</v>
      </c>
      <c r="BG556">
        <v>0</v>
      </c>
      <c r="BH556">
        <v>0</v>
      </c>
      <c r="BI556">
        <v>0</v>
      </c>
      <c r="BJ556">
        <v>0</v>
      </c>
      <c r="BK556">
        <v>0</v>
      </c>
      <c r="BL556">
        <v>0</v>
      </c>
      <c r="BM556">
        <v>0</v>
      </c>
      <c r="BN556">
        <v>0</v>
      </c>
      <c r="BO556">
        <v>0</v>
      </c>
      <c r="BP556">
        <v>0</v>
      </c>
      <c r="BQ556">
        <v>0</v>
      </c>
      <c r="BR556">
        <v>0</v>
      </c>
      <c r="BS556">
        <v>0</v>
      </c>
      <c r="BT556">
        <v>0</v>
      </c>
      <c r="BU556">
        <v>0</v>
      </c>
      <c r="BV556">
        <v>0</v>
      </c>
      <c r="BW556">
        <v>0</v>
      </c>
      <c r="BX556">
        <v>0</v>
      </c>
      <c r="BY556">
        <v>0</v>
      </c>
      <c r="BZ556">
        <v>0</v>
      </c>
      <c r="CA556">
        <v>0</v>
      </c>
      <c r="CB556">
        <v>0</v>
      </c>
      <c r="CC556">
        <v>0</v>
      </c>
      <c r="CD556">
        <v>0</v>
      </c>
      <c r="CE556">
        <v>0</v>
      </c>
      <c r="CF556">
        <v>0</v>
      </c>
      <c r="CG556">
        <v>0</v>
      </c>
      <c r="CH556">
        <v>0</v>
      </c>
      <c r="CI556">
        <v>0</v>
      </c>
      <c r="CJ556">
        <v>0</v>
      </c>
      <c r="CK556">
        <v>0</v>
      </c>
      <c r="CL556">
        <v>0</v>
      </c>
      <c r="CM556">
        <v>0</v>
      </c>
      <c r="CN556">
        <v>0</v>
      </c>
      <c r="CO556">
        <v>0</v>
      </c>
      <c r="CP556">
        <v>0</v>
      </c>
      <c r="CQ556">
        <v>0</v>
      </c>
      <c r="CR556">
        <v>0</v>
      </c>
      <c r="CS556">
        <v>0</v>
      </c>
      <c r="CT556">
        <v>0</v>
      </c>
      <c r="CU556">
        <v>0</v>
      </c>
      <c r="CV556">
        <v>0</v>
      </c>
      <c r="CW556">
        <v>0</v>
      </c>
      <c r="CX556">
        <v>0</v>
      </c>
      <c r="CY556">
        <v>0</v>
      </c>
      <c r="CZ556">
        <v>0</v>
      </c>
      <c r="DA556">
        <v>0</v>
      </c>
      <c r="DB556">
        <v>0</v>
      </c>
      <c r="DC556">
        <v>0</v>
      </c>
      <c r="DD556">
        <v>0</v>
      </c>
      <c r="DE556">
        <v>0</v>
      </c>
      <c r="DF556">
        <v>0</v>
      </c>
      <c r="DG556">
        <v>0</v>
      </c>
      <c r="DH556">
        <v>0</v>
      </c>
      <c r="DI556">
        <v>0</v>
      </c>
      <c r="DJ556">
        <v>0</v>
      </c>
      <c r="DK556">
        <v>0</v>
      </c>
      <c r="DL556">
        <v>0</v>
      </c>
      <c r="DM556">
        <v>0</v>
      </c>
      <c r="DN556">
        <v>0</v>
      </c>
      <c r="DO556">
        <v>0</v>
      </c>
      <c r="DP556">
        <v>0</v>
      </c>
      <c r="DQ556">
        <v>0</v>
      </c>
      <c r="DR556">
        <v>0</v>
      </c>
      <c r="DS556">
        <v>0</v>
      </c>
      <c r="DT556">
        <v>0</v>
      </c>
      <c r="DU556">
        <v>0</v>
      </c>
      <c r="DV556">
        <v>0</v>
      </c>
      <c r="DW556">
        <v>0</v>
      </c>
      <c r="DX556">
        <v>0</v>
      </c>
      <c r="DY556">
        <v>0</v>
      </c>
      <c r="DZ556">
        <v>0</v>
      </c>
      <c r="EA556">
        <v>0</v>
      </c>
      <c r="EB556">
        <v>0</v>
      </c>
      <c r="EC556">
        <v>0</v>
      </c>
      <c r="ED556">
        <v>0</v>
      </c>
      <c r="EE556">
        <v>0</v>
      </c>
      <c r="EF556">
        <v>0</v>
      </c>
      <c r="EG556">
        <v>0</v>
      </c>
      <c r="EH556">
        <v>0</v>
      </c>
      <c r="EI556">
        <v>0</v>
      </c>
      <c r="EJ556">
        <v>0</v>
      </c>
      <c r="EK556">
        <v>0</v>
      </c>
      <c r="EL556">
        <v>0</v>
      </c>
      <c r="EM556">
        <v>0</v>
      </c>
      <c r="EN556">
        <v>0</v>
      </c>
      <c r="EO556">
        <v>0</v>
      </c>
      <c r="EP556">
        <v>0</v>
      </c>
      <c r="EQ556">
        <v>0</v>
      </c>
      <c r="ER556">
        <v>0</v>
      </c>
      <c r="ES556">
        <v>0</v>
      </c>
      <c r="ET556">
        <v>0</v>
      </c>
      <c r="EU556">
        <v>0</v>
      </c>
      <c r="EV556">
        <v>0</v>
      </c>
      <c r="EW556">
        <v>0</v>
      </c>
      <c r="EX556">
        <v>0</v>
      </c>
      <c r="EY556">
        <v>0</v>
      </c>
      <c r="EZ556">
        <v>0</v>
      </c>
      <c r="FA556">
        <v>0</v>
      </c>
      <c r="FB556">
        <v>0</v>
      </c>
      <c r="FC556">
        <v>0</v>
      </c>
      <c r="FD556">
        <v>0</v>
      </c>
      <c r="FE556">
        <v>0</v>
      </c>
      <c r="FF556">
        <v>0</v>
      </c>
      <c r="FG556">
        <v>0</v>
      </c>
      <c r="FH556">
        <v>0</v>
      </c>
      <c r="FI556">
        <v>0</v>
      </c>
      <c r="FJ556">
        <v>0</v>
      </c>
      <c r="FK556">
        <v>0</v>
      </c>
      <c r="FL556">
        <v>0</v>
      </c>
      <c r="FM556">
        <v>0</v>
      </c>
      <c r="FN556">
        <v>0</v>
      </c>
      <c r="FO556">
        <v>0</v>
      </c>
      <c r="FP556">
        <v>0</v>
      </c>
      <c r="FQ556">
        <v>0</v>
      </c>
      <c r="FR556">
        <v>0</v>
      </c>
      <c r="FS556">
        <v>0</v>
      </c>
    </row>
    <row r="557" spans="1:175" x14ac:dyDescent="0.2">
      <c r="A557" t="s">
        <v>198</v>
      </c>
      <c r="B557" t="s">
        <v>1</v>
      </c>
      <c r="C557">
        <v>42244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0</v>
      </c>
      <c r="AE557">
        <v>0</v>
      </c>
      <c r="AF557">
        <v>0</v>
      </c>
      <c r="AG557">
        <v>0</v>
      </c>
      <c r="AH557">
        <v>0</v>
      </c>
      <c r="AI557">
        <v>0</v>
      </c>
      <c r="AJ557">
        <v>0</v>
      </c>
      <c r="AK557">
        <v>0</v>
      </c>
      <c r="AL557">
        <v>0</v>
      </c>
      <c r="AM557">
        <v>0</v>
      </c>
      <c r="AN557">
        <v>0</v>
      </c>
      <c r="AO557">
        <v>0</v>
      </c>
      <c r="AP557">
        <v>0</v>
      </c>
      <c r="AQ557">
        <v>0</v>
      </c>
      <c r="AR557">
        <v>0</v>
      </c>
      <c r="AS557">
        <v>0</v>
      </c>
      <c r="AT557">
        <v>0</v>
      </c>
      <c r="AU557">
        <v>0</v>
      </c>
      <c r="AV557">
        <v>0</v>
      </c>
      <c r="AW557">
        <v>0</v>
      </c>
      <c r="AX557">
        <v>0</v>
      </c>
      <c r="AY557">
        <v>0</v>
      </c>
      <c r="AZ557">
        <v>0</v>
      </c>
      <c r="BA557">
        <v>0</v>
      </c>
      <c r="BB557">
        <v>0</v>
      </c>
      <c r="BC557">
        <v>0</v>
      </c>
      <c r="BD557">
        <v>0</v>
      </c>
      <c r="BE557">
        <v>0</v>
      </c>
      <c r="BF557">
        <v>0</v>
      </c>
      <c r="BG557">
        <v>0</v>
      </c>
      <c r="BH557">
        <v>0</v>
      </c>
      <c r="BI557">
        <v>0</v>
      </c>
      <c r="BJ557">
        <v>0</v>
      </c>
      <c r="BK557">
        <v>0</v>
      </c>
      <c r="BL557">
        <v>0</v>
      </c>
      <c r="BM557">
        <v>0</v>
      </c>
      <c r="BN557">
        <v>0</v>
      </c>
      <c r="BO557">
        <v>0</v>
      </c>
      <c r="BP557">
        <v>0</v>
      </c>
      <c r="BQ557">
        <v>0</v>
      </c>
      <c r="BR557">
        <v>0</v>
      </c>
      <c r="BS557">
        <v>0</v>
      </c>
      <c r="BT557">
        <v>0</v>
      </c>
      <c r="BU557">
        <v>0</v>
      </c>
      <c r="BV557">
        <v>0</v>
      </c>
      <c r="BW557">
        <v>0</v>
      </c>
      <c r="BX557">
        <v>0</v>
      </c>
      <c r="BY557">
        <v>0</v>
      </c>
      <c r="BZ557">
        <v>0</v>
      </c>
      <c r="CA557">
        <v>0</v>
      </c>
      <c r="CB557">
        <v>0</v>
      </c>
      <c r="CC557">
        <v>0</v>
      </c>
      <c r="CD557">
        <v>0</v>
      </c>
      <c r="CE557">
        <v>0</v>
      </c>
      <c r="CF557">
        <v>0</v>
      </c>
      <c r="CG557">
        <v>0</v>
      </c>
      <c r="CH557">
        <v>0</v>
      </c>
      <c r="CI557">
        <v>0</v>
      </c>
      <c r="CJ557">
        <v>0</v>
      </c>
      <c r="CK557">
        <v>0</v>
      </c>
      <c r="CL557">
        <v>0</v>
      </c>
      <c r="CM557">
        <v>0</v>
      </c>
      <c r="CN557">
        <v>0</v>
      </c>
      <c r="CO557">
        <v>0</v>
      </c>
      <c r="CP557">
        <v>0</v>
      </c>
      <c r="CQ557">
        <v>0</v>
      </c>
      <c r="CR557">
        <v>0</v>
      </c>
      <c r="CS557">
        <v>0</v>
      </c>
      <c r="CT557">
        <v>0</v>
      </c>
      <c r="CU557">
        <v>0</v>
      </c>
      <c r="CV557">
        <v>0</v>
      </c>
      <c r="CW557">
        <v>0</v>
      </c>
      <c r="CX557">
        <v>0</v>
      </c>
      <c r="CY557">
        <v>0</v>
      </c>
      <c r="CZ557">
        <v>0</v>
      </c>
      <c r="DA557">
        <v>0</v>
      </c>
      <c r="DB557">
        <v>0</v>
      </c>
      <c r="DC557">
        <v>0</v>
      </c>
      <c r="DD557">
        <v>0</v>
      </c>
      <c r="DE557">
        <v>0</v>
      </c>
      <c r="DF557">
        <v>0</v>
      </c>
      <c r="DG557">
        <v>0</v>
      </c>
      <c r="DH557">
        <v>0</v>
      </c>
      <c r="DI557">
        <v>0</v>
      </c>
      <c r="DJ557">
        <v>0</v>
      </c>
      <c r="DK557">
        <v>0</v>
      </c>
      <c r="DL557">
        <v>0</v>
      </c>
      <c r="DM557">
        <v>0</v>
      </c>
      <c r="DN557">
        <v>0</v>
      </c>
      <c r="DO557">
        <v>0</v>
      </c>
      <c r="DP557">
        <v>0</v>
      </c>
      <c r="DQ557">
        <v>0</v>
      </c>
      <c r="DR557">
        <v>0</v>
      </c>
      <c r="DS557">
        <v>0</v>
      </c>
      <c r="DT557">
        <v>0</v>
      </c>
      <c r="DU557">
        <v>0</v>
      </c>
      <c r="DV557">
        <v>0</v>
      </c>
      <c r="DW557">
        <v>0</v>
      </c>
      <c r="DX557">
        <v>0</v>
      </c>
      <c r="DY557">
        <v>0</v>
      </c>
      <c r="DZ557">
        <v>0</v>
      </c>
      <c r="EA557">
        <v>0</v>
      </c>
      <c r="EB557">
        <v>0</v>
      </c>
      <c r="EC557">
        <v>0</v>
      </c>
      <c r="ED557">
        <v>0</v>
      </c>
      <c r="EE557">
        <v>0</v>
      </c>
      <c r="EF557">
        <v>0</v>
      </c>
      <c r="EG557">
        <v>0</v>
      </c>
      <c r="EH557">
        <v>0</v>
      </c>
      <c r="EI557">
        <v>0</v>
      </c>
      <c r="EJ557">
        <v>0</v>
      </c>
      <c r="EK557">
        <v>0</v>
      </c>
      <c r="EL557">
        <v>0</v>
      </c>
      <c r="EM557">
        <v>0</v>
      </c>
      <c r="EN557">
        <v>0</v>
      </c>
      <c r="EO557">
        <v>0</v>
      </c>
      <c r="EP557">
        <v>0</v>
      </c>
      <c r="EQ557">
        <v>0</v>
      </c>
      <c r="ER557">
        <v>0</v>
      </c>
      <c r="ES557">
        <v>0</v>
      </c>
      <c r="ET557">
        <v>0</v>
      </c>
      <c r="EU557">
        <v>0</v>
      </c>
      <c r="EV557">
        <v>0</v>
      </c>
      <c r="EW557">
        <v>0</v>
      </c>
      <c r="EX557">
        <v>0</v>
      </c>
      <c r="EY557">
        <v>0</v>
      </c>
      <c r="EZ557">
        <v>0</v>
      </c>
      <c r="FA557">
        <v>0</v>
      </c>
      <c r="FB557">
        <v>0</v>
      </c>
      <c r="FC557">
        <v>0</v>
      </c>
      <c r="FD557">
        <v>0</v>
      </c>
      <c r="FE557">
        <v>0</v>
      </c>
      <c r="FF557">
        <v>0</v>
      </c>
      <c r="FG557">
        <v>0</v>
      </c>
      <c r="FH557">
        <v>0</v>
      </c>
      <c r="FI557">
        <v>0</v>
      </c>
      <c r="FJ557">
        <v>0</v>
      </c>
      <c r="FK557">
        <v>0</v>
      </c>
      <c r="FL557">
        <v>0</v>
      </c>
      <c r="FM557">
        <v>0</v>
      </c>
      <c r="FN557">
        <v>0</v>
      </c>
      <c r="FO557">
        <v>0</v>
      </c>
      <c r="FP557">
        <v>0</v>
      </c>
      <c r="FQ557">
        <v>0</v>
      </c>
      <c r="FR557">
        <v>0</v>
      </c>
      <c r="FS557">
        <v>0</v>
      </c>
    </row>
    <row r="558" spans="1:175" x14ac:dyDescent="0.2">
      <c r="A558" t="s">
        <v>198</v>
      </c>
      <c r="B558" t="s">
        <v>1</v>
      </c>
      <c r="C558">
        <v>42256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0</v>
      </c>
      <c r="AD558">
        <v>0</v>
      </c>
      <c r="AE558">
        <v>0</v>
      </c>
      <c r="AF558">
        <v>0</v>
      </c>
      <c r="AG558">
        <v>0</v>
      </c>
      <c r="AH558">
        <v>0</v>
      </c>
      <c r="AI558">
        <v>0</v>
      </c>
      <c r="AJ558">
        <v>0</v>
      </c>
      <c r="AK558">
        <v>0</v>
      </c>
      <c r="AL558">
        <v>0</v>
      </c>
      <c r="AM558">
        <v>0</v>
      </c>
      <c r="AN558">
        <v>0</v>
      </c>
      <c r="AO558">
        <v>0</v>
      </c>
      <c r="AP558">
        <v>0</v>
      </c>
      <c r="AQ558">
        <v>0</v>
      </c>
      <c r="AR558">
        <v>0</v>
      </c>
      <c r="AS558">
        <v>0</v>
      </c>
      <c r="AT558">
        <v>0</v>
      </c>
      <c r="AU558">
        <v>0</v>
      </c>
      <c r="AV558">
        <v>0</v>
      </c>
      <c r="AW558">
        <v>0</v>
      </c>
      <c r="AX558">
        <v>0</v>
      </c>
      <c r="AY558">
        <v>0</v>
      </c>
      <c r="AZ558">
        <v>0</v>
      </c>
      <c r="BA558">
        <v>0</v>
      </c>
      <c r="BB558">
        <v>0</v>
      </c>
      <c r="BC558">
        <v>0</v>
      </c>
      <c r="BD558">
        <v>0</v>
      </c>
      <c r="BE558">
        <v>0</v>
      </c>
      <c r="BF558">
        <v>0</v>
      </c>
      <c r="BG558">
        <v>0</v>
      </c>
      <c r="BH558">
        <v>0</v>
      </c>
      <c r="BI558">
        <v>0</v>
      </c>
      <c r="BJ558">
        <v>0</v>
      </c>
      <c r="BK558">
        <v>0</v>
      </c>
      <c r="BL558">
        <v>0</v>
      </c>
      <c r="BM558">
        <v>0</v>
      </c>
      <c r="BN558">
        <v>0</v>
      </c>
      <c r="BO558">
        <v>0</v>
      </c>
      <c r="BP558">
        <v>0</v>
      </c>
      <c r="BQ558">
        <v>0</v>
      </c>
      <c r="BR558">
        <v>0</v>
      </c>
      <c r="BS558">
        <v>0</v>
      </c>
      <c r="BT558">
        <v>0</v>
      </c>
      <c r="BU558">
        <v>0</v>
      </c>
      <c r="BV558">
        <v>0</v>
      </c>
      <c r="BW558">
        <v>0</v>
      </c>
      <c r="BX558">
        <v>0</v>
      </c>
      <c r="BY558">
        <v>0</v>
      </c>
      <c r="BZ558">
        <v>0</v>
      </c>
      <c r="CA558">
        <v>0</v>
      </c>
      <c r="CB558">
        <v>0</v>
      </c>
      <c r="CC558">
        <v>0</v>
      </c>
      <c r="CD558">
        <v>0</v>
      </c>
      <c r="CE558">
        <v>0</v>
      </c>
      <c r="CF558">
        <v>0</v>
      </c>
      <c r="CG558">
        <v>0</v>
      </c>
      <c r="CH558">
        <v>0</v>
      </c>
      <c r="CI558">
        <v>0</v>
      </c>
      <c r="CJ558">
        <v>0</v>
      </c>
      <c r="CK558">
        <v>0</v>
      </c>
      <c r="CL558">
        <v>0</v>
      </c>
      <c r="CM558">
        <v>0</v>
      </c>
      <c r="CN558">
        <v>0</v>
      </c>
      <c r="CO558">
        <v>0</v>
      </c>
      <c r="CP558">
        <v>0</v>
      </c>
      <c r="CQ558">
        <v>0</v>
      </c>
      <c r="CR558">
        <v>0</v>
      </c>
      <c r="CS558">
        <v>0</v>
      </c>
      <c r="CT558">
        <v>0</v>
      </c>
      <c r="CU558">
        <v>0</v>
      </c>
      <c r="CV558">
        <v>0</v>
      </c>
      <c r="CW558">
        <v>0</v>
      </c>
      <c r="CX558">
        <v>0</v>
      </c>
      <c r="CY558">
        <v>0</v>
      </c>
      <c r="CZ558">
        <v>0</v>
      </c>
      <c r="DA558">
        <v>0</v>
      </c>
      <c r="DB558">
        <v>0</v>
      </c>
      <c r="DC558">
        <v>0</v>
      </c>
      <c r="DD558">
        <v>0</v>
      </c>
      <c r="DE558">
        <v>0</v>
      </c>
      <c r="DF558">
        <v>0</v>
      </c>
      <c r="DG558">
        <v>0</v>
      </c>
      <c r="DH558">
        <v>0</v>
      </c>
      <c r="DI558">
        <v>0</v>
      </c>
      <c r="DJ558">
        <v>0</v>
      </c>
      <c r="DK558">
        <v>0</v>
      </c>
      <c r="DL558">
        <v>0</v>
      </c>
      <c r="DM558">
        <v>0</v>
      </c>
      <c r="DN558">
        <v>0</v>
      </c>
      <c r="DO558">
        <v>0</v>
      </c>
      <c r="DP558">
        <v>0</v>
      </c>
      <c r="DQ558">
        <v>0</v>
      </c>
      <c r="DR558">
        <v>0</v>
      </c>
      <c r="DS558">
        <v>0</v>
      </c>
      <c r="DT558">
        <v>0</v>
      </c>
      <c r="DU558">
        <v>0</v>
      </c>
      <c r="DV558">
        <v>0</v>
      </c>
      <c r="DW558">
        <v>0</v>
      </c>
      <c r="DX558">
        <v>0</v>
      </c>
      <c r="DY558">
        <v>0</v>
      </c>
      <c r="DZ558">
        <v>0</v>
      </c>
      <c r="EA558">
        <v>0</v>
      </c>
      <c r="EB558">
        <v>0</v>
      </c>
      <c r="EC558">
        <v>0</v>
      </c>
      <c r="ED558">
        <v>0</v>
      </c>
      <c r="EE558">
        <v>0</v>
      </c>
      <c r="EF558">
        <v>0</v>
      </c>
      <c r="EG558">
        <v>0</v>
      </c>
      <c r="EH558">
        <v>0</v>
      </c>
      <c r="EI558">
        <v>0</v>
      </c>
      <c r="EJ558">
        <v>0</v>
      </c>
      <c r="EK558">
        <v>0</v>
      </c>
      <c r="EL558">
        <v>0</v>
      </c>
      <c r="EM558">
        <v>0</v>
      </c>
      <c r="EN558">
        <v>0</v>
      </c>
      <c r="EO558">
        <v>0</v>
      </c>
      <c r="EP558">
        <v>0</v>
      </c>
      <c r="EQ558">
        <v>0</v>
      </c>
      <c r="ER558">
        <v>0</v>
      </c>
      <c r="ES558">
        <v>0</v>
      </c>
      <c r="ET558">
        <v>0</v>
      </c>
      <c r="EU558">
        <v>0</v>
      </c>
      <c r="EV558">
        <v>0</v>
      </c>
      <c r="EW558">
        <v>0</v>
      </c>
      <c r="EX558">
        <v>0</v>
      </c>
      <c r="EY558">
        <v>0</v>
      </c>
      <c r="EZ558">
        <v>0</v>
      </c>
      <c r="FA558">
        <v>0</v>
      </c>
      <c r="FB558">
        <v>0</v>
      </c>
      <c r="FC558">
        <v>0</v>
      </c>
      <c r="FD558">
        <v>0</v>
      </c>
      <c r="FE558">
        <v>0</v>
      </c>
      <c r="FF558">
        <v>0</v>
      </c>
      <c r="FG558">
        <v>0</v>
      </c>
      <c r="FH558">
        <v>0</v>
      </c>
      <c r="FI558">
        <v>0</v>
      </c>
      <c r="FJ558">
        <v>0</v>
      </c>
      <c r="FK558">
        <v>0</v>
      </c>
      <c r="FL558">
        <v>0</v>
      </c>
      <c r="FM558">
        <v>0</v>
      </c>
      <c r="FN558">
        <v>0</v>
      </c>
      <c r="FO558">
        <v>0</v>
      </c>
      <c r="FP558">
        <v>0</v>
      </c>
      <c r="FQ558">
        <v>0</v>
      </c>
      <c r="FR558">
        <v>0</v>
      </c>
      <c r="FS558">
        <v>0</v>
      </c>
    </row>
    <row r="559" spans="1:175" x14ac:dyDescent="0.2">
      <c r="A559" t="s">
        <v>198</v>
      </c>
      <c r="B559" t="s">
        <v>1</v>
      </c>
      <c r="C559">
        <v>42257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0</v>
      </c>
      <c r="AI559">
        <v>0</v>
      </c>
      <c r="AJ559">
        <v>0</v>
      </c>
      <c r="AK559">
        <v>0</v>
      </c>
      <c r="AL559">
        <v>0</v>
      </c>
      <c r="AM559">
        <v>0</v>
      </c>
      <c r="AN559">
        <v>0</v>
      </c>
      <c r="AO559">
        <v>0</v>
      </c>
      <c r="AP559">
        <v>0</v>
      </c>
      <c r="AQ559">
        <v>0</v>
      </c>
      <c r="AR559">
        <v>0</v>
      </c>
      <c r="AS559">
        <v>0</v>
      </c>
      <c r="AT559">
        <v>0</v>
      </c>
      <c r="AU559">
        <v>0</v>
      </c>
      <c r="AV559">
        <v>0</v>
      </c>
      <c r="AW559">
        <v>0</v>
      </c>
      <c r="AX559">
        <v>0</v>
      </c>
      <c r="AY559">
        <v>0</v>
      </c>
      <c r="AZ559">
        <v>0</v>
      </c>
      <c r="BA559">
        <v>0</v>
      </c>
      <c r="BB559">
        <v>0</v>
      </c>
      <c r="BC559">
        <v>0</v>
      </c>
      <c r="BD559">
        <v>0</v>
      </c>
      <c r="BE559">
        <v>0</v>
      </c>
      <c r="BF559">
        <v>0</v>
      </c>
      <c r="BG559">
        <v>0</v>
      </c>
      <c r="BH559">
        <v>0</v>
      </c>
      <c r="BI559">
        <v>0</v>
      </c>
      <c r="BJ559">
        <v>0</v>
      </c>
      <c r="BK559">
        <v>0</v>
      </c>
      <c r="BL559">
        <v>0</v>
      </c>
      <c r="BM559">
        <v>0</v>
      </c>
      <c r="BN559">
        <v>0</v>
      </c>
      <c r="BO559">
        <v>0</v>
      </c>
      <c r="BP559">
        <v>0</v>
      </c>
      <c r="BQ559">
        <v>0</v>
      </c>
      <c r="BR559">
        <v>0</v>
      </c>
      <c r="BS559">
        <v>0</v>
      </c>
      <c r="BT559">
        <v>0</v>
      </c>
      <c r="BU559">
        <v>0</v>
      </c>
      <c r="BV559">
        <v>0</v>
      </c>
      <c r="BW559">
        <v>0</v>
      </c>
      <c r="BX559">
        <v>0</v>
      </c>
      <c r="BY559">
        <v>0</v>
      </c>
      <c r="BZ559">
        <v>0</v>
      </c>
      <c r="CA559">
        <v>0</v>
      </c>
      <c r="CB559">
        <v>0</v>
      </c>
      <c r="CC559">
        <v>0</v>
      </c>
      <c r="CD559">
        <v>0</v>
      </c>
      <c r="CE559">
        <v>0</v>
      </c>
      <c r="CF559">
        <v>0</v>
      </c>
      <c r="CG559">
        <v>0</v>
      </c>
      <c r="CH559">
        <v>0</v>
      </c>
      <c r="CI559">
        <v>0</v>
      </c>
      <c r="CJ559">
        <v>0</v>
      </c>
      <c r="CK559">
        <v>0</v>
      </c>
      <c r="CL559">
        <v>0</v>
      </c>
      <c r="CM559">
        <v>0</v>
      </c>
      <c r="CN559">
        <v>0</v>
      </c>
      <c r="CO559">
        <v>0</v>
      </c>
      <c r="CP559">
        <v>0</v>
      </c>
      <c r="CQ559">
        <v>0</v>
      </c>
      <c r="CR559">
        <v>0</v>
      </c>
      <c r="CS559">
        <v>0</v>
      </c>
      <c r="CT559">
        <v>0</v>
      </c>
      <c r="CU559">
        <v>0</v>
      </c>
      <c r="CV559">
        <v>0</v>
      </c>
      <c r="CW559">
        <v>0</v>
      </c>
      <c r="CX559">
        <v>0</v>
      </c>
      <c r="CY559">
        <v>0</v>
      </c>
      <c r="CZ559">
        <v>0</v>
      </c>
      <c r="DA559">
        <v>0</v>
      </c>
      <c r="DB559">
        <v>0</v>
      </c>
      <c r="DC559">
        <v>0</v>
      </c>
      <c r="DD559">
        <v>0</v>
      </c>
      <c r="DE559">
        <v>0</v>
      </c>
      <c r="DF559">
        <v>0</v>
      </c>
      <c r="DG559">
        <v>0</v>
      </c>
      <c r="DH559">
        <v>0</v>
      </c>
      <c r="DI559">
        <v>0</v>
      </c>
      <c r="DJ559">
        <v>0</v>
      </c>
      <c r="DK559">
        <v>0</v>
      </c>
      <c r="DL559">
        <v>0</v>
      </c>
      <c r="DM559">
        <v>0</v>
      </c>
      <c r="DN559">
        <v>0</v>
      </c>
      <c r="DO559">
        <v>0</v>
      </c>
      <c r="DP559">
        <v>0</v>
      </c>
      <c r="DQ559">
        <v>0</v>
      </c>
      <c r="DR559">
        <v>0</v>
      </c>
      <c r="DS559">
        <v>0</v>
      </c>
      <c r="DT559">
        <v>0</v>
      </c>
      <c r="DU559">
        <v>0</v>
      </c>
      <c r="DV559">
        <v>0</v>
      </c>
      <c r="DW559">
        <v>0</v>
      </c>
      <c r="DX559">
        <v>0</v>
      </c>
      <c r="DY559">
        <v>0</v>
      </c>
      <c r="DZ559">
        <v>0</v>
      </c>
      <c r="EA559">
        <v>0</v>
      </c>
      <c r="EB559">
        <v>0</v>
      </c>
      <c r="EC559">
        <v>0</v>
      </c>
      <c r="ED559">
        <v>0</v>
      </c>
      <c r="EE559">
        <v>0</v>
      </c>
      <c r="EF559">
        <v>0</v>
      </c>
      <c r="EG559">
        <v>0</v>
      </c>
      <c r="EH559">
        <v>0</v>
      </c>
      <c r="EI559">
        <v>0</v>
      </c>
      <c r="EJ559">
        <v>0</v>
      </c>
      <c r="EK559">
        <v>0</v>
      </c>
      <c r="EL559">
        <v>0</v>
      </c>
      <c r="EM559">
        <v>0</v>
      </c>
      <c r="EN559">
        <v>0</v>
      </c>
      <c r="EO559">
        <v>0</v>
      </c>
      <c r="EP559">
        <v>0</v>
      </c>
      <c r="EQ559">
        <v>0</v>
      </c>
      <c r="ER559">
        <v>0</v>
      </c>
      <c r="ES559">
        <v>0</v>
      </c>
      <c r="ET559">
        <v>0</v>
      </c>
      <c r="EU559">
        <v>0</v>
      </c>
      <c r="EV559">
        <v>0</v>
      </c>
      <c r="EW559">
        <v>0</v>
      </c>
      <c r="EX559">
        <v>0</v>
      </c>
      <c r="EY559">
        <v>0</v>
      </c>
      <c r="EZ559">
        <v>0</v>
      </c>
      <c r="FA559">
        <v>0</v>
      </c>
      <c r="FB559">
        <v>0</v>
      </c>
      <c r="FC559">
        <v>0</v>
      </c>
      <c r="FD559">
        <v>0</v>
      </c>
      <c r="FE559">
        <v>0</v>
      </c>
      <c r="FF559">
        <v>0</v>
      </c>
      <c r="FG559">
        <v>0</v>
      </c>
      <c r="FH559">
        <v>0</v>
      </c>
      <c r="FI559">
        <v>0</v>
      </c>
      <c r="FJ559">
        <v>0</v>
      </c>
      <c r="FK559">
        <v>0</v>
      </c>
      <c r="FL559">
        <v>0</v>
      </c>
      <c r="FM559">
        <v>0</v>
      </c>
      <c r="FN559">
        <v>0</v>
      </c>
      <c r="FO559">
        <v>0</v>
      </c>
      <c r="FP559">
        <v>0</v>
      </c>
      <c r="FQ559">
        <v>0</v>
      </c>
      <c r="FR559">
        <v>0</v>
      </c>
      <c r="FS559">
        <v>0</v>
      </c>
    </row>
    <row r="560" spans="1:175" x14ac:dyDescent="0.2">
      <c r="A560" t="s">
        <v>198</v>
      </c>
      <c r="B560" t="s">
        <v>1</v>
      </c>
      <c r="C560">
        <v>42258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0</v>
      </c>
      <c r="AE560">
        <v>0</v>
      </c>
      <c r="AF560">
        <v>0</v>
      </c>
      <c r="AG560">
        <v>0</v>
      </c>
      <c r="AH560">
        <v>0</v>
      </c>
      <c r="AI560">
        <v>0</v>
      </c>
      <c r="AJ560">
        <v>0</v>
      </c>
      <c r="AK560">
        <v>0</v>
      </c>
      <c r="AL560">
        <v>0</v>
      </c>
      <c r="AM560">
        <v>0</v>
      </c>
      <c r="AN560">
        <v>0</v>
      </c>
      <c r="AO560">
        <v>0</v>
      </c>
      <c r="AP560">
        <v>0</v>
      </c>
      <c r="AQ560">
        <v>0</v>
      </c>
      <c r="AR560">
        <v>0</v>
      </c>
      <c r="AS560">
        <v>0</v>
      </c>
      <c r="AT560">
        <v>0</v>
      </c>
      <c r="AU560">
        <v>0</v>
      </c>
      <c r="AV560">
        <v>0</v>
      </c>
      <c r="AW560">
        <v>0</v>
      </c>
      <c r="AX560">
        <v>0</v>
      </c>
      <c r="AY560">
        <v>0</v>
      </c>
      <c r="AZ560">
        <v>0</v>
      </c>
      <c r="BA560">
        <v>0</v>
      </c>
      <c r="BB560">
        <v>0</v>
      </c>
      <c r="BC560">
        <v>0</v>
      </c>
      <c r="BD560">
        <v>0</v>
      </c>
      <c r="BE560">
        <v>0</v>
      </c>
      <c r="BF560">
        <v>0</v>
      </c>
      <c r="BG560">
        <v>0</v>
      </c>
      <c r="BH560">
        <v>0</v>
      </c>
      <c r="BI560">
        <v>0</v>
      </c>
      <c r="BJ560">
        <v>0</v>
      </c>
      <c r="BK560">
        <v>0</v>
      </c>
      <c r="BL560">
        <v>0</v>
      </c>
      <c r="BM560">
        <v>0</v>
      </c>
      <c r="BN560">
        <v>0</v>
      </c>
      <c r="BO560">
        <v>0</v>
      </c>
      <c r="BP560">
        <v>0</v>
      </c>
      <c r="BQ560">
        <v>0</v>
      </c>
      <c r="BR560">
        <v>0</v>
      </c>
      <c r="BS560">
        <v>0</v>
      </c>
      <c r="BT560">
        <v>0</v>
      </c>
      <c r="BU560">
        <v>0</v>
      </c>
      <c r="BV560">
        <v>0</v>
      </c>
      <c r="BW560">
        <v>0</v>
      </c>
      <c r="BX560">
        <v>0</v>
      </c>
      <c r="BY560">
        <v>0</v>
      </c>
      <c r="BZ560">
        <v>0</v>
      </c>
      <c r="CA560">
        <v>0</v>
      </c>
      <c r="CB560">
        <v>0</v>
      </c>
      <c r="CC560">
        <v>0</v>
      </c>
      <c r="CD560">
        <v>0</v>
      </c>
      <c r="CE560">
        <v>0</v>
      </c>
      <c r="CF560">
        <v>0</v>
      </c>
      <c r="CG560">
        <v>0</v>
      </c>
      <c r="CH560">
        <v>0</v>
      </c>
      <c r="CI560">
        <v>0</v>
      </c>
      <c r="CJ560">
        <v>0</v>
      </c>
      <c r="CK560">
        <v>0</v>
      </c>
      <c r="CL560">
        <v>0</v>
      </c>
      <c r="CM560">
        <v>0</v>
      </c>
      <c r="CN560">
        <v>0</v>
      </c>
      <c r="CO560">
        <v>0</v>
      </c>
      <c r="CP560">
        <v>0</v>
      </c>
      <c r="CQ560">
        <v>0</v>
      </c>
      <c r="CR560">
        <v>0</v>
      </c>
      <c r="CS560">
        <v>0</v>
      </c>
      <c r="CT560">
        <v>0</v>
      </c>
      <c r="CU560">
        <v>0</v>
      </c>
      <c r="CV560">
        <v>0</v>
      </c>
      <c r="CW560">
        <v>0</v>
      </c>
      <c r="CX560">
        <v>0</v>
      </c>
      <c r="CY560">
        <v>0</v>
      </c>
      <c r="CZ560">
        <v>0</v>
      </c>
      <c r="DA560">
        <v>0</v>
      </c>
      <c r="DB560">
        <v>0</v>
      </c>
      <c r="DC560">
        <v>0</v>
      </c>
      <c r="DD560">
        <v>0</v>
      </c>
      <c r="DE560">
        <v>0</v>
      </c>
      <c r="DF560">
        <v>0</v>
      </c>
      <c r="DG560">
        <v>0</v>
      </c>
      <c r="DH560">
        <v>0</v>
      </c>
      <c r="DI560">
        <v>0</v>
      </c>
      <c r="DJ560">
        <v>0</v>
      </c>
      <c r="DK560">
        <v>0</v>
      </c>
      <c r="DL560">
        <v>0</v>
      </c>
      <c r="DM560">
        <v>0</v>
      </c>
      <c r="DN560">
        <v>0</v>
      </c>
      <c r="DO560">
        <v>0</v>
      </c>
      <c r="DP560">
        <v>0</v>
      </c>
      <c r="DQ560">
        <v>0</v>
      </c>
      <c r="DR560">
        <v>0</v>
      </c>
      <c r="DS560">
        <v>0</v>
      </c>
      <c r="DT560">
        <v>0</v>
      </c>
      <c r="DU560">
        <v>0</v>
      </c>
      <c r="DV560">
        <v>0</v>
      </c>
      <c r="DW560">
        <v>0</v>
      </c>
      <c r="DX560">
        <v>0</v>
      </c>
      <c r="DY560">
        <v>0</v>
      </c>
      <c r="DZ560">
        <v>0</v>
      </c>
      <c r="EA560">
        <v>0</v>
      </c>
      <c r="EB560">
        <v>0</v>
      </c>
      <c r="EC560">
        <v>0</v>
      </c>
      <c r="ED560">
        <v>0</v>
      </c>
      <c r="EE560">
        <v>0</v>
      </c>
      <c r="EF560">
        <v>0</v>
      </c>
      <c r="EG560">
        <v>0</v>
      </c>
      <c r="EH560">
        <v>0</v>
      </c>
      <c r="EI560">
        <v>0</v>
      </c>
      <c r="EJ560">
        <v>0</v>
      </c>
      <c r="EK560">
        <v>0</v>
      </c>
      <c r="EL560">
        <v>0</v>
      </c>
      <c r="EM560">
        <v>0</v>
      </c>
      <c r="EN560">
        <v>0</v>
      </c>
      <c r="EO560">
        <v>0</v>
      </c>
      <c r="EP560">
        <v>0</v>
      </c>
      <c r="EQ560">
        <v>0</v>
      </c>
      <c r="ER560">
        <v>0</v>
      </c>
      <c r="ES560">
        <v>0</v>
      </c>
      <c r="ET560">
        <v>0</v>
      </c>
      <c r="EU560">
        <v>0</v>
      </c>
      <c r="EV560">
        <v>0</v>
      </c>
      <c r="EW560">
        <v>0</v>
      </c>
      <c r="EX560">
        <v>0</v>
      </c>
      <c r="EY560">
        <v>0</v>
      </c>
      <c r="EZ560">
        <v>0</v>
      </c>
      <c r="FA560">
        <v>0</v>
      </c>
      <c r="FB560">
        <v>0</v>
      </c>
      <c r="FC560">
        <v>0</v>
      </c>
      <c r="FD560">
        <v>0</v>
      </c>
      <c r="FE560">
        <v>0</v>
      </c>
      <c r="FF560">
        <v>0</v>
      </c>
      <c r="FG560">
        <v>0</v>
      </c>
      <c r="FH560">
        <v>0</v>
      </c>
      <c r="FI560">
        <v>0</v>
      </c>
      <c r="FJ560">
        <v>0</v>
      </c>
      <c r="FK560">
        <v>0</v>
      </c>
      <c r="FL560">
        <v>0</v>
      </c>
      <c r="FM560">
        <v>0</v>
      </c>
      <c r="FN560">
        <v>0</v>
      </c>
      <c r="FO560">
        <v>0</v>
      </c>
      <c r="FP560">
        <v>0</v>
      </c>
      <c r="FQ560">
        <v>0</v>
      </c>
      <c r="FR560">
        <v>0</v>
      </c>
      <c r="FS560">
        <v>0</v>
      </c>
    </row>
    <row r="561" spans="1:175" x14ac:dyDescent="0.2">
      <c r="A561" t="s">
        <v>198</v>
      </c>
      <c r="B561" t="s">
        <v>1</v>
      </c>
      <c r="C561" t="s">
        <v>2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v>0</v>
      </c>
      <c r="AF561">
        <v>0</v>
      </c>
      <c r="AG561">
        <v>0</v>
      </c>
      <c r="AH561">
        <v>0</v>
      </c>
      <c r="AI561">
        <v>0</v>
      </c>
      <c r="AJ561">
        <v>0</v>
      </c>
      <c r="AK561">
        <v>0</v>
      </c>
      <c r="AL561">
        <v>0</v>
      </c>
      <c r="AM561">
        <v>0</v>
      </c>
      <c r="AN561">
        <v>0</v>
      </c>
      <c r="AO561">
        <v>0</v>
      </c>
      <c r="AP561">
        <v>0</v>
      </c>
      <c r="AQ561">
        <v>0</v>
      </c>
      <c r="AR561">
        <v>0</v>
      </c>
      <c r="AS561">
        <v>0</v>
      </c>
      <c r="AT561">
        <v>0</v>
      </c>
      <c r="AU561">
        <v>0</v>
      </c>
      <c r="AV561">
        <v>0</v>
      </c>
      <c r="AW561">
        <v>0</v>
      </c>
      <c r="AX561">
        <v>0</v>
      </c>
      <c r="AY561">
        <v>0</v>
      </c>
      <c r="AZ561">
        <v>0</v>
      </c>
      <c r="BA561">
        <v>0</v>
      </c>
      <c r="BB561">
        <v>0</v>
      </c>
      <c r="BC561">
        <v>0</v>
      </c>
      <c r="BD561">
        <v>0</v>
      </c>
      <c r="BE561">
        <v>0</v>
      </c>
      <c r="BF561">
        <v>0</v>
      </c>
      <c r="BG561">
        <v>0</v>
      </c>
      <c r="BH561">
        <v>0</v>
      </c>
      <c r="BI561">
        <v>0</v>
      </c>
      <c r="BJ561">
        <v>0</v>
      </c>
      <c r="BK561">
        <v>0</v>
      </c>
      <c r="BL561">
        <v>0</v>
      </c>
      <c r="BM561">
        <v>0</v>
      </c>
      <c r="BN561">
        <v>0</v>
      </c>
      <c r="BO561">
        <v>0</v>
      </c>
      <c r="BP561">
        <v>0</v>
      </c>
      <c r="BQ561">
        <v>0</v>
      </c>
      <c r="BR561">
        <v>0</v>
      </c>
      <c r="BS561">
        <v>0</v>
      </c>
      <c r="BT561">
        <v>0</v>
      </c>
      <c r="BU561">
        <v>0</v>
      </c>
      <c r="BV561">
        <v>0</v>
      </c>
      <c r="BW561">
        <v>0</v>
      </c>
      <c r="BX561">
        <v>0</v>
      </c>
      <c r="BY561">
        <v>0</v>
      </c>
      <c r="BZ561">
        <v>0</v>
      </c>
      <c r="CA561">
        <v>0</v>
      </c>
      <c r="CB561">
        <v>0</v>
      </c>
      <c r="CC561">
        <v>0</v>
      </c>
      <c r="CD561">
        <v>0</v>
      </c>
      <c r="CE561">
        <v>0</v>
      </c>
      <c r="CF561">
        <v>0</v>
      </c>
      <c r="CG561">
        <v>0</v>
      </c>
      <c r="CH561">
        <v>0</v>
      </c>
      <c r="CI561">
        <v>0</v>
      </c>
      <c r="CJ561">
        <v>0</v>
      </c>
      <c r="CK561">
        <v>0</v>
      </c>
      <c r="CL561">
        <v>0</v>
      </c>
      <c r="CM561">
        <v>0</v>
      </c>
      <c r="CN561">
        <v>0</v>
      </c>
      <c r="CO561">
        <v>0</v>
      </c>
      <c r="CP561">
        <v>0</v>
      </c>
      <c r="CQ561">
        <v>0</v>
      </c>
      <c r="CR561">
        <v>0</v>
      </c>
      <c r="CS561">
        <v>0</v>
      </c>
      <c r="CT561">
        <v>0</v>
      </c>
      <c r="CU561">
        <v>0</v>
      </c>
      <c r="CV561">
        <v>0</v>
      </c>
      <c r="CW561">
        <v>0</v>
      </c>
      <c r="CX561">
        <v>0</v>
      </c>
      <c r="CY561">
        <v>0</v>
      </c>
      <c r="CZ561">
        <v>0</v>
      </c>
      <c r="DA561">
        <v>0</v>
      </c>
      <c r="DB561">
        <v>0</v>
      </c>
      <c r="DC561">
        <v>0</v>
      </c>
      <c r="DD561">
        <v>0</v>
      </c>
      <c r="DE561">
        <v>0</v>
      </c>
      <c r="DF561">
        <v>0</v>
      </c>
      <c r="DG561">
        <v>0</v>
      </c>
      <c r="DH561">
        <v>0</v>
      </c>
      <c r="DI561">
        <v>0</v>
      </c>
      <c r="DJ561">
        <v>0</v>
      </c>
      <c r="DK561">
        <v>0</v>
      </c>
      <c r="DL561">
        <v>0</v>
      </c>
      <c r="DM561">
        <v>0</v>
      </c>
      <c r="DN561">
        <v>0</v>
      </c>
      <c r="DO561">
        <v>0</v>
      </c>
      <c r="DP561">
        <v>0</v>
      </c>
      <c r="DQ561">
        <v>0</v>
      </c>
      <c r="DR561">
        <v>0</v>
      </c>
      <c r="DS561">
        <v>0</v>
      </c>
      <c r="DT561">
        <v>0</v>
      </c>
      <c r="DU561">
        <v>0</v>
      </c>
      <c r="DV561">
        <v>0</v>
      </c>
      <c r="DW561">
        <v>0</v>
      </c>
      <c r="DX561">
        <v>0</v>
      </c>
      <c r="DY561">
        <v>0</v>
      </c>
      <c r="DZ561">
        <v>0</v>
      </c>
      <c r="EA561">
        <v>0</v>
      </c>
      <c r="EB561">
        <v>0</v>
      </c>
      <c r="EC561">
        <v>0</v>
      </c>
      <c r="ED561">
        <v>0</v>
      </c>
      <c r="EE561">
        <v>0</v>
      </c>
      <c r="EF561">
        <v>0</v>
      </c>
      <c r="EG561">
        <v>0</v>
      </c>
      <c r="EH561">
        <v>0</v>
      </c>
      <c r="EI561">
        <v>0</v>
      </c>
      <c r="EJ561">
        <v>0</v>
      </c>
      <c r="EK561">
        <v>0</v>
      </c>
      <c r="EL561">
        <v>0</v>
      </c>
      <c r="EM561">
        <v>0</v>
      </c>
      <c r="EN561">
        <v>0</v>
      </c>
      <c r="EO561">
        <v>0</v>
      </c>
      <c r="EP561">
        <v>0</v>
      </c>
      <c r="EQ561">
        <v>0</v>
      </c>
      <c r="ER561">
        <v>0</v>
      </c>
      <c r="ES561">
        <v>0</v>
      </c>
      <c r="ET561">
        <v>0</v>
      </c>
      <c r="EU561">
        <v>0</v>
      </c>
      <c r="EV561">
        <v>0</v>
      </c>
      <c r="EW561">
        <v>0</v>
      </c>
      <c r="EX561">
        <v>0</v>
      </c>
      <c r="EY561">
        <v>0</v>
      </c>
      <c r="EZ561">
        <v>0</v>
      </c>
      <c r="FA561">
        <v>0</v>
      </c>
      <c r="FB561">
        <v>0</v>
      </c>
      <c r="FC561">
        <v>0</v>
      </c>
      <c r="FD561">
        <v>0</v>
      </c>
      <c r="FE561">
        <v>0</v>
      </c>
      <c r="FF561">
        <v>0</v>
      </c>
      <c r="FG561">
        <v>0</v>
      </c>
      <c r="FH561">
        <v>0</v>
      </c>
      <c r="FI561">
        <v>0</v>
      </c>
      <c r="FJ561">
        <v>0</v>
      </c>
      <c r="FK561">
        <v>0</v>
      </c>
      <c r="FL561">
        <v>0</v>
      </c>
      <c r="FM561">
        <v>0</v>
      </c>
      <c r="FN561">
        <v>0</v>
      </c>
      <c r="FO561">
        <v>0</v>
      </c>
      <c r="FP561">
        <v>0</v>
      </c>
      <c r="FQ561">
        <v>0</v>
      </c>
      <c r="FR561">
        <v>0</v>
      </c>
      <c r="FS561">
        <v>0</v>
      </c>
    </row>
    <row r="562" spans="1:175" x14ac:dyDescent="0.2">
      <c r="A562" t="s">
        <v>198</v>
      </c>
      <c r="B562" t="s">
        <v>203</v>
      </c>
      <c r="C562">
        <v>42167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0</v>
      </c>
      <c r="AH562">
        <v>0</v>
      </c>
      <c r="AI562">
        <v>0</v>
      </c>
      <c r="AJ562">
        <v>0</v>
      </c>
      <c r="AK562">
        <v>0</v>
      </c>
      <c r="AL562">
        <v>0</v>
      </c>
      <c r="AM562">
        <v>0</v>
      </c>
      <c r="AN562">
        <v>0</v>
      </c>
      <c r="AO562">
        <v>0</v>
      </c>
      <c r="AP562">
        <v>0</v>
      </c>
      <c r="AQ562">
        <v>0</v>
      </c>
      <c r="AR562">
        <v>0</v>
      </c>
      <c r="AS562">
        <v>0</v>
      </c>
      <c r="AT562">
        <v>0</v>
      </c>
      <c r="AU562">
        <v>0</v>
      </c>
      <c r="AV562">
        <v>0</v>
      </c>
      <c r="AW562">
        <v>0</v>
      </c>
      <c r="AX562">
        <v>0</v>
      </c>
      <c r="AY562">
        <v>0</v>
      </c>
      <c r="AZ562">
        <v>0</v>
      </c>
      <c r="BA562">
        <v>0</v>
      </c>
      <c r="BB562">
        <v>0</v>
      </c>
      <c r="BC562">
        <v>0</v>
      </c>
      <c r="BD562">
        <v>0</v>
      </c>
      <c r="BE562">
        <v>0</v>
      </c>
      <c r="BF562">
        <v>0</v>
      </c>
      <c r="BG562">
        <v>0</v>
      </c>
      <c r="BH562">
        <v>0</v>
      </c>
      <c r="BI562">
        <v>0</v>
      </c>
      <c r="BJ562">
        <v>0</v>
      </c>
      <c r="BK562">
        <v>0</v>
      </c>
      <c r="BL562">
        <v>0</v>
      </c>
      <c r="BM562">
        <v>0</v>
      </c>
      <c r="BN562">
        <v>0</v>
      </c>
      <c r="BO562">
        <v>0</v>
      </c>
      <c r="BP562">
        <v>0</v>
      </c>
      <c r="BQ562">
        <v>0</v>
      </c>
      <c r="BR562">
        <v>0</v>
      </c>
      <c r="BS562">
        <v>0</v>
      </c>
      <c r="BT562">
        <v>0</v>
      </c>
      <c r="BU562">
        <v>0</v>
      </c>
      <c r="BV562">
        <v>0</v>
      </c>
      <c r="BW562">
        <v>0</v>
      </c>
      <c r="BX562">
        <v>0</v>
      </c>
      <c r="BY562">
        <v>0</v>
      </c>
      <c r="BZ562">
        <v>0</v>
      </c>
      <c r="CA562">
        <v>0</v>
      </c>
      <c r="CB562">
        <v>0</v>
      </c>
      <c r="CC562">
        <v>0</v>
      </c>
      <c r="CD562">
        <v>0</v>
      </c>
      <c r="CE562">
        <v>0</v>
      </c>
      <c r="CF562">
        <v>0</v>
      </c>
      <c r="CG562">
        <v>0</v>
      </c>
      <c r="CH562">
        <v>0</v>
      </c>
      <c r="CI562">
        <v>0</v>
      </c>
      <c r="CJ562">
        <v>0</v>
      </c>
      <c r="CK562">
        <v>0</v>
      </c>
      <c r="CL562">
        <v>0</v>
      </c>
      <c r="CM562">
        <v>0</v>
      </c>
      <c r="CN562">
        <v>0</v>
      </c>
      <c r="CO562">
        <v>0</v>
      </c>
      <c r="CP562">
        <v>0</v>
      </c>
      <c r="CQ562">
        <v>0</v>
      </c>
      <c r="CR562">
        <v>0</v>
      </c>
      <c r="CS562">
        <v>0</v>
      </c>
      <c r="CT562">
        <v>0</v>
      </c>
      <c r="CU562">
        <v>0</v>
      </c>
      <c r="CV562">
        <v>0</v>
      </c>
      <c r="CW562">
        <v>0</v>
      </c>
      <c r="CX562">
        <v>0</v>
      </c>
      <c r="CY562">
        <v>0</v>
      </c>
      <c r="CZ562">
        <v>0</v>
      </c>
      <c r="DA562">
        <v>0</v>
      </c>
      <c r="DB562">
        <v>0</v>
      </c>
      <c r="DC562">
        <v>0</v>
      </c>
      <c r="DD562">
        <v>0</v>
      </c>
      <c r="DE562">
        <v>0</v>
      </c>
      <c r="DF562">
        <v>0</v>
      </c>
      <c r="DG562">
        <v>0</v>
      </c>
      <c r="DH562">
        <v>0</v>
      </c>
      <c r="DI562">
        <v>0</v>
      </c>
      <c r="DJ562">
        <v>0</v>
      </c>
      <c r="DK562">
        <v>0</v>
      </c>
      <c r="DL562">
        <v>0</v>
      </c>
      <c r="DM562">
        <v>0</v>
      </c>
      <c r="DN562">
        <v>0</v>
      </c>
      <c r="DO562">
        <v>0</v>
      </c>
      <c r="DP562">
        <v>0</v>
      </c>
      <c r="DQ562">
        <v>0</v>
      </c>
      <c r="DR562">
        <v>0</v>
      </c>
      <c r="DS562">
        <v>0</v>
      </c>
      <c r="DT562">
        <v>0</v>
      </c>
      <c r="DU562">
        <v>0</v>
      </c>
      <c r="DV562">
        <v>0</v>
      </c>
      <c r="DW562">
        <v>0</v>
      </c>
      <c r="DX562">
        <v>0</v>
      </c>
      <c r="DY562">
        <v>0</v>
      </c>
      <c r="DZ562">
        <v>0</v>
      </c>
      <c r="EA562">
        <v>0</v>
      </c>
      <c r="EB562">
        <v>0</v>
      </c>
      <c r="EC562">
        <v>0</v>
      </c>
      <c r="ED562">
        <v>0</v>
      </c>
      <c r="EE562">
        <v>0</v>
      </c>
      <c r="EF562">
        <v>0</v>
      </c>
      <c r="EG562">
        <v>0</v>
      </c>
      <c r="EH562">
        <v>0</v>
      </c>
      <c r="EI562">
        <v>0</v>
      </c>
      <c r="EJ562">
        <v>0</v>
      </c>
      <c r="EK562">
        <v>0</v>
      </c>
      <c r="EL562">
        <v>0</v>
      </c>
      <c r="EM562">
        <v>0</v>
      </c>
      <c r="EN562">
        <v>0</v>
      </c>
      <c r="EO562">
        <v>0</v>
      </c>
      <c r="EP562">
        <v>0</v>
      </c>
      <c r="EQ562">
        <v>0</v>
      </c>
      <c r="ER562">
        <v>0</v>
      </c>
      <c r="ES562">
        <v>0</v>
      </c>
      <c r="ET562">
        <v>0</v>
      </c>
      <c r="EU562">
        <v>0</v>
      </c>
      <c r="EV562">
        <v>0</v>
      </c>
      <c r="EW562">
        <v>0</v>
      </c>
      <c r="EX562">
        <v>0</v>
      </c>
      <c r="EY562">
        <v>0</v>
      </c>
      <c r="EZ562">
        <v>0</v>
      </c>
      <c r="FA562">
        <v>0</v>
      </c>
      <c r="FB562">
        <v>0</v>
      </c>
      <c r="FC562">
        <v>0</v>
      </c>
      <c r="FD562">
        <v>0</v>
      </c>
      <c r="FE562">
        <v>0</v>
      </c>
      <c r="FF562">
        <v>0</v>
      </c>
      <c r="FG562">
        <v>0</v>
      </c>
      <c r="FH562">
        <v>0</v>
      </c>
      <c r="FI562">
        <v>0</v>
      </c>
      <c r="FJ562">
        <v>0</v>
      </c>
      <c r="FK562">
        <v>0</v>
      </c>
      <c r="FL562">
        <v>0</v>
      </c>
      <c r="FM562">
        <v>0</v>
      </c>
      <c r="FN562">
        <v>0</v>
      </c>
      <c r="FO562">
        <v>0</v>
      </c>
      <c r="FP562">
        <v>0</v>
      </c>
      <c r="FQ562">
        <v>0</v>
      </c>
      <c r="FR562">
        <v>0</v>
      </c>
      <c r="FS562">
        <v>0</v>
      </c>
    </row>
    <row r="563" spans="1:175" x14ac:dyDescent="0.2">
      <c r="A563" t="s">
        <v>198</v>
      </c>
      <c r="B563" t="s">
        <v>203</v>
      </c>
      <c r="C563">
        <v>42180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0</v>
      </c>
      <c r="AE563">
        <v>0</v>
      </c>
      <c r="AF563">
        <v>0</v>
      </c>
      <c r="AG563">
        <v>0</v>
      </c>
      <c r="AH563">
        <v>0</v>
      </c>
      <c r="AI563">
        <v>0</v>
      </c>
      <c r="AJ563">
        <v>0</v>
      </c>
      <c r="AK563">
        <v>0</v>
      </c>
      <c r="AL563">
        <v>0</v>
      </c>
      <c r="AM563">
        <v>0</v>
      </c>
      <c r="AN563">
        <v>0</v>
      </c>
      <c r="AO563">
        <v>0</v>
      </c>
      <c r="AP563">
        <v>0</v>
      </c>
      <c r="AQ563">
        <v>0</v>
      </c>
      <c r="AR563">
        <v>0</v>
      </c>
      <c r="AS563">
        <v>0</v>
      </c>
      <c r="AT563">
        <v>0</v>
      </c>
      <c r="AU563">
        <v>0</v>
      </c>
      <c r="AV563">
        <v>0</v>
      </c>
      <c r="AW563">
        <v>0</v>
      </c>
      <c r="AX563">
        <v>0</v>
      </c>
      <c r="AY563">
        <v>0</v>
      </c>
      <c r="AZ563">
        <v>0</v>
      </c>
      <c r="BA563">
        <v>0</v>
      </c>
      <c r="BB563">
        <v>0</v>
      </c>
      <c r="BC563">
        <v>0</v>
      </c>
      <c r="BD563">
        <v>0</v>
      </c>
      <c r="BE563">
        <v>0</v>
      </c>
      <c r="BF563">
        <v>0</v>
      </c>
      <c r="BG563">
        <v>0</v>
      </c>
      <c r="BH563">
        <v>0</v>
      </c>
      <c r="BI563">
        <v>0</v>
      </c>
      <c r="BJ563">
        <v>0</v>
      </c>
      <c r="BK563">
        <v>0</v>
      </c>
      <c r="BL563">
        <v>0</v>
      </c>
      <c r="BM563">
        <v>0</v>
      </c>
      <c r="BN563">
        <v>0</v>
      </c>
      <c r="BO563">
        <v>0</v>
      </c>
      <c r="BP563">
        <v>0</v>
      </c>
      <c r="BQ563">
        <v>0</v>
      </c>
      <c r="BR563">
        <v>0</v>
      </c>
      <c r="BS563">
        <v>0</v>
      </c>
      <c r="BT563">
        <v>0</v>
      </c>
      <c r="BU563">
        <v>0</v>
      </c>
      <c r="BV563">
        <v>0</v>
      </c>
      <c r="BW563">
        <v>0</v>
      </c>
      <c r="BX563">
        <v>0</v>
      </c>
      <c r="BY563">
        <v>0</v>
      </c>
      <c r="BZ563">
        <v>0</v>
      </c>
      <c r="CA563">
        <v>0</v>
      </c>
      <c r="CB563">
        <v>0</v>
      </c>
      <c r="CC563">
        <v>0</v>
      </c>
      <c r="CD563">
        <v>0</v>
      </c>
      <c r="CE563">
        <v>0</v>
      </c>
      <c r="CF563">
        <v>0</v>
      </c>
      <c r="CG563">
        <v>0</v>
      </c>
      <c r="CH563">
        <v>0</v>
      </c>
      <c r="CI563">
        <v>0</v>
      </c>
      <c r="CJ563">
        <v>0</v>
      </c>
      <c r="CK563">
        <v>0</v>
      </c>
      <c r="CL563">
        <v>0</v>
      </c>
      <c r="CM563">
        <v>0</v>
      </c>
      <c r="CN563">
        <v>0</v>
      </c>
      <c r="CO563">
        <v>0</v>
      </c>
      <c r="CP563">
        <v>0</v>
      </c>
      <c r="CQ563">
        <v>0</v>
      </c>
      <c r="CR563">
        <v>0</v>
      </c>
      <c r="CS563">
        <v>0</v>
      </c>
      <c r="CT563">
        <v>0</v>
      </c>
      <c r="CU563">
        <v>0</v>
      </c>
      <c r="CV563">
        <v>0</v>
      </c>
      <c r="CW563">
        <v>0</v>
      </c>
      <c r="CX563">
        <v>0</v>
      </c>
      <c r="CY563">
        <v>0</v>
      </c>
      <c r="CZ563">
        <v>0</v>
      </c>
      <c r="DA563">
        <v>0</v>
      </c>
      <c r="DB563">
        <v>0</v>
      </c>
      <c r="DC563">
        <v>0</v>
      </c>
      <c r="DD563">
        <v>0</v>
      </c>
      <c r="DE563">
        <v>0</v>
      </c>
      <c r="DF563">
        <v>0</v>
      </c>
      <c r="DG563">
        <v>0</v>
      </c>
      <c r="DH563">
        <v>0</v>
      </c>
      <c r="DI563">
        <v>0</v>
      </c>
      <c r="DJ563">
        <v>0</v>
      </c>
      <c r="DK563">
        <v>0</v>
      </c>
      <c r="DL563">
        <v>0</v>
      </c>
      <c r="DM563">
        <v>0</v>
      </c>
      <c r="DN563">
        <v>0</v>
      </c>
      <c r="DO563">
        <v>0</v>
      </c>
      <c r="DP563">
        <v>0</v>
      </c>
      <c r="DQ563">
        <v>0</v>
      </c>
      <c r="DR563">
        <v>0</v>
      </c>
      <c r="DS563">
        <v>0</v>
      </c>
      <c r="DT563">
        <v>0</v>
      </c>
      <c r="DU563">
        <v>0</v>
      </c>
      <c r="DV563">
        <v>0</v>
      </c>
      <c r="DW563">
        <v>0</v>
      </c>
      <c r="DX563">
        <v>0</v>
      </c>
      <c r="DY563">
        <v>0</v>
      </c>
      <c r="DZ563">
        <v>0</v>
      </c>
      <c r="EA563">
        <v>0</v>
      </c>
      <c r="EB563">
        <v>0</v>
      </c>
      <c r="EC563">
        <v>0</v>
      </c>
      <c r="ED563">
        <v>0</v>
      </c>
      <c r="EE563">
        <v>0</v>
      </c>
      <c r="EF563">
        <v>0</v>
      </c>
      <c r="EG563">
        <v>0</v>
      </c>
      <c r="EH563">
        <v>0</v>
      </c>
      <c r="EI563">
        <v>0</v>
      </c>
      <c r="EJ563">
        <v>0</v>
      </c>
      <c r="EK563">
        <v>0</v>
      </c>
      <c r="EL563">
        <v>0</v>
      </c>
      <c r="EM563">
        <v>0</v>
      </c>
      <c r="EN563">
        <v>0</v>
      </c>
      <c r="EO563">
        <v>0</v>
      </c>
      <c r="EP563">
        <v>0</v>
      </c>
      <c r="EQ563">
        <v>0</v>
      </c>
      <c r="ER563">
        <v>0</v>
      </c>
      <c r="ES563">
        <v>0</v>
      </c>
      <c r="ET563">
        <v>0</v>
      </c>
      <c r="EU563">
        <v>0</v>
      </c>
      <c r="EV563">
        <v>0</v>
      </c>
      <c r="EW563">
        <v>0</v>
      </c>
      <c r="EX563">
        <v>0</v>
      </c>
      <c r="EY563">
        <v>0</v>
      </c>
      <c r="EZ563">
        <v>0</v>
      </c>
      <c r="FA563">
        <v>0</v>
      </c>
      <c r="FB563">
        <v>0</v>
      </c>
      <c r="FC563">
        <v>0</v>
      </c>
      <c r="FD563">
        <v>0</v>
      </c>
      <c r="FE563">
        <v>0</v>
      </c>
      <c r="FF563">
        <v>0</v>
      </c>
      <c r="FG563">
        <v>0</v>
      </c>
      <c r="FH563">
        <v>0</v>
      </c>
      <c r="FI563">
        <v>0</v>
      </c>
      <c r="FJ563">
        <v>0</v>
      </c>
      <c r="FK563">
        <v>0</v>
      </c>
      <c r="FL563">
        <v>0</v>
      </c>
      <c r="FM563">
        <v>0</v>
      </c>
      <c r="FN563">
        <v>0</v>
      </c>
      <c r="FO563">
        <v>0</v>
      </c>
      <c r="FP563">
        <v>0</v>
      </c>
      <c r="FQ563">
        <v>0</v>
      </c>
      <c r="FR563">
        <v>0</v>
      </c>
      <c r="FS563">
        <v>0</v>
      </c>
    </row>
    <row r="564" spans="1:175" x14ac:dyDescent="0.2">
      <c r="A564" t="s">
        <v>198</v>
      </c>
      <c r="B564" t="s">
        <v>203</v>
      </c>
      <c r="C564">
        <v>42181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0</v>
      </c>
      <c r="AD564">
        <v>0</v>
      </c>
      <c r="AE564">
        <v>0</v>
      </c>
      <c r="AF564">
        <v>0</v>
      </c>
      <c r="AG564">
        <v>0</v>
      </c>
      <c r="AH564">
        <v>0</v>
      </c>
      <c r="AI564">
        <v>0</v>
      </c>
      <c r="AJ564">
        <v>0</v>
      </c>
      <c r="AK564">
        <v>0</v>
      </c>
      <c r="AL564">
        <v>0</v>
      </c>
      <c r="AM564">
        <v>0</v>
      </c>
      <c r="AN564">
        <v>0</v>
      </c>
      <c r="AO564">
        <v>0</v>
      </c>
      <c r="AP564">
        <v>0</v>
      </c>
      <c r="AQ564">
        <v>0</v>
      </c>
      <c r="AR564">
        <v>0</v>
      </c>
      <c r="AS564">
        <v>0</v>
      </c>
      <c r="AT564">
        <v>0</v>
      </c>
      <c r="AU564">
        <v>0</v>
      </c>
      <c r="AV564">
        <v>0</v>
      </c>
      <c r="AW564">
        <v>0</v>
      </c>
      <c r="AX564">
        <v>0</v>
      </c>
      <c r="AY564">
        <v>0</v>
      </c>
      <c r="AZ564">
        <v>0</v>
      </c>
      <c r="BA564">
        <v>0</v>
      </c>
      <c r="BB564">
        <v>0</v>
      </c>
      <c r="BC564">
        <v>0</v>
      </c>
      <c r="BD564">
        <v>0</v>
      </c>
      <c r="BE564">
        <v>0</v>
      </c>
      <c r="BF564">
        <v>0</v>
      </c>
      <c r="BG564">
        <v>0</v>
      </c>
      <c r="BH564">
        <v>0</v>
      </c>
      <c r="BI564">
        <v>0</v>
      </c>
      <c r="BJ564">
        <v>0</v>
      </c>
      <c r="BK564">
        <v>0</v>
      </c>
      <c r="BL564">
        <v>0</v>
      </c>
      <c r="BM564">
        <v>0</v>
      </c>
      <c r="BN564">
        <v>0</v>
      </c>
      <c r="BO564">
        <v>0</v>
      </c>
      <c r="BP564">
        <v>0</v>
      </c>
      <c r="BQ564">
        <v>0</v>
      </c>
      <c r="BR564">
        <v>0</v>
      </c>
      <c r="BS564">
        <v>0</v>
      </c>
      <c r="BT564">
        <v>0</v>
      </c>
      <c r="BU564">
        <v>0</v>
      </c>
      <c r="BV564">
        <v>0</v>
      </c>
      <c r="BW564">
        <v>0</v>
      </c>
      <c r="BX564">
        <v>0</v>
      </c>
      <c r="BY564">
        <v>0</v>
      </c>
      <c r="BZ564">
        <v>0</v>
      </c>
      <c r="CA564">
        <v>0</v>
      </c>
      <c r="CB564">
        <v>0</v>
      </c>
      <c r="CC564">
        <v>0</v>
      </c>
      <c r="CD564">
        <v>0</v>
      </c>
      <c r="CE564">
        <v>0</v>
      </c>
      <c r="CF564">
        <v>0</v>
      </c>
      <c r="CG564">
        <v>0</v>
      </c>
      <c r="CH564">
        <v>0</v>
      </c>
      <c r="CI564">
        <v>0</v>
      </c>
      <c r="CJ564">
        <v>0</v>
      </c>
      <c r="CK564">
        <v>0</v>
      </c>
      <c r="CL564">
        <v>0</v>
      </c>
      <c r="CM564">
        <v>0</v>
      </c>
      <c r="CN564">
        <v>0</v>
      </c>
      <c r="CO564">
        <v>0</v>
      </c>
      <c r="CP564">
        <v>0</v>
      </c>
      <c r="CQ564">
        <v>0</v>
      </c>
      <c r="CR564">
        <v>0</v>
      </c>
      <c r="CS564">
        <v>0</v>
      </c>
      <c r="CT564">
        <v>0</v>
      </c>
      <c r="CU564">
        <v>0</v>
      </c>
      <c r="CV564">
        <v>0</v>
      </c>
      <c r="CW564">
        <v>0</v>
      </c>
      <c r="CX564">
        <v>0</v>
      </c>
      <c r="CY564">
        <v>0</v>
      </c>
      <c r="CZ564">
        <v>0</v>
      </c>
      <c r="DA564">
        <v>0</v>
      </c>
      <c r="DB564">
        <v>0</v>
      </c>
      <c r="DC564">
        <v>0</v>
      </c>
      <c r="DD564">
        <v>0</v>
      </c>
      <c r="DE564">
        <v>0</v>
      </c>
      <c r="DF564">
        <v>0</v>
      </c>
      <c r="DG564">
        <v>0</v>
      </c>
      <c r="DH564">
        <v>0</v>
      </c>
      <c r="DI564">
        <v>0</v>
      </c>
      <c r="DJ564">
        <v>0</v>
      </c>
      <c r="DK564">
        <v>0</v>
      </c>
      <c r="DL564">
        <v>0</v>
      </c>
      <c r="DM564">
        <v>0</v>
      </c>
      <c r="DN564">
        <v>0</v>
      </c>
      <c r="DO564">
        <v>0</v>
      </c>
      <c r="DP564">
        <v>0</v>
      </c>
      <c r="DQ564">
        <v>0</v>
      </c>
      <c r="DR564">
        <v>0</v>
      </c>
      <c r="DS564">
        <v>0</v>
      </c>
      <c r="DT564">
        <v>0</v>
      </c>
      <c r="DU564">
        <v>0</v>
      </c>
      <c r="DV564">
        <v>0</v>
      </c>
      <c r="DW564">
        <v>0</v>
      </c>
      <c r="DX564">
        <v>0</v>
      </c>
      <c r="DY564">
        <v>0</v>
      </c>
      <c r="DZ564">
        <v>0</v>
      </c>
      <c r="EA564">
        <v>0</v>
      </c>
      <c r="EB564">
        <v>0</v>
      </c>
      <c r="EC564">
        <v>0</v>
      </c>
      <c r="ED564">
        <v>0</v>
      </c>
      <c r="EE564">
        <v>0</v>
      </c>
      <c r="EF564">
        <v>0</v>
      </c>
      <c r="EG564">
        <v>0</v>
      </c>
      <c r="EH564">
        <v>0</v>
      </c>
      <c r="EI564">
        <v>0</v>
      </c>
      <c r="EJ564">
        <v>0</v>
      </c>
      <c r="EK564">
        <v>0</v>
      </c>
      <c r="EL564">
        <v>0</v>
      </c>
      <c r="EM564">
        <v>0</v>
      </c>
      <c r="EN564">
        <v>0</v>
      </c>
      <c r="EO564">
        <v>0</v>
      </c>
      <c r="EP564">
        <v>0</v>
      </c>
      <c r="EQ564">
        <v>0</v>
      </c>
      <c r="ER564">
        <v>0</v>
      </c>
      <c r="ES564">
        <v>0</v>
      </c>
      <c r="ET564">
        <v>0</v>
      </c>
      <c r="EU564">
        <v>0</v>
      </c>
      <c r="EV564">
        <v>0</v>
      </c>
      <c r="EW564">
        <v>0</v>
      </c>
      <c r="EX564">
        <v>0</v>
      </c>
      <c r="EY564">
        <v>0</v>
      </c>
      <c r="EZ564">
        <v>0</v>
      </c>
      <c r="FA564">
        <v>0</v>
      </c>
      <c r="FB564">
        <v>0</v>
      </c>
      <c r="FC564">
        <v>0</v>
      </c>
      <c r="FD564">
        <v>0</v>
      </c>
      <c r="FE564">
        <v>0</v>
      </c>
      <c r="FF564">
        <v>0</v>
      </c>
      <c r="FG564">
        <v>0</v>
      </c>
      <c r="FH564">
        <v>0</v>
      </c>
      <c r="FI564">
        <v>0</v>
      </c>
      <c r="FJ564">
        <v>0</v>
      </c>
      <c r="FK564">
        <v>0</v>
      </c>
      <c r="FL564">
        <v>0</v>
      </c>
      <c r="FM564">
        <v>0</v>
      </c>
      <c r="FN564">
        <v>0</v>
      </c>
      <c r="FO564">
        <v>0</v>
      </c>
      <c r="FP564">
        <v>0</v>
      </c>
      <c r="FQ564">
        <v>0</v>
      </c>
      <c r="FR564">
        <v>0</v>
      </c>
      <c r="FS564">
        <v>0</v>
      </c>
    </row>
    <row r="565" spans="1:175" x14ac:dyDescent="0.2">
      <c r="A565" t="s">
        <v>198</v>
      </c>
      <c r="B565" t="s">
        <v>203</v>
      </c>
      <c r="C565">
        <v>42185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0</v>
      </c>
      <c r="AE565">
        <v>0</v>
      </c>
      <c r="AF565">
        <v>0</v>
      </c>
      <c r="AG565">
        <v>0</v>
      </c>
      <c r="AH565">
        <v>0</v>
      </c>
      <c r="AI565">
        <v>0</v>
      </c>
      <c r="AJ565">
        <v>0</v>
      </c>
      <c r="AK565">
        <v>0</v>
      </c>
      <c r="AL565">
        <v>0</v>
      </c>
      <c r="AM565">
        <v>0</v>
      </c>
      <c r="AN565">
        <v>0</v>
      </c>
      <c r="AO565">
        <v>0</v>
      </c>
      <c r="AP565">
        <v>0</v>
      </c>
      <c r="AQ565">
        <v>0</v>
      </c>
      <c r="AR565">
        <v>0</v>
      </c>
      <c r="AS565">
        <v>0</v>
      </c>
      <c r="AT565">
        <v>0</v>
      </c>
      <c r="AU565">
        <v>0</v>
      </c>
      <c r="AV565">
        <v>0</v>
      </c>
      <c r="AW565">
        <v>0</v>
      </c>
      <c r="AX565">
        <v>0</v>
      </c>
      <c r="AY565">
        <v>0</v>
      </c>
      <c r="AZ565">
        <v>0</v>
      </c>
      <c r="BA565">
        <v>0</v>
      </c>
      <c r="BB565">
        <v>0</v>
      </c>
      <c r="BC565">
        <v>0</v>
      </c>
      <c r="BD565">
        <v>0</v>
      </c>
      <c r="BE565">
        <v>0</v>
      </c>
      <c r="BF565">
        <v>0</v>
      </c>
      <c r="BG565">
        <v>0</v>
      </c>
      <c r="BH565">
        <v>0</v>
      </c>
      <c r="BI565">
        <v>0</v>
      </c>
      <c r="BJ565">
        <v>0</v>
      </c>
      <c r="BK565">
        <v>0</v>
      </c>
      <c r="BL565">
        <v>0</v>
      </c>
      <c r="BM565">
        <v>0</v>
      </c>
      <c r="BN565">
        <v>0</v>
      </c>
      <c r="BO565">
        <v>0</v>
      </c>
      <c r="BP565">
        <v>0</v>
      </c>
      <c r="BQ565">
        <v>0</v>
      </c>
      <c r="BR565">
        <v>0</v>
      </c>
      <c r="BS565">
        <v>0</v>
      </c>
      <c r="BT565">
        <v>0</v>
      </c>
      <c r="BU565">
        <v>0</v>
      </c>
      <c r="BV565">
        <v>0</v>
      </c>
      <c r="BW565">
        <v>0</v>
      </c>
      <c r="BX565">
        <v>0</v>
      </c>
      <c r="BY565">
        <v>0</v>
      </c>
      <c r="BZ565">
        <v>0</v>
      </c>
      <c r="CA565">
        <v>0</v>
      </c>
      <c r="CB565">
        <v>0</v>
      </c>
      <c r="CC565">
        <v>0</v>
      </c>
      <c r="CD565">
        <v>0</v>
      </c>
      <c r="CE565">
        <v>0</v>
      </c>
      <c r="CF565">
        <v>0</v>
      </c>
      <c r="CG565">
        <v>0</v>
      </c>
      <c r="CH565">
        <v>0</v>
      </c>
      <c r="CI565">
        <v>0</v>
      </c>
      <c r="CJ565">
        <v>0</v>
      </c>
      <c r="CK565">
        <v>0</v>
      </c>
      <c r="CL565">
        <v>0</v>
      </c>
      <c r="CM565">
        <v>0</v>
      </c>
      <c r="CN565">
        <v>0</v>
      </c>
      <c r="CO565">
        <v>0</v>
      </c>
      <c r="CP565">
        <v>0</v>
      </c>
      <c r="CQ565">
        <v>0</v>
      </c>
      <c r="CR565">
        <v>0</v>
      </c>
      <c r="CS565">
        <v>0</v>
      </c>
      <c r="CT565">
        <v>0</v>
      </c>
      <c r="CU565">
        <v>0</v>
      </c>
      <c r="CV565">
        <v>0</v>
      </c>
      <c r="CW565">
        <v>0</v>
      </c>
      <c r="CX565">
        <v>0</v>
      </c>
      <c r="CY565">
        <v>0</v>
      </c>
      <c r="CZ565">
        <v>0</v>
      </c>
      <c r="DA565">
        <v>0</v>
      </c>
      <c r="DB565">
        <v>0</v>
      </c>
      <c r="DC565">
        <v>0</v>
      </c>
      <c r="DD565">
        <v>0</v>
      </c>
      <c r="DE565">
        <v>0</v>
      </c>
      <c r="DF565">
        <v>0</v>
      </c>
      <c r="DG565">
        <v>0</v>
      </c>
      <c r="DH565">
        <v>0</v>
      </c>
      <c r="DI565">
        <v>0</v>
      </c>
      <c r="DJ565">
        <v>0</v>
      </c>
      <c r="DK565">
        <v>0</v>
      </c>
      <c r="DL565">
        <v>0</v>
      </c>
      <c r="DM565">
        <v>0</v>
      </c>
      <c r="DN565">
        <v>0</v>
      </c>
      <c r="DO565">
        <v>0</v>
      </c>
      <c r="DP565">
        <v>0</v>
      </c>
      <c r="DQ565">
        <v>0</v>
      </c>
      <c r="DR565">
        <v>0</v>
      </c>
      <c r="DS565">
        <v>0</v>
      </c>
      <c r="DT565">
        <v>0</v>
      </c>
      <c r="DU565">
        <v>0</v>
      </c>
      <c r="DV565">
        <v>0</v>
      </c>
      <c r="DW565">
        <v>0</v>
      </c>
      <c r="DX565">
        <v>0</v>
      </c>
      <c r="DY565">
        <v>0</v>
      </c>
      <c r="DZ565">
        <v>0</v>
      </c>
      <c r="EA565">
        <v>0</v>
      </c>
      <c r="EB565">
        <v>0</v>
      </c>
      <c r="EC565">
        <v>0</v>
      </c>
      <c r="ED565">
        <v>0</v>
      </c>
      <c r="EE565">
        <v>0</v>
      </c>
      <c r="EF565">
        <v>0</v>
      </c>
      <c r="EG565">
        <v>0</v>
      </c>
      <c r="EH565">
        <v>0</v>
      </c>
      <c r="EI565">
        <v>0</v>
      </c>
      <c r="EJ565">
        <v>0</v>
      </c>
      <c r="EK565">
        <v>0</v>
      </c>
      <c r="EL565">
        <v>0</v>
      </c>
      <c r="EM565">
        <v>0</v>
      </c>
      <c r="EN565">
        <v>0</v>
      </c>
      <c r="EO565">
        <v>0</v>
      </c>
      <c r="EP565">
        <v>0</v>
      </c>
      <c r="EQ565">
        <v>0</v>
      </c>
      <c r="ER565">
        <v>0</v>
      </c>
      <c r="ES565">
        <v>0</v>
      </c>
      <c r="ET565">
        <v>0</v>
      </c>
      <c r="EU565">
        <v>0</v>
      </c>
      <c r="EV565">
        <v>0</v>
      </c>
      <c r="EW565">
        <v>0</v>
      </c>
      <c r="EX565">
        <v>0</v>
      </c>
      <c r="EY565">
        <v>0</v>
      </c>
      <c r="EZ565">
        <v>0</v>
      </c>
      <c r="FA565">
        <v>0</v>
      </c>
      <c r="FB565">
        <v>0</v>
      </c>
      <c r="FC565">
        <v>0</v>
      </c>
      <c r="FD565">
        <v>0</v>
      </c>
      <c r="FE565">
        <v>0</v>
      </c>
      <c r="FF565">
        <v>0</v>
      </c>
      <c r="FG565">
        <v>0</v>
      </c>
      <c r="FH565">
        <v>0</v>
      </c>
      <c r="FI565">
        <v>0</v>
      </c>
      <c r="FJ565">
        <v>0</v>
      </c>
      <c r="FK565">
        <v>0</v>
      </c>
      <c r="FL565">
        <v>0</v>
      </c>
      <c r="FM565">
        <v>0</v>
      </c>
      <c r="FN565">
        <v>0</v>
      </c>
      <c r="FO565">
        <v>0</v>
      </c>
      <c r="FP565">
        <v>0</v>
      </c>
      <c r="FQ565">
        <v>0</v>
      </c>
      <c r="FR565">
        <v>0</v>
      </c>
      <c r="FS565">
        <v>0</v>
      </c>
    </row>
    <row r="566" spans="1:175" x14ac:dyDescent="0.2">
      <c r="A566" t="s">
        <v>198</v>
      </c>
      <c r="B566" t="s">
        <v>203</v>
      </c>
      <c r="C566">
        <v>42186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0</v>
      </c>
      <c r="AG566">
        <v>0</v>
      </c>
      <c r="AH566">
        <v>0</v>
      </c>
      <c r="AI566">
        <v>0</v>
      </c>
      <c r="AJ566">
        <v>0</v>
      </c>
      <c r="AK566">
        <v>0</v>
      </c>
      <c r="AL566">
        <v>0</v>
      </c>
      <c r="AM566">
        <v>0</v>
      </c>
      <c r="AN566">
        <v>0</v>
      </c>
      <c r="AO566">
        <v>0</v>
      </c>
      <c r="AP566">
        <v>0</v>
      </c>
      <c r="AQ566">
        <v>0</v>
      </c>
      <c r="AR566">
        <v>0</v>
      </c>
      <c r="AS566">
        <v>0</v>
      </c>
      <c r="AT566">
        <v>0</v>
      </c>
      <c r="AU566">
        <v>0</v>
      </c>
      <c r="AV566">
        <v>0</v>
      </c>
      <c r="AW566">
        <v>0</v>
      </c>
      <c r="AX566">
        <v>0</v>
      </c>
      <c r="AY566">
        <v>0</v>
      </c>
      <c r="AZ566">
        <v>0</v>
      </c>
      <c r="BA566">
        <v>0</v>
      </c>
      <c r="BB566">
        <v>0</v>
      </c>
      <c r="BC566">
        <v>0</v>
      </c>
      <c r="BD566">
        <v>0</v>
      </c>
      <c r="BE566">
        <v>0</v>
      </c>
      <c r="BF566">
        <v>0</v>
      </c>
      <c r="BG566">
        <v>0</v>
      </c>
      <c r="BH566">
        <v>0</v>
      </c>
      <c r="BI566">
        <v>0</v>
      </c>
      <c r="BJ566">
        <v>0</v>
      </c>
      <c r="BK566">
        <v>0</v>
      </c>
      <c r="BL566">
        <v>0</v>
      </c>
      <c r="BM566">
        <v>0</v>
      </c>
      <c r="BN566">
        <v>0</v>
      </c>
      <c r="BO566">
        <v>0</v>
      </c>
      <c r="BP566">
        <v>0</v>
      </c>
      <c r="BQ566">
        <v>0</v>
      </c>
      <c r="BR566">
        <v>0</v>
      </c>
      <c r="BS566">
        <v>0</v>
      </c>
      <c r="BT566">
        <v>0</v>
      </c>
      <c r="BU566">
        <v>0</v>
      </c>
      <c r="BV566">
        <v>0</v>
      </c>
      <c r="BW566">
        <v>0</v>
      </c>
      <c r="BX566">
        <v>0</v>
      </c>
      <c r="BY566">
        <v>0</v>
      </c>
      <c r="BZ566">
        <v>0</v>
      </c>
      <c r="CA566">
        <v>0</v>
      </c>
      <c r="CB566">
        <v>0</v>
      </c>
      <c r="CC566">
        <v>0</v>
      </c>
      <c r="CD566">
        <v>0</v>
      </c>
      <c r="CE566">
        <v>0</v>
      </c>
      <c r="CF566">
        <v>0</v>
      </c>
      <c r="CG566">
        <v>0</v>
      </c>
      <c r="CH566">
        <v>0</v>
      </c>
      <c r="CI566">
        <v>0</v>
      </c>
      <c r="CJ566">
        <v>0</v>
      </c>
      <c r="CK566">
        <v>0</v>
      </c>
      <c r="CL566">
        <v>0</v>
      </c>
      <c r="CM566">
        <v>0</v>
      </c>
      <c r="CN566">
        <v>0</v>
      </c>
      <c r="CO566">
        <v>0</v>
      </c>
      <c r="CP566">
        <v>0</v>
      </c>
      <c r="CQ566">
        <v>0</v>
      </c>
      <c r="CR566">
        <v>0</v>
      </c>
      <c r="CS566">
        <v>0</v>
      </c>
      <c r="CT566">
        <v>0</v>
      </c>
      <c r="CU566">
        <v>0</v>
      </c>
      <c r="CV566">
        <v>0</v>
      </c>
      <c r="CW566">
        <v>0</v>
      </c>
      <c r="CX566">
        <v>0</v>
      </c>
      <c r="CY566">
        <v>0</v>
      </c>
      <c r="CZ566">
        <v>0</v>
      </c>
      <c r="DA566">
        <v>0</v>
      </c>
      <c r="DB566">
        <v>0</v>
      </c>
      <c r="DC566">
        <v>0</v>
      </c>
      <c r="DD566">
        <v>0</v>
      </c>
      <c r="DE566">
        <v>0</v>
      </c>
      <c r="DF566">
        <v>0</v>
      </c>
      <c r="DG566">
        <v>0</v>
      </c>
      <c r="DH566">
        <v>0</v>
      </c>
      <c r="DI566">
        <v>0</v>
      </c>
      <c r="DJ566">
        <v>0</v>
      </c>
      <c r="DK566">
        <v>0</v>
      </c>
      <c r="DL566">
        <v>0</v>
      </c>
      <c r="DM566">
        <v>0</v>
      </c>
      <c r="DN566">
        <v>0</v>
      </c>
      <c r="DO566">
        <v>0</v>
      </c>
      <c r="DP566">
        <v>0</v>
      </c>
      <c r="DQ566">
        <v>0</v>
      </c>
      <c r="DR566">
        <v>0</v>
      </c>
      <c r="DS566">
        <v>0</v>
      </c>
      <c r="DT566">
        <v>0</v>
      </c>
      <c r="DU566">
        <v>0</v>
      </c>
      <c r="DV566">
        <v>0</v>
      </c>
      <c r="DW566">
        <v>0</v>
      </c>
      <c r="DX566">
        <v>0</v>
      </c>
      <c r="DY566">
        <v>0</v>
      </c>
      <c r="DZ566">
        <v>0</v>
      </c>
      <c r="EA566">
        <v>0</v>
      </c>
      <c r="EB566">
        <v>0</v>
      </c>
      <c r="EC566">
        <v>0</v>
      </c>
      <c r="ED566">
        <v>0</v>
      </c>
      <c r="EE566">
        <v>0</v>
      </c>
      <c r="EF566">
        <v>0</v>
      </c>
      <c r="EG566">
        <v>0</v>
      </c>
      <c r="EH566">
        <v>0</v>
      </c>
      <c r="EI566">
        <v>0</v>
      </c>
      <c r="EJ566">
        <v>0</v>
      </c>
      <c r="EK566">
        <v>0</v>
      </c>
      <c r="EL566">
        <v>0</v>
      </c>
      <c r="EM566">
        <v>0</v>
      </c>
      <c r="EN566">
        <v>0</v>
      </c>
      <c r="EO566">
        <v>0</v>
      </c>
      <c r="EP566">
        <v>0</v>
      </c>
      <c r="EQ566">
        <v>0</v>
      </c>
      <c r="ER566">
        <v>0</v>
      </c>
      <c r="ES566">
        <v>0</v>
      </c>
      <c r="ET566">
        <v>0</v>
      </c>
      <c r="EU566">
        <v>0</v>
      </c>
      <c r="EV566">
        <v>0</v>
      </c>
      <c r="EW566">
        <v>0</v>
      </c>
      <c r="EX566">
        <v>0</v>
      </c>
      <c r="EY566">
        <v>0</v>
      </c>
      <c r="EZ566">
        <v>0</v>
      </c>
      <c r="FA566">
        <v>0</v>
      </c>
      <c r="FB566">
        <v>0</v>
      </c>
      <c r="FC566">
        <v>0</v>
      </c>
      <c r="FD566">
        <v>0</v>
      </c>
      <c r="FE566">
        <v>0</v>
      </c>
      <c r="FF566">
        <v>0</v>
      </c>
      <c r="FG566">
        <v>0</v>
      </c>
      <c r="FH566">
        <v>0</v>
      </c>
      <c r="FI566">
        <v>0</v>
      </c>
      <c r="FJ566">
        <v>0</v>
      </c>
      <c r="FK566">
        <v>0</v>
      </c>
      <c r="FL566">
        <v>0</v>
      </c>
      <c r="FM566">
        <v>0</v>
      </c>
      <c r="FN566">
        <v>0</v>
      </c>
      <c r="FO566">
        <v>0</v>
      </c>
      <c r="FP566">
        <v>0</v>
      </c>
      <c r="FQ566">
        <v>0</v>
      </c>
      <c r="FR566">
        <v>0</v>
      </c>
      <c r="FS566">
        <v>0</v>
      </c>
    </row>
    <row r="567" spans="1:175" x14ac:dyDescent="0.2">
      <c r="A567" t="s">
        <v>198</v>
      </c>
      <c r="B567" t="s">
        <v>203</v>
      </c>
      <c r="C567">
        <v>42213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0</v>
      </c>
      <c r="AE567">
        <v>0</v>
      </c>
      <c r="AF567">
        <v>0</v>
      </c>
      <c r="AG567">
        <v>0</v>
      </c>
      <c r="AH567">
        <v>0</v>
      </c>
      <c r="AI567">
        <v>0</v>
      </c>
      <c r="AJ567">
        <v>0</v>
      </c>
      <c r="AK567">
        <v>0</v>
      </c>
      <c r="AL567">
        <v>0</v>
      </c>
      <c r="AM567">
        <v>0</v>
      </c>
      <c r="AN567">
        <v>0</v>
      </c>
      <c r="AO567">
        <v>0</v>
      </c>
      <c r="AP567">
        <v>0</v>
      </c>
      <c r="AQ567">
        <v>0</v>
      </c>
      <c r="AR567">
        <v>0</v>
      </c>
      <c r="AS567">
        <v>0</v>
      </c>
      <c r="AT567">
        <v>0</v>
      </c>
      <c r="AU567">
        <v>0</v>
      </c>
      <c r="AV567">
        <v>0</v>
      </c>
      <c r="AW567">
        <v>0</v>
      </c>
      <c r="AX567">
        <v>0</v>
      </c>
      <c r="AY567">
        <v>0</v>
      </c>
      <c r="AZ567">
        <v>0</v>
      </c>
      <c r="BA567">
        <v>0</v>
      </c>
      <c r="BB567">
        <v>0</v>
      </c>
      <c r="BC567">
        <v>0</v>
      </c>
      <c r="BD567">
        <v>0</v>
      </c>
      <c r="BE567">
        <v>0</v>
      </c>
      <c r="BF567">
        <v>0</v>
      </c>
      <c r="BG567">
        <v>0</v>
      </c>
      <c r="BH567">
        <v>0</v>
      </c>
      <c r="BI567">
        <v>0</v>
      </c>
      <c r="BJ567">
        <v>0</v>
      </c>
      <c r="BK567">
        <v>0</v>
      </c>
      <c r="BL567">
        <v>0</v>
      </c>
      <c r="BM567">
        <v>0</v>
      </c>
      <c r="BN567">
        <v>0</v>
      </c>
      <c r="BO567">
        <v>0</v>
      </c>
      <c r="BP567">
        <v>0</v>
      </c>
      <c r="BQ567">
        <v>0</v>
      </c>
      <c r="BR567">
        <v>0</v>
      </c>
      <c r="BS567">
        <v>0</v>
      </c>
      <c r="BT567">
        <v>0</v>
      </c>
      <c r="BU567">
        <v>0</v>
      </c>
      <c r="BV567">
        <v>0</v>
      </c>
      <c r="BW567">
        <v>0</v>
      </c>
      <c r="BX567">
        <v>0</v>
      </c>
      <c r="BY567">
        <v>0</v>
      </c>
      <c r="BZ567">
        <v>0</v>
      </c>
      <c r="CA567">
        <v>0</v>
      </c>
      <c r="CB567">
        <v>0</v>
      </c>
      <c r="CC567">
        <v>0</v>
      </c>
      <c r="CD567">
        <v>0</v>
      </c>
      <c r="CE567">
        <v>0</v>
      </c>
      <c r="CF567">
        <v>0</v>
      </c>
      <c r="CG567">
        <v>0</v>
      </c>
      <c r="CH567">
        <v>0</v>
      </c>
      <c r="CI567">
        <v>0</v>
      </c>
      <c r="CJ567">
        <v>0</v>
      </c>
      <c r="CK567">
        <v>0</v>
      </c>
      <c r="CL567">
        <v>0</v>
      </c>
      <c r="CM567">
        <v>0</v>
      </c>
      <c r="CN567">
        <v>0</v>
      </c>
      <c r="CO567">
        <v>0</v>
      </c>
      <c r="CP567">
        <v>0</v>
      </c>
      <c r="CQ567">
        <v>0</v>
      </c>
      <c r="CR567">
        <v>0</v>
      </c>
      <c r="CS567">
        <v>0</v>
      </c>
      <c r="CT567">
        <v>0</v>
      </c>
      <c r="CU567">
        <v>0</v>
      </c>
      <c r="CV567">
        <v>0</v>
      </c>
      <c r="CW567">
        <v>0</v>
      </c>
      <c r="CX567">
        <v>0</v>
      </c>
      <c r="CY567">
        <v>0</v>
      </c>
      <c r="CZ567">
        <v>0</v>
      </c>
      <c r="DA567">
        <v>0</v>
      </c>
      <c r="DB567">
        <v>0</v>
      </c>
      <c r="DC567">
        <v>0</v>
      </c>
      <c r="DD567">
        <v>0</v>
      </c>
      <c r="DE567">
        <v>0</v>
      </c>
      <c r="DF567">
        <v>0</v>
      </c>
      <c r="DG567">
        <v>0</v>
      </c>
      <c r="DH567">
        <v>0</v>
      </c>
      <c r="DI567">
        <v>0</v>
      </c>
      <c r="DJ567">
        <v>0</v>
      </c>
      <c r="DK567">
        <v>0</v>
      </c>
      <c r="DL567">
        <v>0</v>
      </c>
      <c r="DM567">
        <v>0</v>
      </c>
      <c r="DN567">
        <v>0</v>
      </c>
      <c r="DO567">
        <v>0</v>
      </c>
      <c r="DP567">
        <v>0</v>
      </c>
      <c r="DQ567">
        <v>0</v>
      </c>
      <c r="DR567">
        <v>0</v>
      </c>
      <c r="DS567">
        <v>0</v>
      </c>
      <c r="DT567">
        <v>0</v>
      </c>
      <c r="DU567">
        <v>0</v>
      </c>
      <c r="DV567">
        <v>0</v>
      </c>
      <c r="DW567">
        <v>0</v>
      </c>
      <c r="DX567">
        <v>0</v>
      </c>
      <c r="DY567">
        <v>0</v>
      </c>
      <c r="DZ567">
        <v>0</v>
      </c>
      <c r="EA567">
        <v>0</v>
      </c>
      <c r="EB567">
        <v>0</v>
      </c>
      <c r="EC567">
        <v>0</v>
      </c>
      <c r="ED567">
        <v>0</v>
      </c>
      <c r="EE567">
        <v>0</v>
      </c>
      <c r="EF567">
        <v>0</v>
      </c>
      <c r="EG567">
        <v>0</v>
      </c>
      <c r="EH567">
        <v>0</v>
      </c>
      <c r="EI567">
        <v>0</v>
      </c>
      <c r="EJ567">
        <v>0</v>
      </c>
      <c r="EK567">
        <v>0</v>
      </c>
      <c r="EL567">
        <v>0</v>
      </c>
      <c r="EM567">
        <v>0</v>
      </c>
      <c r="EN567">
        <v>0</v>
      </c>
      <c r="EO567">
        <v>0</v>
      </c>
      <c r="EP567">
        <v>0</v>
      </c>
      <c r="EQ567">
        <v>0</v>
      </c>
      <c r="ER567">
        <v>0</v>
      </c>
      <c r="ES567">
        <v>0</v>
      </c>
      <c r="ET567">
        <v>0</v>
      </c>
      <c r="EU567">
        <v>0</v>
      </c>
      <c r="EV567">
        <v>0</v>
      </c>
      <c r="EW567">
        <v>0</v>
      </c>
      <c r="EX567">
        <v>0</v>
      </c>
      <c r="EY567">
        <v>0</v>
      </c>
      <c r="EZ567">
        <v>0</v>
      </c>
      <c r="FA567">
        <v>0</v>
      </c>
      <c r="FB567">
        <v>0</v>
      </c>
      <c r="FC567">
        <v>0</v>
      </c>
      <c r="FD567">
        <v>0</v>
      </c>
      <c r="FE567">
        <v>0</v>
      </c>
      <c r="FF567">
        <v>0</v>
      </c>
      <c r="FG567">
        <v>0</v>
      </c>
      <c r="FH567">
        <v>0</v>
      </c>
      <c r="FI567">
        <v>0</v>
      </c>
      <c r="FJ567">
        <v>0</v>
      </c>
      <c r="FK567">
        <v>0</v>
      </c>
      <c r="FL567">
        <v>0</v>
      </c>
      <c r="FM567">
        <v>0</v>
      </c>
      <c r="FN567">
        <v>0</v>
      </c>
      <c r="FO567">
        <v>0</v>
      </c>
      <c r="FP567">
        <v>0</v>
      </c>
      <c r="FQ567">
        <v>0</v>
      </c>
      <c r="FR567">
        <v>0</v>
      </c>
      <c r="FS567">
        <v>0</v>
      </c>
    </row>
    <row r="568" spans="1:175" x14ac:dyDescent="0.2">
      <c r="A568" t="s">
        <v>198</v>
      </c>
      <c r="B568" t="s">
        <v>203</v>
      </c>
      <c r="C568">
        <v>42214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E568">
        <v>0</v>
      </c>
      <c r="AF568">
        <v>0</v>
      </c>
      <c r="AG568">
        <v>0</v>
      </c>
      <c r="AH568">
        <v>0</v>
      </c>
      <c r="AI568">
        <v>0</v>
      </c>
      <c r="AJ568">
        <v>0</v>
      </c>
      <c r="AK568">
        <v>0</v>
      </c>
      <c r="AL568">
        <v>0</v>
      </c>
      <c r="AM568">
        <v>0</v>
      </c>
      <c r="AN568">
        <v>0</v>
      </c>
      <c r="AO568">
        <v>0</v>
      </c>
      <c r="AP568">
        <v>0</v>
      </c>
      <c r="AQ568">
        <v>0</v>
      </c>
      <c r="AR568">
        <v>0</v>
      </c>
      <c r="AS568">
        <v>0</v>
      </c>
      <c r="AT568">
        <v>0</v>
      </c>
      <c r="AU568">
        <v>0</v>
      </c>
      <c r="AV568">
        <v>0</v>
      </c>
      <c r="AW568">
        <v>0</v>
      </c>
      <c r="AX568">
        <v>0</v>
      </c>
      <c r="AY568">
        <v>0</v>
      </c>
      <c r="AZ568">
        <v>0</v>
      </c>
      <c r="BA568">
        <v>0</v>
      </c>
      <c r="BB568">
        <v>0</v>
      </c>
      <c r="BC568">
        <v>0</v>
      </c>
      <c r="BD568">
        <v>0</v>
      </c>
      <c r="BE568">
        <v>0</v>
      </c>
      <c r="BF568">
        <v>0</v>
      </c>
      <c r="BG568">
        <v>0</v>
      </c>
      <c r="BH568">
        <v>0</v>
      </c>
      <c r="BI568">
        <v>0</v>
      </c>
      <c r="BJ568">
        <v>0</v>
      </c>
      <c r="BK568">
        <v>0</v>
      </c>
      <c r="BL568">
        <v>0</v>
      </c>
      <c r="BM568">
        <v>0</v>
      </c>
      <c r="BN568">
        <v>0</v>
      </c>
      <c r="BO568">
        <v>0</v>
      </c>
      <c r="BP568">
        <v>0</v>
      </c>
      <c r="BQ568">
        <v>0</v>
      </c>
      <c r="BR568">
        <v>0</v>
      </c>
      <c r="BS568">
        <v>0</v>
      </c>
      <c r="BT568">
        <v>0</v>
      </c>
      <c r="BU568">
        <v>0</v>
      </c>
      <c r="BV568">
        <v>0</v>
      </c>
      <c r="BW568">
        <v>0</v>
      </c>
      <c r="BX568">
        <v>0</v>
      </c>
      <c r="BY568">
        <v>0</v>
      </c>
      <c r="BZ568">
        <v>0</v>
      </c>
      <c r="CA568">
        <v>0</v>
      </c>
      <c r="CB568">
        <v>0</v>
      </c>
      <c r="CC568">
        <v>0</v>
      </c>
      <c r="CD568">
        <v>0</v>
      </c>
      <c r="CE568">
        <v>0</v>
      </c>
      <c r="CF568">
        <v>0</v>
      </c>
      <c r="CG568">
        <v>0</v>
      </c>
      <c r="CH568">
        <v>0</v>
      </c>
      <c r="CI568">
        <v>0</v>
      </c>
      <c r="CJ568">
        <v>0</v>
      </c>
      <c r="CK568">
        <v>0</v>
      </c>
      <c r="CL568">
        <v>0</v>
      </c>
      <c r="CM568">
        <v>0</v>
      </c>
      <c r="CN568">
        <v>0</v>
      </c>
      <c r="CO568">
        <v>0</v>
      </c>
      <c r="CP568">
        <v>0</v>
      </c>
      <c r="CQ568">
        <v>0</v>
      </c>
      <c r="CR568">
        <v>0</v>
      </c>
      <c r="CS568">
        <v>0</v>
      </c>
      <c r="CT568">
        <v>0</v>
      </c>
      <c r="CU568">
        <v>0</v>
      </c>
      <c r="CV568">
        <v>0</v>
      </c>
      <c r="CW568">
        <v>0</v>
      </c>
      <c r="CX568">
        <v>0</v>
      </c>
      <c r="CY568">
        <v>0</v>
      </c>
      <c r="CZ568">
        <v>0</v>
      </c>
      <c r="DA568">
        <v>0</v>
      </c>
      <c r="DB568">
        <v>0</v>
      </c>
      <c r="DC568">
        <v>0</v>
      </c>
      <c r="DD568">
        <v>0</v>
      </c>
      <c r="DE568">
        <v>0</v>
      </c>
      <c r="DF568">
        <v>0</v>
      </c>
      <c r="DG568">
        <v>0</v>
      </c>
      <c r="DH568">
        <v>0</v>
      </c>
      <c r="DI568">
        <v>0</v>
      </c>
      <c r="DJ568">
        <v>0</v>
      </c>
      <c r="DK568">
        <v>0</v>
      </c>
      <c r="DL568">
        <v>0</v>
      </c>
      <c r="DM568">
        <v>0</v>
      </c>
      <c r="DN568">
        <v>0</v>
      </c>
      <c r="DO568">
        <v>0</v>
      </c>
      <c r="DP568">
        <v>0</v>
      </c>
      <c r="DQ568">
        <v>0</v>
      </c>
      <c r="DR568">
        <v>0</v>
      </c>
      <c r="DS568">
        <v>0</v>
      </c>
      <c r="DT568">
        <v>0</v>
      </c>
      <c r="DU568">
        <v>0</v>
      </c>
      <c r="DV568">
        <v>0</v>
      </c>
      <c r="DW568">
        <v>0</v>
      </c>
      <c r="DX568">
        <v>0</v>
      </c>
      <c r="DY568">
        <v>0</v>
      </c>
      <c r="DZ568">
        <v>0</v>
      </c>
      <c r="EA568">
        <v>0</v>
      </c>
      <c r="EB568">
        <v>0</v>
      </c>
      <c r="EC568">
        <v>0</v>
      </c>
      <c r="ED568">
        <v>0</v>
      </c>
      <c r="EE568">
        <v>0</v>
      </c>
      <c r="EF568">
        <v>0</v>
      </c>
      <c r="EG568">
        <v>0</v>
      </c>
      <c r="EH568">
        <v>0</v>
      </c>
      <c r="EI568">
        <v>0</v>
      </c>
      <c r="EJ568">
        <v>0</v>
      </c>
      <c r="EK568">
        <v>0</v>
      </c>
      <c r="EL568">
        <v>0</v>
      </c>
      <c r="EM568">
        <v>0</v>
      </c>
      <c r="EN568">
        <v>0</v>
      </c>
      <c r="EO568">
        <v>0</v>
      </c>
      <c r="EP568">
        <v>0</v>
      </c>
      <c r="EQ568">
        <v>0</v>
      </c>
      <c r="ER568">
        <v>0</v>
      </c>
      <c r="ES568">
        <v>0</v>
      </c>
      <c r="ET568">
        <v>0</v>
      </c>
      <c r="EU568">
        <v>0</v>
      </c>
      <c r="EV568">
        <v>0</v>
      </c>
      <c r="EW568">
        <v>0</v>
      </c>
      <c r="EX568">
        <v>0</v>
      </c>
      <c r="EY568">
        <v>0</v>
      </c>
      <c r="EZ568">
        <v>0</v>
      </c>
      <c r="FA568">
        <v>0</v>
      </c>
      <c r="FB568">
        <v>0</v>
      </c>
      <c r="FC568">
        <v>0</v>
      </c>
      <c r="FD568">
        <v>0</v>
      </c>
      <c r="FE568">
        <v>0</v>
      </c>
      <c r="FF568">
        <v>0</v>
      </c>
      <c r="FG568">
        <v>0</v>
      </c>
      <c r="FH568">
        <v>0</v>
      </c>
      <c r="FI568">
        <v>0</v>
      </c>
      <c r="FJ568">
        <v>0</v>
      </c>
      <c r="FK568">
        <v>0</v>
      </c>
      <c r="FL568">
        <v>0</v>
      </c>
      <c r="FM568">
        <v>0</v>
      </c>
      <c r="FN568">
        <v>0</v>
      </c>
      <c r="FO568">
        <v>0</v>
      </c>
      <c r="FP568">
        <v>0</v>
      </c>
      <c r="FQ568">
        <v>0</v>
      </c>
      <c r="FR568">
        <v>0</v>
      </c>
      <c r="FS568">
        <v>0</v>
      </c>
    </row>
    <row r="569" spans="1:175" x14ac:dyDescent="0.2">
      <c r="A569" t="s">
        <v>198</v>
      </c>
      <c r="B569" t="s">
        <v>203</v>
      </c>
      <c r="C569">
        <v>42233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0</v>
      </c>
      <c r="AE569">
        <v>0</v>
      </c>
      <c r="AF569">
        <v>0</v>
      </c>
      <c r="AG569">
        <v>0</v>
      </c>
      <c r="AH569">
        <v>0</v>
      </c>
      <c r="AI569">
        <v>0</v>
      </c>
      <c r="AJ569">
        <v>0</v>
      </c>
      <c r="AK569">
        <v>0</v>
      </c>
      <c r="AL569">
        <v>0</v>
      </c>
      <c r="AM569">
        <v>0</v>
      </c>
      <c r="AN569">
        <v>0</v>
      </c>
      <c r="AO569">
        <v>0</v>
      </c>
      <c r="AP569">
        <v>0</v>
      </c>
      <c r="AQ569">
        <v>0</v>
      </c>
      <c r="AR569">
        <v>0</v>
      </c>
      <c r="AS569">
        <v>0</v>
      </c>
      <c r="AT569">
        <v>0</v>
      </c>
      <c r="AU569">
        <v>0</v>
      </c>
      <c r="AV569">
        <v>0</v>
      </c>
      <c r="AW569">
        <v>0</v>
      </c>
      <c r="AX569">
        <v>0</v>
      </c>
      <c r="AY569">
        <v>0</v>
      </c>
      <c r="AZ569">
        <v>0</v>
      </c>
      <c r="BA569">
        <v>0</v>
      </c>
      <c r="BB569">
        <v>0</v>
      </c>
      <c r="BC569">
        <v>0</v>
      </c>
      <c r="BD569">
        <v>0</v>
      </c>
      <c r="BE569">
        <v>0</v>
      </c>
      <c r="BF569">
        <v>0</v>
      </c>
      <c r="BG569">
        <v>0</v>
      </c>
      <c r="BH569">
        <v>0</v>
      </c>
      <c r="BI569">
        <v>0</v>
      </c>
      <c r="BJ569">
        <v>0</v>
      </c>
      <c r="BK569">
        <v>0</v>
      </c>
      <c r="BL569">
        <v>0</v>
      </c>
      <c r="BM569">
        <v>0</v>
      </c>
      <c r="BN569">
        <v>0</v>
      </c>
      <c r="BO569">
        <v>0</v>
      </c>
      <c r="BP569">
        <v>0</v>
      </c>
      <c r="BQ569">
        <v>0</v>
      </c>
      <c r="BR569">
        <v>0</v>
      </c>
      <c r="BS569">
        <v>0</v>
      </c>
      <c r="BT569">
        <v>0</v>
      </c>
      <c r="BU569">
        <v>0</v>
      </c>
      <c r="BV569">
        <v>0</v>
      </c>
      <c r="BW569">
        <v>0</v>
      </c>
      <c r="BX569">
        <v>0</v>
      </c>
      <c r="BY569">
        <v>0</v>
      </c>
      <c r="BZ569">
        <v>0</v>
      </c>
      <c r="CA569">
        <v>0</v>
      </c>
      <c r="CB569">
        <v>0</v>
      </c>
      <c r="CC569">
        <v>0</v>
      </c>
      <c r="CD569">
        <v>0</v>
      </c>
      <c r="CE569">
        <v>0</v>
      </c>
      <c r="CF569">
        <v>0</v>
      </c>
      <c r="CG569">
        <v>0</v>
      </c>
      <c r="CH569">
        <v>0</v>
      </c>
      <c r="CI569">
        <v>0</v>
      </c>
      <c r="CJ569">
        <v>0</v>
      </c>
      <c r="CK569">
        <v>0</v>
      </c>
      <c r="CL569">
        <v>0</v>
      </c>
      <c r="CM569">
        <v>0</v>
      </c>
      <c r="CN569">
        <v>0</v>
      </c>
      <c r="CO569">
        <v>0</v>
      </c>
      <c r="CP569">
        <v>0</v>
      </c>
      <c r="CQ569">
        <v>0</v>
      </c>
      <c r="CR569">
        <v>0</v>
      </c>
      <c r="CS569">
        <v>0</v>
      </c>
      <c r="CT569">
        <v>0</v>
      </c>
      <c r="CU569">
        <v>0</v>
      </c>
      <c r="CV569">
        <v>0</v>
      </c>
      <c r="CW569">
        <v>0</v>
      </c>
      <c r="CX569">
        <v>0</v>
      </c>
      <c r="CY569">
        <v>0</v>
      </c>
      <c r="CZ569">
        <v>0</v>
      </c>
      <c r="DA569">
        <v>0</v>
      </c>
      <c r="DB569">
        <v>0</v>
      </c>
      <c r="DC569">
        <v>0</v>
      </c>
      <c r="DD569">
        <v>0</v>
      </c>
      <c r="DE569">
        <v>0</v>
      </c>
      <c r="DF569">
        <v>0</v>
      </c>
      <c r="DG569">
        <v>0</v>
      </c>
      <c r="DH569">
        <v>0</v>
      </c>
      <c r="DI569">
        <v>0</v>
      </c>
      <c r="DJ569">
        <v>0</v>
      </c>
      <c r="DK569">
        <v>0</v>
      </c>
      <c r="DL569">
        <v>0</v>
      </c>
      <c r="DM569">
        <v>0</v>
      </c>
      <c r="DN569">
        <v>0</v>
      </c>
      <c r="DO569">
        <v>0</v>
      </c>
      <c r="DP569">
        <v>0</v>
      </c>
      <c r="DQ569">
        <v>0</v>
      </c>
      <c r="DR569">
        <v>0</v>
      </c>
      <c r="DS569">
        <v>0</v>
      </c>
      <c r="DT569">
        <v>0</v>
      </c>
      <c r="DU569">
        <v>0</v>
      </c>
      <c r="DV569">
        <v>0</v>
      </c>
      <c r="DW569">
        <v>0</v>
      </c>
      <c r="DX569">
        <v>0</v>
      </c>
      <c r="DY569">
        <v>0</v>
      </c>
      <c r="DZ569">
        <v>0</v>
      </c>
      <c r="EA569">
        <v>0</v>
      </c>
      <c r="EB569">
        <v>0</v>
      </c>
      <c r="EC569">
        <v>0</v>
      </c>
      <c r="ED569">
        <v>0</v>
      </c>
      <c r="EE569">
        <v>0</v>
      </c>
      <c r="EF569">
        <v>0</v>
      </c>
      <c r="EG569">
        <v>0</v>
      </c>
      <c r="EH569">
        <v>0</v>
      </c>
      <c r="EI569">
        <v>0</v>
      </c>
      <c r="EJ569">
        <v>0</v>
      </c>
      <c r="EK569">
        <v>0</v>
      </c>
      <c r="EL569">
        <v>0</v>
      </c>
      <c r="EM569">
        <v>0</v>
      </c>
      <c r="EN569">
        <v>0</v>
      </c>
      <c r="EO569">
        <v>0</v>
      </c>
      <c r="EP569">
        <v>0</v>
      </c>
      <c r="EQ569">
        <v>0</v>
      </c>
      <c r="ER569">
        <v>0</v>
      </c>
      <c r="ES569">
        <v>0</v>
      </c>
      <c r="ET569">
        <v>0</v>
      </c>
      <c r="EU569">
        <v>0</v>
      </c>
      <c r="EV569">
        <v>0</v>
      </c>
      <c r="EW569">
        <v>0</v>
      </c>
      <c r="EX569">
        <v>0</v>
      </c>
      <c r="EY569">
        <v>0</v>
      </c>
      <c r="EZ569">
        <v>0</v>
      </c>
      <c r="FA569">
        <v>0</v>
      </c>
      <c r="FB569">
        <v>0</v>
      </c>
      <c r="FC569">
        <v>0</v>
      </c>
      <c r="FD569">
        <v>0</v>
      </c>
      <c r="FE569">
        <v>0</v>
      </c>
      <c r="FF569">
        <v>0</v>
      </c>
      <c r="FG569">
        <v>0</v>
      </c>
      <c r="FH569">
        <v>0</v>
      </c>
      <c r="FI569">
        <v>0</v>
      </c>
      <c r="FJ569">
        <v>0</v>
      </c>
      <c r="FK569">
        <v>0</v>
      </c>
      <c r="FL569">
        <v>0</v>
      </c>
      <c r="FM569">
        <v>0</v>
      </c>
      <c r="FN569">
        <v>0</v>
      </c>
      <c r="FO569">
        <v>0</v>
      </c>
      <c r="FP569">
        <v>0</v>
      </c>
      <c r="FQ569">
        <v>0</v>
      </c>
      <c r="FR569">
        <v>0</v>
      </c>
      <c r="FS569">
        <v>0</v>
      </c>
    </row>
    <row r="570" spans="1:175" x14ac:dyDescent="0.2">
      <c r="A570" t="s">
        <v>198</v>
      </c>
      <c r="B570" t="s">
        <v>203</v>
      </c>
      <c r="C570">
        <v>42234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0</v>
      </c>
      <c r="AG570">
        <v>0</v>
      </c>
      <c r="AH570">
        <v>0</v>
      </c>
      <c r="AI570">
        <v>0</v>
      </c>
      <c r="AJ570">
        <v>0</v>
      </c>
      <c r="AK570">
        <v>0</v>
      </c>
      <c r="AL570">
        <v>0</v>
      </c>
      <c r="AM570">
        <v>0</v>
      </c>
      <c r="AN570">
        <v>0</v>
      </c>
      <c r="AO570">
        <v>0</v>
      </c>
      <c r="AP570">
        <v>0</v>
      </c>
      <c r="AQ570">
        <v>0</v>
      </c>
      <c r="AR570">
        <v>0</v>
      </c>
      <c r="AS570">
        <v>0</v>
      </c>
      <c r="AT570">
        <v>0</v>
      </c>
      <c r="AU570">
        <v>0</v>
      </c>
      <c r="AV570">
        <v>0</v>
      </c>
      <c r="AW570">
        <v>0</v>
      </c>
      <c r="AX570">
        <v>0</v>
      </c>
      <c r="AY570">
        <v>0</v>
      </c>
      <c r="AZ570">
        <v>0</v>
      </c>
      <c r="BA570">
        <v>0</v>
      </c>
      <c r="BB570">
        <v>0</v>
      </c>
      <c r="BC570">
        <v>0</v>
      </c>
      <c r="BD570">
        <v>0</v>
      </c>
      <c r="BE570">
        <v>0</v>
      </c>
      <c r="BF570">
        <v>0</v>
      </c>
      <c r="BG570">
        <v>0</v>
      </c>
      <c r="BH570">
        <v>0</v>
      </c>
      <c r="BI570">
        <v>0</v>
      </c>
      <c r="BJ570">
        <v>0</v>
      </c>
      <c r="BK570">
        <v>0</v>
      </c>
      <c r="BL570">
        <v>0</v>
      </c>
      <c r="BM570">
        <v>0</v>
      </c>
      <c r="BN570">
        <v>0</v>
      </c>
      <c r="BO570">
        <v>0</v>
      </c>
      <c r="BP570">
        <v>0</v>
      </c>
      <c r="BQ570">
        <v>0</v>
      </c>
      <c r="BR570">
        <v>0</v>
      </c>
      <c r="BS570">
        <v>0</v>
      </c>
      <c r="BT570">
        <v>0</v>
      </c>
      <c r="BU570">
        <v>0</v>
      </c>
      <c r="BV570">
        <v>0</v>
      </c>
      <c r="BW570">
        <v>0</v>
      </c>
      <c r="BX570">
        <v>0</v>
      </c>
      <c r="BY570">
        <v>0</v>
      </c>
      <c r="BZ570">
        <v>0</v>
      </c>
      <c r="CA570">
        <v>0</v>
      </c>
      <c r="CB570">
        <v>0</v>
      </c>
      <c r="CC570">
        <v>0</v>
      </c>
      <c r="CD570">
        <v>0</v>
      </c>
      <c r="CE570">
        <v>0</v>
      </c>
      <c r="CF570">
        <v>0</v>
      </c>
      <c r="CG570">
        <v>0</v>
      </c>
      <c r="CH570">
        <v>0</v>
      </c>
      <c r="CI570">
        <v>0</v>
      </c>
      <c r="CJ570">
        <v>0</v>
      </c>
      <c r="CK570">
        <v>0</v>
      </c>
      <c r="CL570">
        <v>0</v>
      </c>
      <c r="CM570">
        <v>0</v>
      </c>
      <c r="CN570">
        <v>0</v>
      </c>
      <c r="CO570">
        <v>0</v>
      </c>
      <c r="CP570">
        <v>0</v>
      </c>
      <c r="CQ570">
        <v>0</v>
      </c>
      <c r="CR570">
        <v>0</v>
      </c>
      <c r="CS570">
        <v>0</v>
      </c>
      <c r="CT570">
        <v>0</v>
      </c>
      <c r="CU570">
        <v>0</v>
      </c>
      <c r="CV570">
        <v>0</v>
      </c>
      <c r="CW570">
        <v>0</v>
      </c>
      <c r="CX570">
        <v>0</v>
      </c>
      <c r="CY570">
        <v>0</v>
      </c>
      <c r="CZ570">
        <v>0</v>
      </c>
      <c r="DA570">
        <v>0</v>
      </c>
      <c r="DB570">
        <v>0</v>
      </c>
      <c r="DC570">
        <v>0</v>
      </c>
      <c r="DD570">
        <v>0</v>
      </c>
      <c r="DE570">
        <v>0</v>
      </c>
      <c r="DF570">
        <v>0</v>
      </c>
      <c r="DG570">
        <v>0</v>
      </c>
      <c r="DH570">
        <v>0</v>
      </c>
      <c r="DI570">
        <v>0</v>
      </c>
      <c r="DJ570">
        <v>0</v>
      </c>
      <c r="DK570">
        <v>0</v>
      </c>
      <c r="DL570">
        <v>0</v>
      </c>
      <c r="DM570">
        <v>0</v>
      </c>
      <c r="DN570">
        <v>0</v>
      </c>
      <c r="DO570">
        <v>0</v>
      </c>
      <c r="DP570">
        <v>0</v>
      </c>
      <c r="DQ570">
        <v>0</v>
      </c>
      <c r="DR570">
        <v>0</v>
      </c>
      <c r="DS570">
        <v>0</v>
      </c>
      <c r="DT570">
        <v>0</v>
      </c>
      <c r="DU570">
        <v>0</v>
      </c>
      <c r="DV570">
        <v>0</v>
      </c>
      <c r="DW570">
        <v>0</v>
      </c>
      <c r="DX570">
        <v>0</v>
      </c>
      <c r="DY570">
        <v>0</v>
      </c>
      <c r="DZ570">
        <v>0</v>
      </c>
      <c r="EA570">
        <v>0</v>
      </c>
      <c r="EB570">
        <v>0</v>
      </c>
      <c r="EC570">
        <v>0</v>
      </c>
      <c r="ED570">
        <v>0</v>
      </c>
      <c r="EE570">
        <v>0</v>
      </c>
      <c r="EF570">
        <v>0</v>
      </c>
      <c r="EG570">
        <v>0</v>
      </c>
      <c r="EH570">
        <v>0</v>
      </c>
      <c r="EI570">
        <v>0</v>
      </c>
      <c r="EJ570">
        <v>0</v>
      </c>
      <c r="EK570">
        <v>0</v>
      </c>
      <c r="EL570">
        <v>0</v>
      </c>
      <c r="EM570">
        <v>0</v>
      </c>
      <c r="EN570">
        <v>0</v>
      </c>
      <c r="EO570">
        <v>0</v>
      </c>
      <c r="EP570">
        <v>0</v>
      </c>
      <c r="EQ570">
        <v>0</v>
      </c>
      <c r="ER570">
        <v>0</v>
      </c>
      <c r="ES570">
        <v>0</v>
      </c>
      <c r="ET570">
        <v>0</v>
      </c>
      <c r="EU570">
        <v>0</v>
      </c>
      <c r="EV570">
        <v>0</v>
      </c>
      <c r="EW570">
        <v>0</v>
      </c>
      <c r="EX570">
        <v>0</v>
      </c>
      <c r="EY570">
        <v>0</v>
      </c>
      <c r="EZ570">
        <v>0</v>
      </c>
      <c r="FA570">
        <v>0</v>
      </c>
      <c r="FB570">
        <v>0</v>
      </c>
      <c r="FC570">
        <v>0</v>
      </c>
      <c r="FD570">
        <v>0</v>
      </c>
      <c r="FE570">
        <v>0</v>
      </c>
      <c r="FF570">
        <v>0</v>
      </c>
      <c r="FG570">
        <v>0</v>
      </c>
      <c r="FH570">
        <v>0</v>
      </c>
      <c r="FI570">
        <v>0</v>
      </c>
      <c r="FJ570">
        <v>0</v>
      </c>
      <c r="FK570">
        <v>0</v>
      </c>
      <c r="FL570">
        <v>0</v>
      </c>
      <c r="FM570">
        <v>0</v>
      </c>
      <c r="FN570">
        <v>0</v>
      </c>
      <c r="FO570">
        <v>0</v>
      </c>
      <c r="FP570">
        <v>0</v>
      </c>
      <c r="FQ570">
        <v>0</v>
      </c>
      <c r="FR570">
        <v>0</v>
      </c>
      <c r="FS570">
        <v>0</v>
      </c>
    </row>
    <row r="571" spans="1:175" x14ac:dyDescent="0.2">
      <c r="A571" t="s">
        <v>198</v>
      </c>
      <c r="B571" t="s">
        <v>203</v>
      </c>
      <c r="C571">
        <v>42242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  <c r="AD571">
        <v>0</v>
      </c>
      <c r="AE571">
        <v>0</v>
      </c>
      <c r="AF571">
        <v>0</v>
      </c>
      <c r="AG571">
        <v>0</v>
      </c>
      <c r="AH571">
        <v>0</v>
      </c>
      <c r="AI571">
        <v>0</v>
      </c>
      <c r="AJ571">
        <v>0</v>
      </c>
      <c r="AK571">
        <v>0</v>
      </c>
      <c r="AL571">
        <v>0</v>
      </c>
      <c r="AM571">
        <v>0</v>
      </c>
      <c r="AN571">
        <v>0</v>
      </c>
      <c r="AO571">
        <v>0</v>
      </c>
      <c r="AP571">
        <v>0</v>
      </c>
      <c r="AQ571">
        <v>0</v>
      </c>
      <c r="AR571">
        <v>0</v>
      </c>
      <c r="AS571">
        <v>0</v>
      </c>
      <c r="AT571">
        <v>0</v>
      </c>
      <c r="AU571">
        <v>0</v>
      </c>
      <c r="AV571">
        <v>0</v>
      </c>
      <c r="AW571">
        <v>0</v>
      </c>
      <c r="AX571">
        <v>0</v>
      </c>
      <c r="AY571">
        <v>0</v>
      </c>
      <c r="AZ571">
        <v>0</v>
      </c>
      <c r="BA571">
        <v>0</v>
      </c>
      <c r="BB571">
        <v>0</v>
      </c>
      <c r="BC571">
        <v>0</v>
      </c>
      <c r="BD571">
        <v>0</v>
      </c>
      <c r="BE571">
        <v>0</v>
      </c>
      <c r="BF571">
        <v>0</v>
      </c>
      <c r="BG571">
        <v>0</v>
      </c>
      <c r="BH571">
        <v>0</v>
      </c>
      <c r="BI571">
        <v>0</v>
      </c>
      <c r="BJ571">
        <v>0</v>
      </c>
      <c r="BK571">
        <v>0</v>
      </c>
      <c r="BL571">
        <v>0</v>
      </c>
      <c r="BM571">
        <v>0</v>
      </c>
      <c r="BN571">
        <v>0</v>
      </c>
      <c r="BO571">
        <v>0</v>
      </c>
      <c r="BP571">
        <v>0</v>
      </c>
      <c r="BQ571">
        <v>0</v>
      </c>
      <c r="BR571">
        <v>0</v>
      </c>
      <c r="BS571">
        <v>0</v>
      </c>
      <c r="BT571">
        <v>0</v>
      </c>
      <c r="BU571">
        <v>0</v>
      </c>
      <c r="BV571">
        <v>0</v>
      </c>
      <c r="BW571">
        <v>0</v>
      </c>
      <c r="BX571">
        <v>0</v>
      </c>
      <c r="BY571">
        <v>0</v>
      </c>
      <c r="BZ571">
        <v>0</v>
      </c>
      <c r="CA571">
        <v>0</v>
      </c>
      <c r="CB571">
        <v>0</v>
      </c>
      <c r="CC571">
        <v>0</v>
      </c>
      <c r="CD571">
        <v>0</v>
      </c>
      <c r="CE571">
        <v>0</v>
      </c>
      <c r="CF571">
        <v>0</v>
      </c>
      <c r="CG571">
        <v>0</v>
      </c>
      <c r="CH571">
        <v>0</v>
      </c>
      <c r="CI571">
        <v>0</v>
      </c>
      <c r="CJ571">
        <v>0</v>
      </c>
      <c r="CK571">
        <v>0</v>
      </c>
      <c r="CL571">
        <v>0</v>
      </c>
      <c r="CM571">
        <v>0</v>
      </c>
      <c r="CN571">
        <v>0</v>
      </c>
      <c r="CO571">
        <v>0</v>
      </c>
      <c r="CP571">
        <v>0</v>
      </c>
      <c r="CQ571">
        <v>0</v>
      </c>
      <c r="CR571">
        <v>0</v>
      </c>
      <c r="CS571">
        <v>0</v>
      </c>
      <c r="CT571">
        <v>0</v>
      </c>
      <c r="CU571">
        <v>0</v>
      </c>
      <c r="CV571">
        <v>0</v>
      </c>
      <c r="CW571">
        <v>0</v>
      </c>
      <c r="CX571">
        <v>0</v>
      </c>
      <c r="CY571">
        <v>0</v>
      </c>
      <c r="CZ571">
        <v>0</v>
      </c>
      <c r="DA571">
        <v>0</v>
      </c>
      <c r="DB571">
        <v>0</v>
      </c>
      <c r="DC571">
        <v>0</v>
      </c>
      <c r="DD571">
        <v>0</v>
      </c>
      <c r="DE571">
        <v>0</v>
      </c>
      <c r="DF571">
        <v>0</v>
      </c>
      <c r="DG571">
        <v>0</v>
      </c>
      <c r="DH571">
        <v>0</v>
      </c>
      <c r="DI571">
        <v>0</v>
      </c>
      <c r="DJ571">
        <v>0</v>
      </c>
      <c r="DK571">
        <v>0</v>
      </c>
      <c r="DL571">
        <v>0</v>
      </c>
      <c r="DM571">
        <v>0</v>
      </c>
      <c r="DN571">
        <v>0</v>
      </c>
      <c r="DO571">
        <v>0</v>
      </c>
      <c r="DP571">
        <v>0</v>
      </c>
      <c r="DQ571">
        <v>0</v>
      </c>
      <c r="DR571">
        <v>0</v>
      </c>
      <c r="DS571">
        <v>0</v>
      </c>
      <c r="DT571">
        <v>0</v>
      </c>
      <c r="DU571">
        <v>0</v>
      </c>
      <c r="DV571">
        <v>0</v>
      </c>
      <c r="DW571">
        <v>0</v>
      </c>
      <c r="DX571">
        <v>0</v>
      </c>
      <c r="DY571">
        <v>0</v>
      </c>
      <c r="DZ571">
        <v>0</v>
      </c>
      <c r="EA571">
        <v>0</v>
      </c>
      <c r="EB571">
        <v>0</v>
      </c>
      <c r="EC571">
        <v>0</v>
      </c>
      <c r="ED571">
        <v>0</v>
      </c>
      <c r="EE571">
        <v>0</v>
      </c>
      <c r="EF571">
        <v>0</v>
      </c>
      <c r="EG571">
        <v>0</v>
      </c>
      <c r="EH571">
        <v>0</v>
      </c>
      <c r="EI571">
        <v>0</v>
      </c>
      <c r="EJ571">
        <v>0</v>
      </c>
      <c r="EK571">
        <v>0</v>
      </c>
      <c r="EL571">
        <v>0</v>
      </c>
      <c r="EM571">
        <v>0</v>
      </c>
      <c r="EN571">
        <v>0</v>
      </c>
      <c r="EO571">
        <v>0</v>
      </c>
      <c r="EP571">
        <v>0</v>
      </c>
      <c r="EQ571">
        <v>0</v>
      </c>
      <c r="ER571">
        <v>0</v>
      </c>
      <c r="ES571">
        <v>0</v>
      </c>
      <c r="ET571">
        <v>0</v>
      </c>
      <c r="EU571">
        <v>0</v>
      </c>
      <c r="EV571">
        <v>0</v>
      </c>
      <c r="EW571">
        <v>0</v>
      </c>
      <c r="EX571">
        <v>0</v>
      </c>
      <c r="EY571">
        <v>0</v>
      </c>
      <c r="EZ571">
        <v>0</v>
      </c>
      <c r="FA571">
        <v>0</v>
      </c>
      <c r="FB571">
        <v>0</v>
      </c>
      <c r="FC571">
        <v>0</v>
      </c>
      <c r="FD571">
        <v>0</v>
      </c>
      <c r="FE571">
        <v>0</v>
      </c>
      <c r="FF571">
        <v>0</v>
      </c>
      <c r="FG571">
        <v>0</v>
      </c>
      <c r="FH571">
        <v>0</v>
      </c>
      <c r="FI571">
        <v>0</v>
      </c>
      <c r="FJ571">
        <v>0</v>
      </c>
      <c r="FK571">
        <v>0</v>
      </c>
      <c r="FL571">
        <v>0</v>
      </c>
      <c r="FM571">
        <v>0</v>
      </c>
      <c r="FN571">
        <v>0</v>
      </c>
      <c r="FO571">
        <v>0</v>
      </c>
      <c r="FP571">
        <v>0</v>
      </c>
      <c r="FQ571">
        <v>0</v>
      </c>
      <c r="FR571">
        <v>0</v>
      </c>
      <c r="FS571">
        <v>0</v>
      </c>
    </row>
    <row r="572" spans="1:175" x14ac:dyDescent="0.2">
      <c r="A572" t="s">
        <v>198</v>
      </c>
      <c r="B572" t="s">
        <v>203</v>
      </c>
      <c r="C572">
        <v>42243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0</v>
      </c>
      <c r="AD572">
        <v>0</v>
      </c>
      <c r="AE572">
        <v>0</v>
      </c>
      <c r="AF572">
        <v>0</v>
      </c>
      <c r="AG572">
        <v>0</v>
      </c>
      <c r="AH572">
        <v>0</v>
      </c>
      <c r="AI572">
        <v>0</v>
      </c>
      <c r="AJ572">
        <v>0</v>
      </c>
      <c r="AK572">
        <v>0</v>
      </c>
      <c r="AL572">
        <v>0</v>
      </c>
      <c r="AM572">
        <v>0</v>
      </c>
      <c r="AN572">
        <v>0</v>
      </c>
      <c r="AO572">
        <v>0</v>
      </c>
      <c r="AP572">
        <v>0</v>
      </c>
      <c r="AQ572">
        <v>0</v>
      </c>
      <c r="AR572">
        <v>0</v>
      </c>
      <c r="AS572">
        <v>0</v>
      </c>
      <c r="AT572">
        <v>0</v>
      </c>
      <c r="AU572">
        <v>0</v>
      </c>
      <c r="AV572">
        <v>0</v>
      </c>
      <c r="AW572">
        <v>0</v>
      </c>
      <c r="AX572">
        <v>0</v>
      </c>
      <c r="AY572">
        <v>0</v>
      </c>
      <c r="AZ572">
        <v>0</v>
      </c>
      <c r="BA572">
        <v>0</v>
      </c>
      <c r="BB572">
        <v>0</v>
      </c>
      <c r="BC572">
        <v>0</v>
      </c>
      <c r="BD572">
        <v>0</v>
      </c>
      <c r="BE572">
        <v>0</v>
      </c>
      <c r="BF572">
        <v>0</v>
      </c>
      <c r="BG572">
        <v>0</v>
      </c>
      <c r="BH572">
        <v>0</v>
      </c>
      <c r="BI572">
        <v>0</v>
      </c>
      <c r="BJ572">
        <v>0</v>
      </c>
      <c r="BK572">
        <v>0</v>
      </c>
      <c r="BL572">
        <v>0</v>
      </c>
      <c r="BM572">
        <v>0</v>
      </c>
      <c r="BN572">
        <v>0</v>
      </c>
      <c r="BO572">
        <v>0</v>
      </c>
      <c r="BP572">
        <v>0</v>
      </c>
      <c r="BQ572">
        <v>0</v>
      </c>
      <c r="BR572">
        <v>0</v>
      </c>
      <c r="BS572">
        <v>0</v>
      </c>
      <c r="BT572">
        <v>0</v>
      </c>
      <c r="BU572">
        <v>0</v>
      </c>
      <c r="BV572">
        <v>0</v>
      </c>
      <c r="BW572">
        <v>0</v>
      </c>
      <c r="BX572">
        <v>0</v>
      </c>
      <c r="BY572">
        <v>0</v>
      </c>
      <c r="BZ572">
        <v>0</v>
      </c>
      <c r="CA572">
        <v>0</v>
      </c>
      <c r="CB572">
        <v>0</v>
      </c>
      <c r="CC572">
        <v>0</v>
      </c>
      <c r="CD572">
        <v>0</v>
      </c>
      <c r="CE572">
        <v>0</v>
      </c>
      <c r="CF572">
        <v>0</v>
      </c>
      <c r="CG572">
        <v>0</v>
      </c>
      <c r="CH572">
        <v>0</v>
      </c>
      <c r="CI572">
        <v>0</v>
      </c>
      <c r="CJ572">
        <v>0</v>
      </c>
      <c r="CK572">
        <v>0</v>
      </c>
      <c r="CL572">
        <v>0</v>
      </c>
      <c r="CM572">
        <v>0</v>
      </c>
      <c r="CN572">
        <v>0</v>
      </c>
      <c r="CO572">
        <v>0</v>
      </c>
      <c r="CP572">
        <v>0</v>
      </c>
      <c r="CQ572">
        <v>0</v>
      </c>
      <c r="CR572">
        <v>0</v>
      </c>
      <c r="CS572">
        <v>0</v>
      </c>
      <c r="CT572">
        <v>0</v>
      </c>
      <c r="CU572">
        <v>0</v>
      </c>
      <c r="CV572">
        <v>0</v>
      </c>
      <c r="CW572">
        <v>0</v>
      </c>
      <c r="CX572">
        <v>0</v>
      </c>
      <c r="CY572">
        <v>0</v>
      </c>
      <c r="CZ572">
        <v>0</v>
      </c>
      <c r="DA572">
        <v>0</v>
      </c>
      <c r="DB572">
        <v>0</v>
      </c>
      <c r="DC572">
        <v>0</v>
      </c>
      <c r="DD572">
        <v>0</v>
      </c>
      <c r="DE572">
        <v>0</v>
      </c>
      <c r="DF572">
        <v>0</v>
      </c>
      <c r="DG572">
        <v>0</v>
      </c>
      <c r="DH572">
        <v>0</v>
      </c>
      <c r="DI572">
        <v>0</v>
      </c>
      <c r="DJ572">
        <v>0</v>
      </c>
      <c r="DK572">
        <v>0</v>
      </c>
      <c r="DL572">
        <v>0</v>
      </c>
      <c r="DM572">
        <v>0</v>
      </c>
      <c r="DN572">
        <v>0</v>
      </c>
      <c r="DO572">
        <v>0</v>
      </c>
      <c r="DP572">
        <v>0</v>
      </c>
      <c r="DQ572">
        <v>0</v>
      </c>
      <c r="DR572">
        <v>0</v>
      </c>
      <c r="DS572">
        <v>0</v>
      </c>
      <c r="DT572">
        <v>0</v>
      </c>
      <c r="DU572">
        <v>0</v>
      </c>
      <c r="DV572">
        <v>0</v>
      </c>
      <c r="DW572">
        <v>0</v>
      </c>
      <c r="DX572">
        <v>0</v>
      </c>
      <c r="DY572">
        <v>0</v>
      </c>
      <c r="DZ572">
        <v>0</v>
      </c>
      <c r="EA572">
        <v>0</v>
      </c>
      <c r="EB572">
        <v>0</v>
      </c>
      <c r="EC572">
        <v>0</v>
      </c>
      <c r="ED572">
        <v>0</v>
      </c>
      <c r="EE572">
        <v>0</v>
      </c>
      <c r="EF572">
        <v>0</v>
      </c>
      <c r="EG572">
        <v>0</v>
      </c>
      <c r="EH572">
        <v>0</v>
      </c>
      <c r="EI572">
        <v>0</v>
      </c>
      <c r="EJ572">
        <v>0</v>
      </c>
      <c r="EK572">
        <v>0</v>
      </c>
      <c r="EL572">
        <v>0</v>
      </c>
      <c r="EM572">
        <v>0</v>
      </c>
      <c r="EN572">
        <v>0</v>
      </c>
      <c r="EO572">
        <v>0</v>
      </c>
      <c r="EP572">
        <v>0</v>
      </c>
      <c r="EQ572">
        <v>0</v>
      </c>
      <c r="ER572">
        <v>0</v>
      </c>
      <c r="ES572">
        <v>0</v>
      </c>
      <c r="ET572">
        <v>0</v>
      </c>
      <c r="EU572">
        <v>0</v>
      </c>
      <c r="EV572">
        <v>0</v>
      </c>
      <c r="EW572">
        <v>0</v>
      </c>
      <c r="EX572">
        <v>0</v>
      </c>
      <c r="EY572">
        <v>0</v>
      </c>
      <c r="EZ572">
        <v>0</v>
      </c>
      <c r="FA572">
        <v>0</v>
      </c>
      <c r="FB572">
        <v>0</v>
      </c>
      <c r="FC572">
        <v>0</v>
      </c>
      <c r="FD572">
        <v>0</v>
      </c>
      <c r="FE572">
        <v>0</v>
      </c>
      <c r="FF572">
        <v>0</v>
      </c>
      <c r="FG572">
        <v>0</v>
      </c>
      <c r="FH572">
        <v>0</v>
      </c>
      <c r="FI572">
        <v>0</v>
      </c>
      <c r="FJ572">
        <v>0</v>
      </c>
      <c r="FK572">
        <v>0</v>
      </c>
      <c r="FL572">
        <v>0</v>
      </c>
      <c r="FM572">
        <v>0</v>
      </c>
      <c r="FN572">
        <v>0</v>
      </c>
      <c r="FO572">
        <v>0</v>
      </c>
      <c r="FP572">
        <v>0</v>
      </c>
      <c r="FQ572">
        <v>0</v>
      </c>
      <c r="FR572">
        <v>0</v>
      </c>
      <c r="FS572">
        <v>0</v>
      </c>
    </row>
    <row r="573" spans="1:175" x14ac:dyDescent="0.2">
      <c r="A573" t="s">
        <v>198</v>
      </c>
      <c r="B573" t="s">
        <v>203</v>
      </c>
      <c r="C573">
        <v>42244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0</v>
      </c>
      <c r="AE573">
        <v>0</v>
      </c>
      <c r="AF573">
        <v>0</v>
      </c>
      <c r="AG573">
        <v>0</v>
      </c>
      <c r="AH573">
        <v>0</v>
      </c>
      <c r="AI573">
        <v>0</v>
      </c>
      <c r="AJ573">
        <v>0</v>
      </c>
      <c r="AK573">
        <v>0</v>
      </c>
      <c r="AL573">
        <v>0</v>
      </c>
      <c r="AM573">
        <v>0</v>
      </c>
      <c r="AN573">
        <v>0</v>
      </c>
      <c r="AO573">
        <v>0</v>
      </c>
      <c r="AP573">
        <v>0</v>
      </c>
      <c r="AQ573">
        <v>0</v>
      </c>
      <c r="AR573">
        <v>0</v>
      </c>
      <c r="AS573">
        <v>0</v>
      </c>
      <c r="AT573">
        <v>0</v>
      </c>
      <c r="AU573">
        <v>0</v>
      </c>
      <c r="AV573">
        <v>0</v>
      </c>
      <c r="AW573">
        <v>0</v>
      </c>
      <c r="AX573">
        <v>0</v>
      </c>
      <c r="AY573">
        <v>0</v>
      </c>
      <c r="AZ573">
        <v>0</v>
      </c>
      <c r="BA573">
        <v>0</v>
      </c>
      <c r="BB573">
        <v>0</v>
      </c>
      <c r="BC573">
        <v>0</v>
      </c>
      <c r="BD573">
        <v>0</v>
      </c>
      <c r="BE573">
        <v>0</v>
      </c>
      <c r="BF573">
        <v>0</v>
      </c>
      <c r="BG573">
        <v>0</v>
      </c>
      <c r="BH573">
        <v>0</v>
      </c>
      <c r="BI573">
        <v>0</v>
      </c>
      <c r="BJ573">
        <v>0</v>
      </c>
      <c r="BK573">
        <v>0</v>
      </c>
      <c r="BL573">
        <v>0</v>
      </c>
      <c r="BM573">
        <v>0</v>
      </c>
      <c r="BN573">
        <v>0</v>
      </c>
      <c r="BO573">
        <v>0</v>
      </c>
      <c r="BP573">
        <v>0</v>
      </c>
      <c r="BQ573">
        <v>0</v>
      </c>
      <c r="BR573">
        <v>0</v>
      </c>
      <c r="BS573">
        <v>0</v>
      </c>
      <c r="BT573">
        <v>0</v>
      </c>
      <c r="BU573">
        <v>0</v>
      </c>
      <c r="BV573">
        <v>0</v>
      </c>
      <c r="BW573">
        <v>0</v>
      </c>
      <c r="BX573">
        <v>0</v>
      </c>
      <c r="BY573">
        <v>0</v>
      </c>
      <c r="BZ573">
        <v>0</v>
      </c>
      <c r="CA573">
        <v>0</v>
      </c>
      <c r="CB573">
        <v>0</v>
      </c>
      <c r="CC573">
        <v>0</v>
      </c>
      <c r="CD573">
        <v>0</v>
      </c>
      <c r="CE573">
        <v>0</v>
      </c>
      <c r="CF573">
        <v>0</v>
      </c>
      <c r="CG573">
        <v>0</v>
      </c>
      <c r="CH573">
        <v>0</v>
      </c>
      <c r="CI573">
        <v>0</v>
      </c>
      <c r="CJ573">
        <v>0</v>
      </c>
      <c r="CK573">
        <v>0</v>
      </c>
      <c r="CL573">
        <v>0</v>
      </c>
      <c r="CM573">
        <v>0</v>
      </c>
      <c r="CN573">
        <v>0</v>
      </c>
      <c r="CO573">
        <v>0</v>
      </c>
      <c r="CP573">
        <v>0</v>
      </c>
      <c r="CQ573">
        <v>0</v>
      </c>
      <c r="CR573">
        <v>0</v>
      </c>
      <c r="CS573">
        <v>0</v>
      </c>
      <c r="CT573">
        <v>0</v>
      </c>
      <c r="CU573">
        <v>0</v>
      </c>
      <c r="CV573">
        <v>0</v>
      </c>
      <c r="CW573">
        <v>0</v>
      </c>
      <c r="CX573">
        <v>0</v>
      </c>
      <c r="CY573">
        <v>0</v>
      </c>
      <c r="CZ573">
        <v>0</v>
      </c>
      <c r="DA573">
        <v>0</v>
      </c>
      <c r="DB573">
        <v>0</v>
      </c>
      <c r="DC573">
        <v>0</v>
      </c>
      <c r="DD573">
        <v>0</v>
      </c>
      <c r="DE573">
        <v>0</v>
      </c>
      <c r="DF573">
        <v>0</v>
      </c>
      <c r="DG573">
        <v>0</v>
      </c>
      <c r="DH573">
        <v>0</v>
      </c>
      <c r="DI573">
        <v>0</v>
      </c>
      <c r="DJ573">
        <v>0</v>
      </c>
      <c r="DK573">
        <v>0</v>
      </c>
      <c r="DL573">
        <v>0</v>
      </c>
      <c r="DM573">
        <v>0</v>
      </c>
      <c r="DN573">
        <v>0</v>
      </c>
      <c r="DO573">
        <v>0</v>
      </c>
      <c r="DP573">
        <v>0</v>
      </c>
      <c r="DQ573">
        <v>0</v>
      </c>
      <c r="DR573">
        <v>0</v>
      </c>
      <c r="DS573">
        <v>0</v>
      </c>
      <c r="DT573">
        <v>0</v>
      </c>
      <c r="DU573">
        <v>0</v>
      </c>
      <c r="DV573">
        <v>0</v>
      </c>
      <c r="DW573">
        <v>0</v>
      </c>
      <c r="DX573">
        <v>0</v>
      </c>
      <c r="DY573">
        <v>0</v>
      </c>
      <c r="DZ573">
        <v>0</v>
      </c>
      <c r="EA573">
        <v>0</v>
      </c>
      <c r="EB573">
        <v>0</v>
      </c>
      <c r="EC573">
        <v>0</v>
      </c>
      <c r="ED573">
        <v>0</v>
      </c>
      <c r="EE573">
        <v>0</v>
      </c>
      <c r="EF573">
        <v>0</v>
      </c>
      <c r="EG573">
        <v>0</v>
      </c>
      <c r="EH573">
        <v>0</v>
      </c>
      <c r="EI573">
        <v>0</v>
      </c>
      <c r="EJ573">
        <v>0</v>
      </c>
      <c r="EK573">
        <v>0</v>
      </c>
      <c r="EL573">
        <v>0</v>
      </c>
      <c r="EM573">
        <v>0</v>
      </c>
      <c r="EN573">
        <v>0</v>
      </c>
      <c r="EO573">
        <v>0</v>
      </c>
      <c r="EP573">
        <v>0</v>
      </c>
      <c r="EQ573">
        <v>0</v>
      </c>
      <c r="ER573">
        <v>0</v>
      </c>
      <c r="ES573">
        <v>0</v>
      </c>
      <c r="ET573">
        <v>0</v>
      </c>
      <c r="EU573">
        <v>0</v>
      </c>
      <c r="EV573">
        <v>0</v>
      </c>
      <c r="EW573">
        <v>0</v>
      </c>
      <c r="EX573">
        <v>0</v>
      </c>
      <c r="EY573">
        <v>0</v>
      </c>
      <c r="EZ573">
        <v>0</v>
      </c>
      <c r="FA573">
        <v>0</v>
      </c>
      <c r="FB573">
        <v>0</v>
      </c>
      <c r="FC573">
        <v>0</v>
      </c>
      <c r="FD573">
        <v>0</v>
      </c>
      <c r="FE573">
        <v>0</v>
      </c>
      <c r="FF573">
        <v>0</v>
      </c>
      <c r="FG573">
        <v>0</v>
      </c>
      <c r="FH573">
        <v>0</v>
      </c>
      <c r="FI573">
        <v>0</v>
      </c>
      <c r="FJ573">
        <v>0</v>
      </c>
      <c r="FK573">
        <v>0</v>
      </c>
      <c r="FL573">
        <v>0</v>
      </c>
      <c r="FM573">
        <v>0</v>
      </c>
      <c r="FN573">
        <v>0</v>
      </c>
      <c r="FO573">
        <v>0</v>
      </c>
      <c r="FP573">
        <v>0</v>
      </c>
      <c r="FQ573">
        <v>0</v>
      </c>
      <c r="FR573">
        <v>0</v>
      </c>
      <c r="FS573">
        <v>0</v>
      </c>
    </row>
    <row r="574" spans="1:175" x14ac:dyDescent="0.2">
      <c r="A574" t="s">
        <v>198</v>
      </c>
      <c r="B574" t="s">
        <v>203</v>
      </c>
      <c r="C574">
        <v>42256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  <c r="AD574">
        <v>0</v>
      </c>
      <c r="AE574">
        <v>0</v>
      </c>
      <c r="AF574">
        <v>0</v>
      </c>
      <c r="AG574">
        <v>0</v>
      </c>
      <c r="AH574">
        <v>0</v>
      </c>
      <c r="AI574">
        <v>0</v>
      </c>
      <c r="AJ574">
        <v>0</v>
      </c>
      <c r="AK574">
        <v>0</v>
      </c>
      <c r="AL574">
        <v>0</v>
      </c>
      <c r="AM574">
        <v>0</v>
      </c>
      <c r="AN574">
        <v>0</v>
      </c>
      <c r="AO574">
        <v>0</v>
      </c>
      <c r="AP574">
        <v>0</v>
      </c>
      <c r="AQ574">
        <v>0</v>
      </c>
      <c r="AR574">
        <v>0</v>
      </c>
      <c r="AS574">
        <v>0</v>
      </c>
      <c r="AT574">
        <v>0</v>
      </c>
      <c r="AU574">
        <v>0</v>
      </c>
      <c r="AV574">
        <v>0</v>
      </c>
      <c r="AW574">
        <v>0</v>
      </c>
      <c r="AX574">
        <v>0</v>
      </c>
      <c r="AY574">
        <v>0</v>
      </c>
      <c r="AZ574">
        <v>0</v>
      </c>
      <c r="BA574">
        <v>0</v>
      </c>
      <c r="BB574">
        <v>0</v>
      </c>
      <c r="BC574">
        <v>0</v>
      </c>
      <c r="BD574">
        <v>0</v>
      </c>
      <c r="BE574">
        <v>0</v>
      </c>
      <c r="BF574">
        <v>0</v>
      </c>
      <c r="BG574">
        <v>0</v>
      </c>
      <c r="BH574">
        <v>0</v>
      </c>
      <c r="BI574">
        <v>0</v>
      </c>
      <c r="BJ574">
        <v>0</v>
      </c>
      <c r="BK574">
        <v>0</v>
      </c>
      <c r="BL574">
        <v>0</v>
      </c>
      <c r="BM574">
        <v>0</v>
      </c>
      <c r="BN574">
        <v>0</v>
      </c>
      <c r="BO574">
        <v>0</v>
      </c>
      <c r="BP574">
        <v>0</v>
      </c>
      <c r="BQ574">
        <v>0</v>
      </c>
      <c r="BR574">
        <v>0</v>
      </c>
      <c r="BS574">
        <v>0</v>
      </c>
      <c r="BT574">
        <v>0</v>
      </c>
      <c r="BU574">
        <v>0</v>
      </c>
      <c r="BV574">
        <v>0</v>
      </c>
      <c r="BW574">
        <v>0</v>
      </c>
      <c r="BX574">
        <v>0</v>
      </c>
      <c r="BY574">
        <v>0</v>
      </c>
      <c r="BZ574">
        <v>0</v>
      </c>
      <c r="CA574">
        <v>0</v>
      </c>
      <c r="CB574">
        <v>0</v>
      </c>
      <c r="CC574">
        <v>0</v>
      </c>
      <c r="CD574">
        <v>0</v>
      </c>
      <c r="CE574">
        <v>0</v>
      </c>
      <c r="CF574">
        <v>0</v>
      </c>
      <c r="CG574">
        <v>0</v>
      </c>
      <c r="CH574">
        <v>0</v>
      </c>
      <c r="CI574">
        <v>0</v>
      </c>
      <c r="CJ574">
        <v>0</v>
      </c>
      <c r="CK574">
        <v>0</v>
      </c>
      <c r="CL574">
        <v>0</v>
      </c>
      <c r="CM574">
        <v>0</v>
      </c>
      <c r="CN574">
        <v>0</v>
      </c>
      <c r="CO574">
        <v>0</v>
      </c>
      <c r="CP574">
        <v>0</v>
      </c>
      <c r="CQ574">
        <v>0</v>
      </c>
      <c r="CR574">
        <v>0</v>
      </c>
      <c r="CS574">
        <v>0</v>
      </c>
      <c r="CT574">
        <v>0</v>
      </c>
      <c r="CU574">
        <v>0</v>
      </c>
      <c r="CV574">
        <v>0</v>
      </c>
      <c r="CW574">
        <v>0</v>
      </c>
      <c r="CX574">
        <v>0</v>
      </c>
      <c r="CY574">
        <v>0</v>
      </c>
      <c r="CZ574">
        <v>0</v>
      </c>
      <c r="DA574">
        <v>0</v>
      </c>
      <c r="DB574">
        <v>0</v>
      </c>
      <c r="DC574">
        <v>0</v>
      </c>
      <c r="DD574">
        <v>0</v>
      </c>
      <c r="DE574">
        <v>0</v>
      </c>
      <c r="DF574">
        <v>0</v>
      </c>
      <c r="DG574">
        <v>0</v>
      </c>
      <c r="DH574">
        <v>0</v>
      </c>
      <c r="DI574">
        <v>0</v>
      </c>
      <c r="DJ574">
        <v>0</v>
      </c>
      <c r="DK574">
        <v>0</v>
      </c>
      <c r="DL574">
        <v>0</v>
      </c>
      <c r="DM574">
        <v>0</v>
      </c>
      <c r="DN574">
        <v>0</v>
      </c>
      <c r="DO574">
        <v>0</v>
      </c>
      <c r="DP574">
        <v>0</v>
      </c>
      <c r="DQ574">
        <v>0</v>
      </c>
      <c r="DR574">
        <v>0</v>
      </c>
      <c r="DS574">
        <v>0</v>
      </c>
      <c r="DT574">
        <v>0</v>
      </c>
      <c r="DU574">
        <v>0</v>
      </c>
      <c r="DV574">
        <v>0</v>
      </c>
      <c r="DW574">
        <v>0</v>
      </c>
      <c r="DX574">
        <v>0</v>
      </c>
      <c r="DY574">
        <v>0</v>
      </c>
      <c r="DZ574">
        <v>0</v>
      </c>
      <c r="EA574">
        <v>0</v>
      </c>
      <c r="EB574">
        <v>0</v>
      </c>
      <c r="EC574">
        <v>0</v>
      </c>
      <c r="ED574">
        <v>0</v>
      </c>
      <c r="EE574">
        <v>0</v>
      </c>
      <c r="EF574">
        <v>0</v>
      </c>
      <c r="EG574">
        <v>0</v>
      </c>
      <c r="EH574">
        <v>0</v>
      </c>
      <c r="EI574">
        <v>0</v>
      </c>
      <c r="EJ574">
        <v>0</v>
      </c>
      <c r="EK574">
        <v>0</v>
      </c>
      <c r="EL574">
        <v>0</v>
      </c>
      <c r="EM574">
        <v>0</v>
      </c>
      <c r="EN574">
        <v>0</v>
      </c>
      <c r="EO574">
        <v>0</v>
      </c>
      <c r="EP574">
        <v>0</v>
      </c>
      <c r="EQ574">
        <v>0</v>
      </c>
      <c r="ER574">
        <v>0</v>
      </c>
      <c r="ES574">
        <v>0</v>
      </c>
      <c r="ET574">
        <v>0</v>
      </c>
      <c r="EU574">
        <v>0</v>
      </c>
      <c r="EV574">
        <v>0</v>
      </c>
      <c r="EW574">
        <v>0</v>
      </c>
      <c r="EX574">
        <v>0</v>
      </c>
      <c r="EY574">
        <v>0</v>
      </c>
      <c r="EZ574">
        <v>0</v>
      </c>
      <c r="FA574">
        <v>0</v>
      </c>
      <c r="FB574">
        <v>0</v>
      </c>
      <c r="FC574">
        <v>0</v>
      </c>
      <c r="FD574">
        <v>0</v>
      </c>
      <c r="FE574">
        <v>0</v>
      </c>
      <c r="FF574">
        <v>0</v>
      </c>
      <c r="FG574">
        <v>0</v>
      </c>
      <c r="FH574">
        <v>0</v>
      </c>
      <c r="FI574">
        <v>0</v>
      </c>
      <c r="FJ574">
        <v>0</v>
      </c>
      <c r="FK574">
        <v>0</v>
      </c>
      <c r="FL574">
        <v>0</v>
      </c>
      <c r="FM574">
        <v>0</v>
      </c>
      <c r="FN574">
        <v>0</v>
      </c>
      <c r="FO574">
        <v>0</v>
      </c>
      <c r="FP574">
        <v>0</v>
      </c>
      <c r="FQ574">
        <v>0</v>
      </c>
      <c r="FR574">
        <v>0</v>
      </c>
      <c r="FS574">
        <v>0</v>
      </c>
    </row>
    <row r="575" spans="1:175" x14ac:dyDescent="0.2">
      <c r="A575" t="s">
        <v>198</v>
      </c>
      <c r="B575" t="s">
        <v>203</v>
      </c>
      <c r="C575">
        <v>42257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0</v>
      </c>
      <c r="AD575">
        <v>0</v>
      </c>
      <c r="AE575">
        <v>0</v>
      </c>
      <c r="AF575">
        <v>0</v>
      </c>
      <c r="AG575">
        <v>0</v>
      </c>
      <c r="AH575">
        <v>0</v>
      </c>
      <c r="AI575">
        <v>0</v>
      </c>
      <c r="AJ575">
        <v>0</v>
      </c>
      <c r="AK575">
        <v>0</v>
      </c>
      <c r="AL575">
        <v>0</v>
      </c>
      <c r="AM575">
        <v>0</v>
      </c>
      <c r="AN575">
        <v>0</v>
      </c>
      <c r="AO575">
        <v>0</v>
      </c>
      <c r="AP575">
        <v>0</v>
      </c>
      <c r="AQ575">
        <v>0</v>
      </c>
      <c r="AR575">
        <v>0</v>
      </c>
      <c r="AS575">
        <v>0</v>
      </c>
      <c r="AT575">
        <v>0</v>
      </c>
      <c r="AU575">
        <v>0</v>
      </c>
      <c r="AV575">
        <v>0</v>
      </c>
      <c r="AW575">
        <v>0</v>
      </c>
      <c r="AX575">
        <v>0</v>
      </c>
      <c r="AY575">
        <v>0</v>
      </c>
      <c r="AZ575">
        <v>0</v>
      </c>
      <c r="BA575">
        <v>0</v>
      </c>
      <c r="BB575">
        <v>0</v>
      </c>
      <c r="BC575">
        <v>0</v>
      </c>
      <c r="BD575">
        <v>0</v>
      </c>
      <c r="BE575">
        <v>0</v>
      </c>
      <c r="BF575">
        <v>0</v>
      </c>
      <c r="BG575">
        <v>0</v>
      </c>
      <c r="BH575">
        <v>0</v>
      </c>
      <c r="BI575">
        <v>0</v>
      </c>
      <c r="BJ575">
        <v>0</v>
      </c>
      <c r="BK575">
        <v>0</v>
      </c>
      <c r="BL575">
        <v>0</v>
      </c>
      <c r="BM575">
        <v>0</v>
      </c>
      <c r="BN575">
        <v>0</v>
      </c>
      <c r="BO575">
        <v>0</v>
      </c>
      <c r="BP575">
        <v>0</v>
      </c>
      <c r="BQ575">
        <v>0</v>
      </c>
      <c r="BR575">
        <v>0</v>
      </c>
      <c r="BS575">
        <v>0</v>
      </c>
      <c r="BT575">
        <v>0</v>
      </c>
      <c r="BU575">
        <v>0</v>
      </c>
      <c r="BV575">
        <v>0</v>
      </c>
      <c r="BW575">
        <v>0</v>
      </c>
      <c r="BX575">
        <v>0</v>
      </c>
      <c r="BY575">
        <v>0</v>
      </c>
      <c r="BZ575">
        <v>0</v>
      </c>
      <c r="CA575">
        <v>0</v>
      </c>
      <c r="CB575">
        <v>0</v>
      </c>
      <c r="CC575">
        <v>0</v>
      </c>
      <c r="CD575">
        <v>0</v>
      </c>
      <c r="CE575">
        <v>0</v>
      </c>
      <c r="CF575">
        <v>0</v>
      </c>
      <c r="CG575">
        <v>0</v>
      </c>
      <c r="CH575">
        <v>0</v>
      </c>
      <c r="CI575">
        <v>0</v>
      </c>
      <c r="CJ575">
        <v>0</v>
      </c>
      <c r="CK575">
        <v>0</v>
      </c>
      <c r="CL575">
        <v>0</v>
      </c>
      <c r="CM575">
        <v>0</v>
      </c>
      <c r="CN575">
        <v>0</v>
      </c>
      <c r="CO575">
        <v>0</v>
      </c>
      <c r="CP575">
        <v>0</v>
      </c>
      <c r="CQ575">
        <v>0</v>
      </c>
      <c r="CR575">
        <v>0</v>
      </c>
      <c r="CS575">
        <v>0</v>
      </c>
      <c r="CT575">
        <v>0</v>
      </c>
      <c r="CU575">
        <v>0</v>
      </c>
      <c r="CV575">
        <v>0</v>
      </c>
      <c r="CW575">
        <v>0</v>
      </c>
      <c r="CX575">
        <v>0</v>
      </c>
      <c r="CY575">
        <v>0</v>
      </c>
      <c r="CZ575">
        <v>0</v>
      </c>
      <c r="DA575">
        <v>0</v>
      </c>
      <c r="DB575">
        <v>0</v>
      </c>
      <c r="DC575">
        <v>0</v>
      </c>
      <c r="DD575">
        <v>0</v>
      </c>
      <c r="DE575">
        <v>0</v>
      </c>
      <c r="DF575">
        <v>0</v>
      </c>
      <c r="DG575">
        <v>0</v>
      </c>
      <c r="DH575">
        <v>0</v>
      </c>
      <c r="DI575">
        <v>0</v>
      </c>
      <c r="DJ575">
        <v>0</v>
      </c>
      <c r="DK575">
        <v>0</v>
      </c>
      <c r="DL575">
        <v>0</v>
      </c>
      <c r="DM575">
        <v>0</v>
      </c>
      <c r="DN575">
        <v>0</v>
      </c>
      <c r="DO575">
        <v>0</v>
      </c>
      <c r="DP575">
        <v>0</v>
      </c>
      <c r="DQ575">
        <v>0</v>
      </c>
      <c r="DR575">
        <v>0</v>
      </c>
      <c r="DS575">
        <v>0</v>
      </c>
      <c r="DT575">
        <v>0</v>
      </c>
      <c r="DU575">
        <v>0</v>
      </c>
      <c r="DV575">
        <v>0</v>
      </c>
      <c r="DW575">
        <v>0</v>
      </c>
      <c r="DX575">
        <v>0</v>
      </c>
      <c r="DY575">
        <v>0</v>
      </c>
      <c r="DZ575">
        <v>0</v>
      </c>
      <c r="EA575">
        <v>0</v>
      </c>
      <c r="EB575">
        <v>0</v>
      </c>
      <c r="EC575">
        <v>0</v>
      </c>
      <c r="ED575">
        <v>0</v>
      </c>
      <c r="EE575">
        <v>0</v>
      </c>
      <c r="EF575">
        <v>0</v>
      </c>
      <c r="EG575">
        <v>0</v>
      </c>
      <c r="EH575">
        <v>0</v>
      </c>
      <c r="EI575">
        <v>0</v>
      </c>
      <c r="EJ575">
        <v>0</v>
      </c>
      <c r="EK575">
        <v>0</v>
      </c>
      <c r="EL575">
        <v>0</v>
      </c>
      <c r="EM575">
        <v>0</v>
      </c>
      <c r="EN575">
        <v>0</v>
      </c>
      <c r="EO575">
        <v>0</v>
      </c>
      <c r="EP575">
        <v>0</v>
      </c>
      <c r="EQ575">
        <v>0</v>
      </c>
      <c r="ER575">
        <v>0</v>
      </c>
      <c r="ES575">
        <v>0</v>
      </c>
      <c r="ET575">
        <v>0</v>
      </c>
      <c r="EU575">
        <v>0</v>
      </c>
      <c r="EV575">
        <v>0</v>
      </c>
      <c r="EW575">
        <v>0</v>
      </c>
      <c r="EX575">
        <v>0</v>
      </c>
      <c r="EY575">
        <v>0</v>
      </c>
      <c r="EZ575">
        <v>0</v>
      </c>
      <c r="FA575">
        <v>0</v>
      </c>
      <c r="FB575">
        <v>0</v>
      </c>
      <c r="FC575">
        <v>0</v>
      </c>
      <c r="FD575">
        <v>0</v>
      </c>
      <c r="FE575">
        <v>0</v>
      </c>
      <c r="FF575">
        <v>0</v>
      </c>
      <c r="FG575">
        <v>0</v>
      </c>
      <c r="FH575">
        <v>0</v>
      </c>
      <c r="FI575">
        <v>0</v>
      </c>
      <c r="FJ575">
        <v>0</v>
      </c>
      <c r="FK575">
        <v>0</v>
      </c>
      <c r="FL575">
        <v>0</v>
      </c>
      <c r="FM575">
        <v>0</v>
      </c>
      <c r="FN575">
        <v>0</v>
      </c>
      <c r="FO575">
        <v>0</v>
      </c>
      <c r="FP575">
        <v>0</v>
      </c>
      <c r="FQ575">
        <v>0</v>
      </c>
      <c r="FR575">
        <v>0</v>
      </c>
      <c r="FS575">
        <v>0</v>
      </c>
    </row>
    <row r="576" spans="1:175" x14ac:dyDescent="0.2">
      <c r="A576" t="s">
        <v>198</v>
      </c>
      <c r="B576" t="s">
        <v>203</v>
      </c>
      <c r="C576">
        <v>42258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0</v>
      </c>
      <c r="AE576">
        <v>0</v>
      </c>
      <c r="AF576">
        <v>0</v>
      </c>
      <c r="AG576">
        <v>0</v>
      </c>
      <c r="AH576">
        <v>0</v>
      </c>
      <c r="AI576">
        <v>0</v>
      </c>
      <c r="AJ576">
        <v>0</v>
      </c>
      <c r="AK576">
        <v>0</v>
      </c>
      <c r="AL576">
        <v>0</v>
      </c>
      <c r="AM576">
        <v>0</v>
      </c>
      <c r="AN576">
        <v>0</v>
      </c>
      <c r="AO576">
        <v>0</v>
      </c>
      <c r="AP576">
        <v>0</v>
      </c>
      <c r="AQ576">
        <v>0</v>
      </c>
      <c r="AR576">
        <v>0</v>
      </c>
      <c r="AS576">
        <v>0</v>
      </c>
      <c r="AT576">
        <v>0</v>
      </c>
      <c r="AU576">
        <v>0</v>
      </c>
      <c r="AV576">
        <v>0</v>
      </c>
      <c r="AW576">
        <v>0</v>
      </c>
      <c r="AX576">
        <v>0</v>
      </c>
      <c r="AY576">
        <v>0</v>
      </c>
      <c r="AZ576">
        <v>0</v>
      </c>
      <c r="BA576">
        <v>0</v>
      </c>
      <c r="BB576">
        <v>0</v>
      </c>
      <c r="BC576">
        <v>0</v>
      </c>
      <c r="BD576">
        <v>0</v>
      </c>
      <c r="BE576">
        <v>0</v>
      </c>
      <c r="BF576">
        <v>0</v>
      </c>
      <c r="BG576">
        <v>0</v>
      </c>
      <c r="BH576">
        <v>0</v>
      </c>
      <c r="BI576">
        <v>0</v>
      </c>
      <c r="BJ576">
        <v>0</v>
      </c>
      <c r="BK576">
        <v>0</v>
      </c>
      <c r="BL576">
        <v>0</v>
      </c>
      <c r="BM576">
        <v>0</v>
      </c>
      <c r="BN576">
        <v>0</v>
      </c>
      <c r="BO576">
        <v>0</v>
      </c>
      <c r="BP576">
        <v>0</v>
      </c>
      <c r="BQ576">
        <v>0</v>
      </c>
      <c r="BR576">
        <v>0</v>
      </c>
      <c r="BS576">
        <v>0</v>
      </c>
      <c r="BT576">
        <v>0</v>
      </c>
      <c r="BU576">
        <v>0</v>
      </c>
      <c r="BV576">
        <v>0</v>
      </c>
      <c r="BW576">
        <v>0</v>
      </c>
      <c r="BX576">
        <v>0</v>
      </c>
      <c r="BY576">
        <v>0</v>
      </c>
      <c r="BZ576">
        <v>0</v>
      </c>
      <c r="CA576">
        <v>0</v>
      </c>
      <c r="CB576">
        <v>0</v>
      </c>
      <c r="CC576">
        <v>0</v>
      </c>
      <c r="CD576">
        <v>0</v>
      </c>
      <c r="CE576">
        <v>0</v>
      </c>
      <c r="CF576">
        <v>0</v>
      </c>
      <c r="CG576">
        <v>0</v>
      </c>
      <c r="CH576">
        <v>0</v>
      </c>
      <c r="CI576">
        <v>0</v>
      </c>
      <c r="CJ576">
        <v>0</v>
      </c>
      <c r="CK576">
        <v>0</v>
      </c>
      <c r="CL576">
        <v>0</v>
      </c>
      <c r="CM576">
        <v>0</v>
      </c>
      <c r="CN576">
        <v>0</v>
      </c>
      <c r="CO576">
        <v>0</v>
      </c>
      <c r="CP576">
        <v>0</v>
      </c>
      <c r="CQ576">
        <v>0</v>
      </c>
      <c r="CR576">
        <v>0</v>
      </c>
      <c r="CS576">
        <v>0</v>
      </c>
      <c r="CT576">
        <v>0</v>
      </c>
      <c r="CU576">
        <v>0</v>
      </c>
      <c r="CV576">
        <v>0</v>
      </c>
      <c r="CW576">
        <v>0</v>
      </c>
      <c r="CX576">
        <v>0</v>
      </c>
      <c r="CY576">
        <v>0</v>
      </c>
      <c r="CZ576">
        <v>0</v>
      </c>
      <c r="DA576">
        <v>0</v>
      </c>
      <c r="DB576">
        <v>0</v>
      </c>
      <c r="DC576">
        <v>0</v>
      </c>
      <c r="DD576">
        <v>0</v>
      </c>
      <c r="DE576">
        <v>0</v>
      </c>
      <c r="DF576">
        <v>0</v>
      </c>
      <c r="DG576">
        <v>0</v>
      </c>
      <c r="DH576">
        <v>0</v>
      </c>
      <c r="DI576">
        <v>0</v>
      </c>
      <c r="DJ576">
        <v>0</v>
      </c>
      <c r="DK576">
        <v>0</v>
      </c>
      <c r="DL576">
        <v>0</v>
      </c>
      <c r="DM576">
        <v>0</v>
      </c>
      <c r="DN576">
        <v>0</v>
      </c>
      <c r="DO576">
        <v>0</v>
      </c>
      <c r="DP576">
        <v>0</v>
      </c>
      <c r="DQ576">
        <v>0</v>
      </c>
      <c r="DR576">
        <v>0</v>
      </c>
      <c r="DS576">
        <v>0</v>
      </c>
      <c r="DT576">
        <v>0</v>
      </c>
      <c r="DU576">
        <v>0</v>
      </c>
      <c r="DV576">
        <v>0</v>
      </c>
      <c r="DW576">
        <v>0</v>
      </c>
      <c r="DX576">
        <v>0</v>
      </c>
      <c r="DY576">
        <v>0</v>
      </c>
      <c r="DZ576">
        <v>0</v>
      </c>
      <c r="EA576">
        <v>0</v>
      </c>
      <c r="EB576">
        <v>0</v>
      </c>
      <c r="EC576">
        <v>0</v>
      </c>
      <c r="ED576">
        <v>0</v>
      </c>
      <c r="EE576">
        <v>0</v>
      </c>
      <c r="EF576">
        <v>0</v>
      </c>
      <c r="EG576">
        <v>0</v>
      </c>
      <c r="EH576">
        <v>0</v>
      </c>
      <c r="EI576">
        <v>0</v>
      </c>
      <c r="EJ576">
        <v>0</v>
      </c>
      <c r="EK576">
        <v>0</v>
      </c>
      <c r="EL576">
        <v>0</v>
      </c>
      <c r="EM576">
        <v>0</v>
      </c>
      <c r="EN576">
        <v>0</v>
      </c>
      <c r="EO576">
        <v>0</v>
      </c>
      <c r="EP576">
        <v>0</v>
      </c>
      <c r="EQ576">
        <v>0</v>
      </c>
      <c r="ER576">
        <v>0</v>
      </c>
      <c r="ES576">
        <v>0</v>
      </c>
      <c r="ET576">
        <v>0</v>
      </c>
      <c r="EU576">
        <v>0</v>
      </c>
      <c r="EV576">
        <v>0</v>
      </c>
      <c r="EW576">
        <v>0</v>
      </c>
      <c r="EX576">
        <v>0</v>
      </c>
      <c r="EY576">
        <v>0</v>
      </c>
      <c r="EZ576">
        <v>0</v>
      </c>
      <c r="FA576">
        <v>0</v>
      </c>
      <c r="FB576">
        <v>0</v>
      </c>
      <c r="FC576">
        <v>0</v>
      </c>
      <c r="FD576">
        <v>0</v>
      </c>
      <c r="FE576">
        <v>0</v>
      </c>
      <c r="FF576">
        <v>0</v>
      </c>
      <c r="FG576">
        <v>0</v>
      </c>
      <c r="FH576">
        <v>0</v>
      </c>
      <c r="FI576">
        <v>0</v>
      </c>
      <c r="FJ576">
        <v>0</v>
      </c>
      <c r="FK576">
        <v>0</v>
      </c>
      <c r="FL576">
        <v>0</v>
      </c>
      <c r="FM576">
        <v>0</v>
      </c>
      <c r="FN576">
        <v>0</v>
      </c>
      <c r="FO576">
        <v>0</v>
      </c>
      <c r="FP576">
        <v>0</v>
      </c>
      <c r="FQ576">
        <v>0</v>
      </c>
      <c r="FR576">
        <v>0</v>
      </c>
      <c r="FS576">
        <v>0</v>
      </c>
    </row>
    <row r="577" spans="1:175" x14ac:dyDescent="0.2">
      <c r="A577" t="s">
        <v>198</v>
      </c>
      <c r="B577" t="s">
        <v>203</v>
      </c>
      <c r="C577" t="s">
        <v>2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E577">
        <v>0</v>
      </c>
      <c r="AF577">
        <v>0</v>
      </c>
      <c r="AG577">
        <v>0</v>
      </c>
      <c r="AH577">
        <v>0</v>
      </c>
      <c r="AI577">
        <v>0</v>
      </c>
      <c r="AJ577">
        <v>0</v>
      </c>
      <c r="AK577">
        <v>0</v>
      </c>
      <c r="AL577">
        <v>0</v>
      </c>
      <c r="AM577">
        <v>0</v>
      </c>
      <c r="AN577">
        <v>0</v>
      </c>
      <c r="AO577">
        <v>0</v>
      </c>
      <c r="AP577">
        <v>0</v>
      </c>
      <c r="AQ577">
        <v>0</v>
      </c>
      <c r="AR577">
        <v>0</v>
      </c>
      <c r="AS577">
        <v>0</v>
      </c>
      <c r="AT577">
        <v>0</v>
      </c>
      <c r="AU577">
        <v>0</v>
      </c>
      <c r="AV577">
        <v>0</v>
      </c>
      <c r="AW577">
        <v>0</v>
      </c>
      <c r="AX577">
        <v>0</v>
      </c>
      <c r="AY577">
        <v>0</v>
      </c>
      <c r="AZ577">
        <v>0</v>
      </c>
      <c r="BA577">
        <v>0</v>
      </c>
      <c r="BB577">
        <v>0</v>
      </c>
      <c r="BC577">
        <v>0</v>
      </c>
      <c r="BD577">
        <v>0</v>
      </c>
      <c r="BE577">
        <v>0</v>
      </c>
      <c r="BF577">
        <v>0</v>
      </c>
      <c r="BG577">
        <v>0</v>
      </c>
      <c r="BH577">
        <v>0</v>
      </c>
      <c r="BI577">
        <v>0</v>
      </c>
      <c r="BJ577">
        <v>0</v>
      </c>
      <c r="BK577">
        <v>0</v>
      </c>
      <c r="BL577">
        <v>0</v>
      </c>
      <c r="BM577">
        <v>0</v>
      </c>
      <c r="BN577">
        <v>0</v>
      </c>
      <c r="BO577">
        <v>0</v>
      </c>
      <c r="BP577">
        <v>0</v>
      </c>
      <c r="BQ577">
        <v>0</v>
      </c>
      <c r="BR577">
        <v>0</v>
      </c>
      <c r="BS577">
        <v>0</v>
      </c>
      <c r="BT577">
        <v>0</v>
      </c>
      <c r="BU577">
        <v>0</v>
      </c>
      <c r="BV577">
        <v>0</v>
      </c>
      <c r="BW577">
        <v>0</v>
      </c>
      <c r="BX577">
        <v>0</v>
      </c>
      <c r="BY577">
        <v>0</v>
      </c>
      <c r="BZ577">
        <v>0</v>
      </c>
      <c r="CA577">
        <v>0</v>
      </c>
      <c r="CB577">
        <v>0</v>
      </c>
      <c r="CC577">
        <v>0</v>
      </c>
      <c r="CD577">
        <v>0</v>
      </c>
      <c r="CE577">
        <v>0</v>
      </c>
      <c r="CF577">
        <v>0</v>
      </c>
      <c r="CG577">
        <v>0</v>
      </c>
      <c r="CH577">
        <v>0</v>
      </c>
      <c r="CI577">
        <v>0</v>
      </c>
      <c r="CJ577">
        <v>0</v>
      </c>
      <c r="CK577">
        <v>0</v>
      </c>
      <c r="CL577">
        <v>0</v>
      </c>
      <c r="CM577">
        <v>0</v>
      </c>
      <c r="CN577">
        <v>0</v>
      </c>
      <c r="CO577">
        <v>0</v>
      </c>
      <c r="CP577">
        <v>0</v>
      </c>
      <c r="CQ577">
        <v>0</v>
      </c>
      <c r="CR577">
        <v>0</v>
      </c>
      <c r="CS577">
        <v>0</v>
      </c>
      <c r="CT577">
        <v>0</v>
      </c>
      <c r="CU577">
        <v>0</v>
      </c>
      <c r="CV577">
        <v>0</v>
      </c>
      <c r="CW577">
        <v>0</v>
      </c>
      <c r="CX577">
        <v>0</v>
      </c>
      <c r="CY577">
        <v>0</v>
      </c>
      <c r="CZ577">
        <v>0</v>
      </c>
      <c r="DA577">
        <v>0</v>
      </c>
      <c r="DB577">
        <v>0</v>
      </c>
      <c r="DC577">
        <v>0</v>
      </c>
      <c r="DD577">
        <v>0</v>
      </c>
      <c r="DE577">
        <v>0</v>
      </c>
      <c r="DF577">
        <v>0</v>
      </c>
      <c r="DG577">
        <v>0</v>
      </c>
      <c r="DH577">
        <v>0</v>
      </c>
      <c r="DI577">
        <v>0</v>
      </c>
      <c r="DJ577">
        <v>0</v>
      </c>
      <c r="DK577">
        <v>0</v>
      </c>
      <c r="DL577">
        <v>0</v>
      </c>
      <c r="DM577">
        <v>0</v>
      </c>
      <c r="DN577">
        <v>0</v>
      </c>
      <c r="DO577">
        <v>0</v>
      </c>
      <c r="DP577">
        <v>0</v>
      </c>
      <c r="DQ577">
        <v>0</v>
      </c>
      <c r="DR577">
        <v>0</v>
      </c>
      <c r="DS577">
        <v>0</v>
      </c>
      <c r="DT577">
        <v>0</v>
      </c>
      <c r="DU577">
        <v>0</v>
      </c>
      <c r="DV577">
        <v>0</v>
      </c>
      <c r="DW577">
        <v>0</v>
      </c>
      <c r="DX577">
        <v>0</v>
      </c>
      <c r="DY577">
        <v>0</v>
      </c>
      <c r="DZ577">
        <v>0</v>
      </c>
      <c r="EA577">
        <v>0</v>
      </c>
      <c r="EB577">
        <v>0</v>
      </c>
      <c r="EC577">
        <v>0</v>
      </c>
      <c r="ED577">
        <v>0</v>
      </c>
      <c r="EE577">
        <v>0</v>
      </c>
      <c r="EF577">
        <v>0</v>
      </c>
      <c r="EG577">
        <v>0</v>
      </c>
      <c r="EH577">
        <v>0</v>
      </c>
      <c r="EI577">
        <v>0</v>
      </c>
      <c r="EJ577">
        <v>0</v>
      </c>
      <c r="EK577">
        <v>0</v>
      </c>
      <c r="EL577">
        <v>0</v>
      </c>
      <c r="EM577">
        <v>0</v>
      </c>
      <c r="EN577">
        <v>0</v>
      </c>
      <c r="EO577">
        <v>0</v>
      </c>
      <c r="EP577">
        <v>0</v>
      </c>
      <c r="EQ577">
        <v>0</v>
      </c>
      <c r="ER577">
        <v>0</v>
      </c>
      <c r="ES577">
        <v>0</v>
      </c>
      <c r="ET577">
        <v>0</v>
      </c>
      <c r="EU577">
        <v>0</v>
      </c>
      <c r="EV577">
        <v>0</v>
      </c>
      <c r="EW577">
        <v>0</v>
      </c>
      <c r="EX577">
        <v>0</v>
      </c>
      <c r="EY577">
        <v>0</v>
      </c>
      <c r="EZ577">
        <v>0</v>
      </c>
      <c r="FA577">
        <v>0</v>
      </c>
      <c r="FB577">
        <v>0</v>
      </c>
      <c r="FC577">
        <v>0</v>
      </c>
      <c r="FD577">
        <v>0</v>
      </c>
      <c r="FE577">
        <v>0</v>
      </c>
      <c r="FF577">
        <v>0</v>
      </c>
      <c r="FG577">
        <v>0</v>
      </c>
      <c r="FH577">
        <v>0</v>
      </c>
      <c r="FI577">
        <v>0</v>
      </c>
      <c r="FJ577">
        <v>0</v>
      </c>
      <c r="FK577">
        <v>0</v>
      </c>
      <c r="FL577">
        <v>0</v>
      </c>
      <c r="FM577">
        <v>0</v>
      </c>
      <c r="FN577">
        <v>0</v>
      </c>
      <c r="FO577">
        <v>0</v>
      </c>
      <c r="FP577">
        <v>0</v>
      </c>
      <c r="FQ577">
        <v>0</v>
      </c>
      <c r="FR577">
        <v>0</v>
      </c>
      <c r="FS577">
        <v>0</v>
      </c>
    </row>
    <row r="2774" spans="138:138" x14ac:dyDescent="0.2">
      <c r="EH2774" s="60"/>
    </row>
    <row r="3874" spans="135:135" x14ac:dyDescent="0.2">
      <c r="EE3874" s="60"/>
    </row>
    <row r="3888" spans="135:135" x14ac:dyDescent="0.2">
      <c r="EE3888" s="60"/>
    </row>
    <row r="3894" spans="10:153" x14ac:dyDescent="0.2">
      <c r="J3894" s="60"/>
      <c r="K3894" s="60"/>
      <c r="AC3894" s="60"/>
      <c r="AD3894" s="60"/>
      <c r="AP3894" s="60"/>
      <c r="AV3894" s="60"/>
      <c r="AX3894" s="60"/>
      <c r="AY3894" s="60"/>
      <c r="AZ3894" s="60"/>
      <c r="BO3894" s="60"/>
      <c r="CW3894" s="60"/>
      <c r="CX3894" s="60"/>
      <c r="DB3894" s="60"/>
      <c r="DC3894" s="60"/>
      <c r="DD3894" s="60"/>
      <c r="DE3894" s="60"/>
      <c r="DF3894" s="60"/>
      <c r="DU3894" s="60"/>
      <c r="DV3894" s="60"/>
      <c r="DZ3894" s="60"/>
      <c r="EA3894" s="60"/>
      <c r="EB3894" s="60"/>
      <c r="EC3894" s="60"/>
      <c r="ED3894" s="60"/>
      <c r="EE3894" s="60"/>
      <c r="EF3894" s="60"/>
    </row>
    <row r="3895" spans="10:153" x14ac:dyDescent="0.2">
      <c r="R3895" s="60"/>
      <c r="AB3895" s="60"/>
      <c r="AR3895" s="60"/>
      <c r="AS3895" s="60"/>
      <c r="CQ3895" s="60"/>
      <c r="CV3895" s="60"/>
      <c r="EC3895" s="60"/>
      <c r="ES3895" s="60"/>
    </row>
    <row r="3897" spans="10:153" x14ac:dyDescent="0.2">
      <c r="J3897" s="60"/>
      <c r="K3897" s="60"/>
      <c r="L3897" s="60"/>
      <c r="M3897" s="60"/>
      <c r="N3897" s="60"/>
      <c r="O3897" s="60"/>
      <c r="P3897" s="60"/>
      <c r="AD3897" s="60"/>
      <c r="AH3897" s="60"/>
      <c r="AI3897" s="60"/>
      <c r="AJ3897" s="60"/>
      <c r="AK3897" s="60"/>
      <c r="AL3897" s="60"/>
      <c r="AM3897" s="60"/>
      <c r="AN3897" s="60"/>
      <c r="AO3897" s="60"/>
      <c r="AY3897" s="60"/>
      <c r="BF3897" s="60"/>
      <c r="BG3897" s="60"/>
      <c r="BH3897" s="60"/>
      <c r="BI3897" s="60"/>
      <c r="BJ3897" s="60"/>
      <c r="BK3897" s="60"/>
      <c r="BL3897" s="60"/>
      <c r="BM3897" s="60"/>
      <c r="BV3897" s="60"/>
      <c r="BY3897" s="60"/>
      <c r="BZ3897" s="60"/>
      <c r="CD3897" s="60"/>
      <c r="CE3897" s="60"/>
      <c r="CF3897" s="60"/>
      <c r="CG3897" s="60"/>
      <c r="CH3897" s="60"/>
      <c r="CI3897" s="60"/>
      <c r="CJ3897" s="60"/>
      <c r="CX3897" s="60"/>
      <c r="DB3897" s="60"/>
      <c r="DC3897" s="60"/>
      <c r="DD3897" s="60"/>
      <c r="DE3897" s="60"/>
      <c r="DF3897" s="60"/>
      <c r="DG3897" s="60"/>
      <c r="DH3897" s="60"/>
      <c r="DV3897" s="60"/>
      <c r="DW3897" s="60"/>
      <c r="DX3897" s="60"/>
      <c r="DY3897" s="60"/>
      <c r="EU3897" s="60"/>
      <c r="EV3897" s="60"/>
      <c r="EW3897" s="60"/>
    </row>
    <row r="3899" spans="10:153" x14ac:dyDescent="0.2">
      <c r="J3899" s="60"/>
      <c r="K3899" s="60"/>
      <c r="L3899" s="60"/>
      <c r="AC3899" s="60"/>
      <c r="AD3899" s="60"/>
      <c r="BN3899" s="60"/>
      <c r="BV3899" s="60"/>
      <c r="BW3899" s="60"/>
      <c r="CW3899" s="60"/>
      <c r="DB3899" s="60"/>
      <c r="DC3899" s="60"/>
      <c r="DD3899" s="60"/>
      <c r="DE3899" s="60"/>
      <c r="DM3899" s="60"/>
      <c r="DU3899" s="60"/>
      <c r="DV3899" s="60"/>
      <c r="DZ3899" s="60"/>
      <c r="EA3899" s="60"/>
      <c r="EB3899" s="60"/>
      <c r="EC3899" s="60"/>
      <c r="EE3899" s="60"/>
      <c r="EG3899" s="60"/>
      <c r="ET3899" s="60"/>
      <c r="EU3899" s="60"/>
      <c r="EV3899" s="60"/>
      <c r="EW3899" s="60"/>
    </row>
    <row r="3901" spans="10:153" x14ac:dyDescent="0.2">
      <c r="J3901" s="60"/>
      <c r="K3901" s="60"/>
      <c r="AC3901" s="60"/>
      <c r="AD3901" s="60"/>
      <c r="AP3901" s="60"/>
      <c r="AV3901" s="60"/>
      <c r="AX3901" s="60"/>
      <c r="AY3901" s="60"/>
      <c r="AZ3901" s="60"/>
      <c r="BO3901" s="60"/>
      <c r="CW3901" s="60"/>
      <c r="CX3901" s="60"/>
      <c r="DB3901" s="60"/>
      <c r="DC3901" s="60"/>
      <c r="DD3901" s="60"/>
      <c r="DE3901" s="60"/>
      <c r="DF3901" s="60"/>
      <c r="DU3901" s="60"/>
      <c r="DV3901" s="60"/>
      <c r="DZ3901" s="60"/>
      <c r="EA3901" s="60"/>
      <c r="EB3901" s="60"/>
      <c r="EC3901" s="60"/>
      <c r="ED3901" s="60"/>
      <c r="EE3901" s="60"/>
      <c r="EF3901" s="60"/>
    </row>
    <row r="3902" spans="10:153" x14ac:dyDescent="0.2">
      <c r="R3902" s="60"/>
      <c r="AB3902" s="60"/>
      <c r="AR3902" s="60"/>
      <c r="AS3902" s="60"/>
      <c r="CQ3902" s="60"/>
      <c r="CV3902" s="60"/>
      <c r="EC3902" s="60"/>
      <c r="ES3902" s="60"/>
    </row>
    <row r="3904" spans="10:153" x14ac:dyDescent="0.2">
      <c r="J3904" s="60"/>
      <c r="K3904" s="60"/>
      <c r="L3904" s="60"/>
      <c r="M3904" s="60"/>
      <c r="N3904" s="60"/>
      <c r="O3904" s="60"/>
      <c r="P3904" s="60"/>
      <c r="AD3904" s="60"/>
      <c r="AH3904" s="60"/>
      <c r="AI3904" s="60"/>
      <c r="AJ3904" s="60"/>
      <c r="AK3904" s="60"/>
      <c r="AL3904" s="60"/>
      <c r="AM3904" s="60"/>
      <c r="AN3904" s="60"/>
      <c r="AO3904" s="60"/>
      <c r="AY3904" s="60"/>
      <c r="BF3904" s="60"/>
      <c r="BG3904" s="60"/>
      <c r="BH3904" s="60"/>
      <c r="BI3904" s="60"/>
      <c r="BJ3904" s="60"/>
      <c r="BK3904" s="60"/>
      <c r="BL3904" s="60"/>
      <c r="BM3904" s="60"/>
      <c r="BV3904" s="60"/>
      <c r="BY3904" s="60"/>
      <c r="BZ3904" s="60"/>
      <c r="CD3904" s="60"/>
      <c r="CE3904" s="60"/>
      <c r="CF3904" s="60"/>
      <c r="CG3904" s="60"/>
      <c r="CH3904" s="60"/>
      <c r="CI3904" s="60"/>
      <c r="CJ3904" s="60"/>
      <c r="CX3904" s="60"/>
      <c r="DB3904" s="60"/>
      <c r="DC3904" s="60"/>
      <c r="DD3904" s="60"/>
      <c r="DE3904" s="60"/>
      <c r="DF3904" s="60"/>
      <c r="DG3904" s="60"/>
      <c r="DH3904" s="60"/>
      <c r="DV3904" s="60"/>
      <c r="DW3904" s="60"/>
      <c r="DX3904" s="60"/>
      <c r="DY3904" s="60"/>
      <c r="EU3904" s="60"/>
      <c r="EV3904" s="60"/>
      <c r="EW3904" s="60"/>
    </row>
    <row r="3906" spans="10:153" x14ac:dyDescent="0.2">
      <c r="J3906" s="60"/>
      <c r="K3906" s="60"/>
      <c r="L3906" s="60"/>
      <c r="AC3906" s="60"/>
      <c r="AD3906" s="60"/>
      <c r="BN3906" s="60"/>
      <c r="BV3906" s="60"/>
      <c r="BW3906" s="60"/>
      <c r="CW3906" s="60"/>
      <c r="DB3906" s="60"/>
      <c r="DC3906" s="60"/>
      <c r="DD3906" s="60"/>
      <c r="DE3906" s="60"/>
      <c r="DM3906" s="60"/>
      <c r="DU3906" s="60"/>
      <c r="DV3906" s="60"/>
      <c r="DZ3906" s="60"/>
      <c r="EA3906" s="60"/>
      <c r="EB3906" s="60"/>
      <c r="EC3906" s="60"/>
      <c r="EE3906" s="60"/>
      <c r="EG3906" s="60"/>
      <c r="ET3906" s="60"/>
      <c r="EU3906" s="60"/>
      <c r="EV3906" s="60"/>
      <c r="EW3906" s="60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20</vt:i4>
      </vt:variant>
    </vt:vector>
  </HeadingPairs>
  <TitlesOfParts>
    <vt:vector size="23" baseType="lpstr">
      <vt:lpstr>Table</vt:lpstr>
      <vt:lpstr>Lookups</vt:lpstr>
      <vt:lpstr>Data</vt:lpstr>
      <vt:lpstr>Bid</vt:lpstr>
      <vt:lpstr>Called</vt:lpstr>
      <vt:lpstr>Criteria</vt:lpstr>
      <vt:lpstr>data</vt:lpstr>
      <vt:lpstr>date</vt:lpstr>
      <vt:lpstr>date_list</vt:lpstr>
      <vt:lpstr>dual_enrol</vt:lpstr>
      <vt:lpstr>dual_enrol_list</vt:lpstr>
      <vt:lpstr>Enrolled</vt:lpstr>
      <vt:lpstr>ind_grp</vt:lpstr>
      <vt:lpstr>ind_list</vt:lpstr>
      <vt:lpstr>lca</vt:lpstr>
      <vt:lpstr>lca_list</vt:lpstr>
      <vt:lpstr>Table!Print_Area</vt:lpstr>
      <vt:lpstr>Result_type</vt:lpstr>
      <vt:lpstr>Result_type_list</vt:lpstr>
      <vt:lpstr>Size</vt:lpstr>
      <vt:lpstr>Size_list</vt:lpstr>
      <vt:lpstr>Data!table_for_PGE_CBP_expost_private</vt:lpstr>
      <vt:lpstr>Two_way_tab_flag</vt:lpstr>
    </vt:vector>
  </TitlesOfParts>
  <Company>Christensen Associates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edmchugh</dc:creator>
  <cp:lastModifiedBy>Mike T. Clark</cp:lastModifiedBy>
  <cp:lastPrinted>2009-04-03T17:07:33Z</cp:lastPrinted>
  <dcterms:created xsi:type="dcterms:W3CDTF">2009-03-24T17:58:42Z</dcterms:created>
  <dcterms:modified xsi:type="dcterms:W3CDTF">2016-03-01T15:56:14Z</dcterms:modified>
</cp:coreProperties>
</file>