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45" windowWidth="19035" windowHeight="12270" tabRatio="547" activeTab="0"/>
  </bookViews>
  <sheets>
    <sheet name="Line item studies and budgets" sheetId="1" r:id="rId1"/>
  </sheets>
  <externalReferences>
    <externalReference r:id="rId4"/>
  </externalReferences>
  <definedNames>
    <definedName name="_xlnm._FilterDatabase" localSheetId="0" hidden="1">'Line item studies and budgets'!$A$7:$CQ$7</definedName>
    <definedName name="_xlnm.Print_Area" localSheetId="0">'Line item studies and budgets'!$F$4:$CQ$89</definedName>
    <definedName name="_xlnm.Print_Titles" localSheetId="0">'Line item studies and budgets'!$F:$H,'Line item studies and budgets'!$4:$7</definedName>
  </definedNames>
  <calcPr fullCalcOnLoad="1"/>
</workbook>
</file>

<file path=xl/sharedStrings.xml><?xml version="1.0" encoding="utf-8"?>
<sst xmlns="http://schemas.openxmlformats.org/spreadsheetml/2006/main" count="1469" uniqueCount="335">
  <si>
    <r>
      <t xml:space="preserve">CFL Lab Test (Pre 2010-2012 funded). </t>
    </r>
    <r>
      <rPr>
        <sz val="8"/>
        <rFont val="Calibri"/>
        <family val="2"/>
      </rPr>
      <t>The CPUC and SCE have co-funded laboratory study to look at CFL lamp life as a function of usage and switching patterns.  A sample of 3,600 CFLs, designed to be representative of mix of CFL products in the California market and promoted through California IOU programs, was acquired from retail outlets across the state that was.  72 models are represented in this test, 66 of which are Energy Star qualified models.  
In September 2010, a two-year “cycle test” was initiated where the 3,600 CFLs were placed on 10 different timing cycles (360 identical batches in each of the 10 cycles) to look at life characteristics vs switching patterns.  The 10 timing cycles ranged from as short as 2 minutes on to as long as 12 hours on.  Five samples from of each of the 72 models are on each of the 10 cycles, yielding 360 CFLs per cycle. 
One project objective is to combine results of the laboratory cycle test with logger data from real world applications to get better estimates of actual expected CFL life (as opposed to rated life, which is based on 3 hr cycles).   The laboratory study will also be conducting a 
number of other measurements including lamp lumen output (which will allow for a comparison of rated lumens vs measured lumens), lumen depreciation, CRI, CCT, PF, and Mercury content.  
Complete results are not expected until late 2012, but some preliminary findings (such as the results of the rapid cycle tests as well as rated vs measured lumen outputs) may be released 
earlier.</t>
    </r>
  </si>
  <si>
    <t xml:space="preserve">ZNE Market and Process Assessment. This study will define an optimal pathway for the achievement of the CA Strategic Plan ZNE goals.  This study will span all relevant sectors, including new construction and existing buildings. This study will focus on defining the required acceleration of codes and standards stringency, as well as supplemental programs, policies or procedural strategies to ensure successful implementation.  In particular, the study will consider expanding Title 20 and 24 to address all significant end uses and determine required improvements in the coordination of code development across local, state, and federal jurisdictions. This study will also provide the timely address of near term concerns, including but not limited to the appropriate treatment cost-effectiveness and compliance in the context of ZNE Standards.  
This study includes a program delivery and implementation assessment component that has an early EM&amp;V planning component.  The IOUs will develop a plan to create and utilize ongoing and timely evaluation results to continuously improve integrated program offerings of the ZNE pilot programs.  The early planning component will also detail the process evaluation of ZNE pilot programs, and a best practices assessment that will seek to integrate the lessons learned from programs with similar goals and/or designs.  It will also propose additional study elements (or sub-studies) identified as critical to the creation of a statewide roadmap to achieve ZNE goals. As the evaluation progresses through the 2010-2012 cycle, additional ZNE strategic support studies will be proposed for the next program cycle (2013-2015).  
This study will include a technical potential element focused on the assessment of building types with respect to their technical potential to achieve net zero-energy in the Commercial Sector.  
This study will include a targeted market structure and decision making component.  The focus of this element will be on markets and market processes on the critical path to achieving ZNE goals.  This will identify and characterize primary market transformation barriers, and prioritize the need to address those barriers in the context of related costs, benefits and feasibility.    Attention will be paid to key market actors and their perspectives within the context of relevant markets and service territories, and to developing ZNE market segmentation and differentiation at the local, sector and statewide level.
This research will seek new and enhanced program strategies in support of ZNE goals, which will supplement or improve the existing portfolio.  This study should be coordinated carefully with related scope addressed in the C&amp;S study, the new construction market studies, the IDSM study, and the ZNE potential, costs and goals sub-study.
</t>
  </si>
  <si>
    <r>
      <t xml:space="preserve">Overarching process evaluation of all Sempra's residential programs. </t>
    </r>
    <r>
      <rPr>
        <sz val="8"/>
        <rFont val="Calibri"/>
        <family val="2"/>
      </rPr>
      <t>Sempra has proposed to conduct independent process evaluations of the residential retrofit programs included within the SDG&amp;E and SCG portfolios. The primary goal of these studies is to assess the effectiveness of program design, program implementation and marketing activities. The studies will be designed to address process evaluation issues for all residential retrofit programs, including statewide, local and third party. In addition to funding its own independent process evaluations, Sempra plans to provide a limited amount of EM&amp;V funding for process/market studies being managed by PG&amp;E and SCE to the extent that those studies will be collecting data/reporting on baseline metrics, PPMs, MTIs, etc.</t>
    </r>
  </si>
  <si>
    <r>
      <t xml:space="preserve">Overarching process evaluation of all residential programs. </t>
    </r>
    <r>
      <rPr>
        <sz val="8"/>
        <rFont val="Calibri"/>
        <family val="2"/>
      </rPr>
      <t>The goal of this study is to provide funding for ED-managed research and analysis designed to address overarching program delivery and implementation issues, including adoption effectiveness, best practices and integration effectiveness. For the most part, these studies will draw on primary research conducted as part of IOU-led process evaluations, as well as other sources (e.g., market studies, impact studies, etc.). In addition, the scope of this study could include stand-alone research that ED conducts to fill gaps not covered by the IOU-led process evaluations. For example, particular emphasis may be given to areas of strategic interest to the CPUC, including the assessments of comparative use and other behavioral change program models, integration of emerging technologies into core residential programs and cost-effectiveness assessments of different marketing and outreach strategies. This study will produce quarterly reports in an effort to provide more timely feedback to program planners and portfolio managers. Annual reports and a final report will also be generated, documenting interim findings and actions taken by IOUs to improve programs during this cycle. The annual reports will also report on results related to PPMs, MTIs and other strategic planning goals and objectives.</t>
    </r>
  </si>
  <si>
    <r>
      <t xml:space="preserve">ARP Early Feedback Evaluation, Process Evaluation and Market Assessment. </t>
    </r>
    <r>
      <rPr>
        <sz val="8"/>
        <rFont val="Calibri"/>
        <family val="2"/>
      </rPr>
      <t>There are three components of this study: (1) an early feedback evaluation of the ARP retailer trail component, (2) an IOU-led process evaluation of the ARP, and (3) a coordinated market assessment of the ARP and retailer trail components. ED will oversee the IOU management of each of these studies, as well as the coordination with related studies being managed by ED and/or the IOUs. 
Specific goals of the early feedback evaluation include assessing whether or not the retailer trials had the desired outcomes using treatment v. control group analyses. Retailer trials are being conducted in both SCE and PG&amp;E service territories. Feedback is needed by early 2011 in order to incorporate successful elements into the core ARP program. The budget for this component of the study includes a placeholder for ED involvment in study design and analysis of results.
In addition, the IOUs have proposed to conduct a comprehensive process evaluation of this program, along with an early feedback evaluation of the ARP “retailer trail” program component. The goals of the process evaluation include assessing the effectiveness of program design, including the adequacy of rebate levels and the effectiveness of retailer training activities. The process evaluation will also assess the effectiveness of program marketing, including program benefits messaging, website usability, in-store promotions, outreach to landlords and integration with other IOU and non-IOU programs (e.g., Codes &amp; Standards, HEER, LIEE, WE&amp;T, EPA). The process evaluation will assess program implementation and delivery effectiveness, including evaluating whether or not the program accomplished its targeted and committed outcomes as stated in the Program Implementation Plans (e.g., improved satisfaction with program delivery timelines, program tracking data reliability improvements, etc.). 
In addition, a comprehensive market assessment will also be completed for this program. This assessment will be designed to collect information needed to understand end user preferences, practices, decision criteria, etc. specifically as they relate to usage and disposal patterns for secondary appliances. In addition, the assessment will be designed to understand the structure and operations of appliance disposal and resale markets. Baseline measurements of standard practices for recycling program-qualified appliances will also be researched as part of this assessment. Finally, customer segmentation and emerging technology research will also be conducted to support future program design. 
Because the core ARP program, as well as the “retailer trail” component, have been specifically designed in 2010-2012 to include strategies to reduce free ridership and improve overall realization rates, it will be important that all three of these study components (e.g., early feedback evaluation, process evaluation and market assessment) are highly coordinated with the impact evaluation activities carried out for measures targeted by this program. 
In addition, the PPM for this program calls for measurements of saturation levels for appliances by age, size and efficiency. As such, this study will need to coordinate with the residential saturation study. Data related to this PPM will be collected as part of the residential saturation study, while the analysis and reporting on the PPM measurements will be included in the process evaluation. 
Finally, overall awareness of the program will also be studied through coordinated research targeting the residential sector as a whole (e.g., general population surveys included within the AKA-B measurements study group).</t>
    </r>
  </si>
  <si>
    <r>
      <t xml:space="preserve">Comprehensive Process Evaluation and Market Assessment of BCE and HEER Programs. </t>
    </r>
    <r>
      <rPr>
        <sz val="8"/>
        <rFont val="Calibri"/>
        <family val="2"/>
      </rPr>
      <t>This study includes research and analysis in support of both the BCE and HEER programs. Given the synergies across these two programs (e.g., market actor participation, marketing and outreach activities, etc.), the overall research effort has been combined into one study. 
A key element of this study involves a process evaluation of both programs. The process evaluation will assess the effectiveness of education and training program components, including retailer education and training initiatives and online consumer training tools designed specifically for BCE. The process evaluation will also address program design effectiveness, including adequacy of incentive levels and the use of upstream, midstream and/or downstream delivery channels. Program marketing and outreach effectiveness will also be evaluated focusing on strategies corporate retailer partnerships, in-store promotions, outreach to sales and service teams, engagement of relevant industry groups and associations, and integration with other IOU and non-IOU programs (e.g., SCE’s Online Buyers Guide, ARP, MFEER, Codes &amp; Standards, Emerging Technology, ME&amp;O, WE&amp;T, LIEE, EPA, CEC, “Top Ten USA”). The process evaluation will also include an assessment of program implementation and delivery effectiveness, including accomplishment of program outcomes (e.g., level of retailer participation, POS customer data collection, program responsiveness and timeliness, etc.). Finally, the process evaluation will also focus on the effectiveness of program administration and management processes, including contact management, program documentation, rebate payment and retailer invoicing, etc. 
This study will also include a market assessment component. Surveys will be conducted with market actors, residential consumers as well as business-to-business consumers to address program-specific AKA-B metrics. For the BCE program in particular, this study will include market research to further understanding of the structure and operations of target markets (e.g., market size, market players, product availability, etc.).  Funding has been set aside to support ED involvement in this important component of the study. Data to support the measurement of PPMs will also be collected as part of the BCE and HEER market assessment research activities. 
In addition, this study will be coordinated with residential sector saturation and market share tracking studies, providing baseline measurements (i.e., sales and penetration estimates). This study will also coordinate with overarching residential sector studies to provide measurements of AKA-B metrics. Finally, this study will utilize data collected from the overarching potential study, as well as any specific studies focused on plug load potential, and provide recommendations for program improvement and future program design.</t>
    </r>
  </si>
  <si>
    <r>
      <t xml:space="preserve">WET and Related Educational Program Process Evaluations. </t>
    </r>
    <r>
      <rPr>
        <sz val="8"/>
        <rFont val="Calibri"/>
        <family val="2"/>
      </rPr>
      <t>This study includes in-depth program delivery and implementation assessments of Workforce Education &amp; Training programs.  This component will provide rapid feedback to program management for programs in critical early stages of deployment.  Evaluation scope will include a overarching effort to assess adoption effectiveness and best practices, leveraging measured outcomes across the full array of program strategies and markets.  This component will also develop and refine logic models as needed.
This study will also have a curriculum development component.  This component will provide recommendations, updates and refinements to training curriculum, leveraging the outcome of the statewide WET needs assessment.  It will address previously identified recommendations for improvements to elementary school curriculum, as well developing enhancements for application to WET Centergies curriculum.  
This study will include a component focused on the development of optimal evaluation methods, related data requirements, and best practices in program tracking.  In addition to developing new methods, and comparing known methods, this component will perform an evaluability assessments for new or unique programs.</t>
    </r>
  </si>
  <si>
    <r>
      <t xml:space="preserve">ME&amp;O Program Process Evaluation. </t>
    </r>
    <r>
      <rPr>
        <sz val="8"/>
        <rFont val="Calibri"/>
        <family val="2"/>
      </rPr>
      <t xml:space="preserve">This study will provide a comprehensive AKA-B study focused on providing a baseline for the measurement of the achievements of new ME&amp;O campaigns.  The scope of AKA-B baseline research must be consistent with objectives of ME&amp;O campaigns.  This work may leverage the 2010 Energy Conservation, Efficiency, and Demand Response Survey (ECEDR).   This effort will include data collection spanning major California spoken languages and provide sector and IOU specific analysis results.
This study also provides an in-depth program delivery and implementation assessment.  This assessment will focus on all stages of implementation, including the processes engaged in the design and development of brand and campaign strategies.  Moreover it will assess specific AKA-B and adoption effectiveness outcomes resulting from of specific messaging and channel selection.
Another component of this study will focus on furthering development of evaluation methods that provide consistent and reliable measurement of program effects.   As an extension of such research, this study component will identify related evaluation data requirements and program tracking best practices. </t>
    </r>
  </si>
  <si>
    <r>
      <t xml:space="preserve">Local Government Partnerships Program Process Evaluation. </t>
    </r>
    <r>
      <rPr>
        <sz val="8"/>
        <rFont val="Calibri"/>
        <family val="2"/>
      </rPr>
      <t xml:space="preserve">This study will include a case study comparison of LGP models operating in different IOU service territories. Research issues will include an assessment of whether or not LG jurisdictions have experienced capacity improvements and/or implemented permanent changes in energy efficiency policies and practices. In addition, this study will assess administrative costs across different program models, and identify factors contributing to success (or lack of success) in integrating with IOU programs. </t>
    </r>
  </si>
  <si>
    <r>
      <t xml:space="preserve">HVAC Market Characterization and Process Evaluation. </t>
    </r>
    <r>
      <rPr>
        <sz val="8"/>
        <rFont val="Calibri"/>
        <family val="2"/>
      </rPr>
      <t xml:space="preserve">This study is comprised of several components. First, this study will build from work initiated in 2009 to mine existing data for insight about HVAC maintenance strategies to both inform current program design as well as the need for further research. A follow-up study is also proposed to fund the research recommended through this initial study. This follow-up study will likely include field measurements and laboratory research.
This study also includes two research components designed to develop deeper understanding of both end-user and market actor awareness, attitudes, wants and needs, and decision-making processes related to HVAC systems and measures.  The research will be conducted in phases, with Phase 1 consisting primarily of a literature review and analyses of secondary data and Phase 2 involving primary data collection to fill critical gaps.
Finally, this study includes an overarching process evaluation of all HVAC programs and subprograms included within the 2010-2012 portfolio.  The goals of the process evaluation are to evaluate the effectiveness of marketing strategies and incentives, contractor training and quality 
assurance, and trade industry networking. In addition, the process evaluation will include research 
designed to understand purchase decision making behavior and equipment supply and stocking 
considerations. </t>
    </r>
  </si>
  <si>
    <r>
      <t xml:space="preserve">Lighting Market Characterization and Process Evaluations. </t>
    </r>
    <r>
      <rPr>
        <sz val="8"/>
        <rFont val="Calibri"/>
        <family val="2"/>
      </rPr>
      <t>This study includes several components focused on the Upstream Lighting Program, including basic CFLs as well as advanced lighting products. It also addresses the EM&amp;V information needs for the Lighting Market Transformation (LMT) Program. 
This study includes Phase 1 and 2 of the Advanced Lighting Baseline Study being managed by the IOUs. This study includes data mining from the 2006-2008 Upstream Lighting Program impact and process evaluations, as well as additional data collection including the purchase of POS lighting sales data from commercial vendors. As such, this study will be closely coordinated with the residential market share tracking study.
In addition, this study includes a component designed to characterize the supply-side market for basic and advanced lighting products. This study will build from earlier research conducted by ED and the IOUs, as well as explore new distribution channels as indicated by the LMT Program and Emerging Technologies Program. 
This study also includes a process evaluation component specifically focused on the LMT Program. The process evaluation will assess the success of the lighting technology roadmap in providing insight that that was effectively integrated into program design. 
This study will be highly coordinated with impact evaluations focused on upstream lighting measures. In addition, this study will coordinate with the measure cost study. Finally, this study will be coordinated with AKA-B measurement research to track changes in the underlying lighting market conditions, including upstream, midstream and downstream perspectives.</t>
    </r>
  </si>
  <si>
    <r>
      <t xml:space="preserve">Nonresidential New Construction Market Characterization and Process Evaluation. </t>
    </r>
    <r>
      <rPr>
        <sz val="8"/>
        <rFont val="Calibri"/>
        <family val="2"/>
      </rPr>
      <t xml:space="preserve">This study will examine the market structure and decision making of the nonresidential new construction market.  The study will provide market characterization and AKA-B measurement.  It will also provide process evaluation of the Savings by Design program, identifying best practices and investigating new and enhanced program opportunities.  Particular attention will be paid to the refinement of marketing and outreach strategies, with a focus on recruiting promising sectors, and improving the training of field representatives.  
This study will characterize baseline building practices, market shares and remaining potential by ownership type and building type.  It will leverage and build upon previous research conducted on program penetration and potential that was completed for the years 2004-2009.  </t>
    </r>
  </si>
  <si>
    <r>
      <t xml:space="preserve">Energy Savings Calculation Tools Development for Existing Building Commissioning (EBCx) Program. </t>
    </r>
    <r>
      <rPr>
        <sz val="8"/>
        <rFont val="Calibri"/>
        <family val="2"/>
      </rPr>
      <t xml:space="preserve">This study involves the review and development of energy savings calculation tools for common, low-savings EBCx (Existing Building Commissioning) measures.  The tools are targeted for use on common measures with relatively low savings, which make up a significant portion of the EBCx measures identified during the 2006-2009 PECI RCx program but a small portion of the overall program savings.  The tools are expected to help the program effectively target small to mid size buildings at lower cost, streamlining the participation process and still maintaining a sufficient level of program-wide rigor and consistency.  All issues pertinent to the unfolding of these expectations will be investigated thoroughly.  Moreover, new savings estimation procedures will be assessed for quality, consistency and effectiveness in both delivery and outcome. </t>
    </r>
  </si>
  <si>
    <r>
      <t xml:space="preserve">Process Evaluation of Nonresidential Retrofit Programs. </t>
    </r>
    <r>
      <rPr>
        <sz val="8"/>
        <rFont val="Calibri"/>
        <family val="2"/>
      </rPr>
      <t>This study includes a comprehensive process evaluation of all nonresidential retrofit programs, including statewide, local, partnership and third party programs. The goal of the study is to asssess the effectiveness of nonresidential retrofit program administration, design, implementation and marketing, with particular emphasis on adoption effectiveness, best practices and integration. Comparisons between and among nonresidential program design, marketing and delivery strategies will be a key element of this process evaluation. In particular, this study will address the effectiveness of different delivery strategies such as the different approaches taken within the nonresidential audit and direct install program components. In addition, the effectiveness of different financial assistance models, including the core calculated v. deemed incentive approaches and, in particular, the On BIll Financing approach. Best practices in program marketing and delivery will also be a focus of this evaluation, including ME&amp;O strategies, project identification/screening processes, and whole building approaches. This evaluation will also include an assessment of benchmarking stategies and recommendations for best practices in this area. It will also be important to assess the effectiveness of nonresidential retrofit programs in integrating with the ETP program. Process evaluations of pilot, new and significantly modified programs (e.g., CEI, RCx, etc.) will also be included in this study.</t>
    </r>
  </si>
  <si>
    <r>
      <t xml:space="preserve">Overarching process evaluation of all Sempra's nonresidential programs. </t>
    </r>
    <r>
      <rPr>
        <sz val="8"/>
        <rFont val="Calibri"/>
        <family val="2"/>
      </rPr>
      <t>Sempra has proposed to conduct independent process evaluations of the nonresidential retrofit programs included within the SDG&amp;E and SCG portfolios. The primary goal of these studies is to assess the effectiveness of program design, program implementation and marketing activities. The studies will be designed to address process evaluation issues for all nonresidential retrofit programs, including statewide, local and third party. In addition to funding its own independent process evaluations, Sempra plans to provide a limited amount of EM&amp;V funding for process/market studies being managed by PG&amp;E and SCE to the extent that those studies will be collecting data/reporting on baseline metrics, PPMs, MTIs, etc.</t>
    </r>
  </si>
  <si>
    <r>
      <t xml:space="preserve">Overarching process evaluation of all nonresidential programs. </t>
    </r>
    <r>
      <rPr>
        <sz val="8"/>
        <rFont val="Calibri"/>
        <family val="2"/>
      </rPr>
      <t xml:space="preserve">The goal of this study is to provide funding for ED-managed research and analysis designed to address overarching program delivery and implementation issues, including adoption effectiveness, best practices and integration effectiveness. For the most part, these studies will draw on primary research conducted as part of IOU-led process evaluations, as well as other sources (e.g., market studies, impact studies, etc.). In addition, the scope of this study could include stand-alone research that ED conducts to fill gaps not covered by the IOU-led process evaluations. For example, particular emphasis may be given to areas of strategic interest to the CPUC, including a study of the Onbill Financing Program, the integration of emerging technologies into core nonresidential programs, and cost-effectiveness assessments of different marketing and outreach strategies. This study will produce quarterly reports in an effort to provide more timely feedback to program planners and portfolio managers. Annual reports and a final report will also be generated, documenting interim findings and actions taken by IOUs to improve programs during this cycle. The annual reports will also report on results related to PPMs, MTIs and other strategic planning goals and objectives. These two studies are: </t>
    </r>
  </si>
  <si>
    <r>
      <t xml:space="preserve">Residential New Construction Market Characterization and Process Evaluation. </t>
    </r>
    <r>
      <rPr>
        <sz val="8"/>
        <rFont val="Calibri"/>
        <family val="2"/>
      </rPr>
      <t>This study is a Market Analysis of California’s residential new construction market.  The study will provide comprehensive market structure and decision making analyses for the manufactured housing market, the new multi-family construction market and the new single family construction market. The study will provide for detailed reporting on key submarkets and market processes, such as HERS raters and energy consultants, building design process, program participation, and appropriate segmentation and characterization of new home buyers.
For each major sector, the study will include broadly scoped and in-depth market characterizations as well as AKA-B measurement.  The studies will also investigate program best practices and program design and implementation improvements.  This will include the study of incentive structures, the optimal provision of non-incentive services, as well as strategies in marketing and outreach.  Marketing and outreach research will include a close look at potential applications to the SCE Integrated Marketing and Outreach Program.
The studies will further investigate baseline building practices, efficient market share and remaining energy efficiency potential in each market, with a view ultimately to constructing an actionable roadmap for the cost effective achievement of strategic plan goals.  
In addition, this study will provide an update to research conducted 2007-2008 which estimated costs associated with improved efficiency in single family new construction.  The update will be in accordance with the final 2008 Title24 code (not available at the time of the original study) and will revise baseline building assumptions by climate zone, as appropriate.</t>
    </r>
  </si>
  <si>
    <r>
      <t xml:space="preserve">Moderate Income Direct Install (MIDI) Program Process Evaluation. </t>
    </r>
    <r>
      <rPr>
        <sz val="8"/>
        <rFont val="Calibri"/>
        <family val="2"/>
      </rPr>
      <t>This study will include a process evaluation of the MIDI Program. Similar to the research conducted for the Whole House Program, this study will be carried out in phases. The first phase will involve the collection of information needed to establish important baseline measurements and provide early process evaluation feedback. Subsequent phases will include more in-depth study of the program’s design, marketing and implementation, as well as best practices and integration effectiveness assessments. This study will be highly coordinated with other studies, including the residential sector potential, impact evaluation and measure cost studies.</t>
    </r>
  </si>
  <si>
    <r>
      <t xml:space="preserve">Whole House Market Assessment and Process Evaluation. </t>
    </r>
    <r>
      <rPr>
        <sz val="8"/>
        <rFont val="Calibri"/>
        <family val="2"/>
      </rPr>
      <t xml:space="preserve">This study will include a market assessment and process evaluation for the Whole House Program. The research to be conducted as part of this study should be carried out in phases. The first phase will involve the collection of information needed to establish important baseline measurements and provide early process evaluation feedback. Subsequent phases will include more in-depth study of the program's design, marketing and implementation, as well as best practices and integration effectiveness assessments. This study will be highly coordinated with other studies, including the residential sector potential, impact evaluation and measure cost studies. </t>
    </r>
  </si>
  <si>
    <r>
      <t xml:space="preserve">Process Evaluation of MFEER and CMHP Programs. </t>
    </r>
    <r>
      <rPr>
        <sz val="8"/>
        <rFont val="Calibri"/>
        <family val="2"/>
      </rPr>
      <t xml:space="preserve">This study involves the process evaluation of two separate programs, the Multi-family Energy Efficiency Rebate Program and the Comprehensive Mobile Home Program. The process evaluation of each program will focus on program design, delivery and implementation effectiveness, including the apartment audit tool, lead qualification process, maintenance staff training activities, measure and market actor diversification, quality control and participant satisfaction. In addition, the process evaluation will assess the effectiveness of program marketing, including targeted marketing efforts, marketing and outreach campaigns (e.g., telemarketing, field sales, direct mail, elevator announcements, website), and networking activities targeting various trade and industry organizations. The process evaluation will also include an assessment of integration effectiveness, including coordination with other IOU and non-IOU programs (e.g., codes &amp; standards, WE&amp;T, solar water heating, solar pool heaters, etc.). Finally, the process evaluation will coordinate with other studies (e.g., residential sector saturation and AKA-B measurement studies) to collect data needed to measure PPMs. 
</t>
    </r>
  </si>
  <si>
    <r>
      <t xml:space="preserve">HEES and Related Programs Process Evaluation. </t>
    </r>
    <r>
      <rPr>
        <sz val="8"/>
        <rFont val="Calibri"/>
        <family val="2"/>
      </rPr>
      <t xml:space="preserve">This study involves research to improve programs designed to provide consumers with information to help them implement energy savings measures, as well as various marketing and outreach activities designed to provide similar information to specific segments and target markets. Specifically, this study will provide process evaluation results for the statewide HEES program, including the new “universal audit tool” program components, as well as local marketing and outreach programs such as SCE’s Community Language Energy Outreach (CLEO) program and the Online Buyer’s Guide. 
The process evaluation of this group of related programs will include an assessment of program design effectiveness, including evaluating the comprehensiveness and implementation of energy audit recommendations. The process evaluation will include an examination of program delivery and implementation effectiveness, including the accomplishment of targeted and committed outcomes. Program marketing and outreach strategies will be assessed, including multi-language outreach, targeted segment participation (e.g., high-usage), hard-to-reach segment participation, cross-program participation, and messaging and delivery options (e.g., email, flyers, direct mail). The process evaluation will address how well the information provide through these programs was integrated with others IOU and non-IOU programs (i.e., HEER, Whole House, Emerging Technology, WE&amp;T, CSI, AMI, LIEE, EPA, water saving programs, municipal programs, etc.).  Budget has been set aside for ED oversight of and involvement in the design of research for assessing integration effectiveness, adoption effectiveness and best practices. 
This study will coordinate with residential sector saturation and market share tracking studies to collect data on penetration rates. AKA-B metric measurements will be collected through coordinated research targeting the residential sector as a whole. </t>
    </r>
  </si>
  <si>
    <r>
      <t xml:space="preserve">ETP Market Assessment and Process Evaluation. </t>
    </r>
    <r>
      <rPr>
        <sz val="8"/>
        <rFont val="Calibri"/>
        <family val="2"/>
      </rPr>
      <t>The ETP evaluation study will include program delivery and implementation assessment, program impact, as well as market structure and decision making elements.  
One focus of this study is to ensure a balance of portfolio efforts during the initial stages of program planning.  This will serve to support strategic plan objectives related to the promotion of specific technologies such as advanced HVAC, plug loads, advanced lighting and ZNE technologies.  Balance also needs to be preserved between “proven” underutilized technologies with little market traction and “new” advanced technologies that meet Strategic Plan goals.  Other key balancing factors include fuel types, end-use applications, and consideration of market potential.  
The program delivery and implementation assessment component includes an update to the 2010-2012 logic models as well as revisions to the program implementation plan and SMART objectives.  It will examine closely the screening and selection criteria of candidate technologies, in particular for the Technology Assessments, Scaled Field Placements, Demonstration Showcases and Technology Development Support subprograms.  This evaluation will consider the balance and selection process related to the selection of test sites, participants, climate zones and applications.  This component of the evaluation also includes updating the ETP database to review tracking data quality and assess whether tracking methods adequately address evaluation and program management data needs.  This assessment will confirm consistent naming and numbering conventions have been implemented, among other previously identified improvements.
The impact evaluation component of this study will be used to evaluate the extent to which the program objectives and key program outcomes have been achieved.   In particular the evaluation will determine the degree to which the program contributed to increased measure awareness, market knowledge and reduced performance uncertainties for ETP stakeholders and IOUs’ customers.  Ultimately, the evaluation will determine if ETP contributed to increased technology supply and market traction and support the advancement of SP Big Bold Goals including ZNE. This evaluation study will also assess the estimated energy savings of the adopted ET measures into the EE portfolio.
The market assessment component of this study will include a market characterization component focused on the energy efficiency technology market.  Among the primary objectives of this effort is the study of market actors and the competitive landscape.  Emphasis will also be placed on research needs and the process by which these are articulated and filled.</t>
    </r>
  </si>
  <si>
    <r>
      <t xml:space="preserve">Adoption Effectiveness Assessment. </t>
    </r>
    <r>
      <rPr>
        <sz val="8"/>
        <rFont val="Calibri"/>
        <family val="2"/>
      </rPr>
      <t>This study will focus on assessing participation/measure adoption levels by customer class, market sector, etc. as well as analysis of the key factors driving participation/measure adoption rates. The goal for this study is to identify and direct data collection and analysis as part of market analysis and process evaluation studies being conducted for specific markets and programs.  This study area will also integrate the results of the adoption effectiveness analyses conducted as part of the individual program evaluation studies.</t>
    </r>
  </si>
  <si>
    <r>
      <t>Overarching Best Practices Assessment.</t>
    </r>
    <r>
      <rPr>
        <sz val="8"/>
        <rFont val="Calibri"/>
        <family val="2"/>
      </rPr>
      <t xml:space="preserve"> This study will include a best practices assessment for program-specific intervention strategies, as well as across programs targeting similar markets and/or technologies (may include research outside of CA). The goal for this study is to identify and direct data collection and analysis as part of market, process and impact evaluation studies being conducted for specific markets, programs and measures. </t>
    </r>
  </si>
  <si>
    <r>
      <t xml:space="preserve">ACEEE "Big Savers" Best Practices Study. </t>
    </r>
    <r>
      <rPr>
        <sz val="8"/>
        <rFont val="Calibri"/>
        <family val="2"/>
      </rPr>
      <t xml:space="preserve">An IOU funded "best practices" study designed to highlight how market actors have achieved large savings. </t>
    </r>
  </si>
  <si>
    <r>
      <t xml:space="preserve">SCE's Catalina Island Program Improvement Study. </t>
    </r>
    <r>
      <rPr>
        <sz val="8"/>
        <rFont val="Calibri"/>
        <family val="2"/>
      </rPr>
      <t>Study focused on gathering data for a pilot effort on how to reach this high-cost-to-serve area.</t>
    </r>
  </si>
  <si>
    <r>
      <t xml:space="preserve">SCE's Enhanced Inspection Study. </t>
    </r>
    <r>
      <rPr>
        <sz val="8"/>
        <rFont val="Calibri"/>
        <family val="2"/>
      </rPr>
      <t>Process evaluation study focused on improving SCE's internal QA/QC and inspection procedures</t>
    </r>
  </si>
  <si>
    <r>
      <t xml:space="preserve">Evaluation of PG&amp;E's OPOWER Pilot Program. </t>
    </r>
    <r>
      <rPr>
        <sz val="8"/>
        <rFont val="Calibri"/>
        <family val="2"/>
      </rPr>
      <t>The goals of this study are to validate the methods being used to determine energy savings impacts from comparative energy use programs, including experimental design, sample frames, control group characteristics, random assignment and multivariate data analysis. In addition, the ex-post impact evaluation should be designed to determine energy savings for groups and sub-groups of the samples, as well as assess persistence of energy savings overtime. Cost-effectiveness analyses should also be conducted for different customer groups to inform future program design. [Note: this study is not the ED-managed impact evaluation of this pilot program; ED and its contractors are providing input and oversight to PG&amp;E's initial effort to design the experiment and select the samples. The full-scale evaluation of comparative use programs will be included in the custom impact evaluation scope.]</t>
    </r>
  </si>
  <si>
    <r>
      <t xml:space="preserve">Early EM&amp;V for All Programs. </t>
    </r>
    <r>
      <rPr>
        <sz val="8"/>
        <rFont val="Calibri"/>
        <family val="2"/>
      </rPr>
      <t>This study area will include early EM&amp;V research activities to be conducted by IOUs as a component of improving ongoing program performance (e.g., short turnaround research to support work paper updates).  This study area could address research needs for any program, residential or nonresidential.</t>
    </r>
  </si>
  <si>
    <r>
      <t xml:space="preserve">Codes &amp; Standards Market Assessment and Process Evaluation. </t>
    </r>
    <r>
      <rPr>
        <sz val="8"/>
        <rFont val="Calibri"/>
        <family val="2"/>
      </rPr>
      <t>This study will provide a comprehensive analysis of the codes and standards markets in California.  It will characterize the code compliance market, including documenting standard practices and key market processes in the context of market transformation and programmatic goals.  
This study will also provide a program implementation and delivery assessment for the statewide codes and standards programs.  This component will have a best practices assessment that studies strategies, outcomes and lessons learned in other jurisdictions.  It will also include an in-depth process evaluation, incorporating a rapid feedback process evaluation for the Compliance Enhancement Sub-Program and the Reach Codes Sub-Program.  
This study will have a methods component to develop and update evaluation methodologies for C&amp;S programs.  This will include the enhancement of NOMAD methods and the development of evaluation protocols for new or critical C&amp;S subprograms.  For select new or unique program strategies, methods research will focus on evaluability assessments (e.g. C&amp;S data dictionary).  Methods research will focus on baseline development and assessing the mechanisms governing market penetration of products governed by codes.
Finally, this study will include a component focused on lighting.  In particular, this study will provide a statewide lighting energy use baseline characterization that covers indoor residential, indoor commercial and outdoor lighting sectors.  Key study outcomes include the creation of a model of lighting energy use in California that will support scenario analysis for testing the projected savings of alternative program strategies.  From this model, the Codes and Standards Program will be able to identify a code specific pathway to achieving the lighting use reduction goals established in AB 1109.</t>
    </r>
  </si>
  <si>
    <r>
      <t xml:space="preserve">"Omnibus" IDSM Program Process Evaluation. </t>
    </r>
    <r>
      <rPr>
        <sz val="8"/>
        <rFont val="Calibri"/>
        <family val="2"/>
      </rPr>
      <t xml:space="preserve">This study will include a program implementation and delivery assessment of the IDSM program.  Objectives of this component include a review of related program pilots, with a focus on providing timely feedback.  This component will include a best practices assessment that compares strategies and outcomes across programs incorporating integrated energy solutions, both within and outside California.
Market structure and decision making study focused on market actors and market processes central to delivery of integrated solutions.  The study will develop new program strategies and identify opportunities that direct program resources toward the most cost effective strategic implementation of integrated solution support.  </t>
    </r>
  </si>
  <si>
    <t>ZNE Market and Process Assessment</t>
  </si>
  <si>
    <t>Market Effects and Transformation Research</t>
  </si>
  <si>
    <t xml:space="preserve">This study area will be responsible for identifying and managing research efforts associated with market effects and market transformation.  This research may be exploratory and  qualitative in nature and is not intended to be predicated solely on quantification of impacts associated with program and non-program market interventions.  Market effects research will likely be conducted as a combination of leveraged data collection and analysis as part of market analysis and program evaluation studies, as well as through stand-alone studies. </t>
  </si>
  <si>
    <t>This study activity will focus on the development of a set of parallel white papers by 3-5 teams of leading economists and researchers that explore and assess a range of alternative, “top-down” evaluation methodologies from a variety of perspectives relevant to the CPUC’s needs. The scope of the white papers will include a comprehensive review and assessment of possible top-down evaluation approaches (and other related studies as deemed appropriate) that have been or could be used to assess the load impacts of energy efficiency programs, including identification of meaningful energy intensity, structural, and behavioral indicators for different sectors of utility end-use customers. For each alternative approach, the white papers will assess and describe the pros, cons, and tradeoffs of each including data requirements, time and resource requirements, precision, and sources of uncertainty. Finally, the white papers will also include recommendations for specific top-down evaluation approaches that would appropriately supplement and add value to the CPUC’s existing bottom-up EM&amp;V and planning activities and provide a detailed proposal to conduct a pilot study to implement the authors’ preferred approach(es) using existing data (including data that could be developed from existing data sources).</t>
  </si>
  <si>
    <t>Based on the assessments and recommendations provided in the macro-consumption white papers, one to three proposed pilot studies will be chosen for “proof of concept” implementation and demonstration using existing data sources in California. The results of the pilot studies will be evaluated by the Energy Division and stakeholders through a series of public workshops and presentations with respect to the value of EM&amp;V-related information derived from the pilot studies, the relative cost and ease of implementation, and the potential to be expanded and improved using new primary data.  These pilot studies will produce recommendations and an assessment of pros and cons of pursuing subsequent full-scale and ongoing studies inclusive of any primary data collection requirements.</t>
  </si>
  <si>
    <t>Residential On-Site/Metering Survey</t>
  </si>
  <si>
    <t>The California Residential Appliance Saturation Study (RASS) is primarily a mail survey that involves a sample of over 20,000 homes.  This study asks basic questions about dwelling structure and appliance holdings and usage.  In addition to appliance saturation estimates, a statistical analysis is performed to develop end use consumption estimates.  The 2009 California RASS was completed in mid-2010.  Thus, the RASS analysis effort, as a part of the 2010-2012 EM&amp;V plan, will be limited to further data mining of the 2009 RASS data rather than implementation of a new RASS.</t>
  </si>
  <si>
    <t>The key characteristics of this study are that it utilizes detailed on-site surveys for data collection, has sample sizes large enough to produce statistically significant results for major building types, and integrates building site characteristic data with energy consumption and load shape metering data.  The study will provide baseline and longitudinal data for numerous planning, evaluation, and policy purposes.   Several options of widely varying costs and scope are under consideration.</t>
  </si>
  <si>
    <t>The EE Goals Study will incorporate the findings from an updated EE Potential Study, savings estimates associated with reach codes and improvements in code compliance, and leverage information from Market Characterization studies of zero net energy new construction programs in order to develop revised forecasts of potential TMG savings in each IOU service territory.</t>
  </si>
  <si>
    <t>This study will assess the feasibility and cost effectiveness of the targets and objectives in the strategic plan.</t>
  </si>
  <si>
    <t>This study will develop updated estimates of T24/T20 and "reach code" compliance rates by building type, CZ, and vintage.</t>
  </si>
  <si>
    <t>This study will develop forecasts of achievable savings potential from IOU programs targeting plug loads.</t>
  </si>
  <si>
    <t xml:space="preserve">Potential models often use functions that simulate customer adoption of energy efficiency measures in response to utility program incentives and other interventions.  Existing models incorporate recent adoption data in order to calibrate adoption forecasts.  However, the fundamental adoption functions and relationships are mostly derived from a limited set of adoption behavior studies that have not recently been updated.  Updating adoption functions will help to ensure that the potential study and the savings goals reflect the most accurate and recent data available.  The study of customer adoption behavior will use both existing secondary data sources and primary data collection to better characterize the influence of rebates, payback, first cost, and relative equivalence of other product features on customer adoption behavior.  </t>
  </si>
  <si>
    <t>Pre 2010-2012 Budget</t>
  </si>
  <si>
    <t>ED Consultant PM &amp; QC</t>
  </si>
  <si>
    <t>Reserve Funds</t>
  </si>
  <si>
    <t>EM&amp;V Projects Less Reserve</t>
  </si>
  <si>
    <r>
      <t>This is comprised of  6-10 individual impact evaluations that will focus on a single measure group.  These  measure groups have significant future savings potential and/or are key to strategic planning goals.  These may not be measure groups that are currently providing significant levels of savings.  Also included in these strategic studies could be impact evaluations focused on pilot programs offered by the IOUs, such as the OPOWER Pilot Program.  These studies would be more limited in scope ($250-750k each), focused on providing results that can be reliably used for future planning.  Results are not necessarily meant to be program-specific to 2010-12 programs, but may be specific to program types for future planning (i.e., direct install versus deemed savings). </t>
    </r>
  </si>
  <si>
    <t xml:space="preserve">This is comprised of  6-10 individual impact evaluations that will be focused  on measure groups that are not listed above, but comprise a significant level of savings.  Measure groups in this category are likely to have been studied in the 06-08 cycle and have relatively reliable existing savings values.  These studies are likely to focus on parameters (or possibly customer segments) where the greatest uncertainties lie with the existing results.  Many of the indoor lighting measures might fall under this category.  These studies may also include cross cutting studies that are focused on a single parameter, such as a NTG study, an EUL/RUL study or an HVAC interactive effects study.  We would expect these studies to have a wide range of cost depending on how focused the measure/study is, and the measure’s contribution to savings (likely in the range of $250-$1m).  </t>
  </si>
  <si>
    <t>This activity area will provide support to the CPUC’s Strategic Planning process, as well as support to the overall energy efficiency policy making process.  This category of analysis will inform ongoing strategic planning goals and objectives by providing funding for evaluation efforts that may not currently or fully anticipated but will be critical to maintaining continuous forward progress toward meeting these stated goals and objectives.  It will include development of the next Strategic Plan and related ED consultant support.</t>
  </si>
  <si>
    <t xml:space="preserve">This area will be used to conduct targeted studies needed to support the Strategic Plan and inform EE policy making.  The latter studies will be those that are not otherwise being conducted in other EM&amp;V activity areas.  Areas of direct overlap, particularly those associated with direct evaluation of program impacts and effectiveness, as well as estimation of measure/system impacts and costs, will be conducted in the EM&amp;V activity areas and studies responsible for those topics.  </t>
  </si>
  <si>
    <t>Primary EM&amp;V Activity Area (Level 3)</t>
  </si>
  <si>
    <t xml:space="preserve">The Industrial/Agricultural Market Share Tracking (CMST) study will track sales of selected high efficiency and standard practice technologies in the industrial and agricultural sectors.  </t>
  </si>
  <si>
    <t>High</t>
  </si>
  <si>
    <t>TBD</t>
  </si>
  <si>
    <t>Total 2010-2012 EM&amp;V Budget</t>
  </si>
  <si>
    <t>PDIA</t>
  </si>
  <si>
    <t>MSD</t>
  </si>
  <si>
    <t>N/A</t>
  </si>
  <si>
    <t>Overarching Process Evaluation of All Residential Programs</t>
  </si>
  <si>
    <t>Market Assessment</t>
  </si>
  <si>
    <t>Process Evaluation of Sempra's Residential Programs</t>
  </si>
  <si>
    <t>HEES and Related Programs Process Evaluation</t>
  </si>
  <si>
    <t>Process Evaluation of Sempra's Nonresidential  Programs</t>
  </si>
  <si>
    <t>Consumer Preference Research to Support Lighting Programs</t>
  </si>
  <si>
    <t>C&amp;S Market Assessment and Process Evaluation</t>
  </si>
  <si>
    <t>"Omnibus" IDSM Program Process Evaluation</t>
  </si>
  <si>
    <t>ME&amp;O Program Process Evaluation</t>
  </si>
  <si>
    <t>WET and Related Educational Program Process Evaluations</t>
  </si>
  <si>
    <t>Overarching Best Practices Assessment</t>
  </si>
  <si>
    <t>Overarching Study on Integration Effectiveness</t>
  </si>
  <si>
    <t>Measurement and Reporting on AKA-B Metrics</t>
  </si>
  <si>
    <t>CEE Energy Star Awareness Survey</t>
  </si>
  <si>
    <t>ACEEE "Big Savers" Best Practices Study</t>
  </si>
  <si>
    <t>Residential/All/All/All</t>
  </si>
  <si>
    <t>Residential/All/ARP/Refrigerators, Freezers, Room AC</t>
  </si>
  <si>
    <t>Residential, Commercial/Mass Market/BCE and HEER</t>
  </si>
  <si>
    <t>Residential/All/HEES, CLEO, OBG</t>
  </si>
  <si>
    <t>Residential/All</t>
  </si>
  <si>
    <t>Residential/MF and MH/MFEER and CMHP</t>
  </si>
  <si>
    <t>Residential/All/Whole House</t>
  </si>
  <si>
    <t>Residential/Moderate Income/MIDI</t>
  </si>
  <si>
    <t>Nonsidential/All/All/All</t>
  </si>
  <si>
    <t>Nonresidential/All/All/All</t>
  </si>
  <si>
    <t>Nonresidential/Comm, Ind, Ag/RCX</t>
  </si>
  <si>
    <t>Nonresidential/All/Retrofit Programs</t>
  </si>
  <si>
    <t>Residential/New Construction/SF, MF, MH/CAHP</t>
  </si>
  <si>
    <t>Nonresidential/Comm, Ind, Ag/New Construction</t>
  </si>
  <si>
    <t>Residential, Commercial/Mass Market/Basic, Advanced and LMT Programs</t>
  </si>
  <si>
    <t>Residential, Commercial/Basic and Advanced Lighting</t>
  </si>
  <si>
    <t>Residential, Commercial/HVAC</t>
  </si>
  <si>
    <t>Cross-cutting/Partership Programs (Local and SW)</t>
  </si>
  <si>
    <t>Cross-cutting/C&amp;S</t>
  </si>
  <si>
    <t>Cross-cutting/ETP</t>
  </si>
  <si>
    <t>Cross-cutting/IDSM</t>
  </si>
  <si>
    <t>Cross-cutting/ME&amp;O</t>
  </si>
  <si>
    <t>Cross-cutting/WET</t>
  </si>
  <si>
    <t>Cross-cutting/ZNE</t>
  </si>
  <si>
    <t>All/All/All/All</t>
  </si>
  <si>
    <t>7 and 8</t>
  </si>
  <si>
    <t>1, 2 and 3</t>
  </si>
  <si>
    <t>4, 11, 12 and 13 (and 9?)</t>
  </si>
  <si>
    <t>15, 16 and 17</t>
  </si>
  <si>
    <t>33, 34, 35 and 36</t>
  </si>
  <si>
    <t>37 and 38</t>
  </si>
  <si>
    <t>90 and 91</t>
  </si>
  <si>
    <t>52 and 53</t>
  </si>
  <si>
    <t>45, 46, 47, 56 (and 50?)</t>
  </si>
  <si>
    <t>25, 26, 27, 28 and 29</t>
  </si>
  <si>
    <t>48 and 49</t>
  </si>
  <si>
    <t>18, 19, 22, 23 and 44</t>
  </si>
  <si>
    <t>20 and 21</t>
  </si>
  <si>
    <t>39, 40, 41, 42 and 43</t>
  </si>
  <si>
    <t>57, 58, 59 and 60</t>
  </si>
  <si>
    <t>63, 64, 65, 66, 67, 68, 69, 70 and 71</t>
  </si>
  <si>
    <t>80 and 81</t>
  </si>
  <si>
    <t>82, 83, 84, 85, 86, 87 and 88</t>
  </si>
  <si>
    <t>6, 30, 31 and 32</t>
  </si>
  <si>
    <t>ARP Early Feedback Evaluation, Process Evaluation and Market Assessment</t>
  </si>
  <si>
    <t>Energy Savings Calculation Tools Development for Existing Building Commissioning (EBCx) Program</t>
  </si>
  <si>
    <t>1004 (includes elements of IOU proposed studies 51, 52, 73, 74, 75, 76, 77, 92 and 93 and possibly 78?)</t>
  </si>
  <si>
    <t>There are several possible components of this study. The first involves phone surveys to collect information about presence of end uses, general efficiency levels, and customer awareness, and to validate NAICS coding. The second includes onsite data collection to confirm or adjust MECS end use shares, assess energy efficiency potential, and further validate NAICS codes. Finally, the third involves surveys and audits of the largest industrial customers to develop comprehensive data on industrial facilities, including end use shares, energy efficiency potential, and NAICS code validation.</t>
  </si>
  <si>
    <t>Study Group</t>
  </si>
  <si>
    <t>Study Name</t>
  </si>
  <si>
    <t>Priority</t>
  </si>
  <si>
    <t>Potential</t>
  </si>
  <si>
    <t>ED</t>
  </si>
  <si>
    <t>Customer Adoption Behavior Study</t>
  </si>
  <si>
    <t>Res existing, Com existing</t>
  </si>
  <si>
    <t>Ag</t>
  </si>
  <si>
    <t>Plug Loads Potential Study</t>
  </si>
  <si>
    <t>Res, Com</t>
  </si>
  <si>
    <t>Goals</t>
  </si>
  <si>
    <t>T24/T20 and "Reach Codes" Compliance Study</t>
  </si>
  <si>
    <t>Energy Consumption, Saturation, and Market Share</t>
  </si>
  <si>
    <t>Macro Consumption</t>
  </si>
  <si>
    <t>Macro Consumption White Papers</t>
  </si>
  <si>
    <t>Macro Consumption Pilot Studies</t>
  </si>
  <si>
    <t>IOU</t>
  </si>
  <si>
    <t>Develop Potential and Future Cycle Ex Ante</t>
  </si>
  <si>
    <t>Develop Goals and PPMs</t>
  </si>
  <si>
    <t xml:space="preserve">Manage EM&amp;V </t>
  </si>
  <si>
    <t>Ex Ante Development and Approval</t>
  </si>
  <si>
    <t>ED Reporting</t>
  </si>
  <si>
    <t>Industrial Customer Surveys</t>
  </si>
  <si>
    <t>Residential Appliance Saturation Survey (RASS)</t>
  </si>
  <si>
    <t>Commercial Saturation Survey</t>
  </si>
  <si>
    <t>Com</t>
  </si>
  <si>
    <t>Res</t>
  </si>
  <si>
    <t>Ind</t>
  </si>
  <si>
    <t>Saturation</t>
  </si>
  <si>
    <t>Market Structure &amp; Decision-making</t>
  </si>
  <si>
    <t>Ex Ante</t>
  </si>
  <si>
    <t>Database for Energy Efficiency Resources (DEER)</t>
  </si>
  <si>
    <t>All</t>
  </si>
  <si>
    <t>Funding Source</t>
  </si>
  <si>
    <t>2010-2012</t>
  </si>
  <si>
    <t>EM&amp;V Best Practices Study</t>
  </si>
  <si>
    <t>Support Strategic Planning and Policy</t>
  </si>
  <si>
    <t>Information and Services to Support Update to CPUC EE Strategic Plan</t>
  </si>
  <si>
    <t>Market Share Tracking</t>
  </si>
  <si>
    <t>Residential Market Share Tracking</t>
  </si>
  <si>
    <t>Commercial Market Share Tracking</t>
  </si>
  <si>
    <t>Portfolio Strategy and Management Assessment</t>
  </si>
  <si>
    <t>Portfolio Impacts</t>
  </si>
  <si>
    <t>Portfolio Costs</t>
  </si>
  <si>
    <t>Program and Measure Costs</t>
  </si>
  <si>
    <t>Measure Cost Study</t>
  </si>
  <si>
    <t>Measure Cost Study Data Collection Support</t>
  </si>
  <si>
    <t>Measure and Program Impacts and Verification</t>
  </si>
  <si>
    <t>Program Delivery and Implementation Assessment</t>
  </si>
  <si>
    <t>Evaluation Methods and Procedures Assessment</t>
  </si>
  <si>
    <t>Market Effects</t>
  </si>
  <si>
    <t>Portfolio and Program Financial Audit &amp; Analysis</t>
  </si>
  <si>
    <t>Support Ex Ante Development, Review, &amp; Approval (includes non-DEER)</t>
  </si>
  <si>
    <t>Level 1</t>
  </si>
  <si>
    <t>Program, Portfolio, &amp; Market Assessment</t>
  </si>
  <si>
    <t>Management, Policy &amp; Planning</t>
  </si>
  <si>
    <t>Level 2</t>
  </si>
  <si>
    <t>Program/Measure EM&amp;V</t>
  </si>
  <si>
    <t>Portfolio Analysis</t>
  </si>
  <si>
    <t>Market Analysis</t>
  </si>
  <si>
    <t>Managing EM&amp;V, Compliance, &amp; Reporting</t>
  </si>
  <si>
    <t>Regulatory Planning and Policy Development</t>
  </si>
  <si>
    <t>Level 3</t>
  </si>
  <si>
    <t>Measure and Program Impacts</t>
  </si>
  <si>
    <t>Energy Consumption, Saturation, Market Share</t>
  </si>
  <si>
    <t>Support Strategic Planning</t>
  </si>
  <si>
    <t>Sector</t>
  </si>
  <si>
    <t>Level 4</t>
  </si>
  <si>
    <t>n/a</t>
  </si>
  <si>
    <t>Adoption Effectiveness Assessment</t>
  </si>
  <si>
    <t>Best Practices Assessment</t>
  </si>
  <si>
    <t>Integration Strategy Assessment</t>
  </si>
  <si>
    <t>Process Evaluation</t>
  </si>
  <si>
    <t>Energy Consumption</t>
  </si>
  <si>
    <t>Market Share</t>
  </si>
  <si>
    <t>AKA-B Metrics and Measurement</t>
  </si>
  <si>
    <t>Market Characterization</t>
  </si>
  <si>
    <t>New/ Enhanced Program Research</t>
  </si>
  <si>
    <t>Standard Practice Assessment</t>
  </si>
  <si>
    <t>Comm</t>
  </si>
  <si>
    <t>Ind/Ag</t>
  </si>
  <si>
    <t>Cross-Cutting</t>
  </si>
  <si>
    <t>Total (100%)</t>
  </si>
  <si>
    <t>X</t>
  </si>
  <si>
    <t>Market Structure and Decision Making</t>
  </si>
  <si>
    <t>Industrial and Agricultural Market Share Tracking</t>
  </si>
  <si>
    <t>2010-2013</t>
  </si>
  <si>
    <t>2010-2014</t>
  </si>
  <si>
    <t>Project Description</t>
  </si>
  <si>
    <t>Ex-ante estimates will be developed based on best available data and methodologies.  Activities include (1) adding new measures, (2) gross and net impact parameter updates, (3) statistical analysis and mining of existing sources to support developing ex ante updates, (4) measure cost analysis and updates, (5) useful life and technical degradation updates, (6) software and documentation upgrades, and (7) coordination with 2010-2012 impact evaluation and cost data collection and analysis activities</t>
  </si>
  <si>
    <t xml:space="preserve">This study area provides technical consulting to support Energy Division’s review and approval of IOU ex ante values.  IOU filings, work papers, cost effectiveness calculations, and tracking systems will be reviewed to confirm correct use and application of DEER values for DEER measures.  For non-DEER measures and parameters, methods, data, sources, and assumptions will be reviewed to assure use of best-available-information.  As requested by Energy Division, new or modified methods, data, and sources may developed for non-DEER measures.  </t>
  </si>
  <si>
    <t xml:space="preserve">The portfolio impact area will focus on providing strategic and tactical direction for the data collection and analysis activities in those studies and on integrating and synthesizing the results across measures, programs, and markets.  This activity area will also focus on continuous examination of whether there are any remaining high-priority gaps across the individual impact evaluation and market analysis areas.  Any priority gaps identified will be addressed through development of additional data collection and analysis activities which will be assigned to the most appropriate impact study or activity area or addressed through the development and implementation of new studies. </t>
  </si>
  <si>
    <t xml:space="preserve">This activity area will address the managerial and strategic aspects of portfolio implementation.  Research will focus on management structures, implementation systems, work flow management procedures, expenditure and accomplishment tracking, use of information technology and other performance enhancement tools, staffing and incentives, time allocation and tracking, as well as other needs as identified through the EM&amp;V needs assessment process.  </t>
  </si>
  <si>
    <t xml:space="preserve">This activity area will focus on investigating the expenditures allocated for the management and implementation of programs; and costs associated with overall portfolio administration, including general, administrative, and overhead.  The portfolio costs study area will conduct a compliance review of the utilities’ financial operations, evaluate the overall use of energy efficiency expenditures, and provide recommendations for improving the financial systems and related policies. </t>
  </si>
  <si>
    <t>This study area will focus on capturing cost data collection economies-of-scale through other EM&amp;V studies such as impact evaluation, process evaluation, market studies, and potential studies.  These cost data will generally be provided to the primary Measure Cost Study team for analysis, although in some cases the Measure Cost team may direct the other study team to conduct a specific measure cost analysis.</t>
  </si>
  <si>
    <t>This study will focus on verification and estimation of measure and program costs.   Measure costs will be estimated using a variety of primary and secondary research techniques from data collected from program records and the broader market place.  Because of the large number and variety of technologies and measures included in utility program filings, no single data collection and analysis strategy is suitable for developing accurate cost data.  Instead, different data collection strategies must be appropriately matched to the unique estimation challenges that each technology, measure, and program presents.</t>
  </si>
  <si>
    <t xml:space="preserve">This activity area will focus on Energy Division’s regulatory-related reporting requirements for energy efficiency.   This will include data management activities associated with IOU submittals of program accomplishments and all associated tracking and reporting compliance data.  It will also include all Energy Division management, analysis, and reporting activities associated with integrating program, portfolio, and market analysis results into regulatory-required reports of overall IOU energy efficiency impacts, costs, and cost effectiveness.  </t>
  </si>
  <si>
    <t>Detailed Impact Evaluation of High Impact Measures</t>
  </si>
  <si>
    <t>This is comprised of  6-10 individual, very high quality impact evaluations that would focus on a single measure group, but provide reliable results at the program level for key programs or groups of similar programs.  Measure groups that contribute a significant amount to all IOU portfolios would be strong candidates for these studies, particularly those which were not evaluated in great detail as part of the ’06-08 evaluations.  These studies would be developed to provide both precise (90/10) ex post savings results, but also yield useful information for current and future program planning.  We would expect a budget in the range of $1 to 2m for each individual measure group study.</t>
  </si>
  <si>
    <t>Impact Evaluation of Custom Measures</t>
  </si>
  <si>
    <t>Impact Evaluation of Strategic Measures</t>
  </si>
  <si>
    <t>Verification and Ex Ante Review/Update Study for Moderate Impact Measures</t>
  </si>
  <si>
    <t>The objective of this study is to provide an estimate of ex post savings for a group of measures that comprise enough statewide savings, such that the cumulative savings among measures in all five impact evaluation study categories would comprise at least 80% of the kW, kWh and therm savings claim by the IOUs.  At a minimum, this study would provide a combined verification rate and an ex ante review/update for all measures. If there are some “special interest” measures or measure segments, some additional resources may be allocated to those measures to oversample them.</t>
  </si>
  <si>
    <t>This study will capture all of the early EM&amp;V activities associated with the Customer Measure impact evaluations.  See the write-up above for the Impact Evaluation of Custom Measures.</t>
  </si>
  <si>
    <t>Zero Net Energy Potential, Costs, and Goals Sub-Study</t>
  </si>
  <si>
    <t>EE Goals Integration Study</t>
  </si>
  <si>
    <t>This study will focus on improving estimation of the costs, savings, feasibility, and potential adoption of ZNE homes and buildings.  This research will coordinate with and integrate results from related ZNE market characterization and roadmap studies.  ZNE data and results will be prepared for inclusion in the EE Goals Integration Study.</t>
  </si>
  <si>
    <t>The Residential Market Share Tracking (RMST) study has historically tracked the sales of high efficiency measures (CFLs, HVAC, Appliances (Dishwashers, Clothes Washers, Refrigerators, Room Air Conditioners) by year.  The data comes from a variety of sources including retailer point of sales (POS) data purchased from vendors (Lighting), individual retail sales data gathered from a sample of store fronts (Appliances), and distributor sales data (HVAC).  This project includes a feasibility study to determine the best way to continue the RMST.  Possibilities include, but are not limited to, coordinating with the CLASS and RNC studies and/or working with buying groups and building departments to get additional data.</t>
  </si>
  <si>
    <t>The Commercial Market Share Tracking (CMST) study will track sales of high efficiency measures installed in non-residential buildings.  To keep costs at a minimum, this study will be closely coordinated with the CEUS study.  Phone surveys will be used to find non-residential new purchasers of targeted equipment.  Self reported sales and efficiencies will be verified with on-site surveys.  The budget estimate assumes that 4-6 measure groups will be tracked.</t>
  </si>
  <si>
    <t>Integrated Energy Efficiency Potential Study</t>
  </si>
  <si>
    <t>New Construction Energy Efficiency Potential</t>
  </si>
  <si>
    <t>This study will develop comprehensive, updated forecasts of technical, economic, and achievable savings potential from IOU programs and related non-IOU programs and policies</t>
  </si>
  <si>
    <t>This study will focus on developing all of the primary data necessary to update forecasts of achievable savings potential from new construction programs</t>
  </si>
  <si>
    <t>IOU EM&amp;V Staff</t>
  </si>
  <si>
    <t>CPUC EM&amp;V Staff</t>
  </si>
  <si>
    <t>Total EM&amp;V Projects</t>
  </si>
  <si>
    <t>Agricultural Sector Market Characterization and Potential Study</t>
  </si>
  <si>
    <t>Building/Facility Renovation/Remodel Rates Study</t>
  </si>
  <si>
    <t>Industrial Sector Market Characterization Study</t>
  </si>
  <si>
    <t>CC</t>
  </si>
  <si>
    <t>Impact</t>
  </si>
  <si>
    <t>Pgm/Pgm Group</t>
  </si>
  <si>
    <t>Early EM&amp;V Research for All Programs</t>
  </si>
  <si>
    <t>Nonres</t>
  </si>
  <si>
    <t>OPOWER</t>
  </si>
  <si>
    <t>ARP</t>
  </si>
  <si>
    <t>HEES+</t>
  </si>
  <si>
    <t>MFEER, CMHP</t>
  </si>
  <si>
    <t>Whole House</t>
  </si>
  <si>
    <t>MIDI</t>
  </si>
  <si>
    <t>EBCx</t>
  </si>
  <si>
    <t>LGP</t>
  </si>
  <si>
    <t>ME&amp;O</t>
  </si>
  <si>
    <t>WET</t>
  </si>
  <si>
    <t>BCE, HEER</t>
  </si>
  <si>
    <t>NC</t>
  </si>
  <si>
    <t>ETP</t>
  </si>
  <si>
    <t>IDSM</t>
  </si>
  <si>
    <t>Lighting</t>
  </si>
  <si>
    <t>HVAC</t>
  </si>
  <si>
    <t>C&amp;S</t>
  </si>
  <si>
    <t>Costs</t>
  </si>
  <si>
    <t>EC,S,MS</t>
  </si>
  <si>
    <t>Policy &amp; Planning</t>
  </si>
  <si>
    <t>ZNE</t>
  </si>
  <si>
    <t>Residential New Construction Process Evaluation and Market Characterization</t>
  </si>
  <si>
    <t>Lighting Programs Process Evaluation and Market Characterization</t>
  </si>
  <si>
    <t>HVAC Programs Process Evaluation and Market Characterization</t>
  </si>
  <si>
    <t>Nonresidential New Construction Process Evaluation and Market Characterization</t>
  </si>
  <si>
    <t>Medium</t>
  </si>
  <si>
    <t>Manage EM&amp;V (Special Studies, Evaluation Guidelines)</t>
  </si>
  <si>
    <t>The activity area will support research focused on improving existing EM&amp;V methods and guidance within the context of cost-effectively meeting the CPUC's goals and objectives for EM&amp;V.</t>
  </si>
  <si>
    <t>ED/SCE</t>
  </si>
  <si>
    <t>SCE's Enhanced Inspection Study</t>
  </si>
  <si>
    <t>SCE's Catalina Island Program Improvement Assessment</t>
  </si>
  <si>
    <t>Early EM&amp;V for Non-Residential Custom Projects - ED EM&amp;V Funds</t>
  </si>
  <si>
    <t>Study Manager</t>
  </si>
  <si>
    <t>Strategic Plan</t>
  </si>
  <si>
    <t>Savings Decay and Cumulative Goals Analysis</t>
  </si>
  <si>
    <t>Energy Efficiency Load Forecasting Integration</t>
  </si>
  <si>
    <t>This study will entail a review of energy-efficiency program evaluation-related methods and issues by leading evaluators outside of the energy efficiency field.</t>
  </si>
  <si>
    <t>Comprehensive Process Evaluation and Market Assessment of BCE and HEER Program</t>
  </si>
  <si>
    <t>Medium-High (Priority of various study options to be determined as part of study scoping)</t>
  </si>
  <si>
    <t>2010-2012 EM&amp;V Project Budget</t>
  </si>
  <si>
    <t xml:space="preserve">The Industrial End Use Saturation Study (IEUS) was initiated several years ago by the IOUs.  The project is currently on hold pending resolution of several issues.  </t>
  </si>
  <si>
    <t>This study area will review, assessment, and updating of tools to calculate cost-effectiveness for measures, projects, programs, and portfolios.</t>
  </si>
  <si>
    <t>Update and Refine Cost-Effectiveness Tools</t>
  </si>
  <si>
    <t>Review and Refine Cost-Effectiveness Methods and Inputs</t>
  </si>
  <si>
    <t>Other Strategic Plan Support</t>
  </si>
  <si>
    <t>Policy Support</t>
  </si>
  <si>
    <t>Sector(s)/ Segments/ Programs/ Measures</t>
  </si>
  <si>
    <t>Industrial End Use Saturation Study (IEUS, pre 2010-2012)</t>
  </si>
  <si>
    <t>Manage EM&amp;V</t>
  </si>
  <si>
    <t>Overarching Process Evaluation of All Nonresidential Programs</t>
  </si>
  <si>
    <t>Overarching Residential Sector Market Assessment</t>
  </si>
  <si>
    <t>Overarching Nonresidential Sector Market Assessment</t>
  </si>
  <si>
    <t>CFL Laboratory Testing</t>
  </si>
  <si>
    <t>2009 and 2010-2012</t>
  </si>
  <si>
    <t>2010-2012 (program $$, not EM&amp;V)</t>
  </si>
  <si>
    <t>new study</t>
  </si>
  <si>
    <t>Process Evaluation of Nonresidential Retrofit Programs</t>
  </si>
  <si>
    <t>Whole House Process Evaluation and Market Assessment</t>
  </si>
  <si>
    <t>ETP Process Evaluation and Market Assessment</t>
  </si>
  <si>
    <t>Evaluation of PG&amp;E's OPOWER Pilot Program</t>
  </si>
  <si>
    <t>Process Evaluation of MFEER and CMHP Programs</t>
  </si>
  <si>
    <t>Moderate Income Direct Install (MIDI) Program Process Evaluation</t>
  </si>
  <si>
    <t>Medium (Priority of various study options to be determined as part of study scoping)</t>
  </si>
  <si>
    <t>IOU Study ID</t>
  </si>
  <si>
    <t>Pre 2010-2012</t>
  </si>
  <si>
    <r>
      <t xml:space="preserve">CEE Energy Star Awareness Survey. </t>
    </r>
    <r>
      <rPr>
        <sz val="8"/>
        <rFont val="Calibri"/>
        <family val="2"/>
      </rPr>
      <t>An IOU-funded effort to obtain a CA over-sample from the national CEE Energy Star Awareness Survey.</t>
    </r>
  </si>
  <si>
    <r>
      <t xml:space="preserve">Measurement and Reporting on AKA-B Metrics. </t>
    </r>
    <r>
      <rPr>
        <sz val="8"/>
        <rFont val="Calibri"/>
        <family val="2"/>
      </rPr>
      <t>Develop and measure baseline and ongoing AKA-B metrics, overall and for specific segments, reporting on changes over time and key drivers of changes</t>
    </r>
  </si>
  <si>
    <r>
      <t xml:space="preserve">Consumer Preference Research to Support Lighting Programs. </t>
    </r>
    <r>
      <rPr>
        <sz val="8"/>
        <rFont val="Calibri"/>
        <family val="2"/>
      </rPr>
      <t xml:space="preserve">This study is being managed by PG&amp;E using 2010-2012 program funds. ED will continue to provide input in the study design, analysis and results reporting. It is expected that the study will provide guidance for key program design considerations including product mix, incentive levels and allocation among distribution channels. </t>
    </r>
  </si>
  <si>
    <r>
      <t xml:space="preserve">Building/Facility Renovation/Remodel Rates Study. </t>
    </r>
    <r>
      <rPr>
        <sz val="8"/>
        <rFont val="Calibri"/>
        <family val="2"/>
      </rPr>
      <t>This study will develop updated estimates of renovation/remodel rates by building type, CZ, and vintage.</t>
    </r>
  </si>
  <si>
    <r>
      <t xml:space="preserve">Agricultural Sector Market Characterization and Potential Study. </t>
    </r>
    <r>
      <rPr>
        <sz val="8"/>
        <rFont val="Calibri"/>
        <family val="2"/>
      </rPr>
      <t xml:space="preserve">This study will be designed to identify opportunities for energy efficiency, demand response and self-generation within the agricultural sector. Components of this study may include a literature review, market and energy usage characterization, a customer needs assessment, gap analysis, saturation and baseline analyses for specific technologies, and a potential study for the most promising opportunities. </t>
    </r>
  </si>
  <si>
    <r>
      <t xml:space="preserve">Industrial Sector Market Characterization Study. </t>
    </r>
    <r>
      <rPr>
        <sz val="8"/>
        <rFont val="Calibri"/>
        <family val="2"/>
      </rPr>
      <t>The goal of this study is to characterize energy use and energy efficiency in the CA industrial sector. The study will develop and present data on the CA industrial sector, including end use consumption estimates, load shapes, key end uses and measure to target for energy efficiency, and a gap analysis between potential and recent program accomplishments.</t>
    </r>
  </si>
  <si>
    <r>
      <t xml:space="preserve">Overarching Nonresidential Sector Market Assessment Study. </t>
    </r>
    <r>
      <rPr>
        <sz val="8"/>
        <rFont val="Calibri"/>
        <family val="2"/>
      </rPr>
      <t xml:space="preserve">The goal of these studies is to provide funding for ED-managed research and analysis designed to address overarching issues, including AKA-B related issues, market characterization, program innovation and opportunity assessments, and standard practice research for programs targeting the nonresidential sector. Similar to the ED-managed overarching process evaluation studies, these studies will draw on primary research conducted as part of other studies but may also include stand-alone research to fill gaps, will provide interim reports as well as more annual and final reports documenting the full effort, and, as appropriate, will report on results related to PPMs, MTIs and other strategic planning goals and objectives. </t>
    </r>
  </si>
  <si>
    <r>
      <t xml:space="preserve">Overarching Residential Sector Market Assessment Study. </t>
    </r>
    <r>
      <rPr>
        <sz val="8"/>
        <rFont val="Calibri"/>
        <family val="2"/>
      </rPr>
      <t xml:space="preserve">The goal of these studies is to provide funding for ED-managed research and analysis designed to address overarching issues, including AKA-B related issues, market characterization, program innovation and opportunity assessments, and standard practice research for programs targeting the residential sector. Similar to the ED-managed overarching process evaluation studies, these studies will draw on primary research conducted as part of other studies but may also include stand-alone research to fill gaps, will provide interim reports as well as more annual and final reports documenting the full effort, and, as appropriate, will report on results related to PPMs, MTIs and other strategic planning goals and objectives. </t>
    </r>
  </si>
  <si>
    <r>
      <t xml:space="preserve">Overarching Study on Integration Effectiveness. </t>
    </r>
    <r>
      <rPr>
        <sz val="8"/>
        <rFont val="Calibri"/>
        <family val="2"/>
      </rPr>
      <t xml:space="preserve">This study will focus on assessing the effectiveness of integration strategies, including integration of various EE programs, as well as low income, DG and DR. The goal for this study is to identify and direct data collection and analysis as part of market, process and impact evaluation studies being conducted for specific markets, programs and measures. </t>
    </r>
  </si>
  <si>
    <t>Primary EM&amp;V Activity Area (Code, Sort 1)</t>
  </si>
  <si>
    <t>Res/
Nonres/
CC</t>
  </si>
  <si>
    <t>Sort Code (Sort 3)</t>
  </si>
  <si>
    <t>Sort Name (Sort 2)</t>
  </si>
  <si>
    <t>Xref #</t>
  </si>
  <si>
    <t>Parameter Focused and Cross-Cutting Impact Evaluations</t>
  </si>
  <si>
    <t>Local Government Partnerships Program Process Evaluations</t>
  </si>
  <si>
    <t>Strategic Plan Feasibility and Cost-Effectiveness Study</t>
  </si>
  <si>
    <t>There are a number of custom measure groups which contribute a significant amount of savings to the overall portfolio that will be evaluated as part of this study.  The savings associated with these measures also typically have very high uncertainty because they are custom measures.  These studies can be costly because they require early evaluation efforts to establish baselines (which is budgeted in a separate study listed below), M&amp;V to develop reliable savings estimates, and net-to-gross data collection using professional staff.  Please note that the indirect impact programs, such as NRA, CEI, IDSM, ETP,  etc.,  will be classified along with the custom measure studies.  We would expect a budget in the range of $250k-$1m per measure group evaluated.</t>
  </si>
  <si>
    <t xml:space="preserve"> This study is a detailed residential on-site baseline survey that includes a large sample of homes.  This study utilizes trained surveyors to collect detailed information about the dwelling structure and energy-related equipment and usage characteristics.  Options include a detailed plug load sub-study, sub-metering, and over-sampling to capture statistically significant results for new construction, and individual building types.</t>
  </si>
  <si>
    <t>This study will conduct a review of EM&amp;V issues, approaches, and best practices both within and outside the energy-efficiency field.</t>
  </si>
  <si>
    <t>This study will estimate the effect on cumulative goals of measures with short measure lives and concomitantly examine the likelihood of re-adoption of such measures at the end of their initial service life.  The results of this analysis will be compared to the current CPUC policy requirements that IOUs must replace 50% of the savings associated with short-lived measures to meet cumulative goals requirements.</t>
  </si>
  <si>
    <t>This study will continue work on introducing stochastic/probabilistic modeling approaches for EE resources into load forecasting and procurement.  It will also continue work efforts to harmonize inputs and methods for CEC load forecast and CPUC Potential and Goals Study.</t>
  </si>
  <si>
    <t xml:space="preserve">This study area will include
• Review and assessment of cost-effectiveness metrics and methods
• Review and assessment of non-energy benefits inputs into cost-effectiveness metrics
• Review and assessment of environmental adder inputs into cost-effectiveness metrics
• Review and assessment of avoided cost inputs into cost-effectiveness metrics
• Review and assessment of EUL inputs into cost-effectiveness metrics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</si>
</sst>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_(* #,##0.00_);_(* \(#,##0.00\);_(* &quot;-&quot;???_);_(@_)"/>
    <numFmt numFmtId="167" formatCode="_(&quot;$&quot;* #,##0_);_(&quot;$&quot;* \(#,##0\);_(&quot;$&quot;* &quot;-&quot;??_);_(@_)"/>
    <numFmt numFmtId="168" formatCode="0.0%"/>
    <numFmt numFmtId="169" formatCode="&quot;$&quot;#,##0.00"/>
    <numFmt numFmtId="170" formatCode="&quot;$&quot;#,##0.000"/>
    <numFmt numFmtId="171" formatCode="&quot;$&quot;#,##0.000_);[Red]\(&quot;$&quot;#,##0.000\)"/>
    <numFmt numFmtId="172" formatCode="&quot;$&quot;#,##0.000000000000000_);[Red]\(&quot;$&quot;#,##0.000000000000000\)"/>
    <numFmt numFmtId="173" formatCode="0.0"/>
    <numFmt numFmtId="174" formatCode="0.000"/>
    <numFmt numFmtId="175" formatCode="0.0000"/>
    <numFmt numFmtId="176" formatCode="0.00000"/>
    <numFmt numFmtId="177" formatCode="0.000000"/>
    <numFmt numFmtId="178" formatCode="0.0000000"/>
  </numFmts>
  <fonts count="28">
    <font>
      <sz val="10"/>
      <name val="Arial"/>
      <family val="0"/>
    </font>
    <font>
      <sz val="11"/>
      <color indexed="8"/>
      <name val="Calibri"/>
      <family val="2"/>
    </font>
    <font>
      <sz val="8"/>
      <name val="Arial"/>
      <family val="2"/>
    </font>
    <font>
      <u val="single"/>
      <sz val="12"/>
      <color indexed="12"/>
      <name val="Arial"/>
      <family val="0"/>
    </font>
    <font>
      <u val="single"/>
      <sz val="12"/>
      <color indexed="36"/>
      <name val="Arial"/>
      <family val="0"/>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b/>
      <sz val="8"/>
      <name val="Calibri"/>
      <family val="2"/>
    </font>
    <font>
      <sz val="8"/>
      <name val="Calibri"/>
      <family val="2"/>
    </font>
    <font>
      <b/>
      <sz val="8"/>
      <color indexed="10"/>
      <name val="Calibri"/>
      <family val="2"/>
    </font>
    <font>
      <i/>
      <sz val="8"/>
      <name val="Calibri"/>
      <family val="2"/>
    </font>
    <font>
      <b/>
      <sz val="8"/>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
      <patternFill patternType="solid">
        <fgColor indexed="14"/>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medium"/>
      <bottom style="medium"/>
    </border>
    <border>
      <left style="thin"/>
      <right style="thin"/>
      <top style="medium"/>
      <bottom style="mediu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style="thin"/>
      <top style="thin"/>
      <bottom style="thin"/>
    </border>
    <border>
      <left style="medium"/>
      <right style="thin"/>
      <top style="medium"/>
      <bottom style="medium"/>
    </border>
    <border>
      <left style="thin"/>
      <right style="medium"/>
      <top style="medium"/>
      <bottom style="medium"/>
    </border>
    <border>
      <left style="medium"/>
      <right/>
      <top style="medium"/>
      <bottom style="medium"/>
    </border>
    <border>
      <left>
        <color indexed="63"/>
      </left>
      <right>
        <color indexed="63"/>
      </right>
      <top style="medium"/>
      <bottom style="medium"/>
    </border>
    <border>
      <left/>
      <right style="medium"/>
      <top style="medium"/>
      <bottom style="medium"/>
    </border>
    <border>
      <left style="medium"/>
      <right style="medium"/>
      <top style="medium"/>
      <bottom/>
    </border>
    <border>
      <left style="medium"/>
      <right/>
      <top style="medium"/>
      <bottom>
        <color indexed="63"/>
      </bottom>
    </border>
    <border>
      <left/>
      <right/>
      <top style="medium"/>
      <bottom>
        <color indexed="63"/>
      </bottom>
    </border>
    <border>
      <left/>
      <right style="medium"/>
      <top style="medium"/>
      <bottom>
        <color indexed="63"/>
      </bottom>
    </border>
    <border>
      <left style="medium"/>
      <right style="medium"/>
      <top style="medium"/>
      <bottom style="medium"/>
    </border>
    <border>
      <left style="medium"/>
      <right style="thin"/>
      <top style="medium"/>
      <bottom style="thin"/>
    </border>
    <border>
      <left style="medium"/>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4"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0" borderId="0">
      <alignment/>
      <protection/>
    </xf>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131">
    <xf numFmtId="0" fontId="0" fillId="0" borderId="0" xfId="0" applyAlignment="1">
      <alignment/>
    </xf>
    <xf numFmtId="0" fontId="23" fillId="0" borderId="10" xfId="0" applyFont="1" applyFill="1" applyBorder="1" applyAlignment="1">
      <alignment horizontal="center" wrapText="1"/>
    </xf>
    <xf numFmtId="0" fontId="23" fillId="0" borderId="11" xfId="0" applyFont="1" applyFill="1" applyBorder="1" applyAlignment="1">
      <alignment horizontal="center" wrapText="1"/>
    </xf>
    <xf numFmtId="0" fontId="24" fillId="0" borderId="12" xfId="0" applyFont="1" applyFill="1" applyBorder="1" applyAlignment="1">
      <alignment vertical="center" wrapText="1"/>
    </xf>
    <xf numFmtId="0" fontId="24" fillId="0" borderId="13" xfId="0" applyFont="1" applyFill="1" applyBorder="1" applyAlignment="1">
      <alignment vertical="center" wrapText="1"/>
    </xf>
    <xf numFmtId="0" fontId="24" fillId="0" borderId="14" xfId="0" applyFont="1" applyFill="1" applyBorder="1" applyAlignment="1">
      <alignment vertical="center" wrapText="1"/>
    </xf>
    <xf numFmtId="0" fontId="24" fillId="0" borderId="13" xfId="0" applyFont="1" applyFill="1" applyBorder="1" applyAlignment="1">
      <alignment horizontal="left" vertical="center" wrapText="1"/>
    </xf>
    <xf numFmtId="0" fontId="24" fillId="0" borderId="13" xfId="0" applyFont="1" applyFill="1" applyBorder="1" applyAlignment="1">
      <alignment horizontal="center" vertical="center" wrapText="1"/>
    </xf>
    <xf numFmtId="164" fontId="24" fillId="0" borderId="13" xfId="0" applyNumberFormat="1" applyFont="1" applyFill="1" applyBorder="1" applyAlignment="1">
      <alignment vertical="center" wrapText="1"/>
    </xf>
    <xf numFmtId="0" fontId="24" fillId="0" borderId="14" xfId="0" applyFont="1" applyFill="1" applyBorder="1" applyAlignment="1">
      <alignment horizontal="left" vertical="center" wrapText="1"/>
    </xf>
    <xf numFmtId="0" fontId="24" fillId="0" borderId="14" xfId="0" applyFont="1" applyFill="1" applyBorder="1" applyAlignment="1">
      <alignment horizontal="center" vertical="center" wrapText="1"/>
    </xf>
    <xf numFmtId="164" fontId="24" fillId="0" borderId="14" xfId="0" applyNumberFormat="1" applyFont="1" applyFill="1" applyBorder="1" applyAlignment="1">
      <alignment vertical="center" wrapText="1"/>
    </xf>
    <xf numFmtId="6" fontId="24" fillId="0" borderId="14" xfId="0" applyNumberFormat="1" applyFont="1" applyFill="1" applyBorder="1" applyAlignment="1">
      <alignment vertical="center" wrapText="1"/>
    </xf>
    <xf numFmtId="0" fontId="24" fillId="0" borderId="15" xfId="0" applyFont="1" applyFill="1" applyBorder="1" applyAlignment="1">
      <alignment vertical="center" wrapText="1"/>
    </xf>
    <xf numFmtId="0" fontId="23" fillId="0" borderId="14" xfId="0" applyFont="1" applyFill="1" applyBorder="1" applyAlignment="1">
      <alignment horizontal="left" vertical="center" wrapText="1"/>
    </xf>
    <xf numFmtId="0" fontId="23" fillId="0" borderId="14" xfId="0" applyNumberFormat="1" applyFont="1" applyFill="1" applyBorder="1" applyAlignment="1">
      <alignment horizontal="left" vertical="center" wrapText="1"/>
    </xf>
    <xf numFmtId="0" fontId="24" fillId="0" borderId="14" xfId="0" applyNumberFormat="1" applyFont="1" applyFill="1" applyBorder="1" applyAlignment="1">
      <alignment horizontal="left" vertical="center" wrapText="1"/>
    </xf>
    <xf numFmtId="164" fontId="24" fillId="0" borderId="14" xfId="0" applyNumberFormat="1" applyFont="1" applyFill="1" applyBorder="1" applyAlignment="1">
      <alignment horizontal="center" vertical="center" wrapText="1"/>
    </xf>
    <xf numFmtId="0" fontId="24" fillId="0" borderId="14"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23" fillId="0" borderId="14" xfId="0" applyFont="1" applyFill="1" applyBorder="1" applyAlignment="1">
      <alignment vertical="center" wrapText="1"/>
    </xf>
    <xf numFmtId="0" fontId="24" fillId="0" borderId="14" xfId="0" applyFont="1" applyFill="1" applyBorder="1" applyAlignment="1">
      <alignment vertical="center" wrapText="1"/>
    </xf>
    <xf numFmtId="0" fontId="24" fillId="0" borderId="14" xfId="0" applyFont="1" applyFill="1" applyBorder="1" applyAlignment="1">
      <alignment vertical="center" wrapText="1"/>
    </xf>
    <xf numFmtId="0" fontId="24" fillId="0" borderId="13" xfId="0" applyFont="1" applyFill="1" applyBorder="1" applyAlignment="1">
      <alignment vertical="center" wrapText="1"/>
    </xf>
    <xf numFmtId="0" fontId="23" fillId="0" borderId="16" xfId="0" applyFont="1" applyFill="1" applyBorder="1" applyAlignment="1">
      <alignment horizontal="center" wrapText="1"/>
    </xf>
    <xf numFmtId="0" fontId="23" fillId="0" borderId="17" xfId="0" applyFont="1" applyFill="1" applyBorder="1" applyAlignment="1">
      <alignment horizontal="center" wrapText="1"/>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20" xfId="0" applyFont="1" applyBorder="1" applyAlignment="1">
      <alignment horizontal="center" vertical="center" wrapText="1"/>
    </xf>
    <xf numFmtId="0" fontId="23" fillId="3" borderId="21" xfId="0" applyFont="1" applyFill="1" applyBorder="1" applyAlignment="1">
      <alignment horizontal="center" vertical="center" wrapText="1"/>
    </xf>
    <xf numFmtId="0" fontId="23" fillId="7" borderId="22" xfId="0" applyFont="1" applyFill="1" applyBorder="1" applyAlignment="1">
      <alignment horizontal="center" vertical="center" wrapText="1"/>
    </xf>
    <xf numFmtId="0" fontId="23" fillId="7" borderId="23" xfId="0" applyFont="1" applyFill="1" applyBorder="1" applyAlignment="1">
      <alignment horizontal="center" vertical="center" wrapText="1"/>
    </xf>
    <xf numFmtId="0" fontId="23" fillId="7" borderId="24" xfId="0" applyFont="1" applyFill="1" applyBorder="1" applyAlignment="1">
      <alignment horizontal="center" vertical="center" wrapText="1"/>
    </xf>
    <xf numFmtId="0" fontId="23" fillId="22" borderId="21" xfId="0" applyFont="1" applyFill="1" applyBorder="1" applyAlignment="1">
      <alignment horizontal="center" vertical="center" wrapText="1"/>
    </xf>
    <xf numFmtId="0" fontId="23" fillId="4" borderId="21" xfId="0" applyFont="1" applyFill="1" applyBorder="1" applyAlignment="1">
      <alignment horizontal="center" vertical="center" wrapText="1"/>
    </xf>
    <xf numFmtId="0" fontId="23" fillId="5" borderId="22" xfId="0" applyFont="1" applyFill="1" applyBorder="1" applyAlignment="1">
      <alignment horizontal="center" vertical="center" wrapText="1"/>
    </xf>
    <xf numFmtId="0" fontId="23" fillId="5" borderId="23" xfId="0" applyFont="1" applyFill="1" applyBorder="1" applyAlignment="1">
      <alignment horizontal="center" vertical="center" wrapText="1"/>
    </xf>
    <xf numFmtId="0" fontId="23" fillId="5" borderId="24" xfId="0" applyFont="1" applyFill="1" applyBorder="1" applyAlignment="1">
      <alignment horizontal="center" vertical="center" wrapText="1"/>
    </xf>
    <xf numFmtId="0" fontId="23" fillId="24" borderId="22" xfId="0" applyFont="1" applyFill="1" applyBorder="1" applyAlignment="1">
      <alignment horizontal="center" vertical="center" wrapText="1"/>
    </xf>
    <xf numFmtId="0" fontId="23" fillId="24" borderId="23" xfId="0" applyFont="1" applyFill="1" applyBorder="1" applyAlignment="1">
      <alignment horizontal="center" vertical="center" wrapText="1"/>
    </xf>
    <xf numFmtId="0" fontId="23" fillId="24" borderId="24" xfId="0" applyFont="1" applyFill="1" applyBorder="1" applyAlignment="1">
      <alignment horizontal="center" vertical="center" wrapText="1"/>
    </xf>
    <xf numFmtId="0" fontId="23" fillId="25" borderId="21" xfId="0" applyFont="1" applyFill="1" applyBorder="1" applyAlignment="1">
      <alignment horizontal="center" vertical="center" wrapText="1"/>
    </xf>
    <xf numFmtId="0" fontId="23" fillId="15" borderId="21" xfId="0" applyFont="1" applyFill="1" applyBorder="1" applyAlignment="1">
      <alignment horizontal="center" vertical="center" wrapText="1"/>
    </xf>
    <xf numFmtId="0" fontId="23" fillId="15" borderId="22" xfId="0" applyFont="1" applyFill="1" applyBorder="1" applyAlignment="1">
      <alignment horizontal="center" vertical="center" wrapText="1"/>
    </xf>
    <xf numFmtId="0" fontId="24" fillId="0" borderId="0" xfId="0" applyFont="1" applyAlignment="1">
      <alignment/>
    </xf>
    <xf numFmtId="0" fontId="24" fillId="0" borderId="0" xfId="0" applyFont="1" applyAlignment="1">
      <alignment horizontal="center"/>
    </xf>
    <xf numFmtId="0" fontId="24" fillId="0" borderId="0" xfId="0" applyFont="1" applyAlignment="1">
      <alignment horizontal="left"/>
    </xf>
    <xf numFmtId="0" fontId="25" fillId="0" borderId="0" xfId="0" applyFont="1" applyAlignment="1">
      <alignment/>
    </xf>
    <xf numFmtId="0" fontId="25" fillId="0" borderId="0" xfId="0" applyFont="1" applyAlignment="1">
      <alignment horizontal="right"/>
    </xf>
    <xf numFmtId="9" fontId="24" fillId="0" borderId="0" xfId="0" applyNumberFormat="1" applyFont="1" applyAlignment="1">
      <alignment horizontal="right"/>
    </xf>
    <xf numFmtId="0" fontId="24" fillId="0" borderId="25" xfId="0" applyFont="1" applyBorder="1" applyAlignment="1">
      <alignment horizontal="center" vertical="center" wrapText="1"/>
    </xf>
    <xf numFmtId="0" fontId="26" fillId="0" borderId="0" xfId="0" applyFont="1" applyAlignment="1">
      <alignment horizontal="center" vertical="center" wrapText="1"/>
    </xf>
    <xf numFmtId="0" fontId="24" fillId="0" borderId="21" xfId="0" applyFont="1" applyBorder="1" applyAlignment="1">
      <alignment horizontal="center" vertical="center" wrapText="1"/>
    </xf>
    <xf numFmtId="0" fontId="23" fillId="22" borderId="19" xfId="0" applyFont="1" applyFill="1" applyBorder="1" applyAlignment="1">
      <alignment horizontal="center" vertical="center" wrapText="1"/>
    </xf>
    <xf numFmtId="0" fontId="23" fillId="22" borderId="20" xfId="0" applyFont="1" applyFill="1" applyBorder="1" applyAlignment="1">
      <alignment horizontal="center" vertical="center" wrapText="1"/>
    </xf>
    <xf numFmtId="0" fontId="23" fillId="22" borderId="22" xfId="0" applyFont="1" applyFill="1" applyBorder="1" applyAlignment="1">
      <alignment horizontal="center" vertical="center" wrapText="1"/>
    </xf>
    <xf numFmtId="0" fontId="23" fillId="22" borderId="23" xfId="0" applyFont="1" applyFill="1" applyBorder="1" applyAlignment="1">
      <alignment horizontal="center" vertical="center" wrapText="1"/>
    </xf>
    <xf numFmtId="0" fontId="23" fillId="22" borderId="24" xfId="0" applyFont="1" applyFill="1" applyBorder="1" applyAlignment="1">
      <alignment horizontal="center" vertical="center" wrapText="1"/>
    </xf>
    <xf numFmtId="0" fontId="23" fillId="0" borderId="16" xfId="0" applyFont="1" applyFill="1" applyBorder="1" applyAlignment="1">
      <alignment horizontal="center" wrapText="1"/>
    </xf>
    <xf numFmtId="0" fontId="23" fillId="0" borderId="19" xfId="0" applyFont="1" applyFill="1" applyBorder="1" applyAlignment="1">
      <alignment horizontal="center" wrapText="1"/>
    </xf>
    <xf numFmtId="0" fontId="24" fillId="0" borderId="25" xfId="0" applyFont="1" applyFill="1" applyBorder="1" applyAlignment="1">
      <alignment horizontal="center" vertical="center" wrapText="1"/>
    </xf>
    <xf numFmtId="0" fontId="24" fillId="3" borderId="25" xfId="0" applyFont="1" applyFill="1" applyBorder="1" applyAlignment="1">
      <alignment horizontal="center" vertical="center" wrapText="1"/>
    </xf>
    <xf numFmtId="0" fontId="23" fillId="7" borderId="16"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7" xfId="0" applyFont="1" applyFill="1" applyBorder="1" applyAlignment="1">
      <alignment horizontal="center" vertical="center" wrapText="1"/>
    </xf>
    <xf numFmtId="0" fontId="24" fillId="22" borderId="25"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24" fillId="4" borderId="11" xfId="0" applyFont="1" applyFill="1" applyBorder="1" applyAlignment="1">
      <alignment horizontal="center" vertical="center" wrapText="1"/>
    </xf>
    <xf numFmtId="0" fontId="24" fillId="4" borderId="17" xfId="0" applyFont="1" applyFill="1" applyBorder="1" applyAlignment="1">
      <alignment horizontal="center" vertical="center" wrapText="1"/>
    </xf>
    <xf numFmtId="0" fontId="23" fillId="5" borderId="16" xfId="0" applyFont="1" applyFill="1" applyBorder="1" applyAlignment="1">
      <alignment horizontal="center" vertical="center" wrapText="1"/>
    </xf>
    <xf numFmtId="0" fontId="23" fillId="5" borderId="11"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23" fillId="24" borderId="16" xfId="0" applyFont="1" applyFill="1" applyBorder="1" applyAlignment="1">
      <alignment horizontal="center" vertical="center" wrapText="1"/>
    </xf>
    <xf numFmtId="0" fontId="23" fillId="24" borderId="11" xfId="0" applyFont="1" applyFill="1" applyBorder="1" applyAlignment="1">
      <alignment horizontal="center" vertical="center" wrapText="1"/>
    </xf>
    <xf numFmtId="0" fontId="23" fillId="24" borderId="17" xfId="0" applyFont="1" applyFill="1" applyBorder="1" applyAlignment="1">
      <alignment horizontal="center" vertical="center" wrapText="1"/>
    </xf>
    <xf numFmtId="0" fontId="24" fillId="25" borderId="16" xfId="0" applyFont="1" applyFill="1" applyBorder="1" applyAlignment="1">
      <alignment horizontal="center" vertical="center" wrapText="1"/>
    </xf>
    <xf numFmtId="0" fontId="24" fillId="25" borderId="11" xfId="0" applyFont="1" applyFill="1" applyBorder="1" applyAlignment="1">
      <alignment horizontal="center" vertical="center" wrapText="1"/>
    </xf>
    <xf numFmtId="0" fontId="24" fillId="25" borderId="17" xfId="0" applyFont="1" applyFill="1" applyBorder="1" applyAlignment="1">
      <alignment horizontal="center" vertical="center" wrapText="1"/>
    </xf>
    <xf numFmtId="0" fontId="24" fillId="15" borderId="16" xfId="0" applyFont="1" applyFill="1" applyBorder="1" applyAlignment="1">
      <alignment horizontal="center" vertical="center" wrapText="1"/>
    </xf>
    <xf numFmtId="0" fontId="24" fillId="15" borderId="11" xfId="0" applyFont="1" applyFill="1" applyBorder="1" applyAlignment="1">
      <alignment horizontal="center" vertical="center" wrapText="1"/>
    </xf>
    <xf numFmtId="0" fontId="24" fillId="15" borderId="17" xfId="0" applyFont="1" applyFill="1" applyBorder="1" applyAlignment="1">
      <alignment horizontal="center" vertical="center" wrapText="1"/>
    </xf>
    <xf numFmtId="0" fontId="23" fillId="22" borderId="11" xfId="0" applyFont="1" applyFill="1" applyBorder="1" applyAlignment="1">
      <alignment horizontal="center" vertical="center" wrapText="1"/>
    </xf>
    <xf numFmtId="0" fontId="23" fillId="22" borderId="17" xfId="0" applyFont="1" applyFill="1" applyBorder="1" applyAlignment="1">
      <alignment horizontal="center" vertical="center" wrapText="1"/>
    </xf>
    <xf numFmtId="0" fontId="24" fillId="0" borderId="11" xfId="0" applyFont="1" applyBorder="1" applyAlignment="1">
      <alignment horizontal="center" vertical="center" wrapText="1"/>
    </xf>
    <xf numFmtId="0" fontId="24" fillId="3" borderId="11" xfId="0" applyFont="1" applyFill="1" applyBorder="1" applyAlignment="1">
      <alignment horizontal="center" vertical="center" wrapText="1"/>
    </xf>
    <xf numFmtId="0" fontId="24" fillId="22" borderId="11" xfId="0" applyFont="1" applyFill="1" applyBorder="1" applyAlignment="1">
      <alignment horizontal="center" vertical="center" wrapText="1"/>
    </xf>
    <xf numFmtId="0" fontId="24" fillId="0" borderId="26" xfId="0" applyFont="1" applyFill="1" applyBorder="1" applyAlignment="1">
      <alignment horizontal="center" vertical="center" wrapText="1"/>
    </xf>
    <xf numFmtId="165" fontId="24" fillId="0" borderId="13" xfId="42" applyNumberFormat="1" applyFont="1" applyFill="1" applyBorder="1" applyAlignment="1">
      <alignment horizontal="center" vertical="center" wrapText="1"/>
    </xf>
    <xf numFmtId="0" fontId="27" fillId="3" borderId="13" xfId="0" applyFont="1" applyFill="1" applyBorder="1" applyAlignment="1">
      <alignment horizontal="center" vertical="center" wrapText="1"/>
    </xf>
    <xf numFmtId="0" fontId="27" fillId="7" borderId="13" xfId="0" applyFont="1" applyFill="1" applyBorder="1" applyAlignment="1">
      <alignment horizontal="center" vertical="center" wrapText="1"/>
    </xf>
    <xf numFmtId="0" fontId="27" fillId="22" borderId="13" xfId="0" applyFont="1" applyFill="1" applyBorder="1" applyAlignment="1">
      <alignment horizontal="center" vertical="center" wrapText="1"/>
    </xf>
    <xf numFmtId="0" fontId="27" fillId="4" borderId="13" xfId="0" applyFont="1" applyFill="1" applyBorder="1" applyAlignment="1">
      <alignment horizontal="center" vertical="center" wrapText="1"/>
    </xf>
    <xf numFmtId="0" fontId="27" fillId="5" borderId="13" xfId="0" applyFont="1" applyFill="1" applyBorder="1" applyAlignment="1">
      <alignment horizontal="center" vertical="center" wrapText="1"/>
    </xf>
    <xf numFmtId="0" fontId="27" fillId="8" borderId="13" xfId="0" applyFont="1" applyFill="1" applyBorder="1" applyAlignment="1">
      <alignment horizontal="center" vertical="center" wrapText="1"/>
    </xf>
    <xf numFmtId="0" fontId="27" fillId="25" borderId="13" xfId="0" applyFont="1" applyFill="1" applyBorder="1" applyAlignment="1">
      <alignment horizontal="center" vertical="center" wrapText="1"/>
    </xf>
    <xf numFmtId="0" fontId="27" fillId="15" borderId="13" xfId="0" applyFont="1" applyFill="1" applyBorder="1" applyAlignment="1">
      <alignment horizontal="center" vertical="center" wrapText="1"/>
    </xf>
    <xf numFmtId="9" fontId="27" fillId="22" borderId="13" xfId="60" applyFont="1" applyFill="1" applyBorder="1" applyAlignment="1">
      <alignment horizontal="center" vertical="center" wrapText="1"/>
    </xf>
    <xf numFmtId="166" fontId="25" fillId="3" borderId="13" xfId="60" applyNumberFormat="1" applyFont="1" applyFill="1" applyBorder="1" applyAlignment="1">
      <alignment horizontal="center" vertical="center" wrapText="1"/>
    </xf>
    <xf numFmtId="166" fontId="25" fillId="7" borderId="13" xfId="60" applyNumberFormat="1" applyFont="1" applyFill="1" applyBorder="1" applyAlignment="1">
      <alignment horizontal="center" vertical="center" wrapText="1"/>
    </xf>
    <xf numFmtId="166" fontId="25" fillId="22" borderId="13" xfId="60" applyNumberFormat="1" applyFont="1" applyFill="1" applyBorder="1" applyAlignment="1">
      <alignment horizontal="center" vertical="center" wrapText="1"/>
    </xf>
    <xf numFmtId="166" fontId="25" fillId="4" borderId="13" xfId="60" applyNumberFormat="1" applyFont="1" applyFill="1" applyBorder="1" applyAlignment="1">
      <alignment horizontal="center" vertical="center" wrapText="1"/>
    </xf>
    <xf numFmtId="166" fontId="25" fillId="5" borderId="13" xfId="60" applyNumberFormat="1" applyFont="1" applyFill="1" applyBorder="1" applyAlignment="1">
      <alignment horizontal="center" vertical="center" wrapText="1"/>
    </xf>
    <xf numFmtId="166" fontId="25" fillId="8" borderId="13" xfId="60" applyNumberFormat="1" applyFont="1" applyFill="1" applyBorder="1" applyAlignment="1">
      <alignment horizontal="center" vertical="center" wrapText="1"/>
    </xf>
    <xf numFmtId="166" fontId="25" fillId="25" borderId="13" xfId="60" applyNumberFormat="1" applyFont="1" applyFill="1" applyBorder="1" applyAlignment="1">
      <alignment horizontal="center" vertical="center" wrapText="1"/>
    </xf>
    <xf numFmtId="166" fontId="25" fillId="15" borderId="13" xfId="60" applyNumberFormat="1" applyFont="1" applyFill="1" applyBorder="1" applyAlignment="1">
      <alignment horizontal="center" vertical="center" wrapText="1"/>
    </xf>
    <xf numFmtId="9" fontId="23" fillId="22" borderId="13" xfId="60" applyFont="1" applyFill="1" applyBorder="1" applyAlignment="1">
      <alignment horizontal="center" vertical="center" wrapText="1"/>
    </xf>
    <xf numFmtId="9" fontId="25" fillId="22" borderId="13" xfId="60" applyFont="1" applyFill="1" applyBorder="1" applyAlignment="1">
      <alignment horizontal="center" vertical="center" wrapText="1"/>
    </xf>
    <xf numFmtId="167" fontId="24" fillId="0" borderId="13" xfId="44" applyNumberFormat="1" applyFont="1" applyBorder="1" applyAlignment="1">
      <alignment horizontal="center" vertical="center" wrapText="1"/>
    </xf>
    <xf numFmtId="167" fontId="24" fillId="3" borderId="13" xfId="44" applyNumberFormat="1" applyFont="1" applyFill="1" applyBorder="1" applyAlignment="1">
      <alignment horizontal="center" vertical="center" wrapText="1"/>
    </xf>
    <xf numFmtId="167" fontId="24" fillId="7" borderId="13" xfId="44" applyNumberFormat="1" applyFont="1" applyFill="1" applyBorder="1" applyAlignment="1">
      <alignment horizontal="center" vertical="center" wrapText="1"/>
    </xf>
    <xf numFmtId="167" fontId="24" fillId="22" borderId="13" xfId="44" applyNumberFormat="1" applyFont="1" applyFill="1" applyBorder="1" applyAlignment="1">
      <alignment horizontal="center" vertical="center" wrapText="1"/>
    </xf>
    <xf numFmtId="167" fontId="24" fillId="4" borderId="13" xfId="44" applyNumberFormat="1" applyFont="1" applyFill="1" applyBorder="1" applyAlignment="1">
      <alignment horizontal="center" vertical="center" wrapText="1"/>
    </xf>
    <xf numFmtId="167" fontId="24" fillId="5" borderId="13" xfId="44" applyNumberFormat="1" applyFont="1" applyFill="1" applyBorder="1" applyAlignment="1">
      <alignment horizontal="center" vertical="center" wrapText="1"/>
    </xf>
    <xf numFmtId="167" fontId="24" fillId="8" borderId="13" xfId="44" applyNumberFormat="1" applyFont="1" applyFill="1" applyBorder="1" applyAlignment="1">
      <alignment horizontal="center" vertical="center" wrapText="1"/>
    </xf>
    <xf numFmtId="167" fontId="24" fillId="25" borderId="13" xfId="44" applyNumberFormat="1" applyFont="1" applyFill="1" applyBorder="1" applyAlignment="1">
      <alignment horizontal="center" vertical="center" wrapText="1"/>
    </xf>
    <xf numFmtId="167" fontId="24" fillId="15" borderId="13" xfId="44" applyNumberFormat="1" applyFont="1" applyFill="1" applyBorder="1" applyAlignment="1">
      <alignment horizontal="center" vertical="center" wrapText="1"/>
    </xf>
    <xf numFmtId="0" fontId="24" fillId="0" borderId="27" xfId="0" applyFont="1" applyFill="1" applyBorder="1" applyAlignment="1">
      <alignment horizontal="center" vertical="center" wrapText="1"/>
    </xf>
    <xf numFmtId="9" fontId="24" fillId="0" borderId="14" xfId="60" applyNumberFormat="1" applyFont="1" applyBorder="1" applyAlignment="1">
      <alignment horizontal="right" vertical="center" wrapText="1"/>
    </xf>
    <xf numFmtId="43" fontId="24" fillId="0" borderId="14" xfId="42" applyFont="1" applyBorder="1" applyAlignment="1">
      <alignment horizontal="center" vertical="center" wrapText="1"/>
    </xf>
    <xf numFmtId="9" fontId="24" fillId="0" borderId="14" xfId="60" applyNumberFormat="1" applyFont="1" applyFill="1" applyBorder="1" applyAlignment="1">
      <alignment horizontal="right" vertical="center" wrapText="1"/>
    </xf>
    <xf numFmtId="0" fontId="24" fillId="0" borderId="0" xfId="0" applyFont="1" applyFill="1" applyAlignment="1">
      <alignment/>
    </xf>
    <xf numFmtId="0" fontId="24" fillId="0" borderId="0" xfId="0" applyFont="1" applyAlignment="1">
      <alignment wrapText="1"/>
    </xf>
    <xf numFmtId="6" fontId="24" fillId="0" borderId="0" xfId="0" applyNumberFormat="1" applyFont="1" applyAlignment="1">
      <alignment/>
    </xf>
    <xf numFmtId="0" fontId="24" fillId="0" borderId="0" xfId="0" applyFont="1" applyAlignment="1">
      <alignment horizontal="right"/>
    </xf>
    <xf numFmtId="0" fontId="23" fillId="0" borderId="0" xfId="0" applyFont="1" applyAlignment="1">
      <alignment/>
    </xf>
    <xf numFmtId="6" fontId="23" fillId="0" borderId="0" xfId="0" applyNumberFormat="1" applyFont="1" applyAlignment="1">
      <alignment/>
    </xf>
    <xf numFmtId="0" fontId="23" fillId="0" borderId="0" xfId="0" applyFont="1" applyAlignment="1">
      <alignment wrapText="1"/>
    </xf>
    <xf numFmtId="6" fontId="24" fillId="0" borderId="0" xfId="0" applyNumberFormat="1" applyFont="1" applyAlignment="1">
      <alignment horizontal="right"/>
    </xf>
    <xf numFmtId="167" fontId="24" fillId="0" borderId="0" xfId="0" applyNumberFormat="1" applyFont="1" applyAlignment="1">
      <alignment/>
    </xf>
    <xf numFmtId="6" fontId="24" fillId="0" borderId="0" xfId="0" applyNumberFormat="1" applyFont="1" applyAlignment="1">
      <alignment horizontal="center"/>
    </xf>
    <xf numFmtId="43" fontId="24" fillId="0" borderId="13" xfId="42"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rufo\Local%20Settings\Temporary%20Internet%20Files\Content.Outlook\G7XEF6OZ\EMV%20Projects%20and%20Budgets-KG%20v6%2012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ne item studies and budgets"/>
      <sheetName val="PDIA-MSD study detail"/>
      <sheetName val="NEW activity and dollar shares"/>
      <sheetName val="IOU planning input sheet"/>
    </sheetNames>
    <sheetDataSet>
      <sheetData sheetId="1">
        <row r="11">
          <cell r="AC11" t="str">
            <v>X</v>
          </cell>
          <cell r="AD11" t="str">
            <v>X</v>
          </cell>
          <cell r="AE11" t="str">
            <v>X</v>
          </cell>
          <cell r="AF11" t="str">
            <v>X</v>
          </cell>
          <cell r="AG11" t="str">
            <v>X</v>
          </cell>
          <cell r="AH11" t="str">
            <v>X</v>
          </cell>
        </row>
        <row r="13">
          <cell r="AQ13" t="str">
            <v>X</v>
          </cell>
        </row>
        <row r="28">
          <cell r="BD28" t="str">
            <v/>
          </cell>
        </row>
        <row r="29">
          <cell r="BD29" t="str">
            <v/>
          </cell>
        </row>
        <row r="43">
          <cell r="AP43" t="str">
            <v>X</v>
          </cell>
          <cell r="AQ43" t="str">
            <v>X</v>
          </cell>
          <cell r="BD43" t="str">
            <v/>
          </cell>
        </row>
        <row r="44">
          <cell r="K44">
            <v>479000</v>
          </cell>
        </row>
        <row r="45">
          <cell r="K4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Q256"/>
  <sheetViews>
    <sheetView tabSelected="1" zoomScaleSheetLayoutView="100" zoomScalePageLayoutView="0" workbookViewId="0" topLeftCell="D3">
      <pane xSplit="7" ySplit="5" topLeftCell="K8" activePane="bottomRight" state="frozen"/>
      <selection pane="topLeft" activeCell="D3" sqref="D3"/>
      <selection pane="topRight" activeCell="U3" sqref="U3"/>
      <selection pane="bottomLeft" activeCell="A8" sqref="A8"/>
      <selection pane="bottomRight" activeCell="K8" sqref="K8"/>
    </sheetView>
  </sheetViews>
  <sheetFormatPr defaultColWidth="9.140625" defaultRowHeight="12.75"/>
  <cols>
    <col min="1" max="1" width="12.8515625" style="44" customWidth="1"/>
    <col min="2" max="2" width="7.7109375" style="44" customWidth="1"/>
    <col min="3" max="3" width="10.57421875" style="44" customWidth="1"/>
    <col min="4" max="4" width="7.00390625" style="44" customWidth="1"/>
    <col min="5" max="5" width="9.00390625" style="44" customWidth="1"/>
    <col min="6" max="6" width="10.8515625" style="44" customWidth="1"/>
    <col min="7" max="8" width="10.57421875" style="44" customWidth="1"/>
    <col min="9" max="9" width="14.7109375" style="44" hidden="1" customWidth="1"/>
    <col min="10" max="10" width="12.57421875" style="45" hidden="1" customWidth="1"/>
    <col min="11" max="11" width="4.7109375" style="45" customWidth="1"/>
    <col min="12" max="12" width="49.8515625" style="44" customWidth="1"/>
    <col min="13" max="13" width="10.8515625" style="44" customWidth="1"/>
    <col min="14" max="14" width="9.8515625" style="44" hidden="1" customWidth="1"/>
    <col min="15" max="15" width="8.421875" style="46" customWidth="1"/>
    <col min="16" max="16" width="13.8515625" style="45" hidden="1" customWidth="1"/>
    <col min="17" max="17" width="7.28125" style="44" customWidth="1"/>
    <col min="18" max="18" width="15.421875" style="44" customWidth="1"/>
    <col min="19" max="19" width="9.140625" style="44" customWidth="1"/>
    <col min="20" max="20" width="11.8515625" style="44" customWidth="1"/>
    <col min="21" max="21" width="12.28125" style="44" customWidth="1"/>
    <col min="22" max="22" width="11.7109375" style="44" customWidth="1"/>
    <col min="23" max="24" width="9.140625" style="44" customWidth="1"/>
    <col min="25" max="25" width="11.421875" style="44" customWidth="1"/>
    <col min="26" max="27" width="9.140625" style="44" customWidth="1"/>
    <col min="28" max="28" width="11.421875" style="44" customWidth="1"/>
    <col min="29" max="30" width="9.140625" style="44" customWidth="1"/>
    <col min="31" max="31" width="12.7109375" style="44" customWidth="1"/>
    <col min="32" max="32" width="13.7109375" style="44" customWidth="1"/>
    <col min="33" max="34" width="12.7109375" style="44" customWidth="1"/>
    <col min="35" max="35" width="9.140625" style="44" customWidth="1"/>
    <col min="36" max="36" width="10.7109375" style="44" customWidth="1"/>
    <col min="37" max="44" width="9.140625" style="44" customWidth="1"/>
    <col min="45" max="45" width="10.28125" style="123" bestFit="1" customWidth="1"/>
    <col min="46" max="46" width="9.140625" style="44" customWidth="1"/>
    <col min="47" max="49" width="10.7109375" style="44" customWidth="1"/>
    <col min="50" max="51" width="9.140625" style="44" customWidth="1"/>
    <col min="52" max="52" width="11.57421875" style="44" customWidth="1"/>
    <col min="53" max="54" width="9.140625" style="44" customWidth="1"/>
    <col min="55" max="55" width="10.7109375" style="44" customWidth="1"/>
    <col min="56" max="57" width="9.140625" style="44" customWidth="1"/>
    <col min="58" max="58" width="12.7109375" style="44" customWidth="1"/>
    <col min="59" max="59" width="13.7109375" style="44" customWidth="1"/>
    <col min="60" max="61" width="10.7109375" style="44" customWidth="1"/>
    <col min="62" max="62" width="9.140625" style="44" customWidth="1"/>
    <col min="63" max="63" width="10.7109375" style="44" customWidth="1"/>
    <col min="64" max="72" width="9.140625" style="44" customWidth="1"/>
    <col min="73" max="95" width="15.7109375" style="44" customWidth="1"/>
    <col min="96" max="16384" width="9.140625" style="44" customWidth="1"/>
  </cols>
  <sheetData>
    <row r="1" spans="18:73" ht="11.25">
      <c r="R1" s="47"/>
      <c r="AO1" s="47"/>
      <c r="AS1" s="48"/>
      <c r="BP1" s="47"/>
      <c r="BQ1" s="47"/>
      <c r="BR1" s="47"/>
      <c r="BS1" s="47"/>
      <c r="BT1" s="47"/>
      <c r="BU1" s="47"/>
    </row>
    <row r="2" spans="41:68" ht="11.25">
      <c r="AO2" s="47"/>
      <c r="AS2" s="48"/>
      <c r="BP2" s="47"/>
    </row>
    <row r="3" ht="12" thickBot="1">
      <c r="AS3" s="49"/>
    </row>
    <row r="4" spans="18:95" ht="12" thickBot="1">
      <c r="R4" s="50" t="s">
        <v>176</v>
      </c>
      <c r="S4" s="26" t="s">
        <v>177</v>
      </c>
      <c r="T4" s="27"/>
      <c r="U4" s="27"/>
      <c r="V4" s="27"/>
      <c r="W4" s="27"/>
      <c r="X4" s="27"/>
      <c r="Y4" s="27"/>
      <c r="Z4" s="27"/>
      <c r="AA4" s="27"/>
      <c r="AB4" s="27"/>
      <c r="AC4" s="27"/>
      <c r="AD4" s="27"/>
      <c r="AE4" s="27"/>
      <c r="AF4" s="27"/>
      <c r="AG4" s="27"/>
      <c r="AH4" s="28"/>
      <c r="AI4" s="26" t="s">
        <v>178</v>
      </c>
      <c r="AJ4" s="27"/>
      <c r="AK4" s="27"/>
      <c r="AL4" s="27"/>
      <c r="AM4" s="27"/>
      <c r="AN4" s="28"/>
      <c r="AS4" s="50" t="s">
        <v>176</v>
      </c>
      <c r="AT4" s="27" t="s">
        <v>177</v>
      </c>
      <c r="AU4" s="27"/>
      <c r="AV4" s="27"/>
      <c r="AW4" s="27"/>
      <c r="AX4" s="27"/>
      <c r="AY4" s="27"/>
      <c r="AZ4" s="27"/>
      <c r="BA4" s="27"/>
      <c r="BB4" s="27"/>
      <c r="BC4" s="27"/>
      <c r="BD4" s="27"/>
      <c r="BE4" s="27"/>
      <c r="BF4" s="27"/>
      <c r="BG4" s="27"/>
      <c r="BH4" s="27"/>
      <c r="BI4" s="28"/>
      <c r="BJ4" s="26" t="s">
        <v>178</v>
      </c>
      <c r="BK4" s="27"/>
      <c r="BL4" s="27"/>
      <c r="BM4" s="27"/>
      <c r="BN4" s="27"/>
      <c r="BO4" s="27"/>
      <c r="BU4" s="50" t="s">
        <v>176</v>
      </c>
      <c r="BV4" s="26" t="s">
        <v>177</v>
      </c>
      <c r="BW4" s="27"/>
      <c r="BX4" s="27"/>
      <c r="BY4" s="27"/>
      <c r="BZ4" s="27"/>
      <c r="CA4" s="27"/>
      <c r="CB4" s="27"/>
      <c r="CC4" s="27"/>
      <c r="CD4" s="27"/>
      <c r="CE4" s="27"/>
      <c r="CF4" s="27"/>
      <c r="CG4" s="27"/>
      <c r="CH4" s="27"/>
      <c r="CI4" s="27"/>
      <c r="CJ4" s="27"/>
      <c r="CK4" s="28"/>
      <c r="CL4" s="26" t="s">
        <v>178</v>
      </c>
      <c r="CM4" s="27"/>
      <c r="CN4" s="27"/>
      <c r="CO4" s="27"/>
      <c r="CP4" s="27"/>
      <c r="CQ4" s="28"/>
    </row>
    <row r="5" spans="1:95" ht="12" thickBot="1">
      <c r="A5" s="51"/>
      <c r="B5" s="51"/>
      <c r="C5" s="51"/>
      <c r="D5" s="51"/>
      <c r="E5" s="51"/>
      <c r="J5" s="44"/>
      <c r="K5" s="44"/>
      <c r="O5" s="44"/>
      <c r="R5" s="50" t="s">
        <v>179</v>
      </c>
      <c r="S5" s="26" t="s">
        <v>180</v>
      </c>
      <c r="T5" s="27"/>
      <c r="U5" s="27"/>
      <c r="V5" s="27"/>
      <c r="W5" s="27"/>
      <c r="X5" s="28"/>
      <c r="Y5" s="26" t="s">
        <v>181</v>
      </c>
      <c r="Z5" s="27"/>
      <c r="AA5" s="28"/>
      <c r="AB5" s="26" t="s">
        <v>182</v>
      </c>
      <c r="AC5" s="27"/>
      <c r="AD5" s="27"/>
      <c r="AE5" s="27"/>
      <c r="AF5" s="27"/>
      <c r="AG5" s="27"/>
      <c r="AH5" s="28"/>
      <c r="AI5" s="26" t="s">
        <v>183</v>
      </c>
      <c r="AJ5" s="27"/>
      <c r="AK5" s="28"/>
      <c r="AL5" s="26" t="s">
        <v>184</v>
      </c>
      <c r="AM5" s="27"/>
      <c r="AN5" s="28"/>
      <c r="AS5" s="50" t="s">
        <v>179</v>
      </c>
      <c r="AT5" s="27" t="s">
        <v>180</v>
      </c>
      <c r="AU5" s="27"/>
      <c r="AV5" s="27"/>
      <c r="AW5" s="27"/>
      <c r="AX5" s="27"/>
      <c r="AY5" s="28"/>
      <c r="AZ5" s="26" t="s">
        <v>181</v>
      </c>
      <c r="BA5" s="27"/>
      <c r="BB5" s="28"/>
      <c r="BC5" s="26" t="s">
        <v>182</v>
      </c>
      <c r="BD5" s="27"/>
      <c r="BE5" s="27"/>
      <c r="BF5" s="27"/>
      <c r="BG5" s="27"/>
      <c r="BH5" s="27"/>
      <c r="BI5" s="28"/>
      <c r="BJ5" s="26" t="s">
        <v>183</v>
      </c>
      <c r="BK5" s="27"/>
      <c r="BL5" s="28"/>
      <c r="BM5" s="26" t="s">
        <v>184</v>
      </c>
      <c r="BN5" s="27"/>
      <c r="BO5" s="27"/>
      <c r="BU5" s="50" t="s">
        <v>179</v>
      </c>
      <c r="BV5" s="26" t="s">
        <v>180</v>
      </c>
      <c r="BW5" s="27"/>
      <c r="BX5" s="27"/>
      <c r="BY5" s="27"/>
      <c r="BZ5" s="27"/>
      <c r="CA5" s="28"/>
      <c r="CB5" s="26" t="s">
        <v>181</v>
      </c>
      <c r="CC5" s="27"/>
      <c r="CD5" s="28"/>
      <c r="CE5" s="26" t="s">
        <v>182</v>
      </c>
      <c r="CF5" s="27"/>
      <c r="CG5" s="27"/>
      <c r="CH5" s="27"/>
      <c r="CI5" s="27"/>
      <c r="CJ5" s="27"/>
      <c r="CK5" s="28"/>
      <c r="CL5" s="26" t="s">
        <v>183</v>
      </c>
      <c r="CM5" s="27"/>
      <c r="CN5" s="28"/>
      <c r="CO5" s="26" t="s">
        <v>184</v>
      </c>
      <c r="CP5" s="27"/>
      <c r="CQ5" s="28"/>
    </row>
    <row r="6" spans="18:95" ht="57" thickBot="1">
      <c r="R6" s="52" t="s">
        <v>185</v>
      </c>
      <c r="S6" s="29" t="s">
        <v>186</v>
      </c>
      <c r="T6" s="30" t="s">
        <v>171</v>
      </c>
      <c r="U6" s="31"/>
      <c r="V6" s="31"/>
      <c r="W6" s="32"/>
      <c r="X6" s="33" t="s">
        <v>167</v>
      </c>
      <c r="Y6" s="34" t="s">
        <v>164</v>
      </c>
      <c r="Z6" s="34" t="s">
        <v>165</v>
      </c>
      <c r="AA6" s="34" t="s">
        <v>166</v>
      </c>
      <c r="AB6" s="35" t="s">
        <v>187</v>
      </c>
      <c r="AC6" s="36"/>
      <c r="AD6" s="37"/>
      <c r="AE6" s="38" t="s">
        <v>207</v>
      </c>
      <c r="AF6" s="39"/>
      <c r="AG6" s="39"/>
      <c r="AH6" s="40"/>
      <c r="AI6" s="41" t="s">
        <v>142</v>
      </c>
      <c r="AJ6" s="41" t="s">
        <v>143</v>
      </c>
      <c r="AK6" s="41" t="s">
        <v>144</v>
      </c>
      <c r="AL6" s="42" t="s">
        <v>141</v>
      </c>
      <c r="AM6" s="42" t="s">
        <v>140</v>
      </c>
      <c r="AN6" s="42" t="s">
        <v>188</v>
      </c>
      <c r="AO6" s="53" t="s">
        <v>189</v>
      </c>
      <c r="AP6" s="53"/>
      <c r="AQ6" s="53"/>
      <c r="AR6" s="54"/>
      <c r="AS6" s="52" t="s">
        <v>185</v>
      </c>
      <c r="AT6" s="29" t="s">
        <v>186</v>
      </c>
      <c r="AU6" s="30" t="s">
        <v>171</v>
      </c>
      <c r="AV6" s="31"/>
      <c r="AW6" s="31"/>
      <c r="AX6" s="32"/>
      <c r="AY6" s="33" t="s">
        <v>167</v>
      </c>
      <c r="AZ6" s="34" t="s">
        <v>164</v>
      </c>
      <c r="BA6" s="34" t="s">
        <v>165</v>
      </c>
      <c r="BB6" s="34" t="s">
        <v>166</v>
      </c>
      <c r="BC6" s="35" t="s">
        <v>187</v>
      </c>
      <c r="BD6" s="36"/>
      <c r="BE6" s="37"/>
      <c r="BF6" s="38" t="s">
        <v>152</v>
      </c>
      <c r="BG6" s="39"/>
      <c r="BH6" s="39"/>
      <c r="BI6" s="40"/>
      <c r="BJ6" s="41" t="s">
        <v>142</v>
      </c>
      <c r="BK6" s="41" t="s">
        <v>143</v>
      </c>
      <c r="BL6" s="41" t="s">
        <v>144</v>
      </c>
      <c r="BM6" s="42" t="s">
        <v>141</v>
      </c>
      <c r="BN6" s="42" t="s">
        <v>140</v>
      </c>
      <c r="BO6" s="43" t="s">
        <v>188</v>
      </c>
      <c r="BP6" s="55" t="s">
        <v>189</v>
      </c>
      <c r="BQ6" s="56"/>
      <c r="BR6" s="56"/>
      <c r="BS6" s="56"/>
      <c r="BT6" s="57"/>
      <c r="BU6" s="52" t="s">
        <v>185</v>
      </c>
      <c r="BV6" s="29" t="s">
        <v>186</v>
      </c>
      <c r="BW6" s="30" t="s">
        <v>171</v>
      </c>
      <c r="BX6" s="31"/>
      <c r="BY6" s="31"/>
      <c r="BZ6" s="32"/>
      <c r="CA6" s="33" t="s">
        <v>167</v>
      </c>
      <c r="CB6" s="34" t="s">
        <v>164</v>
      </c>
      <c r="CC6" s="34" t="s">
        <v>165</v>
      </c>
      <c r="CD6" s="34" t="s">
        <v>166</v>
      </c>
      <c r="CE6" s="35" t="s">
        <v>187</v>
      </c>
      <c r="CF6" s="36"/>
      <c r="CG6" s="37"/>
      <c r="CH6" s="38" t="s">
        <v>152</v>
      </c>
      <c r="CI6" s="39"/>
      <c r="CJ6" s="39"/>
      <c r="CK6" s="40"/>
      <c r="CL6" s="41" t="s">
        <v>142</v>
      </c>
      <c r="CM6" s="41" t="s">
        <v>143</v>
      </c>
      <c r="CN6" s="41" t="s">
        <v>144</v>
      </c>
      <c r="CO6" s="42" t="s">
        <v>141</v>
      </c>
      <c r="CP6" s="42" t="s">
        <v>140</v>
      </c>
      <c r="CQ6" s="42" t="s">
        <v>188</v>
      </c>
    </row>
    <row r="7" spans="1:95" ht="45.75" thickBot="1">
      <c r="A7" s="58" t="s">
        <v>321</v>
      </c>
      <c r="B7" s="1" t="s">
        <v>323</v>
      </c>
      <c r="C7" s="59" t="s">
        <v>324</v>
      </c>
      <c r="D7" s="24" t="s">
        <v>322</v>
      </c>
      <c r="E7" s="1" t="s">
        <v>244</v>
      </c>
      <c r="F7" s="2" t="s">
        <v>52</v>
      </c>
      <c r="G7" s="2" t="s">
        <v>123</v>
      </c>
      <c r="H7" s="2" t="s">
        <v>124</v>
      </c>
      <c r="I7" s="2" t="s">
        <v>310</v>
      </c>
      <c r="J7" s="2" t="s">
        <v>293</v>
      </c>
      <c r="K7" s="2" t="s">
        <v>325</v>
      </c>
      <c r="L7" s="2" t="s">
        <v>211</v>
      </c>
      <c r="M7" s="2" t="s">
        <v>286</v>
      </c>
      <c r="N7" s="2" t="s">
        <v>125</v>
      </c>
      <c r="O7" s="2" t="s">
        <v>279</v>
      </c>
      <c r="P7" s="2" t="s">
        <v>156</v>
      </c>
      <c r="Q7" s="25" t="s">
        <v>44</v>
      </c>
      <c r="R7" s="60" t="s">
        <v>190</v>
      </c>
      <c r="S7" s="61" t="s">
        <v>191</v>
      </c>
      <c r="T7" s="62" t="s">
        <v>192</v>
      </c>
      <c r="U7" s="63" t="s">
        <v>193</v>
      </c>
      <c r="V7" s="63" t="s">
        <v>194</v>
      </c>
      <c r="W7" s="64" t="s">
        <v>195</v>
      </c>
      <c r="X7" s="65" t="s">
        <v>191</v>
      </c>
      <c r="Y7" s="66" t="s">
        <v>191</v>
      </c>
      <c r="Z7" s="67" t="s">
        <v>191</v>
      </c>
      <c r="AA7" s="68" t="s">
        <v>191</v>
      </c>
      <c r="AB7" s="69" t="s">
        <v>196</v>
      </c>
      <c r="AC7" s="70" t="s">
        <v>151</v>
      </c>
      <c r="AD7" s="71" t="s">
        <v>197</v>
      </c>
      <c r="AE7" s="72" t="s">
        <v>198</v>
      </c>
      <c r="AF7" s="73" t="s">
        <v>199</v>
      </c>
      <c r="AG7" s="73" t="s">
        <v>200</v>
      </c>
      <c r="AH7" s="74" t="s">
        <v>201</v>
      </c>
      <c r="AI7" s="75" t="s">
        <v>191</v>
      </c>
      <c r="AJ7" s="76" t="s">
        <v>191</v>
      </c>
      <c r="AK7" s="77" t="s">
        <v>191</v>
      </c>
      <c r="AL7" s="78" t="s">
        <v>191</v>
      </c>
      <c r="AM7" s="79" t="s">
        <v>191</v>
      </c>
      <c r="AN7" s="80" t="s">
        <v>191</v>
      </c>
      <c r="AO7" s="81" t="s">
        <v>149</v>
      </c>
      <c r="AP7" s="81" t="s">
        <v>202</v>
      </c>
      <c r="AQ7" s="81" t="s">
        <v>203</v>
      </c>
      <c r="AR7" s="82" t="s">
        <v>204</v>
      </c>
      <c r="AS7" s="83" t="s">
        <v>190</v>
      </c>
      <c r="AT7" s="84" t="s">
        <v>191</v>
      </c>
      <c r="AU7" s="63" t="s">
        <v>192</v>
      </c>
      <c r="AV7" s="63" t="s">
        <v>193</v>
      </c>
      <c r="AW7" s="63" t="s">
        <v>194</v>
      </c>
      <c r="AX7" s="63" t="s">
        <v>195</v>
      </c>
      <c r="AY7" s="85" t="s">
        <v>191</v>
      </c>
      <c r="AZ7" s="67" t="s">
        <v>191</v>
      </c>
      <c r="BA7" s="67" t="s">
        <v>191</v>
      </c>
      <c r="BB7" s="67" t="s">
        <v>191</v>
      </c>
      <c r="BC7" s="70" t="s">
        <v>196</v>
      </c>
      <c r="BD7" s="70" t="s">
        <v>151</v>
      </c>
      <c r="BE7" s="70" t="s">
        <v>197</v>
      </c>
      <c r="BF7" s="73" t="s">
        <v>198</v>
      </c>
      <c r="BG7" s="73" t="s">
        <v>199</v>
      </c>
      <c r="BH7" s="73" t="s">
        <v>200</v>
      </c>
      <c r="BI7" s="73" t="s">
        <v>201</v>
      </c>
      <c r="BJ7" s="76" t="s">
        <v>191</v>
      </c>
      <c r="BK7" s="76" t="s">
        <v>191</v>
      </c>
      <c r="BL7" s="76" t="s">
        <v>191</v>
      </c>
      <c r="BM7" s="79" t="s">
        <v>191</v>
      </c>
      <c r="BN7" s="79" t="s">
        <v>191</v>
      </c>
      <c r="BO7" s="79" t="s">
        <v>191</v>
      </c>
      <c r="BP7" s="81" t="s">
        <v>205</v>
      </c>
      <c r="BQ7" s="81" t="s">
        <v>149</v>
      </c>
      <c r="BR7" s="81" t="s">
        <v>202</v>
      </c>
      <c r="BS7" s="81" t="s">
        <v>203</v>
      </c>
      <c r="BT7" s="81" t="s">
        <v>204</v>
      </c>
      <c r="BU7" s="50" t="s">
        <v>190</v>
      </c>
      <c r="BV7" s="61" t="s">
        <v>191</v>
      </c>
      <c r="BW7" s="62" t="s">
        <v>192</v>
      </c>
      <c r="BX7" s="63" t="s">
        <v>193</v>
      </c>
      <c r="BY7" s="63" t="s">
        <v>194</v>
      </c>
      <c r="BZ7" s="64" t="s">
        <v>195</v>
      </c>
      <c r="CA7" s="65" t="s">
        <v>191</v>
      </c>
      <c r="CB7" s="66" t="s">
        <v>191</v>
      </c>
      <c r="CC7" s="67" t="s">
        <v>191</v>
      </c>
      <c r="CD7" s="68" t="s">
        <v>191</v>
      </c>
      <c r="CE7" s="69" t="s">
        <v>196</v>
      </c>
      <c r="CF7" s="70" t="s">
        <v>151</v>
      </c>
      <c r="CG7" s="71" t="s">
        <v>197</v>
      </c>
      <c r="CH7" s="72" t="s">
        <v>198</v>
      </c>
      <c r="CI7" s="73" t="s">
        <v>199</v>
      </c>
      <c r="CJ7" s="73" t="s">
        <v>200</v>
      </c>
      <c r="CK7" s="74" t="s">
        <v>201</v>
      </c>
      <c r="CL7" s="75" t="s">
        <v>191</v>
      </c>
      <c r="CM7" s="76" t="s">
        <v>191</v>
      </c>
      <c r="CN7" s="77" t="s">
        <v>191</v>
      </c>
      <c r="CO7" s="78" t="s">
        <v>191</v>
      </c>
      <c r="CP7" s="79" t="s">
        <v>191</v>
      </c>
      <c r="CQ7" s="80" t="s">
        <v>191</v>
      </c>
    </row>
    <row r="8" spans="1:95" ht="123.75">
      <c r="A8" s="86">
        <v>3</v>
      </c>
      <c r="B8" s="3">
        <v>25</v>
      </c>
      <c r="C8" s="3" t="s">
        <v>57</v>
      </c>
      <c r="D8" s="23" t="s">
        <v>242</v>
      </c>
      <c r="E8" s="3" t="s">
        <v>155</v>
      </c>
      <c r="F8" s="4" t="s">
        <v>170</v>
      </c>
      <c r="G8" s="4" t="str">
        <f>H8</f>
        <v>Detailed Impact Evaluation of High Impact Measures</v>
      </c>
      <c r="H8" s="4" t="s">
        <v>220</v>
      </c>
      <c r="I8" s="6"/>
      <c r="J8" s="7" t="s">
        <v>155</v>
      </c>
      <c r="K8" s="7">
        <v>1</v>
      </c>
      <c r="L8" s="6" t="s">
        <v>221</v>
      </c>
      <c r="M8" s="8">
        <v>10000000</v>
      </c>
      <c r="N8" s="7" t="s">
        <v>54</v>
      </c>
      <c r="O8" s="7" t="s">
        <v>127</v>
      </c>
      <c r="P8" s="7" t="s">
        <v>157</v>
      </c>
      <c r="Q8" s="8">
        <v>0</v>
      </c>
      <c r="R8" s="87">
        <f>COUNTA(S8:AN8)</f>
        <v>1</v>
      </c>
      <c r="S8" s="88" t="s">
        <v>206</v>
      </c>
      <c r="T8" s="89"/>
      <c r="U8" s="89"/>
      <c r="V8" s="89"/>
      <c r="W8" s="89"/>
      <c r="X8" s="90"/>
      <c r="Y8" s="91"/>
      <c r="Z8" s="91"/>
      <c r="AA8" s="91"/>
      <c r="AB8" s="92"/>
      <c r="AC8" s="92"/>
      <c r="AD8" s="92"/>
      <c r="AE8" s="93"/>
      <c r="AF8" s="93"/>
      <c r="AG8" s="93"/>
      <c r="AH8" s="93"/>
      <c r="AI8" s="94"/>
      <c r="AJ8" s="94"/>
      <c r="AK8" s="94"/>
      <c r="AL8" s="95"/>
      <c r="AM8" s="95"/>
      <c r="AN8" s="95"/>
      <c r="AO8" s="96"/>
      <c r="AP8" s="96"/>
      <c r="AQ8" s="96"/>
      <c r="AR8" s="96" t="s">
        <v>206</v>
      </c>
      <c r="AS8" s="130">
        <f>SUM(AT8:BO8)</f>
        <v>1</v>
      </c>
      <c r="AT8" s="97">
        <f>IF(S8="X",1/$R8,0)</f>
        <v>1</v>
      </c>
      <c r="AU8" s="98">
        <f>IF(T8="X",1/$R8,0)</f>
        <v>0</v>
      </c>
      <c r="AV8" s="98">
        <f>IF(U8="X",1/$R8,0)</f>
        <v>0</v>
      </c>
      <c r="AW8" s="98">
        <f>IF(V8="X",1/$R8,0)</f>
        <v>0</v>
      </c>
      <c r="AX8" s="98">
        <f>IF(W8="X",1/$R8,0)</f>
        <v>0</v>
      </c>
      <c r="AY8" s="99">
        <f>IF(X8="X",1/$R8,0)</f>
        <v>0</v>
      </c>
      <c r="AZ8" s="100">
        <f>IF(Y8="X",1/$R8,0)</f>
        <v>0</v>
      </c>
      <c r="BA8" s="100">
        <f>IF(Z8="X",1/$R8,0)</f>
        <v>0</v>
      </c>
      <c r="BB8" s="100">
        <f>IF(AA8="X",1/$R8,0)</f>
        <v>0</v>
      </c>
      <c r="BC8" s="101">
        <f>IF(AB8="X",1/$R8,0)</f>
        <v>0</v>
      </c>
      <c r="BD8" s="101">
        <f>IF(AC8="X",1/$R8,0)</f>
        <v>0</v>
      </c>
      <c r="BE8" s="101">
        <f>IF(AD8="X",1/$R8,0)</f>
        <v>0</v>
      </c>
      <c r="BF8" s="102">
        <f>IF(AE8="X",1/$R8,0)</f>
        <v>0</v>
      </c>
      <c r="BG8" s="102">
        <f>IF(AF8="X",1/$R8,0)</f>
        <v>0</v>
      </c>
      <c r="BH8" s="102">
        <f>IF(AG8="X",1/$R8,0)</f>
        <v>0</v>
      </c>
      <c r="BI8" s="102">
        <f>IF(AH8="X",1/$R8,0)</f>
        <v>0</v>
      </c>
      <c r="BJ8" s="103">
        <f>IF(AI8="X",1/$R8,0)</f>
        <v>0</v>
      </c>
      <c r="BK8" s="103">
        <f>IF(AJ8="X",1/$R8,0)</f>
        <v>0</v>
      </c>
      <c r="BL8" s="103">
        <f>IF(AK8="X",1/$R8,0)</f>
        <v>0</v>
      </c>
      <c r="BM8" s="104">
        <f>IF(AL8="X",1/$R8,0)</f>
        <v>0</v>
      </c>
      <c r="BN8" s="104">
        <f>IF(AM8="X",1/$R8,0)</f>
        <v>0</v>
      </c>
      <c r="BO8" s="104">
        <f>IF(AN8="X",1/$R8,0)</f>
        <v>0</v>
      </c>
      <c r="BP8" s="105">
        <f>SUM(BQ8:BT8)</f>
        <v>1</v>
      </c>
      <c r="BQ8" s="106"/>
      <c r="BR8" s="106"/>
      <c r="BS8" s="106"/>
      <c r="BT8" s="106">
        <v>1</v>
      </c>
      <c r="BU8" s="107">
        <f>SUM(BV8:CQ8)</f>
        <v>10000000</v>
      </c>
      <c r="BV8" s="108">
        <f>AT8*$M8</f>
        <v>10000000</v>
      </c>
      <c r="BW8" s="109">
        <f>AU8*$M8</f>
        <v>0</v>
      </c>
      <c r="BX8" s="109">
        <f>AV8*$M8</f>
        <v>0</v>
      </c>
      <c r="BY8" s="109">
        <f>AW8*$M8</f>
        <v>0</v>
      </c>
      <c r="BZ8" s="109">
        <f>AX8*$M8</f>
        <v>0</v>
      </c>
      <c r="CA8" s="110">
        <f>AY8*$M8</f>
        <v>0</v>
      </c>
      <c r="CB8" s="111">
        <f>AZ8*$M8</f>
        <v>0</v>
      </c>
      <c r="CC8" s="111">
        <f>BA8*$M8</f>
        <v>0</v>
      </c>
      <c r="CD8" s="111">
        <f>BB8*$M8</f>
        <v>0</v>
      </c>
      <c r="CE8" s="112">
        <f>BC8*$M8</f>
        <v>0</v>
      </c>
      <c r="CF8" s="112">
        <f>BD8*$M8</f>
        <v>0</v>
      </c>
      <c r="CG8" s="112">
        <f>BE8*$M8</f>
        <v>0</v>
      </c>
      <c r="CH8" s="113">
        <f>BF8*$M8</f>
        <v>0</v>
      </c>
      <c r="CI8" s="113">
        <f>BG8*$M8</f>
        <v>0</v>
      </c>
      <c r="CJ8" s="113">
        <f>BH8*$M8</f>
        <v>0</v>
      </c>
      <c r="CK8" s="113">
        <f>BI8*$M8</f>
        <v>0</v>
      </c>
      <c r="CL8" s="114">
        <f>BJ8*$M8</f>
        <v>0</v>
      </c>
      <c r="CM8" s="114">
        <f>BK8*$M8</f>
        <v>0</v>
      </c>
      <c r="CN8" s="114">
        <f>BL8*$M8</f>
        <v>0</v>
      </c>
      <c r="CO8" s="115">
        <f>BM8*$M8</f>
        <v>0</v>
      </c>
      <c r="CP8" s="115">
        <f>BN8*$M8</f>
        <v>0</v>
      </c>
      <c r="CQ8" s="115">
        <f>BO8*$M8</f>
        <v>0</v>
      </c>
    </row>
    <row r="9" spans="1:95" ht="135">
      <c r="A9" s="116">
        <v>3</v>
      </c>
      <c r="B9" s="13">
        <v>26</v>
      </c>
      <c r="C9" s="3" t="s">
        <v>57</v>
      </c>
      <c r="D9" s="22" t="s">
        <v>242</v>
      </c>
      <c r="E9" s="3" t="s">
        <v>155</v>
      </c>
      <c r="F9" s="5" t="s">
        <v>170</v>
      </c>
      <c r="G9" s="5" t="str">
        <f>H9</f>
        <v>Impact Evaluation of Custom Measures</v>
      </c>
      <c r="H9" s="5" t="s">
        <v>222</v>
      </c>
      <c r="I9" s="9"/>
      <c r="J9" s="10" t="s">
        <v>155</v>
      </c>
      <c r="K9" s="10">
        <v>2</v>
      </c>
      <c r="L9" s="9" t="s">
        <v>329</v>
      </c>
      <c r="M9" s="11">
        <v>9000000</v>
      </c>
      <c r="N9" s="7" t="s">
        <v>54</v>
      </c>
      <c r="O9" s="10" t="s">
        <v>127</v>
      </c>
      <c r="P9" s="10" t="s">
        <v>157</v>
      </c>
      <c r="Q9" s="11">
        <v>0</v>
      </c>
      <c r="R9" s="87">
        <f>COUNTA(S9:AN9)</f>
        <v>1</v>
      </c>
      <c r="S9" s="88" t="s">
        <v>206</v>
      </c>
      <c r="T9" s="89"/>
      <c r="U9" s="89"/>
      <c r="V9" s="89"/>
      <c r="W9" s="89"/>
      <c r="X9" s="90"/>
      <c r="Y9" s="91"/>
      <c r="Z9" s="91"/>
      <c r="AA9" s="91"/>
      <c r="AB9" s="92"/>
      <c r="AC9" s="92"/>
      <c r="AD9" s="92"/>
      <c r="AE9" s="93"/>
      <c r="AF9" s="93"/>
      <c r="AG9" s="93"/>
      <c r="AH9" s="93"/>
      <c r="AI9" s="94"/>
      <c r="AJ9" s="94"/>
      <c r="AK9" s="94"/>
      <c r="AL9" s="95"/>
      <c r="AM9" s="95"/>
      <c r="AN9" s="95"/>
      <c r="AO9" s="96"/>
      <c r="AP9" s="96"/>
      <c r="AQ9" s="96"/>
      <c r="AR9" s="96" t="s">
        <v>206</v>
      </c>
      <c r="AS9" s="118">
        <f>SUM(AT9:BO9)</f>
        <v>1</v>
      </c>
      <c r="AT9" s="97">
        <f>IF(S9="X",1/$R9,0)</f>
        <v>1</v>
      </c>
      <c r="AU9" s="98">
        <f>IF(T9="X",1/$R9,0)</f>
        <v>0</v>
      </c>
      <c r="AV9" s="98">
        <f>IF(U9="X",1/$R9,0)</f>
        <v>0</v>
      </c>
      <c r="AW9" s="98">
        <f>IF(V9="X",1/$R9,0)</f>
        <v>0</v>
      </c>
      <c r="AX9" s="98">
        <f>IF(W9="X",1/$R9,0)</f>
        <v>0</v>
      </c>
      <c r="AY9" s="99">
        <f>IF(X9="X",1/$R9,0)</f>
        <v>0</v>
      </c>
      <c r="AZ9" s="100">
        <f>IF(Y9="X",1/$R9,0)</f>
        <v>0</v>
      </c>
      <c r="BA9" s="100">
        <f>IF(Z9="X",1/$R9,0)</f>
        <v>0</v>
      </c>
      <c r="BB9" s="100">
        <f>IF(AA9="X",1/$R9,0)</f>
        <v>0</v>
      </c>
      <c r="BC9" s="101">
        <f>IF(AB9="X",1/$R9,0)</f>
        <v>0</v>
      </c>
      <c r="BD9" s="101">
        <f>IF(AC9="X",1/$R9,0)</f>
        <v>0</v>
      </c>
      <c r="BE9" s="101">
        <f>IF(AD9="X",1/$R9,0)</f>
        <v>0</v>
      </c>
      <c r="BF9" s="102">
        <f>IF(AE9="X",1/$R9,0)</f>
        <v>0</v>
      </c>
      <c r="BG9" s="102">
        <f>IF(AF9="X",1/$R9,0)</f>
        <v>0</v>
      </c>
      <c r="BH9" s="102">
        <f>IF(AG9="X",1/$R9,0)</f>
        <v>0</v>
      </c>
      <c r="BI9" s="102">
        <f>IF(AH9="X",1/$R9,0)</f>
        <v>0</v>
      </c>
      <c r="BJ9" s="103">
        <f>IF(AI9="X",1/$R9,0)</f>
        <v>0</v>
      </c>
      <c r="BK9" s="103">
        <f>IF(AJ9="X",1/$R9,0)</f>
        <v>0</v>
      </c>
      <c r="BL9" s="103">
        <f>IF(AK9="X",1/$R9,0)</f>
        <v>0</v>
      </c>
      <c r="BM9" s="104">
        <f>IF(AL9="X",1/$R9,0)</f>
        <v>0</v>
      </c>
      <c r="BN9" s="104">
        <f>IF(AM9="X",1/$R9,0)</f>
        <v>0</v>
      </c>
      <c r="BO9" s="104">
        <f>IF(AN9="X",1/$R9,0)</f>
        <v>0</v>
      </c>
      <c r="BP9" s="105">
        <f>SUM(BQ9:BT9)</f>
        <v>1</v>
      </c>
      <c r="BQ9" s="106"/>
      <c r="BR9" s="106"/>
      <c r="BS9" s="106"/>
      <c r="BT9" s="106">
        <v>1</v>
      </c>
      <c r="BU9" s="107">
        <f>SUM(BV9:CQ9)</f>
        <v>9000000</v>
      </c>
      <c r="BV9" s="108">
        <f>AT9*$M9</f>
        <v>9000000</v>
      </c>
      <c r="BW9" s="109">
        <f>AU9*$M9</f>
        <v>0</v>
      </c>
      <c r="BX9" s="109">
        <f>AV9*$M9</f>
        <v>0</v>
      </c>
      <c r="BY9" s="109">
        <f>AW9*$M9</f>
        <v>0</v>
      </c>
      <c r="BZ9" s="109">
        <f>AX9*$M9</f>
        <v>0</v>
      </c>
      <c r="CA9" s="110">
        <f>AY9*$M9</f>
        <v>0</v>
      </c>
      <c r="CB9" s="111">
        <f>AZ9*$M9</f>
        <v>0</v>
      </c>
      <c r="CC9" s="111">
        <f>BA9*$M9</f>
        <v>0</v>
      </c>
      <c r="CD9" s="111">
        <f>BB9*$M9</f>
        <v>0</v>
      </c>
      <c r="CE9" s="112">
        <f>BC9*$M9</f>
        <v>0</v>
      </c>
      <c r="CF9" s="112">
        <f>BD9*$M9</f>
        <v>0</v>
      </c>
      <c r="CG9" s="112">
        <f>BE9*$M9</f>
        <v>0</v>
      </c>
      <c r="CH9" s="113">
        <f>BF9*$M9</f>
        <v>0</v>
      </c>
      <c r="CI9" s="113">
        <f>BG9*$M9</f>
        <v>0</v>
      </c>
      <c r="CJ9" s="113">
        <f>BH9*$M9</f>
        <v>0</v>
      </c>
      <c r="CK9" s="113">
        <f>BI9*$M9</f>
        <v>0</v>
      </c>
      <c r="CL9" s="114">
        <f>BJ9*$M9</f>
        <v>0</v>
      </c>
      <c r="CM9" s="114">
        <f>BK9*$M9</f>
        <v>0</v>
      </c>
      <c r="CN9" s="114">
        <f>BL9*$M9</f>
        <v>0</v>
      </c>
      <c r="CO9" s="115">
        <f>BM9*$M9</f>
        <v>0</v>
      </c>
      <c r="CP9" s="115">
        <f>BN9*$M9</f>
        <v>0</v>
      </c>
      <c r="CQ9" s="115">
        <f>BO9*$M9</f>
        <v>0</v>
      </c>
    </row>
    <row r="10" spans="1:95" ht="135">
      <c r="A10" s="116">
        <v>3</v>
      </c>
      <c r="B10" s="13">
        <v>27</v>
      </c>
      <c r="C10" s="3" t="s">
        <v>57</v>
      </c>
      <c r="D10" s="22" t="s">
        <v>242</v>
      </c>
      <c r="E10" s="3" t="s">
        <v>155</v>
      </c>
      <c r="F10" s="5" t="s">
        <v>170</v>
      </c>
      <c r="G10" s="5" t="str">
        <f>H10</f>
        <v>Impact Evaluation of Strategic Measures</v>
      </c>
      <c r="H10" s="5" t="s">
        <v>223</v>
      </c>
      <c r="I10" s="9"/>
      <c r="J10" s="10" t="s">
        <v>155</v>
      </c>
      <c r="K10" s="10">
        <v>3</v>
      </c>
      <c r="L10" s="9" t="s">
        <v>48</v>
      </c>
      <c r="M10" s="11">
        <v>5000000</v>
      </c>
      <c r="N10" s="7" t="s">
        <v>54</v>
      </c>
      <c r="O10" s="10" t="s">
        <v>127</v>
      </c>
      <c r="P10" s="10" t="s">
        <v>157</v>
      </c>
      <c r="Q10" s="11">
        <v>0</v>
      </c>
      <c r="R10" s="87">
        <f>COUNTA(S10:AN10)</f>
        <v>1</v>
      </c>
      <c r="S10" s="88" t="s">
        <v>206</v>
      </c>
      <c r="T10" s="89"/>
      <c r="U10" s="89"/>
      <c r="V10" s="89"/>
      <c r="W10" s="89"/>
      <c r="X10" s="90"/>
      <c r="Y10" s="91"/>
      <c r="Z10" s="91"/>
      <c r="AA10" s="91"/>
      <c r="AB10" s="92"/>
      <c r="AC10" s="92"/>
      <c r="AD10" s="92"/>
      <c r="AE10" s="93"/>
      <c r="AF10" s="93"/>
      <c r="AG10" s="93"/>
      <c r="AH10" s="93"/>
      <c r="AI10" s="94"/>
      <c r="AJ10" s="94"/>
      <c r="AK10" s="94"/>
      <c r="AL10" s="95"/>
      <c r="AM10" s="95"/>
      <c r="AN10" s="95"/>
      <c r="AO10" s="96"/>
      <c r="AP10" s="96"/>
      <c r="AQ10" s="96"/>
      <c r="AR10" s="96" t="s">
        <v>206</v>
      </c>
      <c r="AS10" s="118">
        <f>SUM(AT10:BO10)</f>
        <v>1</v>
      </c>
      <c r="AT10" s="97">
        <f>IF(S10="X",1/$R10,0)</f>
        <v>1</v>
      </c>
      <c r="AU10" s="98">
        <f>IF(T10="X",1/$R10,0)</f>
        <v>0</v>
      </c>
      <c r="AV10" s="98">
        <f>IF(U10="X",1/$R10,0)</f>
        <v>0</v>
      </c>
      <c r="AW10" s="98">
        <f>IF(V10="X",1/$R10,0)</f>
        <v>0</v>
      </c>
      <c r="AX10" s="98">
        <f>IF(W10="X",1/$R10,0)</f>
        <v>0</v>
      </c>
      <c r="AY10" s="99">
        <f>IF(X10="X",1/$R10,0)</f>
        <v>0</v>
      </c>
      <c r="AZ10" s="100">
        <f>IF(Y10="X",1/$R10,0)</f>
        <v>0</v>
      </c>
      <c r="BA10" s="100">
        <f>IF(Z10="X",1/$R10,0)</f>
        <v>0</v>
      </c>
      <c r="BB10" s="100">
        <f>IF(AA10="X",1/$R10,0)</f>
        <v>0</v>
      </c>
      <c r="BC10" s="101">
        <f>IF(AB10="X",1/$R10,0)</f>
        <v>0</v>
      </c>
      <c r="BD10" s="101">
        <f>IF(AC10="X",1/$R10,0)</f>
        <v>0</v>
      </c>
      <c r="BE10" s="101">
        <f>IF(AD10="X",1/$R10,0)</f>
        <v>0</v>
      </c>
      <c r="BF10" s="102">
        <f>IF(AE10="X",1/$R10,0)</f>
        <v>0</v>
      </c>
      <c r="BG10" s="102">
        <f>IF(AF10="X",1/$R10,0)</f>
        <v>0</v>
      </c>
      <c r="BH10" s="102">
        <f>IF(AG10="X",1/$R10,0)</f>
        <v>0</v>
      </c>
      <c r="BI10" s="102">
        <f>IF(AH10="X",1/$R10,0)</f>
        <v>0</v>
      </c>
      <c r="BJ10" s="103">
        <f>IF(AI10="X",1/$R10,0)</f>
        <v>0</v>
      </c>
      <c r="BK10" s="103">
        <f>IF(AJ10="X",1/$R10,0)</f>
        <v>0</v>
      </c>
      <c r="BL10" s="103">
        <f>IF(AK10="X",1/$R10,0)</f>
        <v>0</v>
      </c>
      <c r="BM10" s="104">
        <f>IF(AL10="X",1/$R10,0)</f>
        <v>0</v>
      </c>
      <c r="BN10" s="104">
        <f>IF(AM10="X",1/$R10,0)</f>
        <v>0</v>
      </c>
      <c r="BO10" s="104">
        <f>IF(AN10="X",1/$R10,0)</f>
        <v>0</v>
      </c>
      <c r="BP10" s="105">
        <f>SUM(BQ10:BT10)</f>
        <v>1</v>
      </c>
      <c r="BQ10" s="106"/>
      <c r="BR10" s="106"/>
      <c r="BS10" s="106"/>
      <c r="BT10" s="106">
        <v>1</v>
      </c>
      <c r="BU10" s="107">
        <f>SUM(BV10:CQ10)</f>
        <v>5000000</v>
      </c>
      <c r="BV10" s="108">
        <f>AT10*$M10</f>
        <v>5000000</v>
      </c>
      <c r="BW10" s="109">
        <f>AU10*$M10</f>
        <v>0</v>
      </c>
      <c r="BX10" s="109">
        <f>AV10*$M10</f>
        <v>0</v>
      </c>
      <c r="BY10" s="109">
        <f>AW10*$M10</f>
        <v>0</v>
      </c>
      <c r="BZ10" s="109">
        <f>AX10*$M10</f>
        <v>0</v>
      </c>
      <c r="CA10" s="110">
        <f>AY10*$M10</f>
        <v>0</v>
      </c>
      <c r="CB10" s="111">
        <f>AZ10*$M10</f>
        <v>0</v>
      </c>
      <c r="CC10" s="111">
        <f>BA10*$M10</f>
        <v>0</v>
      </c>
      <c r="CD10" s="111">
        <f>BB10*$M10</f>
        <v>0</v>
      </c>
      <c r="CE10" s="112">
        <f>BC10*$M10</f>
        <v>0</v>
      </c>
      <c r="CF10" s="112">
        <f>BD10*$M10</f>
        <v>0</v>
      </c>
      <c r="CG10" s="112">
        <f>BE10*$M10</f>
        <v>0</v>
      </c>
      <c r="CH10" s="113">
        <f>BF10*$M10</f>
        <v>0</v>
      </c>
      <c r="CI10" s="113">
        <f>BG10*$M10</f>
        <v>0</v>
      </c>
      <c r="CJ10" s="113">
        <f>BH10*$M10</f>
        <v>0</v>
      </c>
      <c r="CK10" s="113">
        <f>BI10*$M10</f>
        <v>0</v>
      </c>
      <c r="CL10" s="114">
        <f>BJ10*$M10</f>
        <v>0</v>
      </c>
      <c r="CM10" s="114">
        <f>BK10*$M10</f>
        <v>0</v>
      </c>
      <c r="CN10" s="114">
        <f>BL10*$M10</f>
        <v>0</v>
      </c>
      <c r="CO10" s="115">
        <f>BM10*$M10</f>
        <v>0</v>
      </c>
      <c r="CP10" s="115">
        <f>BN10*$M10</f>
        <v>0</v>
      </c>
      <c r="CQ10" s="115">
        <f>BO10*$M10</f>
        <v>0</v>
      </c>
    </row>
    <row r="11" spans="1:95" ht="146.25">
      <c r="A11" s="116">
        <v>3</v>
      </c>
      <c r="B11" s="13">
        <v>28</v>
      </c>
      <c r="C11" s="3" t="s">
        <v>57</v>
      </c>
      <c r="D11" s="22" t="s">
        <v>242</v>
      </c>
      <c r="E11" s="3" t="s">
        <v>155</v>
      </c>
      <c r="F11" s="5" t="s">
        <v>170</v>
      </c>
      <c r="G11" s="5" t="str">
        <f>H11</f>
        <v>Parameter Focused and Cross-Cutting Impact Evaluations</v>
      </c>
      <c r="H11" s="5" t="s">
        <v>326</v>
      </c>
      <c r="I11" s="9"/>
      <c r="J11" s="10" t="s">
        <v>155</v>
      </c>
      <c r="K11" s="10">
        <v>4</v>
      </c>
      <c r="L11" s="9" t="s">
        <v>49</v>
      </c>
      <c r="M11" s="11">
        <v>4500000</v>
      </c>
      <c r="N11" s="10" t="s">
        <v>272</v>
      </c>
      <c r="O11" s="10" t="s">
        <v>127</v>
      </c>
      <c r="P11" s="10" t="s">
        <v>157</v>
      </c>
      <c r="Q11" s="11">
        <v>0</v>
      </c>
      <c r="R11" s="87">
        <f>COUNTA(S11:AN11)</f>
        <v>1</v>
      </c>
      <c r="S11" s="88" t="s">
        <v>206</v>
      </c>
      <c r="T11" s="89"/>
      <c r="U11" s="89"/>
      <c r="V11" s="89"/>
      <c r="W11" s="89"/>
      <c r="X11" s="90"/>
      <c r="Y11" s="91"/>
      <c r="Z11" s="91"/>
      <c r="AA11" s="91"/>
      <c r="AB11" s="92"/>
      <c r="AC11" s="92"/>
      <c r="AD11" s="92"/>
      <c r="AE11" s="93"/>
      <c r="AF11" s="93"/>
      <c r="AG11" s="93"/>
      <c r="AH11" s="93"/>
      <c r="AI11" s="94"/>
      <c r="AJ11" s="94"/>
      <c r="AK11" s="94"/>
      <c r="AL11" s="95"/>
      <c r="AM11" s="95"/>
      <c r="AN11" s="95"/>
      <c r="AO11" s="96"/>
      <c r="AP11" s="96"/>
      <c r="AQ11" s="96"/>
      <c r="AR11" s="96" t="s">
        <v>206</v>
      </c>
      <c r="AS11" s="118">
        <f>SUM(AT11:BO11)</f>
        <v>1</v>
      </c>
      <c r="AT11" s="97">
        <f>IF(S11="X",1/$R11,0)</f>
        <v>1</v>
      </c>
      <c r="AU11" s="98">
        <f>IF(T11="X",1/$R11,0)</f>
        <v>0</v>
      </c>
      <c r="AV11" s="98">
        <f>IF(U11="X",1/$R11,0)</f>
        <v>0</v>
      </c>
      <c r="AW11" s="98">
        <f>IF(V11="X",1/$R11,0)</f>
        <v>0</v>
      </c>
      <c r="AX11" s="98">
        <f>IF(W11="X",1/$R11,0)</f>
        <v>0</v>
      </c>
      <c r="AY11" s="99">
        <f>IF(X11="X",1/$R11,0)</f>
        <v>0</v>
      </c>
      <c r="AZ11" s="100">
        <f>IF(Y11="X",1/$R11,0)</f>
        <v>0</v>
      </c>
      <c r="BA11" s="100">
        <f>IF(Z11="X",1/$R11,0)</f>
        <v>0</v>
      </c>
      <c r="BB11" s="100">
        <f>IF(AA11="X",1/$R11,0)</f>
        <v>0</v>
      </c>
      <c r="BC11" s="101">
        <f>IF(AB11="X",1/$R11,0)</f>
        <v>0</v>
      </c>
      <c r="BD11" s="101">
        <f>IF(AC11="X",1/$R11,0)</f>
        <v>0</v>
      </c>
      <c r="BE11" s="101">
        <f>IF(AD11="X",1/$R11,0)</f>
        <v>0</v>
      </c>
      <c r="BF11" s="102">
        <f>IF(AE11="X",1/$R11,0)</f>
        <v>0</v>
      </c>
      <c r="BG11" s="102">
        <f>IF(AF11="X",1/$R11,0)</f>
        <v>0</v>
      </c>
      <c r="BH11" s="102">
        <f>IF(AG11="X",1/$R11,0)</f>
        <v>0</v>
      </c>
      <c r="BI11" s="102">
        <f>IF(AH11="X",1/$R11,0)</f>
        <v>0</v>
      </c>
      <c r="BJ11" s="103">
        <f>IF(AI11="X",1/$R11,0)</f>
        <v>0</v>
      </c>
      <c r="BK11" s="103">
        <f>IF(AJ11="X",1/$R11,0)</f>
        <v>0</v>
      </c>
      <c r="BL11" s="103">
        <f>IF(AK11="X",1/$R11,0)</f>
        <v>0</v>
      </c>
      <c r="BM11" s="104">
        <f>IF(AL11="X",1/$R11,0)</f>
        <v>0</v>
      </c>
      <c r="BN11" s="104">
        <f>IF(AM11="X",1/$R11,0)</f>
        <v>0</v>
      </c>
      <c r="BO11" s="104">
        <f>IF(AN11="X",1/$R11,0)</f>
        <v>0</v>
      </c>
      <c r="BP11" s="105">
        <f>SUM(BQ11:BT11)</f>
        <v>1</v>
      </c>
      <c r="BQ11" s="106"/>
      <c r="BR11" s="106"/>
      <c r="BS11" s="106"/>
      <c r="BT11" s="106">
        <v>1</v>
      </c>
      <c r="BU11" s="107">
        <f>SUM(BV11:CQ11)</f>
        <v>4500000</v>
      </c>
      <c r="BV11" s="108">
        <f>AT11*$M11</f>
        <v>4500000</v>
      </c>
      <c r="BW11" s="109">
        <f>AU11*$M11</f>
        <v>0</v>
      </c>
      <c r="BX11" s="109">
        <f>AV11*$M11</f>
        <v>0</v>
      </c>
      <c r="BY11" s="109">
        <f>AW11*$M11</f>
        <v>0</v>
      </c>
      <c r="BZ11" s="109">
        <f>AX11*$M11</f>
        <v>0</v>
      </c>
      <c r="CA11" s="110">
        <f>AY11*$M11</f>
        <v>0</v>
      </c>
      <c r="CB11" s="111">
        <f>AZ11*$M11</f>
        <v>0</v>
      </c>
      <c r="CC11" s="111">
        <f>BA11*$M11</f>
        <v>0</v>
      </c>
      <c r="CD11" s="111">
        <f>BB11*$M11</f>
        <v>0</v>
      </c>
      <c r="CE11" s="112">
        <f>BC11*$M11</f>
        <v>0</v>
      </c>
      <c r="CF11" s="112">
        <f>BD11*$M11</f>
        <v>0</v>
      </c>
      <c r="CG11" s="112">
        <f>BE11*$M11</f>
        <v>0</v>
      </c>
      <c r="CH11" s="113">
        <f>BF11*$M11</f>
        <v>0</v>
      </c>
      <c r="CI11" s="113">
        <f>BG11*$M11</f>
        <v>0</v>
      </c>
      <c r="CJ11" s="113">
        <f>BH11*$M11</f>
        <v>0</v>
      </c>
      <c r="CK11" s="113">
        <f>BI11*$M11</f>
        <v>0</v>
      </c>
      <c r="CL11" s="114">
        <f>BJ11*$M11</f>
        <v>0</v>
      </c>
      <c r="CM11" s="114">
        <f>BK11*$M11</f>
        <v>0</v>
      </c>
      <c r="CN11" s="114">
        <f>BL11*$M11</f>
        <v>0</v>
      </c>
      <c r="CO11" s="115">
        <f>BM11*$M11</f>
        <v>0</v>
      </c>
      <c r="CP11" s="115">
        <f>BN11*$M11</f>
        <v>0</v>
      </c>
      <c r="CQ11" s="115">
        <f>BO11*$M11</f>
        <v>0</v>
      </c>
    </row>
    <row r="12" spans="1:95" ht="101.25">
      <c r="A12" s="116">
        <v>3</v>
      </c>
      <c r="B12" s="13">
        <v>29</v>
      </c>
      <c r="C12" s="3" t="s">
        <v>57</v>
      </c>
      <c r="D12" s="22" t="s">
        <v>242</v>
      </c>
      <c r="E12" s="3" t="s">
        <v>155</v>
      </c>
      <c r="F12" s="5" t="s">
        <v>170</v>
      </c>
      <c r="G12" s="5" t="str">
        <f>H12</f>
        <v>Verification and Ex Ante Review/Update Study for Moderate Impact Measures</v>
      </c>
      <c r="H12" s="5" t="s">
        <v>224</v>
      </c>
      <c r="I12" s="9"/>
      <c r="J12" s="10" t="s">
        <v>155</v>
      </c>
      <c r="K12" s="10">
        <v>5</v>
      </c>
      <c r="L12" s="9" t="s">
        <v>225</v>
      </c>
      <c r="M12" s="11">
        <v>1000000</v>
      </c>
      <c r="N12" s="7" t="s">
        <v>272</v>
      </c>
      <c r="O12" s="10" t="s">
        <v>127</v>
      </c>
      <c r="P12" s="10" t="s">
        <v>157</v>
      </c>
      <c r="Q12" s="11">
        <v>0</v>
      </c>
      <c r="R12" s="87">
        <f>COUNTA(S12:AN12)</f>
        <v>1</v>
      </c>
      <c r="S12" s="88" t="s">
        <v>206</v>
      </c>
      <c r="T12" s="89"/>
      <c r="U12" s="89"/>
      <c r="V12" s="89"/>
      <c r="W12" s="89"/>
      <c r="X12" s="90"/>
      <c r="Y12" s="91"/>
      <c r="Z12" s="91"/>
      <c r="AA12" s="91"/>
      <c r="AB12" s="92"/>
      <c r="AC12" s="92"/>
      <c r="AD12" s="92"/>
      <c r="AE12" s="93"/>
      <c r="AF12" s="93"/>
      <c r="AG12" s="93"/>
      <c r="AH12" s="93"/>
      <c r="AI12" s="94"/>
      <c r="AJ12" s="94"/>
      <c r="AK12" s="94"/>
      <c r="AL12" s="95"/>
      <c r="AM12" s="95"/>
      <c r="AN12" s="95"/>
      <c r="AO12" s="96"/>
      <c r="AP12" s="96"/>
      <c r="AQ12" s="96"/>
      <c r="AR12" s="96" t="s">
        <v>206</v>
      </c>
      <c r="AS12" s="118">
        <f>SUM(AT12:BO12)</f>
        <v>1</v>
      </c>
      <c r="AT12" s="97">
        <f>IF(S12="X",1/$R12,0)</f>
        <v>1</v>
      </c>
      <c r="AU12" s="98">
        <f>IF(T12="X",1/$R12,0)</f>
        <v>0</v>
      </c>
      <c r="AV12" s="98">
        <f>IF(U12="X",1/$R12,0)</f>
        <v>0</v>
      </c>
      <c r="AW12" s="98">
        <f>IF(V12="X",1/$R12,0)</f>
        <v>0</v>
      </c>
      <c r="AX12" s="98">
        <f>IF(W12="X",1/$R12,0)</f>
        <v>0</v>
      </c>
      <c r="AY12" s="99">
        <f>IF(X12="X",1/$R12,0)</f>
        <v>0</v>
      </c>
      <c r="AZ12" s="100">
        <f>IF(Y12="X",1/$R12,0)</f>
        <v>0</v>
      </c>
      <c r="BA12" s="100">
        <f>IF(Z12="X",1/$R12,0)</f>
        <v>0</v>
      </c>
      <c r="BB12" s="100">
        <f>IF(AA12="X",1/$R12,0)</f>
        <v>0</v>
      </c>
      <c r="BC12" s="101">
        <f>IF(AB12="X",1/$R12,0)</f>
        <v>0</v>
      </c>
      <c r="BD12" s="101">
        <f>IF(AC12="X",1/$R12,0)</f>
        <v>0</v>
      </c>
      <c r="BE12" s="101">
        <f>IF(AD12="X",1/$R12,0)</f>
        <v>0</v>
      </c>
      <c r="BF12" s="102">
        <f>IF(AE12="X",1/$R12,0)</f>
        <v>0</v>
      </c>
      <c r="BG12" s="102">
        <f>IF(AF12="X",1/$R12,0)</f>
        <v>0</v>
      </c>
      <c r="BH12" s="102">
        <f>IF(AG12="X",1/$R12,0)</f>
        <v>0</v>
      </c>
      <c r="BI12" s="102">
        <f>IF(AH12="X",1/$R12,0)</f>
        <v>0</v>
      </c>
      <c r="BJ12" s="103">
        <f>IF(AI12="X",1/$R12,0)</f>
        <v>0</v>
      </c>
      <c r="BK12" s="103">
        <f>IF(AJ12="X",1/$R12,0)</f>
        <v>0</v>
      </c>
      <c r="BL12" s="103">
        <f>IF(AK12="X",1/$R12,0)</f>
        <v>0</v>
      </c>
      <c r="BM12" s="104">
        <f>IF(AL12="X",1/$R12,0)</f>
        <v>0</v>
      </c>
      <c r="BN12" s="104">
        <f>IF(AM12="X",1/$R12,0)</f>
        <v>0</v>
      </c>
      <c r="BO12" s="104">
        <f>IF(AN12="X",1/$R12,0)</f>
        <v>0</v>
      </c>
      <c r="BP12" s="105">
        <f>SUM(BQ12:BT12)</f>
        <v>1</v>
      </c>
      <c r="BQ12" s="106"/>
      <c r="BR12" s="106"/>
      <c r="BS12" s="106"/>
      <c r="BT12" s="106">
        <v>1</v>
      </c>
      <c r="BU12" s="107">
        <f>SUM(BV12:CQ12)</f>
        <v>1000000</v>
      </c>
      <c r="BV12" s="108">
        <f>AT12*$M12</f>
        <v>1000000</v>
      </c>
      <c r="BW12" s="109">
        <f>AU12*$M12</f>
        <v>0</v>
      </c>
      <c r="BX12" s="109">
        <f>AV12*$M12</f>
        <v>0</v>
      </c>
      <c r="BY12" s="109">
        <f>AW12*$M12</f>
        <v>0</v>
      </c>
      <c r="BZ12" s="109">
        <f>AX12*$M12</f>
        <v>0</v>
      </c>
      <c r="CA12" s="110">
        <f>AY12*$M12</f>
        <v>0</v>
      </c>
      <c r="CB12" s="111">
        <f>AZ12*$M12</f>
        <v>0</v>
      </c>
      <c r="CC12" s="111">
        <f>BA12*$M12</f>
        <v>0</v>
      </c>
      <c r="CD12" s="111">
        <f>BB12*$M12</f>
        <v>0</v>
      </c>
      <c r="CE12" s="112">
        <f>BC12*$M12</f>
        <v>0</v>
      </c>
      <c r="CF12" s="112">
        <f>BD12*$M12</f>
        <v>0</v>
      </c>
      <c r="CG12" s="112">
        <f>BE12*$M12</f>
        <v>0</v>
      </c>
      <c r="CH12" s="113">
        <f>BF12*$M12</f>
        <v>0</v>
      </c>
      <c r="CI12" s="113">
        <f>BG12*$M12</f>
        <v>0</v>
      </c>
      <c r="CJ12" s="113">
        <f>BH12*$M12</f>
        <v>0</v>
      </c>
      <c r="CK12" s="113">
        <f>BI12*$M12</f>
        <v>0</v>
      </c>
      <c r="CL12" s="114">
        <f>BJ12*$M12</f>
        <v>0</v>
      </c>
      <c r="CM12" s="114">
        <f>BK12*$M12</f>
        <v>0</v>
      </c>
      <c r="CN12" s="114">
        <f>BL12*$M12</f>
        <v>0</v>
      </c>
      <c r="CO12" s="115">
        <f>BM12*$M12</f>
        <v>0</v>
      </c>
      <c r="CP12" s="115">
        <f>BN12*$M12</f>
        <v>0</v>
      </c>
      <c r="CQ12" s="115">
        <f>BO12*$M12</f>
        <v>0</v>
      </c>
    </row>
    <row r="13" spans="1:95" ht="67.5">
      <c r="A13" s="116">
        <v>3</v>
      </c>
      <c r="B13" s="13">
        <v>10</v>
      </c>
      <c r="C13" s="3" t="s">
        <v>57</v>
      </c>
      <c r="D13" s="22" t="s">
        <v>246</v>
      </c>
      <c r="E13" s="3" t="s">
        <v>155</v>
      </c>
      <c r="F13" s="5" t="s">
        <v>170</v>
      </c>
      <c r="G13" s="5" t="str">
        <f>H13</f>
        <v>Early EM&amp;V for Non-Residential Custom Projects - ED EM&amp;V Funds</v>
      </c>
      <c r="H13" s="5" t="s">
        <v>278</v>
      </c>
      <c r="I13" s="9"/>
      <c r="J13" s="10" t="s">
        <v>155</v>
      </c>
      <c r="K13" s="10">
        <v>6</v>
      </c>
      <c r="L13" s="9" t="s">
        <v>226</v>
      </c>
      <c r="M13" s="11">
        <v>2000000</v>
      </c>
      <c r="N13" s="7" t="s">
        <v>54</v>
      </c>
      <c r="O13" s="10" t="s">
        <v>127</v>
      </c>
      <c r="P13" s="10" t="s">
        <v>157</v>
      </c>
      <c r="Q13" s="11">
        <v>0</v>
      </c>
      <c r="R13" s="87">
        <f>COUNTA(S13:AN13)</f>
        <v>2</v>
      </c>
      <c r="S13" s="88" t="s">
        <v>206</v>
      </c>
      <c r="T13" s="89"/>
      <c r="U13" s="89"/>
      <c r="V13" s="89"/>
      <c r="W13" s="89"/>
      <c r="X13" s="90"/>
      <c r="Y13" s="91"/>
      <c r="Z13" s="91"/>
      <c r="AA13" s="91"/>
      <c r="AB13" s="92"/>
      <c r="AC13" s="92"/>
      <c r="AD13" s="92"/>
      <c r="AE13" s="93"/>
      <c r="AF13" s="93"/>
      <c r="AG13" s="93"/>
      <c r="AH13" s="93" t="s">
        <v>206</v>
      </c>
      <c r="AI13" s="94"/>
      <c r="AJ13" s="94"/>
      <c r="AK13" s="94"/>
      <c r="AL13" s="95"/>
      <c r="AM13" s="95"/>
      <c r="AN13" s="95"/>
      <c r="AO13" s="96"/>
      <c r="AP13" s="96" t="s">
        <v>206</v>
      </c>
      <c r="AQ13" s="96" t="s">
        <v>206</v>
      </c>
      <c r="AR13" s="96"/>
      <c r="AS13" s="118">
        <f>SUM(AT13:BO13)</f>
        <v>1</v>
      </c>
      <c r="AT13" s="97">
        <v>0.8</v>
      </c>
      <c r="AU13" s="98">
        <f>IF(T13="X",1/$R13,0)</f>
        <v>0</v>
      </c>
      <c r="AV13" s="98">
        <f>IF(U13="X",1/$R13,0)</f>
        <v>0</v>
      </c>
      <c r="AW13" s="98">
        <f>IF(V13="X",1/$R13,0)</f>
        <v>0</v>
      </c>
      <c r="AX13" s="98">
        <f>IF(W13="X",1/$R13,0)</f>
        <v>0</v>
      </c>
      <c r="AY13" s="99">
        <f>IF(X13="X",1/$R13,0)</f>
        <v>0</v>
      </c>
      <c r="AZ13" s="100">
        <f>IF(Y13="X",1/$R13,0)</f>
        <v>0</v>
      </c>
      <c r="BA13" s="100">
        <f>IF(Z13="X",1/$R13,0)</f>
        <v>0</v>
      </c>
      <c r="BB13" s="100">
        <f>IF(AA13="X",1/$R13,0)</f>
        <v>0</v>
      </c>
      <c r="BC13" s="101">
        <f>IF(AB13="X",1/$R13,0)</f>
        <v>0</v>
      </c>
      <c r="BD13" s="101">
        <f>IF(AC13="X",1/$R13,0)</f>
        <v>0</v>
      </c>
      <c r="BE13" s="101">
        <f>IF(AD13="X",1/$R13,0)</f>
        <v>0</v>
      </c>
      <c r="BF13" s="102">
        <f>IF(AE13="X",1/$R13,0)</f>
        <v>0</v>
      </c>
      <c r="BG13" s="102">
        <f>IF(AF13="X",1/$R13,0)</f>
        <v>0</v>
      </c>
      <c r="BH13" s="102">
        <f>IF(AG13="X",1/$R13,0)</f>
        <v>0</v>
      </c>
      <c r="BI13" s="102">
        <v>0.2</v>
      </c>
      <c r="BJ13" s="103">
        <f>IF(AI13="X",1/$R13,0)</f>
        <v>0</v>
      </c>
      <c r="BK13" s="103">
        <f>IF(AJ13="X",1/$R13,0)</f>
        <v>0</v>
      </c>
      <c r="BL13" s="103">
        <f>IF(AK13="X",1/$R13,0)</f>
        <v>0</v>
      </c>
      <c r="BM13" s="104">
        <f>IF(AL13="X",1/$R13,0)</f>
        <v>0</v>
      </c>
      <c r="BN13" s="104">
        <f>IF(AM13="X",1/$R13,0)</f>
        <v>0</v>
      </c>
      <c r="BO13" s="104">
        <f>IF(AN13="X",1/$R13,0)</f>
        <v>0</v>
      </c>
      <c r="BP13" s="105">
        <f>SUM(BQ13:BT13)</f>
        <v>1</v>
      </c>
      <c r="BQ13" s="106"/>
      <c r="BR13" s="106"/>
      <c r="BS13" s="106"/>
      <c r="BT13" s="106">
        <v>1</v>
      </c>
      <c r="BU13" s="107">
        <f>SUM(BV13:CQ13)</f>
        <v>2000000</v>
      </c>
      <c r="BV13" s="108">
        <f>AT13*$M13</f>
        <v>1600000</v>
      </c>
      <c r="BW13" s="109">
        <f>AU13*$M13</f>
        <v>0</v>
      </c>
      <c r="BX13" s="109">
        <f>AV13*$M13</f>
        <v>0</v>
      </c>
      <c r="BY13" s="109">
        <f>AW13*$M13</f>
        <v>0</v>
      </c>
      <c r="BZ13" s="109">
        <f>AX13*$M13</f>
        <v>0</v>
      </c>
      <c r="CA13" s="110">
        <f>AY13*$M13</f>
        <v>0</v>
      </c>
      <c r="CB13" s="111">
        <f>AZ13*$M13</f>
        <v>0</v>
      </c>
      <c r="CC13" s="111">
        <f>BA13*$M13</f>
        <v>0</v>
      </c>
      <c r="CD13" s="111">
        <f>BB13*$M13</f>
        <v>0</v>
      </c>
      <c r="CE13" s="112">
        <f>BC13*$M13</f>
        <v>0</v>
      </c>
      <c r="CF13" s="112">
        <f>BD13*$M13</f>
        <v>0</v>
      </c>
      <c r="CG13" s="112">
        <f>BE13*$M13</f>
        <v>0</v>
      </c>
      <c r="CH13" s="113">
        <f>BF13*$M13</f>
        <v>0</v>
      </c>
      <c r="CI13" s="113">
        <f>BG13*$M13</f>
        <v>0</v>
      </c>
      <c r="CJ13" s="113">
        <f>BH13*$M13</f>
        <v>0</v>
      </c>
      <c r="CK13" s="113">
        <f>BI13*$M13</f>
        <v>400000</v>
      </c>
      <c r="CL13" s="114">
        <f>BJ13*$M13</f>
        <v>0</v>
      </c>
      <c r="CM13" s="114">
        <f>BK13*$M13</f>
        <v>0</v>
      </c>
      <c r="CN13" s="114">
        <f>BL13*$M13</f>
        <v>0</v>
      </c>
      <c r="CO13" s="115">
        <f>BM13*$M13</f>
        <v>0</v>
      </c>
      <c r="CP13" s="115">
        <f>BN13*$M13</f>
        <v>0</v>
      </c>
      <c r="CQ13" s="115">
        <f>BO13*$M13</f>
        <v>0</v>
      </c>
    </row>
    <row r="14" spans="1:95" ht="248.25" customHeight="1">
      <c r="A14" s="116">
        <v>3</v>
      </c>
      <c r="B14" s="13">
        <v>30</v>
      </c>
      <c r="C14" s="13" t="s">
        <v>57</v>
      </c>
      <c r="D14" s="22" t="s">
        <v>242</v>
      </c>
      <c r="E14" s="13" t="s">
        <v>261</v>
      </c>
      <c r="F14" s="5" t="s">
        <v>170</v>
      </c>
      <c r="G14" s="21" t="s">
        <v>326</v>
      </c>
      <c r="H14" s="5" t="s">
        <v>299</v>
      </c>
      <c r="I14" s="9">
        <v>89</v>
      </c>
      <c r="J14" s="10" t="s">
        <v>90</v>
      </c>
      <c r="K14" s="10">
        <v>7</v>
      </c>
      <c r="L14" s="20" t="s">
        <v>0</v>
      </c>
      <c r="M14" s="12">
        <v>0</v>
      </c>
      <c r="N14" s="10" t="s">
        <v>59</v>
      </c>
      <c r="O14" s="10" t="s">
        <v>275</v>
      </c>
      <c r="P14" s="10">
        <v>2009</v>
      </c>
      <c r="Q14" s="11">
        <v>760000</v>
      </c>
      <c r="R14" s="87">
        <f>COUNTA(S14:AN14)</f>
        <v>1</v>
      </c>
      <c r="S14" s="88" t="s">
        <v>206</v>
      </c>
      <c r="T14" s="89"/>
      <c r="U14" s="89"/>
      <c r="V14" s="89"/>
      <c r="W14" s="89"/>
      <c r="X14" s="90"/>
      <c r="Y14" s="91"/>
      <c r="Z14" s="91"/>
      <c r="AA14" s="91"/>
      <c r="AB14" s="92"/>
      <c r="AC14" s="92"/>
      <c r="AD14" s="92"/>
      <c r="AE14" s="93"/>
      <c r="AF14" s="93"/>
      <c r="AG14" s="93"/>
      <c r="AH14" s="93"/>
      <c r="AI14" s="94"/>
      <c r="AJ14" s="94"/>
      <c r="AK14" s="94"/>
      <c r="AL14" s="95"/>
      <c r="AM14" s="95"/>
      <c r="AN14" s="95"/>
      <c r="AO14" s="96" t="s">
        <v>206</v>
      </c>
      <c r="AP14" s="96" t="s">
        <v>206</v>
      </c>
      <c r="AQ14" s="96"/>
      <c r="AR14" s="96">
        <f>+'[1]PDIA-MSD study detail'!BD28</f>
      </c>
      <c r="AS14" s="118">
        <f>SUM(AT14:BO14)</f>
        <v>1</v>
      </c>
      <c r="AT14" s="97">
        <v>1</v>
      </c>
      <c r="AU14" s="98">
        <v>0</v>
      </c>
      <c r="AV14" s="98">
        <v>0</v>
      </c>
      <c r="AW14" s="98">
        <v>0</v>
      </c>
      <c r="AX14" s="98">
        <v>0</v>
      </c>
      <c r="AY14" s="99">
        <v>0</v>
      </c>
      <c r="AZ14" s="100">
        <v>0</v>
      </c>
      <c r="BA14" s="100">
        <v>0</v>
      </c>
      <c r="BB14" s="100">
        <v>0</v>
      </c>
      <c r="BC14" s="101">
        <v>0</v>
      </c>
      <c r="BD14" s="101">
        <v>0</v>
      </c>
      <c r="BE14" s="101">
        <v>0</v>
      </c>
      <c r="BF14" s="102">
        <v>0</v>
      </c>
      <c r="BG14" s="102">
        <v>0</v>
      </c>
      <c r="BH14" s="102">
        <v>0</v>
      </c>
      <c r="BI14" s="102">
        <v>0</v>
      </c>
      <c r="BJ14" s="103">
        <v>0</v>
      </c>
      <c r="BK14" s="103">
        <v>0</v>
      </c>
      <c r="BL14" s="103">
        <v>0</v>
      </c>
      <c r="BM14" s="104">
        <v>0</v>
      </c>
      <c r="BN14" s="104">
        <v>0</v>
      </c>
      <c r="BO14" s="104">
        <v>0</v>
      </c>
      <c r="BP14" s="105">
        <v>1</v>
      </c>
      <c r="BQ14" s="106">
        <v>0.9</v>
      </c>
      <c r="BR14" s="106">
        <v>0.1</v>
      </c>
      <c r="BS14" s="106">
        <v>0</v>
      </c>
      <c r="BT14" s="106">
        <v>0</v>
      </c>
      <c r="BU14" s="107">
        <f>SUM(BV14:CQ14)</f>
        <v>0</v>
      </c>
      <c r="BV14" s="108">
        <f>AT14*$M14</f>
        <v>0</v>
      </c>
      <c r="BW14" s="109">
        <f>AU14*$M14</f>
        <v>0</v>
      </c>
      <c r="BX14" s="109">
        <f>AV14*$M14</f>
        <v>0</v>
      </c>
      <c r="BY14" s="109">
        <f>AW14*$M14</f>
        <v>0</v>
      </c>
      <c r="BZ14" s="109">
        <f>AX14*$M14</f>
        <v>0</v>
      </c>
      <c r="CA14" s="110">
        <f>AY14*$M14</f>
        <v>0</v>
      </c>
      <c r="CB14" s="111">
        <f>AZ14*$M14</f>
        <v>0</v>
      </c>
      <c r="CC14" s="111">
        <f>BA14*$M14</f>
        <v>0</v>
      </c>
      <c r="CD14" s="111">
        <f>BB14*$M14</f>
        <v>0</v>
      </c>
      <c r="CE14" s="112">
        <f>BC14*$M14</f>
        <v>0</v>
      </c>
      <c r="CF14" s="112">
        <f>BD14*$M14</f>
        <v>0</v>
      </c>
      <c r="CG14" s="112">
        <f>BE14*$M14</f>
        <v>0</v>
      </c>
      <c r="CH14" s="113">
        <f>BF14*$M14</f>
        <v>0</v>
      </c>
      <c r="CI14" s="113">
        <f>BG14*$M14</f>
        <v>0</v>
      </c>
      <c r="CJ14" s="113">
        <f>BH14*$M14</f>
        <v>0</v>
      </c>
      <c r="CK14" s="113">
        <f>BI14*$M14</f>
        <v>0</v>
      </c>
      <c r="CL14" s="114">
        <f>BJ14*$M14</f>
        <v>0</v>
      </c>
      <c r="CM14" s="114">
        <f>BK14*$M14</f>
        <v>0</v>
      </c>
      <c r="CN14" s="114">
        <f>BL14*$M14</f>
        <v>0</v>
      </c>
      <c r="CO14" s="115">
        <f>BM14*$M14</f>
        <v>0</v>
      </c>
      <c r="CP14" s="115">
        <f>BN14*$M14</f>
        <v>0</v>
      </c>
      <c r="CQ14" s="115">
        <f>BO14*$M14</f>
        <v>0</v>
      </c>
    </row>
    <row r="15" spans="1:95" ht="180">
      <c r="A15" s="116">
        <v>1</v>
      </c>
      <c r="B15" s="13">
        <v>1</v>
      </c>
      <c r="C15" s="13" t="s">
        <v>243</v>
      </c>
      <c r="D15" s="22" t="s">
        <v>149</v>
      </c>
      <c r="E15" s="13" t="s">
        <v>155</v>
      </c>
      <c r="F15" s="5" t="s">
        <v>171</v>
      </c>
      <c r="G15" s="5" t="s">
        <v>195</v>
      </c>
      <c r="H15" s="5" t="s">
        <v>60</v>
      </c>
      <c r="I15" s="9">
        <v>1000</v>
      </c>
      <c r="J15" s="10" t="s">
        <v>75</v>
      </c>
      <c r="K15" s="10">
        <v>8</v>
      </c>
      <c r="L15" s="15" t="s">
        <v>3</v>
      </c>
      <c r="M15" s="12">
        <v>500000</v>
      </c>
      <c r="N15" s="10" t="s">
        <v>54</v>
      </c>
      <c r="O15" s="10" t="s">
        <v>127</v>
      </c>
      <c r="P15" s="10" t="s">
        <v>157</v>
      </c>
      <c r="Q15" s="11">
        <v>0</v>
      </c>
      <c r="R15" s="87">
        <f>COUNTA(S15:AN15)</f>
        <v>4</v>
      </c>
      <c r="S15" s="88"/>
      <c r="T15" s="89" t="s">
        <v>206</v>
      </c>
      <c r="U15" s="89" t="s">
        <v>206</v>
      </c>
      <c r="V15" s="89" t="s">
        <v>206</v>
      </c>
      <c r="W15" s="89" t="s">
        <v>206</v>
      </c>
      <c r="X15" s="90"/>
      <c r="Y15" s="91"/>
      <c r="Z15" s="91"/>
      <c r="AA15" s="91"/>
      <c r="AB15" s="92"/>
      <c r="AC15" s="92"/>
      <c r="AD15" s="92"/>
      <c r="AE15" s="93"/>
      <c r="AF15" s="93"/>
      <c r="AG15" s="93"/>
      <c r="AH15" s="93"/>
      <c r="AI15" s="94"/>
      <c r="AJ15" s="94"/>
      <c r="AK15" s="94"/>
      <c r="AL15" s="95"/>
      <c r="AM15" s="95"/>
      <c r="AN15" s="95"/>
      <c r="AO15" s="96" t="s">
        <v>206</v>
      </c>
      <c r="AP15" s="96"/>
      <c r="AQ15" s="96"/>
      <c r="AR15" s="96"/>
      <c r="AS15" s="117">
        <f>SUM(AT15:BO15)</f>
        <v>1</v>
      </c>
      <c r="AT15" s="97">
        <v>0</v>
      </c>
      <c r="AU15" s="98">
        <v>0.25</v>
      </c>
      <c r="AV15" s="98">
        <v>0.25</v>
      </c>
      <c r="AW15" s="98">
        <v>0.25</v>
      </c>
      <c r="AX15" s="98">
        <v>0.25</v>
      </c>
      <c r="AY15" s="99">
        <v>0</v>
      </c>
      <c r="AZ15" s="100">
        <v>0</v>
      </c>
      <c r="BA15" s="100">
        <v>0</v>
      </c>
      <c r="BB15" s="100">
        <v>0</v>
      </c>
      <c r="BC15" s="101">
        <v>0</v>
      </c>
      <c r="BD15" s="101">
        <v>0</v>
      </c>
      <c r="BE15" s="101">
        <v>0</v>
      </c>
      <c r="BF15" s="102">
        <v>0</v>
      </c>
      <c r="BG15" s="102">
        <v>0</v>
      </c>
      <c r="BH15" s="102">
        <v>0</v>
      </c>
      <c r="BI15" s="102">
        <v>0</v>
      </c>
      <c r="BJ15" s="103">
        <v>0</v>
      </c>
      <c r="BK15" s="103">
        <v>0</v>
      </c>
      <c r="BL15" s="103">
        <v>0</v>
      </c>
      <c r="BM15" s="104">
        <v>0</v>
      </c>
      <c r="BN15" s="104">
        <v>0</v>
      </c>
      <c r="BO15" s="104">
        <v>0</v>
      </c>
      <c r="BP15" s="105">
        <v>1</v>
      </c>
      <c r="BQ15" s="106">
        <v>1</v>
      </c>
      <c r="BR15" s="106">
        <v>0</v>
      </c>
      <c r="BS15" s="106">
        <v>0</v>
      </c>
      <c r="BT15" s="106">
        <v>0</v>
      </c>
      <c r="BU15" s="107">
        <f>SUM(BV15:CQ15)</f>
        <v>500000</v>
      </c>
      <c r="BV15" s="108">
        <f>AT15*$M15</f>
        <v>0</v>
      </c>
      <c r="BW15" s="109">
        <f>AU15*$M15</f>
        <v>125000</v>
      </c>
      <c r="BX15" s="109">
        <f>AV15*$M15</f>
        <v>125000</v>
      </c>
      <c r="BY15" s="109">
        <f>AW15*$M15</f>
        <v>125000</v>
      </c>
      <c r="BZ15" s="109">
        <f>AX15*$M15</f>
        <v>125000</v>
      </c>
      <c r="CA15" s="110">
        <f>AY15*$M15</f>
        <v>0</v>
      </c>
      <c r="CB15" s="111">
        <f>AZ15*$M15</f>
        <v>0</v>
      </c>
      <c r="CC15" s="111">
        <f>BA15*$M15</f>
        <v>0</v>
      </c>
      <c r="CD15" s="111">
        <f>BB15*$M15</f>
        <v>0</v>
      </c>
      <c r="CE15" s="112">
        <f>BC15*$M15</f>
        <v>0</v>
      </c>
      <c r="CF15" s="112">
        <f>BD15*$M15</f>
        <v>0</v>
      </c>
      <c r="CG15" s="112">
        <f>BE15*$M15</f>
        <v>0</v>
      </c>
      <c r="CH15" s="113">
        <f>BF15*$M15</f>
        <v>0</v>
      </c>
      <c r="CI15" s="113">
        <f>BG15*$M15</f>
        <v>0</v>
      </c>
      <c r="CJ15" s="113">
        <f>BH15*$M15</f>
        <v>0</v>
      </c>
      <c r="CK15" s="113">
        <f>BI15*$M15</f>
        <v>0</v>
      </c>
      <c r="CL15" s="114">
        <f>BJ15*$M15</f>
        <v>0</v>
      </c>
      <c r="CM15" s="114">
        <f>BK15*$M15</f>
        <v>0</v>
      </c>
      <c r="CN15" s="114">
        <f>BL15*$M15</f>
        <v>0</v>
      </c>
      <c r="CO15" s="115">
        <f>BM15*$M15</f>
        <v>0</v>
      </c>
      <c r="CP15" s="115">
        <f>BN15*$M15</f>
        <v>0</v>
      </c>
      <c r="CQ15" s="115">
        <f>BO15*$M15</f>
        <v>0</v>
      </c>
    </row>
    <row r="16" spans="1:95" ht="135">
      <c r="A16" s="116">
        <v>1</v>
      </c>
      <c r="B16" s="13">
        <v>2</v>
      </c>
      <c r="C16" s="13" t="s">
        <v>243</v>
      </c>
      <c r="D16" s="22" t="s">
        <v>149</v>
      </c>
      <c r="E16" s="13" t="s">
        <v>155</v>
      </c>
      <c r="F16" s="5" t="s">
        <v>171</v>
      </c>
      <c r="G16" s="5" t="s">
        <v>195</v>
      </c>
      <c r="H16" s="5" t="s">
        <v>62</v>
      </c>
      <c r="I16" s="9" t="s">
        <v>100</v>
      </c>
      <c r="J16" s="10" t="s">
        <v>75</v>
      </c>
      <c r="K16" s="10">
        <v>9</v>
      </c>
      <c r="L16" s="15" t="s">
        <v>2</v>
      </c>
      <c r="M16" s="12">
        <v>600000</v>
      </c>
      <c r="N16" s="10" t="s">
        <v>54</v>
      </c>
      <c r="O16" s="10" t="s">
        <v>139</v>
      </c>
      <c r="P16" s="10" t="s">
        <v>157</v>
      </c>
      <c r="Q16" s="11">
        <v>0</v>
      </c>
      <c r="R16" s="87">
        <f>COUNTA(S16:AN16)</f>
        <v>1</v>
      </c>
      <c r="S16" s="88"/>
      <c r="T16" s="89"/>
      <c r="U16" s="89"/>
      <c r="V16" s="89"/>
      <c r="W16" s="89" t="s">
        <v>206</v>
      </c>
      <c r="X16" s="90"/>
      <c r="Y16" s="91"/>
      <c r="Z16" s="91"/>
      <c r="AA16" s="91"/>
      <c r="AB16" s="92"/>
      <c r="AC16" s="92"/>
      <c r="AD16" s="92"/>
      <c r="AE16" s="93"/>
      <c r="AF16" s="93"/>
      <c r="AG16" s="93"/>
      <c r="AH16" s="93"/>
      <c r="AI16" s="94"/>
      <c r="AJ16" s="94"/>
      <c r="AK16" s="94"/>
      <c r="AL16" s="95"/>
      <c r="AM16" s="95"/>
      <c r="AN16" s="95"/>
      <c r="AO16" s="96" t="s">
        <v>206</v>
      </c>
      <c r="AP16" s="96"/>
      <c r="AQ16" s="96"/>
      <c r="AR16" s="96"/>
      <c r="AS16" s="117">
        <f>SUM(AT16:BO16)</f>
        <v>1</v>
      </c>
      <c r="AT16" s="97">
        <v>0</v>
      </c>
      <c r="AU16" s="98">
        <v>0</v>
      </c>
      <c r="AV16" s="98">
        <v>0</v>
      </c>
      <c r="AW16" s="98">
        <v>0</v>
      </c>
      <c r="AX16" s="98">
        <v>1</v>
      </c>
      <c r="AY16" s="99">
        <v>0</v>
      </c>
      <c r="AZ16" s="100">
        <v>0</v>
      </c>
      <c r="BA16" s="100">
        <v>0</v>
      </c>
      <c r="BB16" s="100">
        <v>0</v>
      </c>
      <c r="BC16" s="101">
        <v>0</v>
      </c>
      <c r="BD16" s="101">
        <v>0</v>
      </c>
      <c r="BE16" s="101">
        <v>0</v>
      </c>
      <c r="BF16" s="102">
        <v>0</v>
      </c>
      <c r="BG16" s="102">
        <v>0</v>
      </c>
      <c r="BH16" s="102">
        <v>0</v>
      </c>
      <c r="BI16" s="102">
        <v>0</v>
      </c>
      <c r="BJ16" s="103">
        <v>0</v>
      </c>
      <c r="BK16" s="103">
        <v>0</v>
      </c>
      <c r="BL16" s="103">
        <v>0</v>
      </c>
      <c r="BM16" s="104">
        <v>0</v>
      </c>
      <c r="BN16" s="104">
        <v>0</v>
      </c>
      <c r="BO16" s="104">
        <v>0</v>
      </c>
      <c r="BP16" s="105">
        <v>1</v>
      </c>
      <c r="BQ16" s="106">
        <v>1</v>
      </c>
      <c r="BR16" s="106">
        <v>0</v>
      </c>
      <c r="BS16" s="106">
        <v>0</v>
      </c>
      <c r="BT16" s="106">
        <v>0</v>
      </c>
      <c r="BU16" s="107">
        <f>SUM(BV16:CQ16)</f>
        <v>600000</v>
      </c>
      <c r="BV16" s="108">
        <f>AT16*$M16</f>
        <v>0</v>
      </c>
      <c r="BW16" s="109">
        <f>AU16*$M16</f>
        <v>0</v>
      </c>
      <c r="BX16" s="109">
        <f>AV16*$M16</f>
        <v>0</v>
      </c>
      <c r="BY16" s="109">
        <f>AW16*$M16</f>
        <v>0</v>
      </c>
      <c r="BZ16" s="109">
        <f>AX16*$M16</f>
        <v>600000</v>
      </c>
      <c r="CA16" s="110">
        <f>AY16*$M16</f>
        <v>0</v>
      </c>
      <c r="CB16" s="111">
        <f>AZ16*$M16</f>
        <v>0</v>
      </c>
      <c r="CC16" s="111">
        <f>BA16*$M16</f>
        <v>0</v>
      </c>
      <c r="CD16" s="111">
        <f>BB16*$M16</f>
        <v>0</v>
      </c>
      <c r="CE16" s="112">
        <f>BC16*$M16</f>
        <v>0</v>
      </c>
      <c r="CF16" s="112">
        <f>BD16*$M16</f>
        <v>0</v>
      </c>
      <c r="CG16" s="112">
        <f>BE16*$M16</f>
        <v>0</v>
      </c>
      <c r="CH16" s="113">
        <f>BF16*$M16</f>
        <v>0</v>
      </c>
      <c r="CI16" s="113">
        <f>BG16*$M16</f>
        <v>0</v>
      </c>
      <c r="CJ16" s="113">
        <f>BH16*$M16</f>
        <v>0</v>
      </c>
      <c r="CK16" s="113">
        <f>BI16*$M16</f>
        <v>0</v>
      </c>
      <c r="CL16" s="114">
        <f>BJ16*$M16</f>
        <v>0</v>
      </c>
      <c r="CM16" s="114">
        <f>BK16*$M16</f>
        <v>0</v>
      </c>
      <c r="CN16" s="114">
        <f>BL16*$M16</f>
        <v>0</v>
      </c>
      <c r="CO16" s="115">
        <f>BM16*$M16</f>
        <v>0</v>
      </c>
      <c r="CP16" s="115">
        <f>BN16*$M16</f>
        <v>0</v>
      </c>
      <c r="CQ16" s="115">
        <f>BO16*$M16</f>
        <v>0</v>
      </c>
    </row>
    <row r="17" spans="1:95" ht="225">
      <c r="A17" s="116">
        <v>1</v>
      </c>
      <c r="B17" s="13">
        <v>3</v>
      </c>
      <c r="C17" s="13" t="s">
        <v>243</v>
      </c>
      <c r="D17" s="22" t="s">
        <v>149</v>
      </c>
      <c r="E17" s="13" t="s">
        <v>248</v>
      </c>
      <c r="F17" s="5" t="s">
        <v>171</v>
      </c>
      <c r="G17" s="5" t="s">
        <v>195</v>
      </c>
      <c r="H17" s="5" t="s">
        <v>119</v>
      </c>
      <c r="I17" s="9" t="s">
        <v>101</v>
      </c>
      <c r="J17" s="10" t="s">
        <v>76</v>
      </c>
      <c r="K17" s="10">
        <v>10</v>
      </c>
      <c r="L17" s="14" t="s">
        <v>4</v>
      </c>
      <c r="M17" s="12">
        <v>600000</v>
      </c>
      <c r="N17" s="10" t="s">
        <v>285</v>
      </c>
      <c r="O17" s="10" t="s">
        <v>139</v>
      </c>
      <c r="P17" s="10" t="s">
        <v>157</v>
      </c>
      <c r="Q17" s="11">
        <v>0</v>
      </c>
      <c r="R17" s="87">
        <f>COUNTA(S17:AN17)</f>
        <v>13</v>
      </c>
      <c r="S17" s="88" t="str">
        <f>+'[1]PDIA-MSD study detail'!AC11</f>
        <v>X</v>
      </c>
      <c r="T17" s="89" t="str">
        <f>+'[1]PDIA-MSD study detail'!AD11</f>
        <v>X</v>
      </c>
      <c r="U17" s="89" t="str">
        <f>+'[1]PDIA-MSD study detail'!AE11</f>
        <v>X</v>
      </c>
      <c r="V17" s="89" t="str">
        <f>+'[1]PDIA-MSD study detail'!AF11</f>
        <v>X</v>
      </c>
      <c r="W17" s="89" t="str">
        <f>+'[1]PDIA-MSD study detail'!AG11</f>
        <v>X</v>
      </c>
      <c r="X17" s="90" t="str">
        <f>+'[1]PDIA-MSD study detail'!AH11</f>
        <v>X</v>
      </c>
      <c r="Y17" s="91"/>
      <c r="Z17" s="91"/>
      <c r="AA17" s="91"/>
      <c r="AB17" s="92"/>
      <c r="AC17" s="92" t="s">
        <v>206</v>
      </c>
      <c r="AD17" s="92" t="s">
        <v>206</v>
      </c>
      <c r="AE17" s="93" t="s">
        <v>206</v>
      </c>
      <c r="AF17" s="93" t="s">
        <v>206</v>
      </c>
      <c r="AG17" s="93"/>
      <c r="AH17" s="93" t="s">
        <v>206</v>
      </c>
      <c r="AI17" s="94"/>
      <c r="AJ17" s="94" t="s">
        <v>206</v>
      </c>
      <c r="AK17" s="94"/>
      <c r="AL17" s="95"/>
      <c r="AM17" s="95" t="s">
        <v>206</v>
      </c>
      <c r="AN17" s="95"/>
      <c r="AO17" s="96" t="s">
        <v>206</v>
      </c>
      <c r="AP17" s="96"/>
      <c r="AQ17" s="96"/>
      <c r="AR17" s="96"/>
      <c r="AS17" s="117">
        <f>SUM(AT17:BO17)</f>
        <v>1</v>
      </c>
      <c r="AT17" s="97">
        <v>0.03</v>
      </c>
      <c r="AU17" s="98">
        <v>0.15</v>
      </c>
      <c r="AV17" s="98">
        <v>0.05</v>
      </c>
      <c r="AW17" s="98">
        <v>0.05</v>
      </c>
      <c r="AX17" s="98">
        <v>0.2</v>
      </c>
      <c r="AY17" s="99">
        <v>0.03</v>
      </c>
      <c r="AZ17" s="100">
        <v>0</v>
      </c>
      <c r="BA17" s="100">
        <v>0</v>
      </c>
      <c r="BB17" s="100">
        <v>0</v>
      </c>
      <c r="BC17" s="101">
        <v>0</v>
      </c>
      <c r="BD17" s="101">
        <v>0.1</v>
      </c>
      <c r="BE17" s="101">
        <v>0.03</v>
      </c>
      <c r="BF17" s="102">
        <v>0.05</v>
      </c>
      <c r="BG17" s="102">
        <v>0.1</v>
      </c>
      <c r="BH17" s="102">
        <v>0.05</v>
      </c>
      <c r="BI17" s="102">
        <v>0.1</v>
      </c>
      <c r="BJ17" s="103">
        <v>0</v>
      </c>
      <c r="BK17" s="103">
        <v>0.03</v>
      </c>
      <c r="BL17" s="103">
        <v>0</v>
      </c>
      <c r="BM17" s="104">
        <v>0</v>
      </c>
      <c r="BN17" s="104">
        <v>0.03</v>
      </c>
      <c r="BO17" s="104">
        <v>0</v>
      </c>
      <c r="BP17" s="105">
        <v>1</v>
      </c>
      <c r="BQ17" s="106">
        <v>1</v>
      </c>
      <c r="BR17" s="106">
        <v>0</v>
      </c>
      <c r="BS17" s="106">
        <v>0</v>
      </c>
      <c r="BT17" s="106">
        <v>0</v>
      </c>
      <c r="BU17" s="107">
        <f>SUM(BV17:CQ17)</f>
        <v>600000</v>
      </c>
      <c r="BV17" s="108">
        <f>AT17*$M17</f>
        <v>18000</v>
      </c>
      <c r="BW17" s="109">
        <f>AU17*$M17</f>
        <v>90000</v>
      </c>
      <c r="BX17" s="109">
        <f>AV17*$M17</f>
        <v>30000</v>
      </c>
      <c r="BY17" s="109">
        <f>AW17*$M17</f>
        <v>30000</v>
      </c>
      <c r="BZ17" s="109">
        <f>AX17*$M17</f>
        <v>120000</v>
      </c>
      <c r="CA17" s="110">
        <f>AY17*$M17</f>
        <v>18000</v>
      </c>
      <c r="CB17" s="111">
        <f>AZ17*$M17</f>
        <v>0</v>
      </c>
      <c r="CC17" s="111">
        <f>BA17*$M17</f>
        <v>0</v>
      </c>
      <c r="CD17" s="111">
        <f>BB17*$M17</f>
        <v>0</v>
      </c>
      <c r="CE17" s="112">
        <f>BC17*$M17</f>
        <v>0</v>
      </c>
      <c r="CF17" s="112">
        <f>BD17*$M17</f>
        <v>60000</v>
      </c>
      <c r="CG17" s="112">
        <f>BE17*$M17</f>
        <v>18000</v>
      </c>
      <c r="CH17" s="113">
        <f>BF17*$M17</f>
        <v>30000</v>
      </c>
      <c r="CI17" s="113">
        <f>BG17*$M17</f>
        <v>60000</v>
      </c>
      <c r="CJ17" s="113">
        <f>BH17*$M17</f>
        <v>30000</v>
      </c>
      <c r="CK17" s="113">
        <f>BI17*$M17</f>
        <v>60000</v>
      </c>
      <c r="CL17" s="114">
        <f>BJ17*$M17</f>
        <v>0</v>
      </c>
      <c r="CM17" s="114">
        <f>BK17*$M17</f>
        <v>18000</v>
      </c>
      <c r="CN17" s="114">
        <f>BL17*$M17</f>
        <v>0</v>
      </c>
      <c r="CO17" s="115">
        <f>BM17*$M17</f>
        <v>0</v>
      </c>
      <c r="CP17" s="115">
        <f>BN17*$M17</f>
        <v>18000</v>
      </c>
      <c r="CQ17" s="115">
        <f>BO17*$M17</f>
        <v>0</v>
      </c>
    </row>
    <row r="18" spans="1:95" ht="274.5" customHeight="1">
      <c r="A18" s="116">
        <v>1</v>
      </c>
      <c r="B18" s="13">
        <v>4</v>
      </c>
      <c r="C18" s="13" t="s">
        <v>243</v>
      </c>
      <c r="D18" s="22" t="s">
        <v>149</v>
      </c>
      <c r="E18" s="13" t="s">
        <v>257</v>
      </c>
      <c r="F18" s="5" t="s">
        <v>171</v>
      </c>
      <c r="G18" s="5" t="s">
        <v>195</v>
      </c>
      <c r="H18" s="5" t="s">
        <v>284</v>
      </c>
      <c r="I18" s="9" t="s">
        <v>102</v>
      </c>
      <c r="J18" s="10" t="s">
        <v>77</v>
      </c>
      <c r="K18" s="10">
        <v>11</v>
      </c>
      <c r="L18" s="14" t="s">
        <v>5</v>
      </c>
      <c r="M18" s="12">
        <v>750000</v>
      </c>
      <c r="N18" s="10" t="s">
        <v>285</v>
      </c>
      <c r="O18" s="10" t="s">
        <v>139</v>
      </c>
      <c r="P18" s="10" t="s">
        <v>300</v>
      </c>
      <c r="Q18" s="11">
        <v>150000</v>
      </c>
      <c r="R18" s="87">
        <f>COUNTA(S18:AN18)</f>
        <v>11</v>
      </c>
      <c r="S18" s="88"/>
      <c r="T18" s="89" t="s">
        <v>206</v>
      </c>
      <c r="U18" s="89" t="s">
        <v>206</v>
      </c>
      <c r="V18" s="89" t="s">
        <v>206</v>
      </c>
      <c r="W18" s="89" t="s">
        <v>206</v>
      </c>
      <c r="X18" s="90" t="s">
        <v>206</v>
      </c>
      <c r="Y18" s="91"/>
      <c r="Z18" s="91"/>
      <c r="AA18" s="91"/>
      <c r="AB18" s="92"/>
      <c r="AC18" s="92" t="s">
        <v>206</v>
      </c>
      <c r="AD18" s="92" t="s">
        <v>206</v>
      </c>
      <c r="AE18" s="93" t="s">
        <v>206</v>
      </c>
      <c r="AF18" s="93" t="s">
        <v>206</v>
      </c>
      <c r="AG18" s="93" t="s">
        <v>206</v>
      </c>
      <c r="AH18" s="93"/>
      <c r="AI18" s="94"/>
      <c r="AJ18" s="94"/>
      <c r="AK18" s="94"/>
      <c r="AL18" s="95"/>
      <c r="AM18" s="95" t="s">
        <v>206</v>
      </c>
      <c r="AN18" s="95"/>
      <c r="AO18" s="96" t="s">
        <v>206</v>
      </c>
      <c r="AP18" s="96" t="s">
        <v>206</v>
      </c>
      <c r="AQ18" s="96"/>
      <c r="AR18" s="96"/>
      <c r="AS18" s="117">
        <f>SUM(AT18:BO18)</f>
        <v>1.0000000000000002</v>
      </c>
      <c r="AT18" s="97">
        <v>0</v>
      </c>
      <c r="AU18" s="98">
        <v>0.1</v>
      </c>
      <c r="AV18" s="98">
        <v>0.05</v>
      </c>
      <c r="AW18" s="98">
        <v>0.1</v>
      </c>
      <c r="AX18" s="98">
        <v>0.35</v>
      </c>
      <c r="AY18" s="99">
        <v>0.05</v>
      </c>
      <c r="AZ18" s="100">
        <v>0</v>
      </c>
      <c r="BA18" s="100">
        <v>0</v>
      </c>
      <c r="BB18" s="100">
        <v>0</v>
      </c>
      <c r="BC18" s="101">
        <v>0</v>
      </c>
      <c r="BD18" s="101">
        <v>0.05</v>
      </c>
      <c r="BE18" s="101">
        <v>0.05</v>
      </c>
      <c r="BF18" s="102">
        <v>0.05</v>
      </c>
      <c r="BG18" s="102">
        <v>0.1</v>
      </c>
      <c r="BH18" s="102">
        <v>0.05</v>
      </c>
      <c r="BI18" s="102">
        <v>0</v>
      </c>
      <c r="BJ18" s="103">
        <v>0</v>
      </c>
      <c r="BK18" s="103">
        <v>0</v>
      </c>
      <c r="BL18" s="103">
        <v>0</v>
      </c>
      <c r="BM18" s="104">
        <v>0</v>
      </c>
      <c r="BN18" s="104">
        <v>0.05</v>
      </c>
      <c r="BO18" s="104">
        <v>0</v>
      </c>
      <c r="BP18" s="105">
        <f>SUM(BQ18:BT18)</f>
        <v>1</v>
      </c>
      <c r="BQ18" s="106">
        <v>0.8</v>
      </c>
      <c r="BR18" s="106">
        <v>0.2</v>
      </c>
      <c r="BS18" s="106">
        <v>0</v>
      </c>
      <c r="BT18" s="106">
        <v>0</v>
      </c>
      <c r="BU18" s="107">
        <f>SUM(BV18:CQ18)</f>
        <v>750000</v>
      </c>
      <c r="BV18" s="108">
        <f>AT18*$M18</f>
        <v>0</v>
      </c>
      <c r="BW18" s="109">
        <f>AU18*$M18</f>
        <v>75000</v>
      </c>
      <c r="BX18" s="109">
        <f>AV18*$M18</f>
        <v>37500</v>
      </c>
      <c r="BY18" s="109">
        <f>AW18*$M18</f>
        <v>75000</v>
      </c>
      <c r="BZ18" s="109">
        <f>AX18*$M18</f>
        <v>262500</v>
      </c>
      <c r="CA18" s="110">
        <f>AY18*$M18</f>
        <v>37500</v>
      </c>
      <c r="CB18" s="111">
        <f>AZ18*$M18</f>
        <v>0</v>
      </c>
      <c r="CC18" s="111">
        <f>BA18*$M18</f>
        <v>0</v>
      </c>
      <c r="CD18" s="111">
        <f>BB18*$M18</f>
        <v>0</v>
      </c>
      <c r="CE18" s="112">
        <f>BC18*$M18</f>
        <v>0</v>
      </c>
      <c r="CF18" s="112">
        <f>BD18*$M18</f>
        <v>37500</v>
      </c>
      <c r="CG18" s="112">
        <f>BE18*$M18</f>
        <v>37500</v>
      </c>
      <c r="CH18" s="113">
        <f>BF18*$M18</f>
        <v>37500</v>
      </c>
      <c r="CI18" s="113">
        <f>BG18*$M18</f>
        <v>75000</v>
      </c>
      <c r="CJ18" s="113">
        <f>BH18*$M18</f>
        <v>37500</v>
      </c>
      <c r="CK18" s="113">
        <f>BI18*$M18</f>
        <v>0</v>
      </c>
      <c r="CL18" s="114">
        <f>BJ18*$M18</f>
        <v>0</v>
      </c>
      <c r="CM18" s="114">
        <f>BK18*$M18</f>
        <v>0</v>
      </c>
      <c r="CN18" s="114">
        <f>BL18*$M18</f>
        <v>0</v>
      </c>
      <c r="CO18" s="115">
        <f>BM18*$M18</f>
        <v>0</v>
      </c>
      <c r="CP18" s="115">
        <f>BN18*$M18</f>
        <v>37500</v>
      </c>
      <c r="CQ18" s="115">
        <f>BO18*$M18</f>
        <v>0</v>
      </c>
    </row>
    <row r="19" spans="1:95" ht="202.5">
      <c r="A19" s="116">
        <v>1</v>
      </c>
      <c r="B19" s="13">
        <v>5</v>
      </c>
      <c r="C19" s="13" t="s">
        <v>243</v>
      </c>
      <c r="D19" s="22" t="s">
        <v>149</v>
      </c>
      <c r="E19" s="13" t="s">
        <v>249</v>
      </c>
      <c r="F19" s="5" t="s">
        <v>171</v>
      </c>
      <c r="G19" s="5" t="s">
        <v>195</v>
      </c>
      <c r="H19" s="5" t="s">
        <v>63</v>
      </c>
      <c r="I19" s="9" t="s">
        <v>103</v>
      </c>
      <c r="J19" s="10" t="s">
        <v>78</v>
      </c>
      <c r="K19" s="10">
        <v>12</v>
      </c>
      <c r="L19" s="14" t="s">
        <v>20</v>
      </c>
      <c r="M19" s="12">
        <v>400000</v>
      </c>
      <c r="N19" s="10" t="s">
        <v>285</v>
      </c>
      <c r="O19" s="10" t="s">
        <v>139</v>
      </c>
      <c r="P19" s="10" t="s">
        <v>300</v>
      </c>
      <c r="Q19" s="11">
        <v>44000</v>
      </c>
      <c r="R19" s="87">
        <f>COUNTA(S19:AN19)</f>
        <v>8</v>
      </c>
      <c r="S19" s="88"/>
      <c r="T19" s="89" t="s">
        <v>206</v>
      </c>
      <c r="U19" s="89" t="s">
        <v>206</v>
      </c>
      <c r="V19" s="89" t="s">
        <v>206</v>
      </c>
      <c r="W19" s="89" t="s">
        <v>206</v>
      </c>
      <c r="X19" s="90"/>
      <c r="Y19" s="91"/>
      <c r="Z19" s="91"/>
      <c r="AA19" s="91"/>
      <c r="AB19" s="92"/>
      <c r="AC19" s="92" t="s">
        <v>206</v>
      </c>
      <c r="AD19" s="92" t="s">
        <v>206</v>
      </c>
      <c r="AE19" s="93" t="s">
        <v>206</v>
      </c>
      <c r="AF19" s="93"/>
      <c r="AG19" s="93" t="str">
        <f>+'[1]PDIA-MSD study detail'!AQ13</f>
        <v>X</v>
      </c>
      <c r="AH19" s="93"/>
      <c r="AI19" s="94"/>
      <c r="AJ19" s="94"/>
      <c r="AK19" s="94"/>
      <c r="AL19" s="95"/>
      <c r="AM19" s="95"/>
      <c r="AN19" s="95"/>
      <c r="AO19" s="96" t="s">
        <v>206</v>
      </c>
      <c r="AP19" s="96"/>
      <c r="AQ19" s="96"/>
      <c r="AR19" s="96"/>
      <c r="AS19" s="117">
        <f>SUM(AT19:BO19)</f>
        <v>1</v>
      </c>
      <c r="AT19" s="97">
        <v>0</v>
      </c>
      <c r="AU19" s="98">
        <v>0.1</v>
      </c>
      <c r="AV19" s="98">
        <v>0.05</v>
      </c>
      <c r="AW19" s="98">
        <v>0.25</v>
      </c>
      <c r="AX19" s="98">
        <v>0.3</v>
      </c>
      <c r="AY19" s="99">
        <v>0</v>
      </c>
      <c r="AZ19" s="100">
        <v>0</v>
      </c>
      <c r="BA19" s="100">
        <v>0</v>
      </c>
      <c r="BB19" s="100">
        <v>0</v>
      </c>
      <c r="BC19" s="101">
        <v>0</v>
      </c>
      <c r="BD19" s="101">
        <v>0.05</v>
      </c>
      <c r="BE19" s="101">
        <v>0.05</v>
      </c>
      <c r="BF19" s="102">
        <v>0.15</v>
      </c>
      <c r="BG19" s="102">
        <v>0</v>
      </c>
      <c r="BH19" s="102">
        <v>0.05</v>
      </c>
      <c r="BI19" s="102">
        <v>0</v>
      </c>
      <c r="BJ19" s="103">
        <v>0</v>
      </c>
      <c r="BK19" s="103">
        <v>0</v>
      </c>
      <c r="BL19" s="103">
        <v>0</v>
      </c>
      <c r="BM19" s="104">
        <v>0</v>
      </c>
      <c r="BN19" s="104">
        <v>0</v>
      </c>
      <c r="BO19" s="104">
        <v>0</v>
      </c>
      <c r="BP19" s="105">
        <v>1</v>
      </c>
      <c r="BQ19" s="106">
        <v>1</v>
      </c>
      <c r="BR19" s="106">
        <v>0</v>
      </c>
      <c r="BS19" s="106">
        <v>0</v>
      </c>
      <c r="BT19" s="106">
        <v>0</v>
      </c>
      <c r="BU19" s="107">
        <f>SUM(BV19:CQ19)</f>
        <v>400000</v>
      </c>
      <c r="BV19" s="108">
        <f>AT19*$M19</f>
        <v>0</v>
      </c>
      <c r="BW19" s="109">
        <f>AU19*$M19</f>
        <v>40000</v>
      </c>
      <c r="BX19" s="109">
        <f>AV19*$M19</f>
        <v>20000</v>
      </c>
      <c r="BY19" s="109">
        <f>AW19*$M19</f>
        <v>100000</v>
      </c>
      <c r="BZ19" s="109">
        <f>AX19*$M19</f>
        <v>120000</v>
      </c>
      <c r="CA19" s="110">
        <f>AY19*$M19</f>
        <v>0</v>
      </c>
      <c r="CB19" s="111">
        <f>AZ19*$M19</f>
        <v>0</v>
      </c>
      <c r="CC19" s="111">
        <f>BA19*$M19</f>
        <v>0</v>
      </c>
      <c r="CD19" s="111">
        <f>BB19*$M19</f>
        <v>0</v>
      </c>
      <c r="CE19" s="112">
        <f>BC19*$M19</f>
        <v>0</v>
      </c>
      <c r="CF19" s="112">
        <f>BD19*$M19</f>
        <v>20000</v>
      </c>
      <c r="CG19" s="112">
        <f>BE19*$M19</f>
        <v>20000</v>
      </c>
      <c r="CH19" s="113">
        <f>BF19*$M19</f>
        <v>60000</v>
      </c>
      <c r="CI19" s="113">
        <f>BG19*$M19</f>
        <v>0</v>
      </c>
      <c r="CJ19" s="113">
        <f>BH19*$M19</f>
        <v>20000</v>
      </c>
      <c r="CK19" s="113">
        <f>BI19*$M19</f>
        <v>0</v>
      </c>
      <c r="CL19" s="114">
        <f>BJ19*$M19</f>
        <v>0</v>
      </c>
      <c r="CM19" s="114">
        <f>BK19*$M19</f>
        <v>0</v>
      </c>
      <c r="CN19" s="114">
        <f>BL19*$M19</f>
        <v>0</v>
      </c>
      <c r="CO19" s="115">
        <f>BM19*$M19</f>
        <v>0</v>
      </c>
      <c r="CP19" s="115">
        <f>BN19*$M19</f>
        <v>0</v>
      </c>
      <c r="CQ19" s="115">
        <f>BO19*$M19</f>
        <v>0</v>
      </c>
    </row>
    <row r="20" spans="1:95" ht="180">
      <c r="A20" s="116">
        <v>1</v>
      </c>
      <c r="B20" s="13">
        <v>6</v>
      </c>
      <c r="C20" s="13" t="s">
        <v>243</v>
      </c>
      <c r="D20" s="22" t="s">
        <v>149</v>
      </c>
      <c r="E20" s="13" t="s">
        <v>250</v>
      </c>
      <c r="F20" s="5" t="s">
        <v>171</v>
      </c>
      <c r="G20" s="5" t="s">
        <v>195</v>
      </c>
      <c r="H20" s="5" t="s">
        <v>307</v>
      </c>
      <c r="I20" s="9">
        <v>24</v>
      </c>
      <c r="J20" s="10" t="s">
        <v>80</v>
      </c>
      <c r="K20" s="10">
        <v>13</v>
      </c>
      <c r="L20" s="14" t="s">
        <v>19</v>
      </c>
      <c r="M20" s="12">
        <v>300000</v>
      </c>
      <c r="N20" s="7" t="s">
        <v>285</v>
      </c>
      <c r="O20" s="10" t="s">
        <v>139</v>
      </c>
      <c r="P20" s="10" t="s">
        <v>157</v>
      </c>
      <c r="Q20" s="11">
        <v>0</v>
      </c>
      <c r="R20" s="87">
        <f>COUNTA(S20:AN20)</f>
        <v>4</v>
      </c>
      <c r="S20" s="88"/>
      <c r="T20" s="89" t="s">
        <v>206</v>
      </c>
      <c r="U20" s="89"/>
      <c r="V20" s="89" t="s">
        <v>206</v>
      </c>
      <c r="W20" s="89" t="s">
        <v>206</v>
      </c>
      <c r="X20" s="90"/>
      <c r="Y20" s="91"/>
      <c r="Z20" s="91"/>
      <c r="AA20" s="91"/>
      <c r="AB20" s="92"/>
      <c r="AC20" s="92"/>
      <c r="AD20" s="92"/>
      <c r="AE20" s="93" t="s">
        <v>206</v>
      </c>
      <c r="AF20" s="93"/>
      <c r="AG20" s="93"/>
      <c r="AH20" s="93"/>
      <c r="AI20" s="94"/>
      <c r="AJ20" s="94"/>
      <c r="AK20" s="94"/>
      <c r="AL20" s="95"/>
      <c r="AM20" s="95"/>
      <c r="AN20" s="95"/>
      <c r="AO20" s="96" t="s">
        <v>206</v>
      </c>
      <c r="AP20" s="96"/>
      <c r="AQ20" s="96"/>
      <c r="AR20" s="96"/>
      <c r="AS20" s="117">
        <f>SUM(AT20:BO20)</f>
        <v>1</v>
      </c>
      <c r="AT20" s="97">
        <v>0</v>
      </c>
      <c r="AU20" s="98">
        <v>0.1</v>
      </c>
      <c r="AV20" s="98">
        <v>0</v>
      </c>
      <c r="AW20" s="98">
        <v>0.2</v>
      </c>
      <c r="AX20" s="98">
        <v>0.5</v>
      </c>
      <c r="AY20" s="99">
        <v>0</v>
      </c>
      <c r="AZ20" s="100">
        <v>0</v>
      </c>
      <c r="BA20" s="100">
        <v>0</v>
      </c>
      <c r="BB20" s="100">
        <v>0</v>
      </c>
      <c r="BC20" s="101">
        <v>0</v>
      </c>
      <c r="BD20" s="101">
        <v>0</v>
      </c>
      <c r="BE20" s="101">
        <v>0</v>
      </c>
      <c r="BF20" s="102">
        <v>0.2</v>
      </c>
      <c r="BG20" s="102">
        <v>0</v>
      </c>
      <c r="BH20" s="102">
        <v>0</v>
      </c>
      <c r="BI20" s="102">
        <v>0</v>
      </c>
      <c r="BJ20" s="103">
        <v>0</v>
      </c>
      <c r="BK20" s="103">
        <v>0</v>
      </c>
      <c r="BL20" s="103">
        <v>0</v>
      </c>
      <c r="BM20" s="104">
        <v>0</v>
      </c>
      <c r="BN20" s="104">
        <v>0</v>
      </c>
      <c r="BO20" s="104">
        <v>0</v>
      </c>
      <c r="BP20" s="105">
        <v>1</v>
      </c>
      <c r="BQ20" s="106">
        <v>1</v>
      </c>
      <c r="BR20" s="106">
        <v>0</v>
      </c>
      <c r="BS20" s="106">
        <v>0</v>
      </c>
      <c r="BT20" s="106">
        <v>0</v>
      </c>
      <c r="BU20" s="107">
        <f>SUM(BV20:CQ20)</f>
        <v>300000</v>
      </c>
      <c r="BV20" s="108">
        <f>AT20*$M20</f>
        <v>0</v>
      </c>
      <c r="BW20" s="109">
        <f>AU20*$M20</f>
        <v>30000</v>
      </c>
      <c r="BX20" s="109">
        <f>AV20*$M20</f>
        <v>0</v>
      </c>
      <c r="BY20" s="109">
        <f>AW20*$M20</f>
        <v>60000</v>
      </c>
      <c r="BZ20" s="109">
        <f>AX20*$M20</f>
        <v>150000</v>
      </c>
      <c r="CA20" s="110">
        <f>AY20*$M20</f>
        <v>0</v>
      </c>
      <c r="CB20" s="111">
        <f>AZ20*$M20</f>
        <v>0</v>
      </c>
      <c r="CC20" s="111">
        <f>BA20*$M20</f>
        <v>0</v>
      </c>
      <c r="CD20" s="111">
        <f>BB20*$M20</f>
        <v>0</v>
      </c>
      <c r="CE20" s="112">
        <f>BC20*$M20</f>
        <v>0</v>
      </c>
      <c r="CF20" s="112">
        <f>BD20*$M20</f>
        <v>0</v>
      </c>
      <c r="CG20" s="112">
        <f>BE20*$M20</f>
        <v>0</v>
      </c>
      <c r="CH20" s="113">
        <f>BF20*$M20</f>
        <v>60000</v>
      </c>
      <c r="CI20" s="113">
        <f>BG20*$M20</f>
        <v>0</v>
      </c>
      <c r="CJ20" s="113">
        <f>BH20*$M20</f>
        <v>0</v>
      </c>
      <c r="CK20" s="113">
        <f>BI20*$M20</f>
        <v>0</v>
      </c>
      <c r="CL20" s="114">
        <f>BJ20*$M20</f>
        <v>0</v>
      </c>
      <c r="CM20" s="114">
        <f>BK20*$M20</f>
        <v>0</v>
      </c>
      <c r="CN20" s="114">
        <f>BL20*$M20</f>
        <v>0</v>
      </c>
      <c r="CO20" s="115">
        <f>BM20*$M20</f>
        <v>0</v>
      </c>
      <c r="CP20" s="115">
        <f>BN20*$M20</f>
        <v>0</v>
      </c>
      <c r="CQ20" s="115">
        <f>BO20*$M20</f>
        <v>0</v>
      </c>
    </row>
    <row r="21" spans="1:95" ht="123.75">
      <c r="A21" s="116">
        <v>1</v>
      </c>
      <c r="B21" s="13">
        <v>7</v>
      </c>
      <c r="C21" s="13" t="s">
        <v>243</v>
      </c>
      <c r="D21" s="22" t="s">
        <v>149</v>
      </c>
      <c r="E21" s="13" t="s">
        <v>251</v>
      </c>
      <c r="F21" s="5" t="s">
        <v>171</v>
      </c>
      <c r="G21" s="5" t="s">
        <v>195</v>
      </c>
      <c r="H21" s="5" t="s">
        <v>304</v>
      </c>
      <c r="I21" s="9" t="s">
        <v>104</v>
      </c>
      <c r="J21" s="10" t="s">
        <v>81</v>
      </c>
      <c r="K21" s="10">
        <v>14</v>
      </c>
      <c r="L21" s="15" t="s">
        <v>18</v>
      </c>
      <c r="M21" s="12">
        <v>500000</v>
      </c>
      <c r="N21" s="10" t="s">
        <v>285</v>
      </c>
      <c r="O21" s="10" t="s">
        <v>139</v>
      </c>
      <c r="P21" s="10" t="s">
        <v>157</v>
      </c>
      <c r="Q21" s="11">
        <v>0</v>
      </c>
      <c r="R21" s="87">
        <f>COUNTA(S21:AN21)</f>
        <v>12</v>
      </c>
      <c r="S21" s="88" t="s">
        <v>206</v>
      </c>
      <c r="T21" s="89" t="s">
        <v>206</v>
      </c>
      <c r="U21" s="89" t="s">
        <v>206</v>
      </c>
      <c r="V21" s="89" t="s">
        <v>206</v>
      </c>
      <c r="W21" s="89" t="s">
        <v>206</v>
      </c>
      <c r="X21" s="90" t="s">
        <v>206</v>
      </c>
      <c r="Y21" s="91"/>
      <c r="Z21" s="91"/>
      <c r="AA21" s="91"/>
      <c r="AB21" s="92"/>
      <c r="AC21" s="92" t="s">
        <v>206</v>
      </c>
      <c r="AD21" s="92" t="s">
        <v>206</v>
      </c>
      <c r="AE21" s="93" t="s">
        <v>206</v>
      </c>
      <c r="AF21" s="93" t="s">
        <v>206</v>
      </c>
      <c r="AG21" s="93"/>
      <c r="AH21" s="93" t="s">
        <v>206</v>
      </c>
      <c r="AI21" s="94"/>
      <c r="AJ21" s="94"/>
      <c r="AK21" s="94"/>
      <c r="AL21" s="95"/>
      <c r="AM21" s="95" t="s">
        <v>206</v>
      </c>
      <c r="AN21" s="95"/>
      <c r="AO21" s="96" t="s">
        <v>206</v>
      </c>
      <c r="AP21" s="96"/>
      <c r="AQ21" s="96"/>
      <c r="AR21" s="96"/>
      <c r="AS21" s="117">
        <f>SUM(AT21:BO21)</f>
        <v>1.0000000000000002</v>
      </c>
      <c r="AT21" s="97">
        <v>0.15</v>
      </c>
      <c r="AU21" s="98">
        <v>0.05</v>
      </c>
      <c r="AV21" s="98">
        <v>0.05</v>
      </c>
      <c r="AW21" s="98">
        <v>0.05</v>
      </c>
      <c r="AX21" s="98">
        <v>0.25</v>
      </c>
      <c r="AY21" s="99">
        <v>0.05</v>
      </c>
      <c r="AZ21" s="100">
        <v>0</v>
      </c>
      <c r="BA21" s="100">
        <v>0</v>
      </c>
      <c r="BB21" s="100">
        <v>0</v>
      </c>
      <c r="BC21" s="101">
        <v>0</v>
      </c>
      <c r="BD21" s="101">
        <v>0.05</v>
      </c>
      <c r="BE21" s="101">
        <v>0.05</v>
      </c>
      <c r="BF21" s="102">
        <v>0.1</v>
      </c>
      <c r="BG21" s="102">
        <v>0.1</v>
      </c>
      <c r="BH21" s="102">
        <v>0</v>
      </c>
      <c r="BI21" s="102">
        <v>0.05</v>
      </c>
      <c r="BJ21" s="103">
        <v>0</v>
      </c>
      <c r="BK21" s="103">
        <v>0</v>
      </c>
      <c r="BL21" s="103">
        <v>0</v>
      </c>
      <c r="BM21" s="104">
        <v>0</v>
      </c>
      <c r="BN21" s="104">
        <v>0.05</v>
      </c>
      <c r="BO21" s="104">
        <v>0</v>
      </c>
      <c r="BP21" s="105">
        <v>1</v>
      </c>
      <c r="BQ21" s="106">
        <v>1</v>
      </c>
      <c r="BR21" s="106">
        <v>0</v>
      </c>
      <c r="BS21" s="106">
        <v>0</v>
      </c>
      <c r="BT21" s="106">
        <v>0</v>
      </c>
      <c r="BU21" s="107">
        <f>SUM(BV21:CQ21)</f>
        <v>500000</v>
      </c>
      <c r="BV21" s="108">
        <f>AT21*$M21</f>
        <v>75000</v>
      </c>
      <c r="BW21" s="109">
        <f>AU21*$M21</f>
        <v>25000</v>
      </c>
      <c r="BX21" s="109">
        <f>AV21*$M21</f>
        <v>25000</v>
      </c>
      <c r="BY21" s="109">
        <f>AW21*$M21</f>
        <v>25000</v>
      </c>
      <c r="BZ21" s="109">
        <f>AX21*$M21</f>
        <v>125000</v>
      </c>
      <c r="CA21" s="110">
        <f>AY21*$M21</f>
        <v>25000</v>
      </c>
      <c r="CB21" s="111">
        <f>AZ21*$M21</f>
        <v>0</v>
      </c>
      <c r="CC21" s="111">
        <f>BA21*$M21</f>
        <v>0</v>
      </c>
      <c r="CD21" s="111">
        <f>BB21*$M21</f>
        <v>0</v>
      </c>
      <c r="CE21" s="112">
        <f>BC21*$M21</f>
        <v>0</v>
      </c>
      <c r="CF21" s="112">
        <f>BD21*$M21</f>
        <v>25000</v>
      </c>
      <c r="CG21" s="112">
        <f>BE21*$M21</f>
        <v>25000</v>
      </c>
      <c r="CH21" s="113">
        <f>BF21*$M21</f>
        <v>50000</v>
      </c>
      <c r="CI21" s="113">
        <f>BG21*$M21</f>
        <v>50000</v>
      </c>
      <c r="CJ21" s="113">
        <f>BH21*$M21</f>
        <v>0</v>
      </c>
      <c r="CK21" s="113">
        <f>BI21*$M21</f>
        <v>25000</v>
      </c>
      <c r="CL21" s="114">
        <f>BJ21*$M21</f>
        <v>0</v>
      </c>
      <c r="CM21" s="114">
        <f>BK21*$M21</f>
        <v>0</v>
      </c>
      <c r="CN21" s="114">
        <f>BL21*$M21</f>
        <v>0</v>
      </c>
      <c r="CO21" s="115">
        <f>BM21*$M21</f>
        <v>0</v>
      </c>
      <c r="CP21" s="115">
        <f>BN21*$M21</f>
        <v>25000</v>
      </c>
      <c r="CQ21" s="115">
        <f>BO21*$M21</f>
        <v>0</v>
      </c>
    </row>
    <row r="22" spans="1:95" ht="123.75">
      <c r="A22" s="116">
        <v>3</v>
      </c>
      <c r="B22" s="13">
        <v>1</v>
      </c>
      <c r="C22" s="13" t="s">
        <v>57</v>
      </c>
      <c r="D22" s="22" t="s">
        <v>149</v>
      </c>
      <c r="E22" s="13" t="s">
        <v>252</v>
      </c>
      <c r="F22" s="5" t="s">
        <v>171</v>
      </c>
      <c r="G22" s="5" t="s">
        <v>195</v>
      </c>
      <c r="H22" s="5" t="s">
        <v>308</v>
      </c>
      <c r="I22" s="9" t="s">
        <v>105</v>
      </c>
      <c r="J22" s="10" t="s">
        <v>82</v>
      </c>
      <c r="K22" s="10">
        <v>15</v>
      </c>
      <c r="L22" s="14" t="s">
        <v>17</v>
      </c>
      <c r="M22" s="12">
        <v>200000</v>
      </c>
      <c r="N22" s="10" t="s">
        <v>309</v>
      </c>
      <c r="O22" s="10" t="s">
        <v>139</v>
      </c>
      <c r="P22" s="10" t="s">
        <v>157</v>
      </c>
      <c r="Q22" s="11">
        <v>0</v>
      </c>
      <c r="R22" s="87">
        <f>COUNTA(S22:AN22)</f>
        <v>12</v>
      </c>
      <c r="S22" s="88" t="s">
        <v>206</v>
      </c>
      <c r="T22" s="89" t="s">
        <v>206</v>
      </c>
      <c r="U22" s="89" t="s">
        <v>206</v>
      </c>
      <c r="V22" s="89" t="s">
        <v>206</v>
      </c>
      <c r="W22" s="89" t="s">
        <v>206</v>
      </c>
      <c r="X22" s="90" t="s">
        <v>206</v>
      </c>
      <c r="Y22" s="91"/>
      <c r="Z22" s="91"/>
      <c r="AA22" s="91"/>
      <c r="AB22" s="92"/>
      <c r="AC22" s="92" t="s">
        <v>206</v>
      </c>
      <c r="AD22" s="92" t="s">
        <v>206</v>
      </c>
      <c r="AE22" s="93" t="s">
        <v>206</v>
      </c>
      <c r="AF22" s="93" t="s">
        <v>206</v>
      </c>
      <c r="AG22" s="93"/>
      <c r="AH22" s="93" t="s">
        <v>206</v>
      </c>
      <c r="AI22" s="94"/>
      <c r="AJ22" s="94"/>
      <c r="AK22" s="94"/>
      <c r="AL22" s="95"/>
      <c r="AM22" s="95" t="s">
        <v>206</v>
      </c>
      <c r="AN22" s="95"/>
      <c r="AO22" s="96" t="s">
        <v>206</v>
      </c>
      <c r="AP22" s="96"/>
      <c r="AQ22" s="96"/>
      <c r="AR22" s="96"/>
      <c r="AS22" s="117">
        <f>SUM(AT22:BO22)</f>
        <v>1.0000000000000002</v>
      </c>
      <c r="AT22" s="97">
        <v>0.15</v>
      </c>
      <c r="AU22" s="98">
        <v>0.05</v>
      </c>
      <c r="AV22" s="98">
        <v>0.05</v>
      </c>
      <c r="AW22" s="98">
        <v>0.05</v>
      </c>
      <c r="AX22" s="98">
        <v>0.25</v>
      </c>
      <c r="AY22" s="99">
        <v>0.05</v>
      </c>
      <c r="AZ22" s="100">
        <v>0</v>
      </c>
      <c r="BA22" s="100">
        <v>0</v>
      </c>
      <c r="BB22" s="100">
        <v>0</v>
      </c>
      <c r="BC22" s="101">
        <v>0</v>
      </c>
      <c r="BD22" s="101">
        <v>0.05</v>
      </c>
      <c r="BE22" s="101">
        <v>0.05</v>
      </c>
      <c r="BF22" s="102">
        <v>0.1</v>
      </c>
      <c r="BG22" s="102">
        <v>0.1</v>
      </c>
      <c r="BH22" s="102">
        <v>0</v>
      </c>
      <c r="BI22" s="102">
        <v>0.05</v>
      </c>
      <c r="BJ22" s="103">
        <v>0</v>
      </c>
      <c r="BK22" s="103">
        <v>0</v>
      </c>
      <c r="BL22" s="103">
        <v>0</v>
      </c>
      <c r="BM22" s="104">
        <v>0</v>
      </c>
      <c r="BN22" s="104">
        <v>0.05</v>
      </c>
      <c r="BO22" s="104">
        <v>0</v>
      </c>
      <c r="BP22" s="105">
        <v>1</v>
      </c>
      <c r="BQ22" s="106">
        <v>0</v>
      </c>
      <c r="BR22" s="106">
        <v>0</v>
      </c>
      <c r="BS22" s="106">
        <v>0</v>
      </c>
      <c r="BT22" s="106">
        <v>0</v>
      </c>
      <c r="BU22" s="107">
        <f>SUM(BV22:CQ22)</f>
        <v>200000</v>
      </c>
      <c r="BV22" s="108">
        <f>AT22*$M22</f>
        <v>30000</v>
      </c>
      <c r="BW22" s="109">
        <f>AU22*$M22</f>
        <v>10000</v>
      </c>
      <c r="BX22" s="109">
        <f>AV22*$M22</f>
        <v>10000</v>
      </c>
      <c r="BY22" s="109">
        <f>AW22*$M22</f>
        <v>10000</v>
      </c>
      <c r="BZ22" s="109">
        <f>AX22*$M22</f>
        <v>50000</v>
      </c>
      <c r="CA22" s="110">
        <f>AY22*$M22</f>
        <v>10000</v>
      </c>
      <c r="CB22" s="111">
        <f>AZ22*$M22</f>
        <v>0</v>
      </c>
      <c r="CC22" s="111">
        <f>BA22*$M22</f>
        <v>0</v>
      </c>
      <c r="CD22" s="111">
        <f>BB22*$M22</f>
        <v>0</v>
      </c>
      <c r="CE22" s="112">
        <f>BC22*$M22</f>
        <v>0</v>
      </c>
      <c r="CF22" s="112">
        <f>BD22*$M22</f>
        <v>10000</v>
      </c>
      <c r="CG22" s="112">
        <f>BE22*$M22</f>
        <v>10000</v>
      </c>
      <c r="CH22" s="113">
        <f>BF22*$M22</f>
        <v>20000</v>
      </c>
      <c r="CI22" s="113">
        <f>BG22*$M22</f>
        <v>20000</v>
      </c>
      <c r="CJ22" s="113">
        <f>BH22*$M22</f>
        <v>0</v>
      </c>
      <c r="CK22" s="113">
        <f>BI22*$M22</f>
        <v>10000</v>
      </c>
      <c r="CL22" s="114">
        <f>BJ22*$M22</f>
        <v>0</v>
      </c>
      <c r="CM22" s="114">
        <f>BK22*$M22</f>
        <v>0</v>
      </c>
      <c r="CN22" s="114">
        <f>BL22*$M22</f>
        <v>0</v>
      </c>
      <c r="CO22" s="115">
        <f>BM22*$M22</f>
        <v>0</v>
      </c>
      <c r="CP22" s="115">
        <f>BN22*$M22</f>
        <v>10000</v>
      </c>
      <c r="CQ22" s="115">
        <f>BO22*$M22</f>
        <v>0</v>
      </c>
    </row>
    <row r="23" spans="1:95" ht="202.5">
      <c r="A23" s="116">
        <v>3</v>
      </c>
      <c r="B23" s="13">
        <v>2</v>
      </c>
      <c r="C23" s="13" t="s">
        <v>57</v>
      </c>
      <c r="D23" s="22" t="s">
        <v>149</v>
      </c>
      <c r="E23" s="13" t="s">
        <v>258</v>
      </c>
      <c r="F23" s="5" t="s">
        <v>171</v>
      </c>
      <c r="G23" s="5" t="s">
        <v>195</v>
      </c>
      <c r="H23" s="5" t="s">
        <v>268</v>
      </c>
      <c r="I23" s="9" t="s">
        <v>109</v>
      </c>
      <c r="J23" s="10" t="s">
        <v>87</v>
      </c>
      <c r="K23" s="10">
        <v>16</v>
      </c>
      <c r="L23" s="14" t="s">
        <v>16</v>
      </c>
      <c r="M23" s="12">
        <v>350000</v>
      </c>
      <c r="N23" s="10" t="s">
        <v>309</v>
      </c>
      <c r="O23" s="10" t="s">
        <v>139</v>
      </c>
      <c r="P23" s="10" t="s">
        <v>157</v>
      </c>
      <c r="Q23" s="11">
        <v>0</v>
      </c>
      <c r="R23" s="87">
        <f>COUNTA(S23:AN23)</f>
        <v>11</v>
      </c>
      <c r="S23" s="88"/>
      <c r="T23" s="89" t="s">
        <v>206</v>
      </c>
      <c r="U23" s="89" t="s">
        <v>206</v>
      </c>
      <c r="V23" s="89" t="s">
        <v>206</v>
      </c>
      <c r="W23" s="89" t="s">
        <v>206</v>
      </c>
      <c r="X23" s="90"/>
      <c r="Y23" s="91"/>
      <c r="Z23" s="91"/>
      <c r="AA23" s="91"/>
      <c r="AB23" s="92"/>
      <c r="AC23" s="92" t="s">
        <v>206</v>
      </c>
      <c r="AD23" s="92" t="s">
        <v>206</v>
      </c>
      <c r="AE23" s="93" t="s">
        <v>206</v>
      </c>
      <c r="AF23" s="93" t="s">
        <v>206</v>
      </c>
      <c r="AG23" s="93" t="s">
        <v>206</v>
      </c>
      <c r="AH23" s="93" t="s">
        <v>206</v>
      </c>
      <c r="AI23" s="94"/>
      <c r="AJ23" s="94"/>
      <c r="AK23" s="94"/>
      <c r="AL23" s="95"/>
      <c r="AM23" s="95" t="s">
        <v>206</v>
      </c>
      <c r="AN23" s="95"/>
      <c r="AO23" s="96" t="s">
        <v>206</v>
      </c>
      <c r="AP23" s="96"/>
      <c r="AQ23" s="96"/>
      <c r="AR23" s="96"/>
      <c r="AS23" s="117">
        <f>SUM(AT23:BO23)</f>
        <v>1</v>
      </c>
      <c r="AT23" s="97">
        <v>0</v>
      </c>
      <c r="AU23" s="98">
        <v>0.05</v>
      </c>
      <c r="AV23" s="98">
        <v>0.1</v>
      </c>
      <c r="AW23" s="98">
        <v>0.05</v>
      </c>
      <c r="AX23" s="98">
        <v>0.2</v>
      </c>
      <c r="AY23" s="99">
        <v>0</v>
      </c>
      <c r="AZ23" s="100">
        <v>0</v>
      </c>
      <c r="BA23" s="100">
        <v>0</v>
      </c>
      <c r="BB23" s="100">
        <v>0</v>
      </c>
      <c r="BC23" s="101">
        <v>0</v>
      </c>
      <c r="BD23" s="101">
        <v>0.05</v>
      </c>
      <c r="BE23" s="101">
        <v>0.05</v>
      </c>
      <c r="BF23" s="102">
        <v>0.05</v>
      </c>
      <c r="BG23" s="102">
        <v>0.15</v>
      </c>
      <c r="BH23" s="102">
        <v>0.1</v>
      </c>
      <c r="BI23" s="102">
        <v>0.1</v>
      </c>
      <c r="BJ23" s="103">
        <v>0</v>
      </c>
      <c r="BK23" s="103">
        <v>0</v>
      </c>
      <c r="BL23" s="103">
        <v>0</v>
      </c>
      <c r="BM23" s="104">
        <v>0</v>
      </c>
      <c r="BN23" s="104">
        <v>0.1</v>
      </c>
      <c r="BO23" s="104">
        <v>0</v>
      </c>
      <c r="BP23" s="105">
        <v>1</v>
      </c>
      <c r="BQ23" s="106">
        <v>1</v>
      </c>
      <c r="BR23" s="106">
        <v>0</v>
      </c>
      <c r="BS23" s="106">
        <v>0</v>
      </c>
      <c r="BT23" s="106">
        <v>0</v>
      </c>
      <c r="BU23" s="107">
        <f>SUM(BV23:CQ23)</f>
        <v>350000</v>
      </c>
      <c r="BV23" s="108">
        <f>AT23*$M23</f>
        <v>0</v>
      </c>
      <c r="BW23" s="109">
        <f>AU23*$M23</f>
        <v>17500</v>
      </c>
      <c r="BX23" s="109">
        <f>AV23*$M23</f>
        <v>35000</v>
      </c>
      <c r="BY23" s="109">
        <f>AW23*$M23</f>
        <v>17500</v>
      </c>
      <c r="BZ23" s="109">
        <f>AX23*$M23</f>
        <v>70000</v>
      </c>
      <c r="CA23" s="110">
        <f>AY23*$M23</f>
        <v>0</v>
      </c>
      <c r="CB23" s="111">
        <f>AZ23*$M23</f>
        <v>0</v>
      </c>
      <c r="CC23" s="111">
        <f>BA23*$M23</f>
        <v>0</v>
      </c>
      <c r="CD23" s="111">
        <f>BB23*$M23</f>
        <v>0</v>
      </c>
      <c r="CE23" s="112">
        <f>BC23*$M23</f>
        <v>0</v>
      </c>
      <c r="CF23" s="112">
        <f>BD23*$M23</f>
        <v>17500</v>
      </c>
      <c r="CG23" s="112">
        <f>BE23*$M23</f>
        <v>17500</v>
      </c>
      <c r="CH23" s="113">
        <f>BF23*$M23</f>
        <v>17500</v>
      </c>
      <c r="CI23" s="113">
        <f>BG23*$M23</f>
        <v>52500</v>
      </c>
      <c r="CJ23" s="113">
        <f>BH23*$M23</f>
        <v>35000</v>
      </c>
      <c r="CK23" s="113">
        <f>BI23*$M23</f>
        <v>35000</v>
      </c>
      <c r="CL23" s="114">
        <f>BJ23*$M23</f>
        <v>0</v>
      </c>
      <c r="CM23" s="114">
        <f>BK23*$M23</f>
        <v>0</v>
      </c>
      <c r="CN23" s="114">
        <f>BL23*$M23</f>
        <v>0</v>
      </c>
      <c r="CO23" s="115">
        <f>BM23*$M23</f>
        <v>0</v>
      </c>
      <c r="CP23" s="115">
        <f>BN23*$M23</f>
        <v>35000</v>
      </c>
      <c r="CQ23" s="115">
        <f>BO23*$M23</f>
        <v>0</v>
      </c>
    </row>
    <row r="24" spans="1:95" ht="196.5" customHeight="1">
      <c r="A24" s="116">
        <v>3</v>
      </c>
      <c r="B24" s="13">
        <v>11</v>
      </c>
      <c r="C24" s="13" t="s">
        <v>57</v>
      </c>
      <c r="D24" s="22" t="s">
        <v>246</v>
      </c>
      <c r="E24" s="13" t="s">
        <v>155</v>
      </c>
      <c r="F24" s="5" t="s">
        <v>171</v>
      </c>
      <c r="G24" s="5" t="s">
        <v>195</v>
      </c>
      <c r="H24" s="5" t="s">
        <v>296</v>
      </c>
      <c r="I24" s="9">
        <v>1002</v>
      </c>
      <c r="J24" s="10" t="s">
        <v>83</v>
      </c>
      <c r="K24" s="10">
        <v>17</v>
      </c>
      <c r="L24" s="15" t="s">
        <v>15</v>
      </c>
      <c r="M24" s="12">
        <v>1500000</v>
      </c>
      <c r="N24" s="7" t="s">
        <v>54</v>
      </c>
      <c r="O24" s="10" t="s">
        <v>127</v>
      </c>
      <c r="P24" s="10" t="s">
        <v>157</v>
      </c>
      <c r="Q24" s="11">
        <v>0</v>
      </c>
      <c r="R24" s="87">
        <f>COUNTA(S24:AN24)</f>
        <v>4</v>
      </c>
      <c r="S24" s="88"/>
      <c r="T24" s="89" t="s">
        <v>206</v>
      </c>
      <c r="U24" s="89" t="s">
        <v>206</v>
      </c>
      <c r="V24" s="89" t="s">
        <v>206</v>
      </c>
      <c r="W24" s="89" t="s">
        <v>206</v>
      </c>
      <c r="X24" s="90"/>
      <c r="Y24" s="91"/>
      <c r="Z24" s="91"/>
      <c r="AA24" s="91"/>
      <c r="AB24" s="92"/>
      <c r="AC24" s="92"/>
      <c r="AD24" s="92"/>
      <c r="AE24" s="93"/>
      <c r="AF24" s="93"/>
      <c r="AG24" s="93"/>
      <c r="AH24" s="93"/>
      <c r="AI24" s="94"/>
      <c r="AJ24" s="94"/>
      <c r="AK24" s="94"/>
      <c r="AL24" s="95"/>
      <c r="AM24" s="95"/>
      <c r="AN24" s="95"/>
      <c r="AO24" s="96"/>
      <c r="AP24" s="96" t="s">
        <v>206</v>
      </c>
      <c r="AQ24" s="96" t="s">
        <v>206</v>
      </c>
      <c r="AR24" s="96"/>
      <c r="AS24" s="119">
        <f>SUM(AT24:BO24)</f>
        <v>1</v>
      </c>
      <c r="AT24" s="97">
        <v>0</v>
      </c>
      <c r="AU24" s="98">
        <v>0.25</v>
      </c>
      <c r="AV24" s="98">
        <v>0.25</v>
      </c>
      <c r="AW24" s="98">
        <v>0.25</v>
      </c>
      <c r="AX24" s="98">
        <v>0.25</v>
      </c>
      <c r="AY24" s="99">
        <v>0</v>
      </c>
      <c r="AZ24" s="100">
        <v>0</v>
      </c>
      <c r="BA24" s="100">
        <v>0</v>
      </c>
      <c r="BB24" s="100">
        <v>0</v>
      </c>
      <c r="BC24" s="101">
        <v>0</v>
      </c>
      <c r="BD24" s="101">
        <v>0</v>
      </c>
      <c r="BE24" s="101">
        <v>0</v>
      </c>
      <c r="BF24" s="102">
        <v>0</v>
      </c>
      <c r="BG24" s="102">
        <v>0</v>
      </c>
      <c r="BH24" s="102">
        <v>0</v>
      </c>
      <c r="BI24" s="102">
        <v>0</v>
      </c>
      <c r="BJ24" s="103">
        <v>0</v>
      </c>
      <c r="BK24" s="103">
        <v>0</v>
      </c>
      <c r="BL24" s="103">
        <v>0</v>
      </c>
      <c r="BM24" s="104">
        <v>0</v>
      </c>
      <c r="BN24" s="104">
        <v>0</v>
      </c>
      <c r="BO24" s="104">
        <v>0</v>
      </c>
      <c r="BP24" s="105">
        <v>1</v>
      </c>
      <c r="BQ24" s="106">
        <v>0</v>
      </c>
      <c r="BR24" s="106">
        <v>0.5</v>
      </c>
      <c r="BS24" s="106">
        <v>0.5</v>
      </c>
      <c r="BT24" s="106">
        <v>0</v>
      </c>
      <c r="BU24" s="107">
        <f>SUM(BV24:CQ24)</f>
        <v>1500000</v>
      </c>
      <c r="BV24" s="108">
        <f>AT24*$M24</f>
        <v>0</v>
      </c>
      <c r="BW24" s="109">
        <f>AU24*$M24</f>
        <v>375000</v>
      </c>
      <c r="BX24" s="109">
        <f>AV24*$M24</f>
        <v>375000</v>
      </c>
      <c r="BY24" s="109">
        <f>AW24*$M24</f>
        <v>375000</v>
      </c>
      <c r="BZ24" s="109">
        <f>AX24*$M24</f>
        <v>375000</v>
      </c>
      <c r="CA24" s="110">
        <f>AY24*$M24</f>
        <v>0</v>
      </c>
      <c r="CB24" s="111">
        <f>AZ24*$M24</f>
        <v>0</v>
      </c>
      <c r="CC24" s="111">
        <f>BA24*$M24</f>
        <v>0</v>
      </c>
      <c r="CD24" s="111">
        <f>BB24*$M24</f>
        <v>0</v>
      </c>
      <c r="CE24" s="112">
        <f>BC24*$M24</f>
        <v>0</v>
      </c>
      <c r="CF24" s="112">
        <f>BD24*$M24</f>
        <v>0</v>
      </c>
      <c r="CG24" s="112">
        <f>BE24*$M24</f>
        <v>0</v>
      </c>
      <c r="CH24" s="113">
        <f>BF24*$M24</f>
        <v>0</v>
      </c>
      <c r="CI24" s="113">
        <f>BG24*$M24</f>
        <v>0</v>
      </c>
      <c r="CJ24" s="113">
        <f>BH24*$M24</f>
        <v>0</v>
      </c>
      <c r="CK24" s="113">
        <f>BI24*$M24</f>
        <v>0</v>
      </c>
      <c r="CL24" s="114">
        <f>BJ24*$M24</f>
        <v>0</v>
      </c>
      <c r="CM24" s="114">
        <f>BK24*$M24</f>
        <v>0</v>
      </c>
      <c r="CN24" s="114">
        <f>BL24*$M24</f>
        <v>0</v>
      </c>
      <c r="CO24" s="115">
        <f>BM24*$M24</f>
        <v>0</v>
      </c>
      <c r="CP24" s="115">
        <f>BN24*$M24</f>
        <v>0</v>
      </c>
      <c r="CQ24" s="115">
        <f>BO24*$M24</f>
        <v>0</v>
      </c>
    </row>
    <row r="25" spans="1:95" ht="148.5" customHeight="1">
      <c r="A25" s="116">
        <v>3</v>
      </c>
      <c r="B25" s="13">
        <v>12</v>
      </c>
      <c r="C25" s="13" t="s">
        <v>57</v>
      </c>
      <c r="D25" s="22" t="s">
        <v>246</v>
      </c>
      <c r="E25" s="13" t="s">
        <v>155</v>
      </c>
      <c r="F25" s="5" t="s">
        <v>171</v>
      </c>
      <c r="G25" s="5" t="s">
        <v>195</v>
      </c>
      <c r="H25" s="5" t="s">
        <v>64</v>
      </c>
      <c r="I25" s="9" t="s">
        <v>106</v>
      </c>
      <c r="J25" s="10" t="s">
        <v>84</v>
      </c>
      <c r="K25" s="10">
        <v>18</v>
      </c>
      <c r="L25" s="15" t="s">
        <v>14</v>
      </c>
      <c r="M25" s="12">
        <v>1000000</v>
      </c>
      <c r="N25" s="10" t="s">
        <v>54</v>
      </c>
      <c r="O25" s="10" t="s">
        <v>139</v>
      </c>
      <c r="P25" s="10" t="s">
        <v>157</v>
      </c>
      <c r="Q25" s="11">
        <v>0</v>
      </c>
      <c r="R25" s="87">
        <f>COUNTA(S25:AN25)</f>
        <v>1</v>
      </c>
      <c r="S25" s="88"/>
      <c r="T25" s="89"/>
      <c r="U25" s="89"/>
      <c r="V25" s="89"/>
      <c r="W25" s="89" t="s">
        <v>206</v>
      </c>
      <c r="X25" s="90"/>
      <c r="Y25" s="91"/>
      <c r="Z25" s="91"/>
      <c r="AA25" s="91"/>
      <c r="AB25" s="92"/>
      <c r="AC25" s="92"/>
      <c r="AD25" s="92"/>
      <c r="AE25" s="93"/>
      <c r="AF25" s="93"/>
      <c r="AG25" s="93"/>
      <c r="AH25" s="93"/>
      <c r="AI25" s="94"/>
      <c r="AJ25" s="94"/>
      <c r="AK25" s="94"/>
      <c r="AL25" s="95"/>
      <c r="AM25" s="95"/>
      <c r="AN25" s="95"/>
      <c r="AO25" s="96"/>
      <c r="AP25" s="96" t="s">
        <v>206</v>
      </c>
      <c r="AQ25" s="96" t="s">
        <v>206</v>
      </c>
      <c r="AR25" s="96"/>
      <c r="AS25" s="117">
        <f>SUM(AT25:BO25)</f>
        <v>1</v>
      </c>
      <c r="AT25" s="97">
        <v>0</v>
      </c>
      <c r="AU25" s="98">
        <v>0</v>
      </c>
      <c r="AV25" s="98">
        <v>0</v>
      </c>
      <c r="AW25" s="98">
        <v>0</v>
      </c>
      <c r="AX25" s="98">
        <v>1</v>
      </c>
      <c r="AY25" s="99">
        <v>0</v>
      </c>
      <c r="AZ25" s="100">
        <v>0</v>
      </c>
      <c r="BA25" s="100">
        <v>0</v>
      </c>
      <c r="BB25" s="100">
        <v>0</v>
      </c>
      <c r="BC25" s="101">
        <v>0</v>
      </c>
      <c r="BD25" s="101">
        <v>0</v>
      </c>
      <c r="BE25" s="101">
        <v>0</v>
      </c>
      <c r="BF25" s="102">
        <v>0</v>
      </c>
      <c r="BG25" s="102">
        <v>0</v>
      </c>
      <c r="BH25" s="102">
        <v>0</v>
      </c>
      <c r="BI25" s="102">
        <v>0</v>
      </c>
      <c r="BJ25" s="103">
        <v>0</v>
      </c>
      <c r="BK25" s="103">
        <v>0</v>
      </c>
      <c r="BL25" s="103">
        <v>0</v>
      </c>
      <c r="BM25" s="104">
        <v>0</v>
      </c>
      <c r="BN25" s="104">
        <v>0</v>
      </c>
      <c r="BO25" s="104">
        <v>0</v>
      </c>
      <c r="BP25" s="105">
        <v>1</v>
      </c>
      <c r="BQ25" s="106">
        <v>0</v>
      </c>
      <c r="BR25" s="106">
        <v>0.5</v>
      </c>
      <c r="BS25" s="106">
        <v>0.5</v>
      </c>
      <c r="BT25" s="106">
        <v>0</v>
      </c>
      <c r="BU25" s="107">
        <f>SUM(BV25:CQ25)</f>
        <v>1000000</v>
      </c>
      <c r="BV25" s="108">
        <f>AT25*$M25</f>
        <v>0</v>
      </c>
      <c r="BW25" s="109">
        <f>AU25*$M25</f>
        <v>0</v>
      </c>
      <c r="BX25" s="109">
        <f>AV25*$M25</f>
        <v>0</v>
      </c>
      <c r="BY25" s="109">
        <f>AW25*$M25</f>
        <v>0</v>
      </c>
      <c r="BZ25" s="109">
        <f>AX25*$M25</f>
        <v>1000000</v>
      </c>
      <c r="CA25" s="110">
        <f>AY25*$M25</f>
        <v>0</v>
      </c>
      <c r="CB25" s="111">
        <f>AZ25*$M25</f>
        <v>0</v>
      </c>
      <c r="CC25" s="111">
        <f>BA25*$M25</f>
        <v>0</v>
      </c>
      <c r="CD25" s="111">
        <f>BB25*$M25</f>
        <v>0</v>
      </c>
      <c r="CE25" s="112">
        <f>BC25*$M25</f>
        <v>0</v>
      </c>
      <c r="CF25" s="112">
        <f>BD25*$M25</f>
        <v>0</v>
      </c>
      <c r="CG25" s="112">
        <f>BE25*$M25</f>
        <v>0</v>
      </c>
      <c r="CH25" s="113">
        <f>BF25*$M25</f>
        <v>0</v>
      </c>
      <c r="CI25" s="113">
        <f>BG25*$M25</f>
        <v>0</v>
      </c>
      <c r="CJ25" s="113">
        <f>BH25*$M25</f>
        <v>0</v>
      </c>
      <c r="CK25" s="113">
        <f>BI25*$M25</f>
        <v>0</v>
      </c>
      <c r="CL25" s="114">
        <f>BJ25*$M25</f>
        <v>0</v>
      </c>
      <c r="CM25" s="114">
        <f>BK25*$M25</f>
        <v>0</v>
      </c>
      <c r="CN25" s="114">
        <f>BL25*$M25</f>
        <v>0</v>
      </c>
      <c r="CO25" s="115">
        <f>BM25*$M25</f>
        <v>0</v>
      </c>
      <c r="CP25" s="115">
        <f>BN25*$M25</f>
        <v>0</v>
      </c>
      <c r="CQ25" s="115">
        <f>BO25*$M25</f>
        <v>0</v>
      </c>
    </row>
    <row r="26" spans="1:95" ht="199.5" customHeight="1">
      <c r="A26" s="116">
        <v>3</v>
      </c>
      <c r="B26" s="13">
        <v>13</v>
      </c>
      <c r="C26" s="13" t="s">
        <v>57</v>
      </c>
      <c r="D26" s="22" t="s">
        <v>246</v>
      </c>
      <c r="E26" s="13" t="s">
        <v>155</v>
      </c>
      <c r="F26" s="5" t="s">
        <v>171</v>
      </c>
      <c r="G26" s="5" t="s">
        <v>195</v>
      </c>
      <c r="H26" s="5" t="s">
        <v>303</v>
      </c>
      <c r="I26" s="9" t="s">
        <v>121</v>
      </c>
      <c r="J26" s="10" t="s">
        <v>86</v>
      </c>
      <c r="K26" s="10">
        <v>19</v>
      </c>
      <c r="L26" s="14" t="s">
        <v>13</v>
      </c>
      <c r="M26" s="12">
        <v>1750000</v>
      </c>
      <c r="N26" s="10" t="s">
        <v>54</v>
      </c>
      <c r="O26" s="10" t="s">
        <v>139</v>
      </c>
      <c r="P26" s="10" t="s">
        <v>157</v>
      </c>
      <c r="Q26" s="11">
        <v>0</v>
      </c>
      <c r="R26" s="87">
        <f>COUNTA(S26:AN26)</f>
        <v>8</v>
      </c>
      <c r="S26" s="88"/>
      <c r="T26" s="89" t="s">
        <v>206</v>
      </c>
      <c r="U26" s="89" t="s">
        <v>206</v>
      </c>
      <c r="V26" s="89" t="s">
        <v>206</v>
      </c>
      <c r="W26" s="89" t="s">
        <v>206</v>
      </c>
      <c r="X26" s="90"/>
      <c r="Y26" s="91"/>
      <c r="Z26" s="91"/>
      <c r="AA26" s="91"/>
      <c r="AB26" s="92"/>
      <c r="AC26" s="92"/>
      <c r="AD26" s="92"/>
      <c r="AE26" s="93" t="s">
        <v>206</v>
      </c>
      <c r="AF26" s="93" t="s">
        <v>206</v>
      </c>
      <c r="AG26" s="93" t="s">
        <v>206</v>
      </c>
      <c r="AH26" s="93" t="s">
        <v>206</v>
      </c>
      <c r="AI26" s="94"/>
      <c r="AJ26" s="94"/>
      <c r="AK26" s="94"/>
      <c r="AL26" s="95"/>
      <c r="AM26" s="95"/>
      <c r="AN26" s="95"/>
      <c r="AO26" s="96"/>
      <c r="AP26" s="96" t="s">
        <v>206</v>
      </c>
      <c r="AQ26" s="96" t="s">
        <v>206</v>
      </c>
      <c r="AR26" s="96"/>
      <c r="AS26" s="119">
        <f>SUM(AT26:BO26)</f>
        <v>0.9999999999999999</v>
      </c>
      <c r="AT26" s="97">
        <v>0</v>
      </c>
      <c r="AU26" s="98">
        <v>0.15</v>
      </c>
      <c r="AV26" s="98">
        <v>0.15</v>
      </c>
      <c r="AW26" s="98">
        <v>0.15</v>
      </c>
      <c r="AX26" s="98">
        <v>0.15</v>
      </c>
      <c r="AY26" s="99">
        <v>0</v>
      </c>
      <c r="AZ26" s="100">
        <v>0</v>
      </c>
      <c r="BA26" s="100">
        <v>0</v>
      </c>
      <c r="BB26" s="100">
        <v>0</v>
      </c>
      <c r="BC26" s="101">
        <v>0</v>
      </c>
      <c r="BD26" s="101">
        <v>0</v>
      </c>
      <c r="BE26" s="101">
        <v>0</v>
      </c>
      <c r="BF26" s="102">
        <v>0.1</v>
      </c>
      <c r="BG26" s="102">
        <v>0.1</v>
      </c>
      <c r="BH26" s="102">
        <v>0.1</v>
      </c>
      <c r="BI26" s="102">
        <v>0.1</v>
      </c>
      <c r="BJ26" s="103">
        <v>0</v>
      </c>
      <c r="BK26" s="103">
        <v>0</v>
      </c>
      <c r="BL26" s="103">
        <v>0</v>
      </c>
      <c r="BM26" s="104">
        <v>0</v>
      </c>
      <c r="BN26" s="104">
        <v>0</v>
      </c>
      <c r="BO26" s="104">
        <v>0</v>
      </c>
      <c r="BP26" s="105">
        <v>1</v>
      </c>
      <c r="BQ26" s="106">
        <v>0</v>
      </c>
      <c r="BR26" s="106">
        <v>0.5</v>
      </c>
      <c r="BS26" s="106">
        <v>0.5</v>
      </c>
      <c r="BT26" s="106">
        <v>0</v>
      </c>
      <c r="BU26" s="107">
        <f>SUM(BV26:CQ26)</f>
        <v>1750000</v>
      </c>
      <c r="BV26" s="108">
        <f>AT26*$M26</f>
        <v>0</v>
      </c>
      <c r="BW26" s="109">
        <f>AU26*$M26</f>
        <v>262500</v>
      </c>
      <c r="BX26" s="109">
        <f>AV26*$M26</f>
        <v>262500</v>
      </c>
      <c r="BY26" s="109">
        <f>AW26*$M26</f>
        <v>262500</v>
      </c>
      <c r="BZ26" s="109">
        <f>AX26*$M26</f>
        <v>262500</v>
      </c>
      <c r="CA26" s="110">
        <f>AY26*$M26</f>
        <v>0</v>
      </c>
      <c r="CB26" s="111">
        <f>AZ26*$M26</f>
        <v>0</v>
      </c>
      <c r="CC26" s="111">
        <f>BA26*$M26</f>
        <v>0</v>
      </c>
      <c r="CD26" s="111">
        <f>BB26*$M26</f>
        <v>0</v>
      </c>
      <c r="CE26" s="112">
        <f>BC26*$M26</f>
        <v>0</v>
      </c>
      <c r="CF26" s="112">
        <f>BD26*$M26</f>
        <v>0</v>
      </c>
      <c r="CG26" s="112">
        <f>BE26*$M26</f>
        <v>0</v>
      </c>
      <c r="CH26" s="113">
        <f>BF26*$M26</f>
        <v>175000</v>
      </c>
      <c r="CI26" s="113">
        <f>BG26*$M26</f>
        <v>175000</v>
      </c>
      <c r="CJ26" s="113">
        <f>BH26*$M26</f>
        <v>175000</v>
      </c>
      <c r="CK26" s="113">
        <f>BI26*$M26</f>
        <v>175000</v>
      </c>
      <c r="CL26" s="114">
        <f>BJ26*$M26</f>
        <v>0</v>
      </c>
      <c r="CM26" s="114">
        <f>BK26*$M26</f>
        <v>0</v>
      </c>
      <c r="CN26" s="114">
        <f>BL26*$M26</f>
        <v>0</v>
      </c>
      <c r="CO26" s="115">
        <f>BM26*$M26</f>
        <v>0</v>
      </c>
      <c r="CP26" s="115">
        <f>BN26*$M26</f>
        <v>0</v>
      </c>
      <c r="CQ26" s="115">
        <f>BO26*$M26</f>
        <v>0</v>
      </c>
    </row>
    <row r="27" spans="1:95" ht="157.5">
      <c r="A27" s="116">
        <v>3</v>
      </c>
      <c r="B27" s="13">
        <v>14</v>
      </c>
      <c r="C27" s="13" t="s">
        <v>57</v>
      </c>
      <c r="D27" s="22" t="s">
        <v>246</v>
      </c>
      <c r="E27" s="13" t="s">
        <v>253</v>
      </c>
      <c r="F27" s="5" t="s">
        <v>171</v>
      </c>
      <c r="G27" s="5" t="s">
        <v>195</v>
      </c>
      <c r="H27" s="5" t="s">
        <v>120</v>
      </c>
      <c r="I27" s="9" t="s">
        <v>107</v>
      </c>
      <c r="J27" s="10" t="s">
        <v>85</v>
      </c>
      <c r="K27" s="10">
        <v>20</v>
      </c>
      <c r="L27" s="14" t="s">
        <v>12</v>
      </c>
      <c r="M27" s="12">
        <v>0</v>
      </c>
      <c r="N27" s="10" t="s">
        <v>59</v>
      </c>
      <c r="O27" s="10" t="s">
        <v>139</v>
      </c>
      <c r="P27" s="10">
        <v>2009</v>
      </c>
      <c r="Q27" s="11">
        <v>112000</v>
      </c>
      <c r="R27" s="87">
        <f>COUNTA(S27:AN27)</f>
        <v>7</v>
      </c>
      <c r="S27" s="88" t="s">
        <v>206</v>
      </c>
      <c r="T27" s="89" t="s">
        <v>206</v>
      </c>
      <c r="U27" s="89" t="s">
        <v>206</v>
      </c>
      <c r="V27" s="89" t="s">
        <v>206</v>
      </c>
      <c r="W27" s="89" t="s">
        <v>206</v>
      </c>
      <c r="X27" s="90"/>
      <c r="Y27" s="91"/>
      <c r="Z27" s="91"/>
      <c r="AA27" s="91"/>
      <c r="AB27" s="92"/>
      <c r="AC27" s="92"/>
      <c r="AD27" s="92"/>
      <c r="AE27" s="93"/>
      <c r="AF27" s="93"/>
      <c r="AG27" s="93"/>
      <c r="AH27" s="93" t="s">
        <v>206</v>
      </c>
      <c r="AI27" s="94"/>
      <c r="AJ27" s="94" t="s">
        <v>206</v>
      </c>
      <c r="AK27" s="94"/>
      <c r="AL27" s="95"/>
      <c r="AM27" s="95"/>
      <c r="AN27" s="95"/>
      <c r="AO27" s="96"/>
      <c r="AP27" s="96" t="s">
        <v>206</v>
      </c>
      <c r="AQ27" s="96" t="s">
        <v>206</v>
      </c>
      <c r="AR27" s="96"/>
      <c r="AS27" s="117">
        <f>SUM(AT27:BO27)</f>
        <v>1</v>
      </c>
      <c r="AT27" s="97">
        <v>0.1</v>
      </c>
      <c r="AU27" s="98">
        <v>0.15</v>
      </c>
      <c r="AV27" s="98">
        <v>0.15</v>
      </c>
      <c r="AW27" s="98">
        <v>0.15</v>
      </c>
      <c r="AX27" s="98">
        <v>0.35</v>
      </c>
      <c r="AY27" s="99">
        <v>0</v>
      </c>
      <c r="AZ27" s="100">
        <v>0</v>
      </c>
      <c r="BA27" s="100">
        <v>0</v>
      </c>
      <c r="BB27" s="100">
        <v>0</v>
      </c>
      <c r="BC27" s="101">
        <v>0</v>
      </c>
      <c r="BD27" s="101">
        <v>0</v>
      </c>
      <c r="BE27" s="101">
        <v>0</v>
      </c>
      <c r="BF27" s="102">
        <v>0</v>
      </c>
      <c r="BG27" s="102">
        <v>0</v>
      </c>
      <c r="BH27" s="102">
        <v>0</v>
      </c>
      <c r="BI27" s="102">
        <v>0.05</v>
      </c>
      <c r="BJ27" s="103">
        <v>0.05</v>
      </c>
      <c r="BK27" s="103">
        <v>0</v>
      </c>
      <c r="BL27" s="103">
        <v>0</v>
      </c>
      <c r="BM27" s="104">
        <v>0</v>
      </c>
      <c r="BN27" s="104">
        <v>0</v>
      </c>
      <c r="BO27" s="104">
        <v>0</v>
      </c>
      <c r="BP27" s="105">
        <v>1</v>
      </c>
      <c r="BQ27" s="106">
        <v>0</v>
      </c>
      <c r="BR27" s="106">
        <v>0.5</v>
      </c>
      <c r="BS27" s="106">
        <v>0.5</v>
      </c>
      <c r="BT27" s="106">
        <v>0</v>
      </c>
      <c r="BU27" s="107">
        <f>SUM(BV27:CQ27)</f>
        <v>0</v>
      </c>
      <c r="BV27" s="108">
        <f>AT27*$M27</f>
        <v>0</v>
      </c>
      <c r="BW27" s="109">
        <f>AU27*$M27</f>
        <v>0</v>
      </c>
      <c r="BX27" s="109">
        <f>AV27*$M27</f>
        <v>0</v>
      </c>
      <c r="BY27" s="109">
        <f>AW27*$M27</f>
        <v>0</v>
      </c>
      <c r="BZ27" s="109">
        <f>AX27*$M27</f>
        <v>0</v>
      </c>
      <c r="CA27" s="110">
        <f>AY27*$M27</f>
        <v>0</v>
      </c>
      <c r="CB27" s="111">
        <f>AZ27*$M27</f>
        <v>0</v>
      </c>
      <c r="CC27" s="111">
        <f>BA27*$M27</f>
        <v>0</v>
      </c>
      <c r="CD27" s="111">
        <f>BB27*$M27</f>
        <v>0</v>
      </c>
      <c r="CE27" s="112">
        <f>BC27*$M27</f>
        <v>0</v>
      </c>
      <c r="CF27" s="112">
        <f>BD27*$M27</f>
        <v>0</v>
      </c>
      <c r="CG27" s="112">
        <f>BE27*$M27</f>
        <v>0</v>
      </c>
      <c r="CH27" s="113">
        <f>BF27*$M27</f>
        <v>0</v>
      </c>
      <c r="CI27" s="113">
        <f>BG27*$M27</f>
        <v>0</v>
      </c>
      <c r="CJ27" s="113">
        <f>BH27*$M27</f>
        <v>0</v>
      </c>
      <c r="CK27" s="113">
        <f>BI27*$M27</f>
        <v>0</v>
      </c>
      <c r="CL27" s="114">
        <f>BJ27*$M27</f>
        <v>0</v>
      </c>
      <c r="CM27" s="114">
        <f>BK27*$M27</f>
        <v>0</v>
      </c>
      <c r="CN27" s="114">
        <f>BL27*$M27</f>
        <v>0</v>
      </c>
      <c r="CO27" s="115">
        <f>BM27*$M27</f>
        <v>0</v>
      </c>
      <c r="CP27" s="115">
        <f>BN27*$M27</f>
        <v>0</v>
      </c>
      <c r="CQ27" s="115">
        <f>BO27*$M27</f>
        <v>0</v>
      </c>
    </row>
    <row r="28" spans="1:95" ht="180">
      <c r="A28" s="116">
        <v>3</v>
      </c>
      <c r="B28" s="13">
        <v>15</v>
      </c>
      <c r="C28" s="13" t="s">
        <v>57</v>
      </c>
      <c r="D28" s="22" t="s">
        <v>246</v>
      </c>
      <c r="E28" s="13" t="s">
        <v>258</v>
      </c>
      <c r="F28" s="5" t="s">
        <v>171</v>
      </c>
      <c r="G28" s="5" t="s">
        <v>195</v>
      </c>
      <c r="H28" s="5" t="s">
        <v>271</v>
      </c>
      <c r="I28" s="9" t="s">
        <v>110</v>
      </c>
      <c r="J28" s="10" t="s">
        <v>88</v>
      </c>
      <c r="K28" s="10">
        <v>21</v>
      </c>
      <c r="L28" s="14" t="s">
        <v>11</v>
      </c>
      <c r="M28" s="12">
        <v>350000</v>
      </c>
      <c r="N28" s="10" t="s">
        <v>309</v>
      </c>
      <c r="O28" s="10" t="s">
        <v>139</v>
      </c>
      <c r="P28" s="10" t="s">
        <v>157</v>
      </c>
      <c r="Q28" s="11">
        <v>0</v>
      </c>
      <c r="R28" s="87">
        <f>COUNTA(S28:AN28)</f>
        <v>11</v>
      </c>
      <c r="S28" s="88"/>
      <c r="T28" s="89" t="s">
        <v>206</v>
      </c>
      <c r="U28" s="89" t="s">
        <v>206</v>
      </c>
      <c r="V28" s="89" t="s">
        <v>206</v>
      </c>
      <c r="W28" s="89" t="s">
        <v>206</v>
      </c>
      <c r="X28" s="90"/>
      <c r="Y28" s="91"/>
      <c r="Z28" s="91"/>
      <c r="AA28" s="91"/>
      <c r="AB28" s="92"/>
      <c r="AC28" s="92" t="s">
        <v>206</v>
      </c>
      <c r="AD28" s="92" t="s">
        <v>206</v>
      </c>
      <c r="AE28" s="93" t="s">
        <v>206</v>
      </c>
      <c r="AF28" s="93" t="s">
        <v>206</v>
      </c>
      <c r="AG28" s="93" t="s">
        <v>206</v>
      </c>
      <c r="AH28" s="93" t="s">
        <v>206</v>
      </c>
      <c r="AI28" s="94"/>
      <c r="AJ28" s="94"/>
      <c r="AK28" s="94"/>
      <c r="AL28" s="95"/>
      <c r="AM28" s="95" t="s">
        <v>206</v>
      </c>
      <c r="AN28" s="95"/>
      <c r="AO28" s="96"/>
      <c r="AP28" s="96" t="s">
        <v>206</v>
      </c>
      <c r="AQ28" s="96" t="s">
        <v>206</v>
      </c>
      <c r="AR28" s="96"/>
      <c r="AS28" s="117">
        <f>SUM(AT28:BO28)</f>
        <v>1</v>
      </c>
      <c r="AT28" s="97">
        <v>0</v>
      </c>
      <c r="AU28" s="98">
        <v>0.05</v>
      </c>
      <c r="AV28" s="98">
        <v>0.1</v>
      </c>
      <c r="AW28" s="98">
        <v>0.05</v>
      </c>
      <c r="AX28" s="98">
        <v>0.2</v>
      </c>
      <c r="AY28" s="99">
        <v>0</v>
      </c>
      <c r="AZ28" s="100">
        <v>0</v>
      </c>
      <c r="BA28" s="100">
        <v>0</v>
      </c>
      <c r="BB28" s="100">
        <v>0</v>
      </c>
      <c r="BC28" s="101">
        <v>0</v>
      </c>
      <c r="BD28" s="101">
        <v>0.05</v>
      </c>
      <c r="BE28" s="101">
        <v>0.05</v>
      </c>
      <c r="BF28" s="102">
        <v>0.05</v>
      </c>
      <c r="BG28" s="102">
        <v>0.15</v>
      </c>
      <c r="BH28" s="102">
        <v>0.1</v>
      </c>
      <c r="BI28" s="102">
        <v>0.1</v>
      </c>
      <c r="BJ28" s="103">
        <v>0</v>
      </c>
      <c r="BK28" s="103">
        <v>0</v>
      </c>
      <c r="BL28" s="103">
        <v>0</v>
      </c>
      <c r="BM28" s="104">
        <v>0</v>
      </c>
      <c r="BN28" s="104">
        <v>0.1</v>
      </c>
      <c r="BO28" s="104">
        <v>0</v>
      </c>
      <c r="BP28" s="105">
        <v>1</v>
      </c>
      <c r="BQ28" s="106">
        <v>0</v>
      </c>
      <c r="BR28" s="106">
        <v>0.5</v>
      </c>
      <c r="BS28" s="106">
        <v>0.5</v>
      </c>
      <c r="BT28" s="106">
        <v>0</v>
      </c>
      <c r="BU28" s="107">
        <f>SUM(BV28:CQ28)</f>
        <v>350000</v>
      </c>
      <c r="BV28" s="108">
        <f>AT28*$M28</f>
        <v>0</v>
      </c>
      <c r="BW28" s="109">
        <f>AU28*$M28</f>
        <v>17500</v>
      </c>
      <c r="BX28" s="109">
        <f>AV28*$M28</f>
        <v>35000</v>
      </c>
      <c r="BY28" s="109">
        <f>AW28*$M28</f>
        <v>17500</v>
      </c>
      <c r="BZ28" s="109">
        <f>AX28*$M28</f>
        <v>70000</v>
      </c>
      <c r="CA28" s="110">
        <f>AY28*$M28</f>
        <v>0</v>
      </c>
      <c r="CB28" s="111">
        <f>AZ28*$M28</f>
        <v>0</v>
      </c>
      <c r="CC28" s="111">
        <f>BA28*$M28</f>
        <v>0</v>
      </c>
      <c r="CD28" s="111">
        <f>BB28*$M28</f>
        <v>0</v>
      </c>
      <c r="CE28" s="112">
        <f>BC28*$M28</f>
        <v>0</v>
      </c>
      <c r="CF28" s="112">
        <f>BD28*$M28</f>
        <v>17500</v>
      </c>
      <c r="CG28" s="112">
        <f>BE28*$M28</f>
        <v>17500</v>
      </c>
      <c r="CH28" s="113">
        <f>BF28*$M28</f>
        <v>17500</v>
      </c>
      <c r="CI28" s="113">
        <f>BG28*$M28</f>
        <v>52500</v>
      </c>
      <c r="CJ28" s="113">
        <f>BH28*$M28</f>
        <v>35000</v>
      </c>
      <c r="CK28" s="113">
        <f>BI28*$M28</f>
        <v>35000</v>
      </c>
      <c r="CL28" s="114">
        <f>BJ28*$M28</f>
        <v>0</v>
      </c>
      <c r="CM28" s="114">
        <f>BK28*$M28</f>
        <v>0</v>
      </c>
      <c r="CN28" s="114">
        <f>BL28*$M28</f>
        <v>0</v>
      </c>
      <c r="CO28" s="115">
        <f>BM28*$M28</f>
        <v>0</v>
      </c>
      <c r="CP28" s="115">
        <f>BN28*$M28</f>
        <v>35000</v>
      </c>
      <c r="CQ28" s="115">
        <f>BO28*$M28</f>
        <v>0</v>
      </c>
    </row>
    <row r="29" spans="1:95" ht="213.75">
      <c r="A29" s="116">
        <v>3</v>
      </c>
      <c r="B29" s="13">
        <v>31</v>
      </c>
      <c r="C29" s="13" t="s">
        <v>57</v>
      </c>
      <c r="D29" s="22" t="s">
        <v>242</v>
      </c>
      <c r="E29" s="13" t="s">
        <v>261</v>
      </c>
      <c r="F29" s="5" t="s">
        <v>171</v>
      </c>
      <c r="G29" s="5" t="s">
        <v>195</v>
      </c>
      <c r="H29" s="5" t="s">
        <v>269</v>
      </c>
      <c r="I29" s="9" t="s">
        <v>111</v>
      </c>
      <c r="J29" s="10" t="s">
        <v>89</v>
      </c>
      <c r="K29" s="10">
        <v>22</v>
      </c>
      <c r="L29" s="14" t="s">
        <v>10</v>
      </c>
      <c r="M29" s="12">
        <v>1500000</v>
      </c>
      <c r="N29" s="10" t="s">
        <v>54</v>
      </c>
      <c r="O29" s="10" t="s">
        <v>55</v>
      </c>
      <c r="P29" s="10" t="s">
        <v>157</v>
      </c>
      <c r="Q29" s="11">
        <v>0</v>
      </c>
      <c r="R29" s="87">
        <f>COUNTA(S29:AN29)</f>
        <v>13</v>
      </c>
      <c r="S29" s="88" t="s">
        <v>206</v>
      </c>
      <c r="T29" s="89" t="s">
        <v>206</v>
      </c>
      <c r="U29" s="89" t="s">
        <v>206</v>
      </c>
      <c r="V29" s="89" t="s">
        <v>206</v>
      </c>
      <c r="W29" s="89" t="s">
        <v>206</v>
      </c>
      <c r="X29" s="90" t="s">
        <v>206</v>
      </c>
      <c r="Y29" s="91"/>
      <c r="Z29" s="91"/>
      <c r="AA29" s="91"/>
      <c r="AB29" s="92"/>
      <c r="AC29" s="92" t="s">
        <v>206</v>
      </c>
      <c r="AD29" s="92" t="s">
        <v>206</v>
      </c>
      <c r="AE29" s="93" t="s">
        <v>206</v>
      </c>
      <c r="AF29" s="93" t="s">
        <v>206</v>
      </c>
      <c r="AG29" s="93" t="s">
        <v>206</v>
      </c>
      <c r="AH29" s="93"/>
      <c r="AI29" s="94"/>
      <c r="AJ29" s="94" t="s">
        <v>206</v>
      </c>
      <c r="AK29" s="94"/>
      <c r="AL29" s="95"/>
      <c r="AM29" s="95" t="s">
        <v>206</v>
      </c>
      <c r="AN29" s="95"/>
      <c r="AO29" s="96" t="s">
        <v>206</v>
      </c>
      <c r="AP29" s="96" t="s">
        <v>206</v>
      </c>
      <c r="AQ29" s="96"/>
      <c r="AR29" s="96"/>
      <c r="AS29" s="119">
        <f>SUM(AT29:BO29)</f>
        <v>1</v>
      </c>
      <c r="AT29" s="97">
        <v>0.05</v>
      </c>
      <c r="AU29" s="98">
        <v>0.05</v>
      </c>
      <c r="AV29" s="98">
        <v>0.05</v>
      </c>
      <c r="AW29" s="98">
        <v>0.05</v>
      </c>
      <c r="AX29" s="98">
        <v>0.1</v>
      </c>
      <c r="AY29" s="99">
        <v>0.05</v>
      </c>
      <c r="AZ29" s="100">
        <v>0</v>
      </c>
      <c r="BA29" s="100">
        <v>0</v>
      </c>
      <c r="BB29" s="100">
        <v>0</v>
      </c>
      <c r="BC29" s="101">
        <v>0</v>
      </c>
      <c r="BD29" s="101">
        <v>0.1</v>
      </c>
      <c r="BE29" s="101">
        <v>0.1</v>
      </c>
      <c r="BF29" s="102">
        <v>0.1</v>
      </c>
      <c r="BG29" s="102">
        <v>0.15</v>
      </c>
      <c r="BH29" s="102">
        <v>0.1</v>
      </c>
      <c r="BI29" s="102">
        <v>0</v>
      </c>
      <c r="BJ29" s="103">
        <v>0</v>
      </c>
      <c r="BK29" s="103">
        <v>0.05</v>
      </c>
      <c r="BL29" s="103">
        <v>0</v>
      </c>
      <c r="BM29" s="104">
        <v>0</v>
      </c>
      <c r="BN29" s="104">
        <v>0.05</v>
      </c>
      <c r="BO29" s="104">
        <v>0</v>
      </c>
      <c r="BP29" s="105">
        <v>1</v>
      </c>
      <c r="BQ29" s="106">
        <v>0.9</v>
      </c>
      <c r="BR29" s="106">
        <v>0.1</v>
      </c>
      <c r="BS29" s="106">
        <v>0</v>
      </c>
      <c r="BT29" s="106">
        <v>0</v>
      </c>
      <c r="BU29" s="107">
        <f>SUM(BV29:CQ29)</f>
        <v>1500000</v>
      </c>
      <c r="BV29" s="108">
        <f>AT29*$M29</f>
        <v>75000</v>
      </c>
      <c r="BW29" s="109">
        <f>AU29*$M29</f>
        <v>75000</v>
      </c>
      <c r="BX29" s="109">
        <f>AV29*$M29</f>
        <v>75000</v>
      </c>
      <c r="BY29" s="109">
        <f>AW29*$M29</f>
        <v>75000</v>
      </c>
      <c r="BZ29" s="109">
        <f>AX29*$M29</f>
        <v>150000</v>
      </c>
      <c r="CA29" s="110">
        <f>AY29*$M29</f>
        <v>75000</v>
      </c>
      <c r="CB29" s="111">
        <f>AZ29*$M29</f>
        <v>0</v>
      </c>
      <c r="CC29" s="111">
        <f>BA29*$M29</f>
        <v>0</v>
      </c>
      <c r="CD29" s="111">
        <f>BB29*$M29</f>
        <v>0</v>
      </c>
      <c r="CE29" s="112">
        <f>BC29*$M29</f>
        <v>0</v>
      </c>
      <c r="CF29" s="112">
        <f>BD29*$M29</f>
        <v>150000</v>
      </c>
      <c r="CG29" s="112">
        <f>BE29*$M29</f>
        <v>150000</v>
      </c>
      <c r="CH29" s="113">
        <f>BF29*$M29</f>
        <v>150000</v>
      </c>
      <c r="CI29" s="113">
        <f>BG29*$M29</f>
        <v>225000</v>
      </c>
      <c r="CJ29" s="113">
        <f>BH29*$M29</f>
        <v>150000</v>
      </c>
      <c r="CK29" s="113">
        <f>BI29*$M29</f>
        <v>0</v>
      </c>
      <c r="CL29" s="114">
        <f>BJ29*$M29</f>
        <v>0</v>
      </c>
      <c r="CM29" s="114">
        <f>BK29*$M29</f>
        <v>75000</v>
      </c>
      <c r="CN29" s="114">
        <f>BL29*$M29</f>
        <v>0</v>
      </c>
      <c r="CO29" s="115">
        <f>BM29*$M29</f>
        <v>0</v>
      </c>
      <c r="CP29" s="115">
        <f>BN29*$M29</f>
        <v>75000</v>
      </c>
      <c r="CQ29" s="115">
        <f>BO29*$M29</f>
        <v>0</v>
      </c>
    </row>
    <row r="30" spans="1:95" ht="213.75">
      <c r="A30" s="116">
        <v>6</v>
      </c>
      <c r="B30" s="13">
        <v>1</v>
      </c>
      <c r="C30" s="13" t="s">
        <v>264</v>
      </c>
      <c r="D30" s="22" t="s">
        <v>242</v>
      </c>
      <c r="E30" s="13" t="s">
        <v>262</v>
      </c>
      <c r="F30" s="5" t="s">
        <v>171</v>
      </c>
      <c r="G30" s="5" t="s">
        <v>195</v>
      </c>
      <c r="H30" s="5" t="s">
        <v>270</v>
      </c>
      <c r="I30" s="9" t="s">
        <v>113</v>
      </c>
      <c r="J30" s="10" t="s">
        <v>91</v>
      </c>
      <c r="K30" s="10">
        <v>23</v>
      </c>
      <c r="L30" s="14" t="s">
        <v>9</v>
      </c>
      <c r="M30" s="12">
        <v>900000</v>
      </c>
      <c r="N30" s="10" t="s">
        <v>54</v>
      </c>
      <c r="O30" s="10" t="s">
        <v>55</v>
      </c>
      <c r="P30" s="10" t="s">
        <v>300</v>
      </c>
      <c r="Q30" s="11">
        <v>155000</v>
      </c>
      <c r="R30" s="87">
        <f>COUNTA(S30:AN30)</f>
        <v>13</v>
      </c>
      <c r="S30" s="88" t="s">
        <v>206</v>
      </c>
      <c r="T30" s="89" t="s">
        <v>206</v>
      </c>
      <c r="U30" s="89" t="s">
        <v>206</v>
      </c>
      <c r="V30" s="89" t="s">
        <v>206</v>
      </c>
      <c r="W30" s="89" t="s">
        <v>206</v>
      </c>
      <c r="X30" s="90" t="s">
        <v>206</v>
      </c>
      <c r="Y30" s="91"/>
      <c r="Z30" s="91"/>
      <c r="AA30" s="91"/>
      <c r="AB30" s="92"/>
      <c r="AC30" s="92"/>
      <c r="AD30" s="92"/>
      <c r="AE30" s="93" t="s">
        <v>206</v>
      </c>
      <c r="AF30" s="93" t="s">
        <v>206</v>
      </c>
      <c r="AG30" s="93" t="s">
        <v>206</v>
      </c>
      <c r="AH30" s="93" t="s">
        <v>206</v>
      </c>
      <c r="AI30" s="94" t="s">
        <v>206</v>
      </c>
      <c r="AJ30" s="94" t="s">
        <v>206</v>
      </c>
      <c r="AK30" s="94"/>
      <c r="AL30" s="95"/>
      <c r="AM30" s="95" t="s">
        <v>206</v>
      </c>
      <c r="AN30" s="95"/>
      <c r="AO30" s="96" t="s">
        <v>206</v>
      </c>
      <c r="AP30" s="96" t="s">
        <v>206</v>
      </c>
      <c r="AQ30" s="96"/>
      <c r="AR30" s="96"/>
      <c r="AS30" s="119">
        <f>SUM(AT30:BO30)</f>
        <v>1.0000000000000002</v>
      </c>
      <c r="AT30" s="97">
        <v>0.15</v>
      </c>
      <c r="AU30" s="98">
        <v>0.05</v>
      </c>
      <c r="AV30" s="98">
        <v>0.05</v>
      </c>
      <c r="AW30" s="98">
        <v>0.05</v>
      </c>
      <c r="AX30" s="98">
        <v>0.15</v>
      </c>
      <c r="AY30" s="99">
        <v>0.05</v>
      </c>
      <c r="AZ30" s="100">
        <v>0</v>
      </c>
      <c r="BA30" s="100">
        <v>0</v>
      </c>
      <c r="BB30" s="100">
        <v>0</v>
      </c>
      <c r="BC30" s="101">
        <v>0</v>
      </c>
      <c r="BD30" s="101">
        <v>0</v>
      </c>
      <c r="BE30" s="101">
        <v>0</v>
      </c>
      <c r="BF30" s="102">
        <v>0.05</v>
      </c>
      <c r="BG30" s="102">
        <v>0.2</v>
      </c>
      <c r="BH30" s="102">
        <v>0.05</v>
      </c>
      <c r="BI30" s="102">
        <v>0.05</v>
      </c>
      <c r="BJ30" s="103">
        <v>0.05</v>
      </c>
      <c r="BK30" s="103">
        <v>0.05</v>
      </c>
      <c r="BL30" s="103">
        <v>0</v>
      </c>
      <c r="BM30" s="104">
        <v>0</v>
      </c>
      <c r="BN30" s="104">
        <v>0.05</v>
      </c>
      <c r="BO30" s="104">
        <v>0</v>
      </c>
      <c r="BP30" s="105">
        <v>1</v>
      </c>
      <c r="BQ30" s="106">
        <v>0.5</v>
      </c>
      <c r="BR30" s="106">
        <v>0.5</v>
      </c>
      <c r="BS30" s="106">
        <v>0</v>
      </c>
      <c r="BT30" s="106">
        <v>0</v>
      </c>
      <c r="BU30" s="107">
        <f>SUM(BV30:CQ30)</f>
        <v>900000</v>
      </c>
      <c r="BV30" s="108">
        <f>AT30*$M30</f>
        <v>135000</v>
      </c>
      <c r="BW30" s="109">
        <f>AU30*$M30</f>
        <v>45000</v>
      </c>
      <c r="BX30" s="109">
        <f>AV30*$M30</f>
        <v>45000</v>
      </c>
      <c r="BY30" s="109">
        <f>AW30*$M30</f>
        <v>45000</v>
      </c>
      <c r="BZ30" s="109">
        <f>AX30*$M30</f>
        <v>135000</v>
      </c>
      <c r="CA30" s="110">
        <f>AY30*$M30</f>
        <v>45000</v>
      </c>
      <c r="CB30" s="111">
        <f>AZ30*$M30</f>
        <v>0</v>
      </c>
      <c r="CC30" s="111">
        <f>BA30*$M30</f>
        <v>0</v>
      </c>
      <c r="CD30" s="111">
        <f>BB30*$M30</f>
        <v>0</v>
      </c>
      <c r="CE30" s="112">
        <f>BC30*$M30</f>
        <v>0</v>
      </c>
      <c r="CF30" s="112">
        <f>BD30*$M30</f>
        <v>0</v>
      </c>
      <c r="CG30" s="112">
        <f>BE30*$M30</f>
        <v>0</v>
      </c>
      <c r="CH30" s="113">
        <f>BF30*$M30</f>
        <v>45000</v>
      </c>
      <c r="CI30" s="113">
        <f>BG30*$M30</f>
        <v>180000</v>
      </c>
      <c r="CJ30" s="113">
        <f>BH30*$M30</f>
        <v>45000</v>
      </c>
      <c r="CK30" s="113">
        <f>BI30*$M30</f>
        <v>45000</v>
      </c>
      <c r="CL30" s="114">
        <f>BJ30*$M30</f>
        <v>45000</v>
      </c>
      <c r="CM30" s="114">
        <f>BK30*$M30</f>
        <v>45000</v>
      </c>
      <c r="CN30" s="114">
        <f>BL30*$M30</f>
        <v>0</v>
      </c>
      <c r="CO30" s="115">
        <f>BM30*$M30</f>
        <v>0</v>
      </c>
      <c r="CP30" s="115">
        <f>BN30*$M30</f>
        <v>45000</v>
      </c>
      <c r="CQ30" s="115">
        <f>BO30*$M30</f>
        <v>0</v>
      </c>
    </row>
    <row r="31" spans="1:95" ht="101.25">
      <c r="A31" s="116">
        <v>6</v>
      </c>
      <c r="B31" s="13">
        <v>2</v>
      </c>
      <c r="C31" s="13" t="s">
        <v>264</v>
      </c>
      <c r="D31" s="22" t="s">
        <v>242</v>
      </c>
      <c r="E31" s="13" t="s">
        <v>254</v>
      </c>
      <c r="F31" s="5" t="s">
        <v>171</v>
      </c>
      <c r="G31" s="5" t="s">
        <v>195</v>
      </c>
      <c r="H31" s="5" t="s">
        <v>327</v>
      </c>
      <c r="I31" s="9" t="s">
        <v>302</v>
      </c>
      <c r="J31" s="10" t="s">
        <v>92</v>
      </c>
      <c r="K31" s="10">
        <v>24</v>
      </c>
      <c r="L31" s="20" t="s">
        <v>8</v>
      </c>
      <c r="M31" s="12">
        <v>300000</v>
      </c>
      <c r="N31" s="10" t="s">
        <v>309</v>
      </c>
      <c r="O31" s="10" t="s">
        <v>127</v>
      </c>
      <c r="P31" s="10" t="s">
        <v>157</v>
      </c>
      <c r="Q31" s="11">
        <v>0</v>
      </c>
      <c r="R31" s="87">
        <f>COUNTA(S31:AN31)</f>
        <v>4</v>
      </c>
      <c r="S31" s="88"/>
      <c r="T31" s="89" t="s">
        <v>206</v>
      </c>
      <c r="U31" s="89" t="s">
        <v>206</v>
      </c>
      <c r="V31" s="89" t="s">
        <v>206</v>
      </c>
      <c r="W31" s="89" t="s">
        <v>206</v>
      </c>
      <c r="X31" s="90"/>
      <c r="Y31" s="91"/>
      <c r="Z31" s="91"/>
      <c r="AA31" s="91"/>
      <c r="AB31" s="92"/>
      <c r="AC31" s="92"/>
      <c r="AD31" s="92"/>
      <c r="AE31" s="93"/>
      <c r="AF31" s="93"/>
      <c r="AG31" s="93"/>
      <c r="AH31" s="93"/>
      <c r="AI31" s="94"/>
      <c r="AJ31" s="94"/>
      <c r="AK31" s="94"/>
      <c r="AL31" s="95"/>
      <c r="AM31" s="95"/>
      <c r="AN31" s="95"/>
      <c r="AO31" s="96"/>
      <c r="AP31" s="96"/>
      <c r="AQ31" s="96"/>
      <c r="AR31" s="96" t="s">
        <v>206</v>
      </c>
      <c r="AS31" s="117">
        <f>SUM(AT31:BO31)</f>
        <v>1</v>
      </c>
      <c r="AT31" s="97">
        <v>0</v>
      </c>
      <c r="AU31" s="98">
        <v>0.25</v>
      </c>
      <c r="AV31" s="98">
        <v>0.25</v>
      </c>
      <c r="AW31" s="98">
        <v>0.25</v>
      </c>
      <c r="AX31" s="98">
        <v>0.25</v>
      </c>
      <c r="AY31" s="99">
        <v>0</v>
      </c>
      <c r="AZ31" s="100">
        <v>0</v>
      </c>
      <c r="BA31" s="100">
        <v>0</v>
      </c>
      <c r="BB31" s="100">
        <v>0</v>
      </c>
      <c r="BC31" s="101">
        <v>0</v>
      </c>
      <c r="BD31" s="101">
        <v>0</v>
      </c>
      <c r="BE31" s="101">
        <v>0</v>
      </c>
      <c r="BF31" s="102">
        <v>0</v>
      </c>
      <c r="BG31" s="102">
        <v>0</v>
      </c>
      <c r="BH31" s="102">
        <v>0</v>
      </c>
      <c r="BI31" s="102">
        <v>0</v>
      </c>
      <c r="BJ31" s="103">
        <v>0</v>
      </c>
      <c r="BK31" s="103">
        <v>0</v>
      </c>
      <c r="BL31" s="103">
        <v>0</v>
      </c>
      <c r="BM31" s="104">
        <v>0</v>
      </c>
      <c r="BN31" s="104">
        <v>0</v>
      </c>
      <c r="BO31" s="104">
        <v>0</v>
      </c>
      <c r="BP31" s="105">
        <v>0</v>
      </c>
      <c r="BQ31" s="106">
        <v>0</v>
      </c>
      <c r="BR31" s="106">
        <v>0</v>
      </c>
      <c r="BS31" s="106">
        <v>0</v>
      </c>
      <c r="BT31" s="106">
        <v>0</v>
      </c>
      <c r="BU31" s="107">
        <f>SUM(BV31:CQ31)</f>
        <v>300000</v>
      </c>
      <c r="BV31" s="108">
        <f>AT31*$M31</f>
        <v>0</v>
      </c>
      <c r="BW31" s="109">
        <f>AU31*$M31</f>
        <v>75000</v>
      </c>
      <c r="BX31" s="109">
        <f>AV31*$M31</f>
        <v>75000</v>
      </c>
      <c r="BY31" s="109">
        <f>AW31*$M31</f>
        <v>75000</v>
      </c>
      <c r="BZ31" s="109">
        <f>AX31*$M31</f>
        <v>75000</v>
      </c>
      <c r="CA31" s="110">
        <f>AY31*$M31</f>
        <v>0</v>
      </c>
      <c r="CB31" s="111">
        <f>AZ31*$M31</f>
        <v>0</v>
      </c>
      <c r="CC31" s="111">
        <f>BA31*$M31</f>
        <v>0</v>
      </c>
      <c r="CD31" s="111">
        <f>BB31*$M31</f>
        <v>0</v>
      </c>
      <c r="CE31" s="112">
        <f>BC31*$M31</f>
        <v>0</v>
      </c>
      <c r="CF31" s="112">
        <f>BD31*$M31</f>
        <v>0</v>
      </c>
      <c r="CG31" s="112">
        <f>BE31*$M31</f>
        <v>0</v>
      </c>
      <c r="CH31" s="113">
        <f>BF31*$M31</f>
        <v>0</v>
      </c>
      <c r="CI31" s="113">
        <f>BG31*$M31</f>
        <v>0</v>
      </c>
      <c r="CJ31" s="113">
        <f>BH31*$M31</f>
        <v>0</v>
      </c>
      <c r="CK31" s="113">
        <f>BI31*$M31</f>
        <v>0</v>
      </c>
      <c r="CL31" s="114">
        <f>BJ31*$M31</f>
        <v>0</v>
      </c>
      <c r="CM31" s="114">
        <f>BK31*$M31</f>
        <v>0</v>
      </c>
      <c r="CN31" s="114">
        <f>BL31*$M31</f>
        <v>0</v>
      </c>
      <c r="CO31" s="115">
        <f>BM31*$M31</f>
        <v>0</v>
      </c>
      <c r="CP31" s="115">
        <f>BN31*$M31</f>
        <v>0</v>
      </c>
      <c r="CQ31" s="115">
        <f>BO31*$M31</f>
        <v>0</v>
      </c>
    </row>
    <row r="32" spans="1:95" ht="226.5" customHeight="1">
      <c r="A32" s="116">
        <v>7</v>
      </c>
      <c r="B32" s="13">
        <v>1</v>
      </c>
      <c r="C32" s="13" t="s">
        <v>181</v>
      </c>
      <c r="D32" s="22" t="s">
        <v>242</v>
      </c>
      <c r="E32" s="13" t="s">
        <v>255</v>
      </c>
      <c r="F32" s="5" t="s">
        <v>171</v>
      </c>
      <c r="G32" s="5" t="s">
        <v>195</v>
      </c>
      <c r="H32" s="5" t="s">
        <v>68</v>
      </c>
      <c r="I32" s="9" t="s">
        <v>116</v>
      </c>
      <c r="J32" s="10" t="s">
        <v>96</v>
      </c>
      <c r="K32" s="10">
        <v>25</v>
      </c>
      <c r="L32" s="14" t="s">
        <v>7</v>
      </c>
      <c r="M32" s="12">
        <v>400000</v>
      </c>
      <c r="N32" s="10" t="s">
        <v>309</v>
      </c>
      <c r="O32" s="10" t="s">
        <v>139</v>
      </c>
      <c r="P32" s="10" t="s">
        <v>300</v>
      </c>
      <c r="Q32" s="11">
        <v>104000</v>
      </c>
      <c r="R32" s="87">
        <f>COUNTA(S32:AN32)</f>
        <v>6</v>
      </c>
      <c r="S32" s="88"/>
      <c r="T32" s="89" t="s">
        <v>206</v>
      </c>
      <c r="U32" s="89" t="s">
        <v>206</v>
      </c>
      <c r="V32" s="89" t="s">
        <v>206</v>
      </c>
      <c r="W32" s="89" t="s">
        <v>206</v>
      </c>
      <c r="X32" s="90"/>
      <c r="Y32" s="91"/>
      <c r="Z32" s="91"/>
      <c r="AA32" s="91"/>
      <c r="AB32" s="92"/>
      <c r="AC32" s="92"/>
      <c r="AD32" s="92"/>
      <c r="AE32" s="93" t="s">
        <v>206</v>
      </c>
      <c r="AF32" s="93" t="s">
        <v>206</v>
      </c>
      <c r="AG32" s="93"/>
      <c r="AH32" s="93"/>
      <c r="AI32" s="94"/>
      <c r="AJ32" s="94"/>
      <c r="AK32" s="94"/>
      <c r="AL32" s="95"/>
      <c r="AM32" s="95"/>
      <c r="AN32" s="95"/>
      <c r="AO32" s="96"/>
      <c r="AP32" s="96"/>
      <c r="AQ32" s="96"/>
      <c r="AR32" s="96" t="s">
        <v>206</v>
      </c>
      <c r="AS32" s="117">
        <f>SUM(AT32:BO32)</f>
        <v>1</v>
      </c>
      <c r="AT32" s="97">
        <v>0</v>
      </c>
      <c r="AU32" s="98">
        <v>0.15</v>
      </c>
      <c r="AV32" s="98">
        <v>0.1</v>
      </c>
      <c r="AW32" s="98">
        <v>0.15</v>
      </c>
      <c r="AX32" s="98">
        <v>0.4</v>
      </c>
      <c r="AY32" s="99">
        <v>0</v>
      </c>
      <c r="AZ32" s="100">
        <v>0</v>
      </c>
      <c r="BA32" s="100">
        <v>0</v>
      </c>
      <c r="BB32" s="100">
        <v>0</v>
      </c>
      <c r="BC32" s="101">
        <v>0</v>
      </c>
      <c r="BD32" s="101">
        <v>0</v>
      </c>
      <c r="BE32" s="101">
        <v>0</v>
      </c>
      <c r="BF32" s="102">
        <v>0.15</v>
      </c>
      <c r="BG32" s="102">
        <v>0.05</v>
      </c>
      <c r="BH32" s="102">
        <v>0</v>
      </c>
      <c r="BI32" s="102">
        <v>0</v>
      </c>
      <c r="BJ32" s="103">
        <v>0</v>
      </c>
      <c r="BK32" s="103">
        <v>0</v>
      </c>
      <c r="BL32" s="103">
        <v>0</v>
      </c>
      <c r="BM32" s="104">
        <v>0</v>
      </c>
      <c r="BN32" s="104">
        <v>0</v>
      </c>
      <c r="BO32" s="104">
        <v>0</v>
      </c>
      <c r="BP32" s="105">
        <v>0</v>
      </c>
      <c r="BQ32" s="106">
        <v>0</v>
      </c>
      <c r="BR32" s="106">
        <v>0</v>
      </c>
      <c r="BS32" s="106">
        <v>0</v>
      </c>
      <c r="BT32" s="106">
        <v>1</v>
      </c>
      <c r="BU32" s="107">
        <f>SUM(BV32:CQ32)</f>
        <v>400000</v>
      </c>
      <c r="BV32" s="108">
        <f>AT32*$M32</f>
        <v>0</v>
      </c>
      <c r="BW32" s="109">
        <f>AU32*$M32</f>
        <v>60000</v>
      </c>
      <c r="BX32" s="109">
        <f>AV32*$M32</f>
        <v>40000</v>
      </c>
      <c r="BY32" s="109">
        <f>AW32*$M32</f>
        <v>60000</v>
      </c>
      <c r="BZ32" s="109">
        <f>AX32*$M32</f>
        <v>160000</v>
      </c>
      <c r="CA32" s="110">
        <f>AY32*$M32</f>
        <v>0</v>
      </c>
      <c r="CB32" s="111">
        <f>AZ32*$M32</f>
        <v>0</v>
      </c>
      <c r="CC32" s="111">
        <f>BA32*$M32</f>
        <v>0</v>
      </c>
      <c r="CD32" s="111">
        <f>BB32*$M32</f>
        <v>0</v>
      </c>
      <c r="CE32" s="112">
        <f>BC32*$M32</f>
        <v>0</v>
      </c>
      <c r="CF32" s="112">
        <f>BD32*$M32</f>
        <v>0</v>
      </c>
      <c r="CG32" s="112">
        <f>BE32*$M32</f>
        <v>0</v>
      </c>
      <c r="CH32" s="113">
        <f>BF32*$M32</f>
        <v>60000</v>
      </c>
      <c r="CI32" s="113">
        <f>BG32*$M32</f>
        <v>20000</v>
      </c>
      <c r="CJ32" s="113">
        <f>BH32*$M32</f>
        <v>0</v>
      </c>
      <c r="CK32" s="113">
        <f>BI32*$M32</f>
        <v>0</v>
      </c>
      <c r="CL32" s="114">
        <f>BJ32*$M32</f>
        <v>0</v>
      </c>
      <c r="CM32" s="114">
        <f>BK32*$M32</f>
        <v>0</v>
      </c>
      <c r="CN32" s="114">
        <f>BL32*$M32</f>
        <v>0</v>
      </c>
      <c r="CO32" s="115">
        <f>BM32*$M32</f>
        <v>0</v>
      </c>
      <c r="CP32" s="115">
        <f>BN32*$M32</f>
        <v>0</v>
      </c>
      <c r="CQ32" s="115">
        <f>BO32*$M32</f>
        <v>0</v>
      </c>
    </row>
    <row r="33" spans="1:95" ht="223.5" customHeight="1">
      <c r="A33" s="116">
        <v>8</v>
      </c>
      <c r="B33" s="13">
        <v>2</v>
      </c>
      <c r="C33" s="13" t="s">
        <v>181</v>
      </c>
      <c r="D33" s="22" t="s">
        <v>242</v>
      </c>
      <c r="E33" s="13" t="s">
        <v>256</v>
      </c>
      <c r="F33" s="5" t="s">
        <v>171</v>
      </c>
      <c r="G33" s="5" t="s">
        <v>195</v>
      </c>
      <c r="H33" s="5" t="s">
        <v>69</v>
      </c>
      <c r="I33" s="9" t="s">
        <v>117</v>
      </c>
      <c r="J33" s="10" t="s">
        <v>97</v>
      </c>
      <c r="K33" s="10">
        <v>26</v>
      </c>
      <c r="L33" s="14" t="s">
        <v>6</v>
      </c>
      <c r="M33" s="12">
        <v>500000</v>
      </c>
      <c r="N33" s="10" t="s">
        <v>309</v>
      </c>
      <c r="O33" s="10" t="s">
        <v>139</v>
      </c>
      <c r="P33" s="10" t="s">
        <v>157</v>
      </c>
      <c r="Q33" s="11">
        <v>0</v>
      </c>
      <c r="R33" s="87">
        <f>COUNTA(S33:AN33)</f>
        <v>5</v>
      </c>
      <c r="S33" s="88"/>
      <c r="T33" s="89" t="s">
        <v>206</v>
      </c>
      <c r="U33" s="89" t="s">
        <v>206</v>
      </c>
      <c r="V33" s="89" t="s">
        <v>206</v>
      </c>
      <c r="W33" s="89" t="s">
        <v>206</v>
      </c>
      <c r="X33" s="90"/>
      <c r="Y33" s="91"/>
      <c r="Z33" s="91"/>
      <c r="AA33" s="91"/>
      <c r="AB33" s="92"/>
      <c r="AC33" s="92"/>
      <c r="AD33" s="92"/>
      <c r="AE33" s="93" t="s">
        <v>206</v>
      </c>
      <c r="AF33" s="93"/>
      <c r="AG33" s="93"/>
      <c r="AH33" s="93"/>
      <c r="AI33" s="94"/>
      <c r="AJ33" s="94"/>
      <c r="AK33" s="94"/>
      <c r="AL33" s="95"/>
      <c r="AM33" s="95"/>
      <c r="AN33" s="95"/>
      <c r="AO33" s="96"/>
      <c r="AP33" s="96"/>
      <c r="AQ33" s="96"/>
      <c r="AR33" s="96" t="s">
        <v>206</v>
      </c>
      <c r="AS33" s="117">
        <f>SUM(AT33:BO33)</f>
        <v>1</v>
      </c>
      <c r="AT33" s="97">
        <v>0</v>
      </c>
      <c r="AU33" s="98">
        <v>0.15</v>
      </c>
      <c r="AV33" s="98">
        <v>0.1</v>
      </c>
      <c r="AW33" s="98">
        <v>0.15</v>
      </c>
      <c r="AX33" s="98">
        <v>0.5</v>
      </c>
      <c r="AY33" s="99">
        <v>0</v>
      </c>
      <c r="AZ33" s="100">
        <v>0</v>
      </c>
      <c r="BA33" s="100">
        <v>0</v>
      </c>
      <c r="BB33" s="100">
        <v>0</v>
      </c>
      <c r="BC33" s="101">
        <v>0</v>
      </c>
      <c r="BD33" s="101">
        <v>0</v>
      </c>
      <c r="BE33" s="101">
        <v>0</v>
      </c>
      <c r="BF33" s="102">
        <v>0.1</v>
      </c>
      <c r="BG33" s="102">
        <v>0</v>
      </c>
      <c r="BH33" s="102">
        <v>0</v>
      </c>
      <c r="BI33" s="102">
        <v>0</v>
      </c>
      <c r="BJ33" s="103">
        <v>0</v>
      </c>
      <c r="BK33" s="103">
        <v>0</v>
      </c>
      <c r="BL33" s="103">
        <v>0</v>
      </c>
      <c r="BM33" s="104">
        <v>0</v>
      </c>
      <c r="BN33" s="104">
        <v>0</v>
      </c>
      <c r="BO33" s="104">
        <v>0</v>
      </c>
      <c r="BP33" s="105">
        <v>0</v>
      </c>
      <c r="BQ33" s="106">
        <v>0</v>
      </c>
      <c r="BR33" s="106">
        <v>0</v>
      </c>
      <c r="BS33" s="106">
        <v>0</v>
      </c>
      <c r="BT33" s="106">
        <v>1</v>
      </c>
      <c r="BU33" s="107">
        <f>SUM(BV33:CQ33)</f>
        <v>500000</v>
      </c>
      <c r="BV33" s="108">
        <f>AT33*$M33</f>
        <v>0</v>
      </c>
      <c r="BW33" s="109">
        <f>AU33*$M33</f>
        <v>75000</v>
      </c>
      <c r="BX33" s="109">
        <f>AV33*$M33</f>
        <v>50000</v>
      </c>
      <c r="BY33" s="109">
        <f>AW33*$M33</f>
        <v>75000</v>
      </c>
      <c r="BZ33" s="109">
        <f>AX33*$M33</f>
        <v>250000</v>
      </c>
      <c r="CA33" s="110">
        <f>AY33*$M33</f>
        <v>0</v>
      </c>
      <c r="CB33" s="111">
        <f>AZ33*$M33</f>
        <v>0</v>
      </c>
      <c r="CC33" s="111">
        <f>BA33*$M33</f>
        <v>0</v>
      </c>
      <c r="CD33" s="111">
        <f>BB33*$M33</f>
        <v>0</v>
      </c>
      <c r="CE33" s="112">
        <f>BC33*$M33</f>
        <v>0</v>
      </c>
      <c r="CF33" s="112">
        <f>BD33*$M33</f>
        <v>0</v>
      </c>
      <c r="CG33" s="112">
        <f>BE33*$M33</f>
        <v>0</v>
      </c>
      <c r="CH33" s="113">
        <f>BF33*$M33</f>
        <v>50000</v>
      </c>
      <c r="CI33" s="113">
        <f>BG33*$M33</f>
        <v>0</v>
      </c>
      <c r="CJ33" s="113">
        <f>BH33*$M33</f>
        <v>0</v>
      </c>
      <c r="CK33" s="113">
        <f>BI33*$M33</f>
        <v>0</v>
      </c>
      <c r="CL33" s="114">
        <f>BJ33*$M33</f>
        <v>0</v>
      </c>
      <c r="CM33" s="114">
        <f>BK33*$M33</f>
        <v>0</v>
      </c>
      <c r="CN33" s="114">
        <f>BL33*$M33</f>
        <v>0</v>
      </c>
      <c r="CO33" s="115">
        <f>BM33*$M33</f>
        <v>0</v>
      </c>
      <c r="CP33" s="115">
        <f>BN33*$M33</f>
        <v>0</v>
      </c>
      <c r="CQ33" s="115">
        <f>BO33*$M33</f>
        <v>0</v>
      </c>
    </row>
    <row r="34" spans="1:95" ht="220.5" customHeight="1">
      <c r="A34" s="116">
        <v>8</v>
      </c>
      <c r="B34" s="13">
        <v>3</v>
      </c>
      <c r="C34" s="13" t="s">
        <v>181</v>
      </c>
      <c r="D34" s="22" t="s">
        <v>242</v>
      </c>
      <c r="E34" s="13" t="s">
        <v>259</v>
      </c>
      <c r="F34" s="5" t="s">
        <v>171</v>
      </c>
      <c r="G34" s="5" t="s">
        <v>195</v>
      </c>
      <c r="H34" s="5" t="s">
        <v>305</v>
      </c>
      <c r="I34" s="9" t="s">
        <v>115</v>
      </c>
      <c r="J34" s="10" t="s">
        <v>94</v>
      </c>
      <c r="K34" s="10">
        <v>27</v>
      </c>
      <c r="L34" s="14" t="s">
        <v>21</v>
      </c>
      <c r="M34" s="12">
        <v>900000</v>
      </c>
      <c r="N34" s="10" t="s">
        <v>309</v>
      </c>
      <c r="O34" s="10" t="s">
        <v>127</v>
      </c>
      <c r="P34" s="10" t="s">
        <v>157</v>
      </c>
      <c r="Q34" s="11">
        <v>0</v>
      </c>
      <c r="R34" s="87">
        <f>COUNTA(S34:AN34)</f>
        <v>9</v>
      </c>
      <c r="S34" s="88" t="s">
        <v>206</v>
      </c>
      <c r="T34" s="89" t="s">
        <v>206</v>
      </c>
      <c r="U34" s="89" t="s">
        <v>206</v>
      </c>
      <c r="V34" s="89" t="s">
        <v>206</v>
      </c>
      <c r="W34" s="89" t="s">
        <v>206</v>
      </c>
      <c r="X34" s="90"/>
      <c r="Y34" s="91"/>
      <c r="Z34" s="91"/>
      <c r="AA34" s="91"/>
      <c r="AB34" s="92"/>
      <c r="AC34" s="92"/>
      <c r="AD34" s="92"/>
      <c r="AE34" s="93" t="s">
        <v>206</v>
      </c>
      <c r="AF34" s="93" t="s">
        <v>206</v>
      </c>
      <c r="AG34" s="93"/>
      <c r="AH34" s="93"/>
      <c r="AI34" s="94" t="s">
        <v>206</v>
      </c>
      <c r="AJ34" s="94"/>
      <c r="AK34" s="94"/>
      <c r="AL34" s="95"/>
      <c r="AM34" s="95" t="s">
        <v>206</v>
      </c>
      <c r="AN34" s="95"/>
      <c r="AO34" s="96"/>
      <c r="AP34" s="96"/>
      <c r="AQ34" s="96"/>
      <c r="AR34" s="96" t="s">
        <v>206</v>
      </c>
      <c r="AS34" s="117">
        <f>SUM(AT34:BO34)</f>
        <v>1.0000000000000002</v>
      </c>
      <c r="AT34" s="97">
        <v>0.05</v>
      </c>
      <c r="AU34" s="98">
        <v>0.05</v>
      </c>
      <c r="AV34" s="98">
        <v>0.1</v>
      </c>
      <c r="AW34" s="98">
        <v>0.1</v>
      </c>
      <c r="AX34" s="98">
        <v>0.3</v>
      </c>
      <c r="AY34" s="99">
        <v>0</v>
      </c>
      <c r="AZ34" s="100">
        <v>0</v>
      </c>
      <c r="BA34" s="100">
        <v>0</v>
      </c>
      <c r="BB34" s="100">
        <v>0</v>
      </c>
      <c r="BC34" s="101">
        <v>0</v>
      </c>
      <c r="BD34" s="101">
        <v>0</v>
      </c>
      <c r="BE34" s="101">
        <v>0</v>
      </c>
      <c r="BF34" s="102">
        <v>0.05</v>
      </c>
      <c r="BG34" s="102">
        <v>0.15</v>
      </c>
      <c r="BH34" s="102">
        <v>0</v>
      </c>
      <c r="BI34" s="102">
        <v>0</v>
      </c>
      <c r="BJ34" s="103">
        <v>0.05</v>
      </c>
      <c r="BK34" s="103">
        <v>0</v>
      </c>
      <c r="BL34" s="103">
        <v>0</v>
      </c>
      <c r="BM34" s="104">
        <v>0</v>
      </c>
      <c r="BN34" s="104">
        <v>0.15</v>
      </c>
      <c r="BO34" s="104">
        <v>0</v>
      </c>
      <c r="BP34" s="105">
        <v>0</v>
      </c>
      <c r="BQ34" s="106">
        <v>0</v>
      </c>
      <c r="BR34" s="106">
        <v>0</v>
      </c>
      <c r="BS34" s="106">
        <v>0</v>
      </c>
      <c r="BT34" s="106">
        <v>1</v>
      </c>
      <c r="BU34" s="107">
        <f>SUM(BV34:CQ34)</f>
        <v>900000</v>
      </c>
      <c r="BV34" s="108">
        <f>AT34*$M34</f>
        <v>45000</v>
      </c>
      <c r="BW34" s="109">
        <f>AU34*$M34</f>
        <v>45000</v>
      </c>
      <c r="BX34" s="109">
        <f>AV34*$M34</f>
        <v>90000</v>
      </c>
      <c r="BY34" s="109">
        <f>AW34*$M34</f>
        <v>90000</v>
      </c>
      <c r="BZ34" s="109">
        <f>AX34*$M34</f>
        <v>270000</v>
      </c>
      <c r="CA34" s="110">
        <f>AY34*$M34</f>
        <v>0</v>
      </c>
      <c r="CB34" s="111">
        <f>AZ34*$M34</f>
        <v>0</v>
      </c>
      <c r="CC34" s="111">
        <f>BA34*$M34</f>
        <v>0</v>
      </c>
      <c r="CD34" s="111">
        <f>BB34*$M34</f>
        <v>0</v>
      </c>
      <c r="CE34" s="112">
        <f>BC34*$M34</f>
        <v>0</v>
      </c>
      <c r="CF34" s="112">
        <f>BD34*$M34</f>
        <v>0</v>
      </c>
      <c r="CG34" s="112">
        <f>BE34*$M34</f>
        <v>0</v>
      </c>
      <c r="CH34" s="113">
        <f>BF34*$M34</f>
        <v>45000</v>
      </c>
      <c r="CI34" s="113">
        <f>BG34*$M34</f>
        <v>135000</v>
      </c>
      <c r="CJ34" s="113">
        <f>BH34*$M34</f>
        <v>0</v>
      </c>
      <c r="CK34" s="113">
        <f>BI34*$M34</f>
        <v>0</v>
      </c>
      <c r="CL34" s="114">
        <f>BJ34*$M34</f>
        <v>45000</v>
      </c>
      <c r="CM34" s="114">
        <f>BK34*$M34</f>
        <v>0</v>
      </c>
      <c r="CN34" s="114">
        <f>BL34*$M34</f>
        <v>0</v>
      </c>
      <c r="CO34" s="115">
        <f>BM34*$M34</f>
        <v>0</v>
      </c>
      <c r="CP34" s="115">
        <f>BN34*$M34</f>
        <v>135000</v>
      </c>
      <c r="CQ34" s="115">
        <f>BO34*$M34</f>
        <v>0</v>
      </c>
    </row>
    <row r="35" spans="1:95" ht="146.25">
      <c r="A35" s="116">
        <v>9</v>
      </c>
      <c r="B35" s="13">
        <v>4</v>
      </c>
      <c r="C35" s="13" t="s">
        <v>181</v>
      </c>
      <c r="D35" s="22" t="s">
        <v>242</v>
      </c>
      <c r="E35" s="13" t="s">
        <v>260</v>
      </c>
      <c r="F35" s="5" t="s">
        <v>171</v>
      </c>
      <c r="G35" s="5" t="s">
        <v>195</v>
      </c>
      <c r="H35" s="5" t="s">
        <v>67</v>
      </c>
      <c r="I35" s="9">
        <v>72</v>
      </c>
      <c r="J35" s="10" t="s">
        <v>95</v>
      </c>
      <c r="K35" s="10">
        <v>28</v>
      </c>
      <c r="L35" s="14" t="s">
        <v>30</v>
      </c>
      <c r="M35" s="12">
        <v>250000</v>
      </c>
      <c r="N35" s="10" t="s">
        <v>309</v>
      </c>
      <c r="O35" s="10" t="s">
        <v>127</v>
      </c>
      <c r="P35" s="10" t="s">
        <v>157</v>
      </c>
      <c r="Q35" s="11">
        <v>0</v>
      </c>
      <c r="R35" s="87">
        <f>COUNTA(S35:AN35)</f>
        <v>5</v>
      </c>
      <c r="S35" s="88"/>
      <c r="T35" s="89" t="s">
        <v>206</v>
      </c>
      <c r="U35" s="89" t="s">
        <v>206</v>
      </c>
      <c r="V35" s="89" t="s">
        <v>206</v>
      </c>
      <c r="W35" s="89" t="s">
        <v>206</v>
      </c>
      <c r="X35" s="90"/>
      <c r="Y35" s="91"/>
      <c r="Z35" s="91"/>
      <c r="AA35" s="91"/>
      <c r="AB35" s="92"/>
      <c r="AC35" s="92"/>
      <c r="AD35" s="92"/>
      <c r="AE35" s="93" t="s">
        <v>206</v>
      </c>
      <c r="AF35" s="93"/>
      <c r="AG35" s="93"/>
      <c r="AH35" s="93"/>
      <c r="AI35" s="94"/>
      <c r="AJ35" s="94"/>
      <c r="AK35" s="94"/>
      <c r="AL35" s="95"/>
      <c r="AM35" s="95"/>
      <c r="AN35" s="95"/>
      <c r="AO35" s="96"/>
      <c r="AP35" s="96"/>
      <c r="AQ35" s="96"/>
      <c r="AR35" s="96" t="s">
        <v>206</v>
      </c>
      <c r="AS35" s="117">
        <f>SUM(AT35:BO35)</f>
        <v>1.0000000000000002</v>
      </c>
      <c r="AT35" s="97">
        <v>0</v>
      </c>
      <c r="AU35" s="98">
        <v>0.1</v>
      </c>
      <c r="AV35" s="98">
        <v>0.1</v>
      </c>
      <c r="AW35" s="98">
        <v>0.4</v>
      </c>
      <c r="AX35" s="98">
        <v>0.3</v>
      </c>
      <c r="AY35" s="99">
        <v>0</v>
      </c>
      <c r="AZ35" s="100">
        <v>0</v>
      </c>
      <c r="BA35" s="100">
        <v>0</v>
      </c>
      <c r="BB35" s="100">
        <v>0</v>
      </c>
      <c r="BC35" s="101">
        <v>0</v>
      </c>
      <c r="BD35" s="101">
        <v>0</v>
      </c>
      <c r="BE35" s="101">
        <v>0</v>
      </c>
      <c r="BF35" s="102">
        <v>0.1</v>
      </c>
      <c r="BG35" s="102">
        <v>0</v>
      </c>
      <c r="BH35" s="102">
        <v>0</v>
      </c>
      <c r="BI35" s="102">
        <v>0</v>
      </c>
      <c r="BJ35" s="103">
        <v>0</v>
      </c>
      <c r="BK35" s="103">
        <v>0</v>
      </c>
      <c r="BL35" s="103">
        <v>0</v>
      </c>
      <c r="BM35" s="104">
        <v>0</v>
      </c>
      <c r="BN35" s="104">
        <v>0</v>
      </c>
      <c r="BO35" s="104">
        <v>0</v>
      </c>
      <c r="BP35" s="105">
        <v>0</v>
      </c>
      <c r="BQ35" s="106">
        <v>0</v>
      </c>
      <c r="BR35" s="106">
        <v>0</v>
      </c>
      <c r="BS35" s="106">
        <v>0</v>
      </c>
      <c r="BT35" s="106">
        <v>1</v>
      </c>
      <c r="BU35" s="107">
        <f>SUM(BV35:CQ35)</f>
        <v>250000</v>
      </c>
      <c r="BV35" s="108">
        <f>AT35*$M35</f>
        <v>0</v>
      </c>
      <c r="BW35" s="109">
        <f>AU35*$M35</f>
        <v>25000</v>
      </c>
      <c r="BX35" s="109">
        <f>AV35*$M35</f>
        <v>25000</v>
      </c>
      <c r="BY35" s="109">
        <f>AW35*$M35</f>
        <v>100000</v>
      </c>
      <c r="BZ35" s="109">
        <f>AX35*$M35</f>
        <v>75000</v>
      </c>
      <c r="CA35" s="110">
        <f>AY35*$M35</f>
        <v>0</v>
      </c>
      <c r="CB35" s="111">
        <f>AZ35*$M35</f>
        <v>0</v>
      </c>
      <c r="CC35" s="111">
        <f>BA35*$M35</f>
        <v>0</v>
      </c>
      <c r="CD35" s="111">
        <f>BB35*$M35</f>
        <v>0</v>
      </c>
      <c r="CE35" s="112">
        <f>BC35*$M35</f>
        <v>0</v>
      </c>
      <c r="CF35" s="112">
        <f>BD35*$M35</f>
        <v>0</v>
      </c>
      <c r="CG35" s="112">
        <f>BE35*$M35</f>
        <v>0</v>
      </c>
      <c r="CH35" s="113">
        <f>BF35*$M35</f>
        <v>25000</v>
      </c>
      <c r="CI35" s="113">
        <f>BG35*$M35</f>
        <v>0</v>
      </c>
      <c r="CJ35" s="113">
        <f>BH35*$M35</f>
        <v>0</v>
      </c>
      <c r="CK35" s="113">
        <f>BI35*$M35</f>
        <v>0</v>
      </c>
      <c r="CL35" s="114">
        <f>BJ35*$M35</f>
        <v>0</v>
      </c>
      <c r="CM35" s="114">
        <f>BK35*$M35</f>
        <v>0</v>
      </c>
      <c r="CN35" s="114">
        <f>BL35*$M35</f>
        <v>0</v>
      </c>
      <c r="CO35" s="115">
        <f>BM35*$M35</f>
        <v>0</v>
      </c>
      <c r="CP35" s="115">
        <f>BN35*$M35</f>
        <v>0</v>
      </c>
      <c r="CQ35" s="115">
        <f>BO35*$M35</f>
        <v>0</v>
      </c>
    </row>
    <row r="36" spans="1:95" ht="213.75">
      <c r="A36" s="116">
        <v>10</v>
      </c>
      <c r="B36" s="13">
        <v>1</v>
      </c>
      <c r="C36" s="13" t="s">
        <v>265</v>
      </c>
      <c r="D36" s="22" t="s">
        <v>242</v>
      </c>
      <c r="E36" s="13" t="s">
        <v>263</v>
      </c>
      <c r="F36" s="5" t="s">
        <v>171</v>
      </c>
      <c r="G36" s="5" t="s">
        <v>195</v>
      </c>
      <c r="H36" s="5" t="s">
        <v>66</v>
      </c>
      <c r="I36" s="9" t="s">
        <v>114</v>
      </c>
      <c r="J36" s="10" t="s">
        <v>93</v>
      </c>
      <c r="K36" s="10">
        <v>29</v>
      </c>
      <c r="L36" s="14" t="s">
        <v>29</v>
      </c>
      <c r="M36" s="12">
        <v>500000</v>
      </c>
      <c r="N36" s="10" t="s">
        <v>309</v>
      </c>
      <c r="O36" s="10" t="s">
        <v>55</v>
      </c>
      <c r="P36" s="10" t="s">
        <v>300</v>
      </c>
      <c r="Q36" s="11">
        <v>17200</v>
      </c>
      <c r="R36" s="87">
        <f>COUNTA(S36:AN36)</f>
        <v>10</v>
      </c>
      <c r="S36" s="88" t="s">
        <v>206</v>
      </c>
      <c r="T36" s="89"/>
      <c r="U36" s="89"/>
      <c r="V36" s="89" t="s">
        <v>206</v>
      </c>
      <c r="W36" s="89" t="s">
        <v>206</v>
      </c>
      <c r="X36" s="90" t="s">
        <v>206</v>
      </c>
      <c r="Y36" s="91"/>
      <c r="Z36" s="91"/>
      <c r="AA36" s="91"/>
      <c r="AB36" s="92"/>
      <c r="AC36" s="92" t="s">
        <v>206</v>
      </c>
      <c r="AD36" s="92" t="s">
        <v>206</v>
      </c>
      <c r="AE36" s="93"/>
      <c r="AF36" s="93" t="s">
        <v>206</v>
      </c>
      <c r="AG36" s="93"/>
      <c r="AH36" s="93" t="s">
        <v>206</v>
      </c>
      <c r="AI36" s="94" t="s">
        <v>206</v>
      </c>
      <c r="AJ36" s="94"/>
      <c r="AK36" s="94"/>
      <c r="AL36" s="95"/>
      <c r="AM36" s="95" t="s">
        <v>206</v>
      </c>
      <c r="AN36" s="95"/>
      <c r="AO36" s="96"/>
      <c r="AP36" s="96"/>
      <c r="AQ36" s="96"/>
      <c r="AR36" s="96" t="s">
        <v>206</v>
      </c>
      <c r="AS36" s="117">
        <f>SUM(AT36:BO36)</f>
        <v>1</v>
      </c>
      <c r="AT36" s="97">
        <v>0.1</v>
      </c>
      <c r="AU36" s="98">
        <v>0</v>
      </c>
      <c r="AV36" s="98">
        <v>0</v>
      </c>
      <c r="AW36" s="98">
        <v>0.05</v>
      </c>
      <c r="AX36" s="98">
        <v>0.1</v>
      </c>
      <c r="AY36" s="99">
        <v>0.05</v>
      </c>
      <c r="AZ36" s="100">
        <v>0</v>
      </c>
      <c r="BA36" s="100">
        <v>0</v>
      </c>
      <c r="BB36" s="100">
        <v>0</v>
      </c>
      <c r="BC36" s="101">
        <v>0</v>
      </c>
      <c r="BD36" s="101">
        <v>0.1</v>
      </c>
      <c r="BE36" s="101">
        <v>0.1</v>
      </c>
      <c r="BF36" s="102">
        <v>0</v>
      </c>
      <c r="BG36" s="102">
        <v>0.15</v>
      </c>
      <c r="BH36" s="102">
        <v>0</v>
      </c>
      <c r="BI36" s="102">
        <v>0.15</v>
      </c>
      <c r="BJ36" s="103">
        <v>0.1</v>
      </c>
      <c r="BK36" s="103">
        <v>0</v>
      </c>
      <c r="BL36" s="103">
        <v>0</v>
      </c>
      <c r="BM36" s="104">
        <v>0</v>
      </c>
      <c r="BN36" s="104">
        <v>0.1</v>
      </c>
      <c r="BO36" s="104">
        <v>0</v>
      </c>
      <c r="BP36" s="105">
        <v>0</v>
      </c>
      <c r="BQ36" s="106">
        <v>0</v>
      </c>
      <c r="BR36" s="106">
        <v>0</v>
      </c>
      <c r="BS36" s="106">
        <v>0</v>
      </c>
      <c r="BT36" s="106">
        <v>1</v>
      </c>
      <c r="BU36" s="107">
        <f>SUM(BV36:CQ36)</f>
        <v>500000</v>
      </c>
      <c r="BV36" s="108">
        <f>AT36*$M36</f>
        <v>50000</v>
      </c>
      <c r="BW36" s="109">
        <f>AU36*$M36</f>
        <v>0</v>
      </c>
      <c r="BX36" s="109">
        <f>AV36*$M36</f>
        <v>0</v>
      </c>
      <c r="BY36" s="109">
        <f>AW36*$M36</f>
        <v>25000</v>
      </c>
      <c r="BZ36" s="109">
        <f>AX36*$M36</f>
        <v>50000</v>
      </c>
      <c r="CA36" s="110">
        <f>AY36*$M36</f>
        <v>25000</v>
      </c>
      <c r="CB36" s="111">
        <f>AZ36*$M36</f>
        <v>0</v>
      </c>
      <c r="CC36" s="111">
        <f>BA36*$M36</f>
        <v>0</v>
      </c>
      <c r="CD36" s="111">
        <f>BB36*$M36</f>
        <v>0</v>
      </c>
      <c r="CE36" s="112">
        <f>BC36*$M36</f>
        <v>0</v>
      </c>
      <c r="CF36" s="112">
        <f>BD36*$M36</f>
        <v>50000</v>
      </c>
      <c r="CG36" s="112">
        <f>BE36*$M36</f>
        <v>50000</v>
      </c>
      <c r="CH36" s="113">
        <f>BF36*$M36</f>
        <v>0</v>
      </c>
      <c r="CI36" s="113">
        <f>BG36*$M36</f>
        <v>75000</v>
      </c>
      <c r="CJ36" s="113">
        <f>BH36*$M36</f>
        <v>0</v>
      </c>
      <c r="CK36" s="113">
        <f>BI36*$M36</f>
        <v>75000</v>
      </c>
      <c r="CL36" s="114">
        <f>BJ36*$M36</f>
        <v>50000</v>
      </c>
      <c r="CM36" s="114">
        <f>BK36*$M36</f>
        <v>0</v>
      </c>
      <c r="CN36" s="114">
        <f>BL36*$M36</f>
        <v>0</v>
      </c>
      <c r="CO36" s="115">
        <f>BM36*$M36</f>
        <v>0</v>
      </c>
      <c r="CP36" s="115">
        <f>BN36*$M36</f>
        <v>50000</v>
      </c>
      <c r="CQ36" s="115">
        <f>BO36*$M36</f>
        <v>0</v>
      </c>
    </row>
    <row r="37" spans="1:95" ht="56.25">
      <c r="A37" s="116">
        <v>10</v>
      </c>
      <c r="B37" s="13">
        <v>2</v>
      </c>
      <c r="C37" s="13" t="s">
        <v>265</v>
      </c>
      <c r="D37" s="22" t="s">
        <v>242</v>
      </c>
      <c r="E37" s="13" t="s">
        <v>155</v>
      </c>
      <c r="F37" s="5" t="s">
        <v>171</v>
      </c>
      <c r="G37" s="5" t="s">
        <v>195</v>
      </c>
      <c r="H37" s="5" t="s">
        <v>245</v>
      </c>
      <c r="I37" s="9" t="s">
        <v>108</v>
      </c>
      <c r="J37" s="10" t="s">
        <v>155</v>
      </c>
      <c r="K37" s="10">
        <v>30</v>
      </c>
      <c r="L37" s="19" t="s">
        <v>28</v>
      </c>
      <c r="M37" s="12">
        <v>500000</v>
      </c>
      <c r="N37" s="10" t="s">
        <v>59</v>
      </c>
      <c r="O37" s="10" t="s">
        <v>139</v>
      </c>
      <c r="P37" s="10" t="s">
        <v>157</v>
      </c>
      <c r="Q37" s="11">
        <v>0</v>
      </c>
      <c r="R37" s="87">
        <f>COUNTA(S37:AN37)</f>
        <v>2</v>
      </c>
      <c r="S37" s="88" t="s">
        <v>206</v>
      </c>
      <c r="T37" s="89"/>
      <c r="U37" s="89"/>
      <c r="V37" s="89"/>
      <c r="W37" s="89"/>
      <c r="X37" s="90"/>
      <c r="Y37" s="91"/>
      <c r="Z37" s="91"/>
      <c r="AA37" s="91"/>
      <c r="AB37" s="92"/>
      <c r="AC37" s="92"/>
      <c r="AD37" s="92"/>
      <c r="AE37" s="93"/>
      <c r="AF37" s="93"/>
      <c r="AG37" s="93"/>
      <c r="AH37" s="93"/>
      <c r="AI37" s="94" t="s">
        <v>206</v>
      </c>
      <c r="AJ37" s="94"/>
      <c r="AK37" s="94"/>
      <c r="AL37" s="95"/>
      <c r="AM37" s="95"/>
      <c r="AN37" s="95"/>
      <c r="AO37" s="96"/>
      <c r="AP37" s="96" t="s">
        <v>206</v>
      </c>
      <c r="AQ37" s="96" t="s">
        <v>206</v>
      </c>
      <c r="AR37" s="96"/>
      <c r="AS37" s="117">
        <f>SUM(AT37:BO37)</f>
        <v>1</v>
      </c>
      <c r="AT37" s="97">
        <v>0.5</v>
      </c>
      <c r="AU37" s="98">
        <v>0</v>
      </c>
      <c r="AV37" s="98">
        <v>0</v>
      </c>
      <c r="AW37" s="98">
        <v>0</v>
      </c>
      <c r="AX37" s="98">
        <v>0</v>
      </c>
      <c r="AY37" s="99">
        <v>0</v>
      </c>
      <c r="AZ37" s="100">
        <v>0</v>
      </c>
      <c r="BA37" s="100">
        <v>0</v>
      </c>
      <c r="BB37" s="100">
        <v>0</v>
      </c>
      <c r="BC37" s="101">
        <v>0</v>
      </c>
      <c r="BD37" s="101">
        <v>0</v>
      </c>
      <c r="BE37" s="101">
        <v>0</v>
      </c>
      <c r="BF37" s="102">
        <v>0</v>
      </c>
      <c r="BG37" s="102">
        <v>0</v>
      </c>
      <c r="BH37" s="102">
        <v>0</v>
      </c>
      <c r="BI37" s="102">
        <v>0</v>
      </c>
      <c r="BJ37" s="103">
        <v>0.5</v>
      </c>
      <c r="BK37" s="103">
        <v>0</v>
      </c>
      <c r="BL37" s="103">
        <v>0</v>
      </c>
      <c r="BM37" s="104">
        <v>0</v>
      </c>
      <c r="BN37" s="104">
        <v>0</v>
      </c>
      <c r="BO37" s="104">
        <v>0</v>
      </c>
      <c r="BP37" s="105">
        <v>1</v>
      </c>
      <c r="BQ37" s="106">
        <v>0</v>
      </c>
      <c r="BR37" s="106">
        <v>0.5</v>
      </c>
      <c r="BS37" s="106">
        <v>0.5</v>
      </c>
      <c r="BT37" s="106">
        <v>0</v>
      </c>
      <c r="BU37" s="107">
        <f>SUM(BV37:CQ37)</f>
        <v>500000</v>
      </c>
      <c r="BV37" s="108">
        <f>AT37*$M37</f>
        <v>250000</v>
      </c>
      <c r="BW37" s="109">
        <f>AU37*$M37</f>
        <v>0</v>
      </c>
      <c r="BX37" s="109">
        <f>AV37*$M37</f>
        <v>0</v>
      </c>
      <c r="BY37" s="109">
        <f>AW37*$M37</f>
        <v>0</v>
      </c>
      <c r="BZ37" s="109">
        <f>AX37*$M37</f>
        <v>0</v>
      </c>
      <c r="CA37" s="110">
        <f>AY37*$M37</f>
        <v>0</v>
      </c>
      <c r="CB37" s="111">
        <f>AZ37*$M37</f>
        <v>0</v>
      </c>
      <c r="CC37" s="111">
        <f>BA37*$M37</f>
        <v>0</v>
      </c>
      <c r="CD37" s="111">
        <f>BB37*$M37</f>
        <v>0</v>
      </c>
      <c r="CE37" s="112">
        <f>BC37*$M37</f>
        <v>0</v>
      </c>
      <c r="CF37" s="112">
        <f>BD37*$M37</f>
        <v>0</v>
      </c>
      <c r="CG37" s="112">
        <f>BE37*$M37</f>
        <v>0</v>
      </c>
      <c r="CH37" s="113">
        <f>BF37*$M37</f>
        <v>0</v>
      </c>
      <c r="CI37" s="113">
        <f>BG37*$M37</f>
        <v>0</v>
      </c>
      <c r="CJ37" s="113">
        <f>BH37*$M37</f>
        <v>0</v>
      </c>
      <c r="CK37" s="113">
        <f>BI37*$M37</f>
        <v>0</v>
      </c>
      <c r="CL37" s="114">
        <f>BJ37*$M37</f>
        <v>250000</v>
      </c>
      <c r="CM37" s="114">
        <f>BK37*$M37</f>
        <v>0</v>
      </c>
      <c r="CN37" s="114">
        <f>BL37*$M37</f>
        <v>0</v>
      </c>
      <c r="CO37" s="115">
        <f>BM37*$M37</f>
        <v>0</v>
      </c>
      <c r="CP37" s="115">
        <f>BN37*$M37</f>
        <v>0</v>
      </c>
      <c r="CQ37" s="115">
        <f>BO37*$M37</f>
        <v>0</v>
      </c>
    </row>
    <row r="38" spans="1:95" ht="191.25">
      <c r="A38" s="116">
        <v>11</v>
      </c>
      <c r="B38" s="13">
        <v>3</v>
      </c>
      <c r="C38" s="13" t="s">
        <v>265</v>
      </c>
      <c r="D38" s="22" t="s">
        <v>242</v>
      </c>
      <c r="E38" s="13" t="s">
        <v>267</v>
      </c>
      <c r="F38" s="5" t="s">
        <v>171</v>
      </c>
      <c r="G38" s="5" t="s">
        <v>195</v>
      </c>
      <c r="H38" s="5" t="s">
        <v>31</v>
      </c>
      <c r="I38" s="9" t="s">
        <v>118</v>
      </c>
      <c r="J38" s="10" t="s">
        <v>98</v>
      </c>
      <c r="K38" s="10">
        <v>31</v>
      </c>
      <c r="L38" s="16" t="s">
        <v>1</v>
      </c>
      <c r="M38" s="12">
        <v>1400000</v>
      </c>
      <c r="N38" s="10" t="s">
        <v>309</v>
      </c>
      <c r="O38" s="10" t="s">
        <v>139</v>
      </c>
      <c r="P38" s="10" t="s">
        <v>157</v>
      </c>
      <c r="Q38" s="11">
        <v>0</v>
      </c>
      <c r="R38" s="87">
        <f>COUNTA(S38:AN38)</f>
        <v>10</v>
      </c>
      <c r="S38" s="88"/>
      <c r="T38" s="89" t="s">
        <v>206</v>
      </c>
      <c r="U38" s="89" t="s">
        <v>206</v>
      </c>
      <c r="V38" s="89" t="s">
        <v>206</v>
      </c>
      <c r="W38" s="89" t="s">
        <v>206</v>
      </c>
      <c r="X38" s="90" t="s">
        <v>206</v>
      </c>
      <c r="Y38" s="91"/>
      <c r="Z38" s="91"/>
      <c r="AA38" s="91"/>
      <c r="AB38" s="92"/>
      <c r="AC38" s="92"/>
      <c r="AD38" s="92"/>
      <c r="AE38" s="93"/>
      <c r="AF38" s="93" t="s">
        <v>206</v>
      </c>
      <c r="AG38" s="93" t="s">
        <v>206</v>
      </c>
      <c r="AH38" s="93" t="s">
        <v>206</v>
      </c>
      <c r="AI38" s="94" t="s">
        <v>206</v>
      </c>
      <c r="AJ38" s="94"/>
      <c r="AK38" s="94"/>
      <c r="AL38" s="95"/>
      <c r="AM38" s="95" t="s">
        <v>206</v>
      </c>
      <c r="AN38" s="95"/>
      <c r="AO38" s="96"/>
      <c r="AP38" s="96"/>
      <c r="AQ38" s="96"/>
      <c r="AR38" s="96" t="s">
        <v>206</v>
      </c>
      <c r="AS38" s="117">
        <f>SUM(AT38:BO38)</f>
        <v>1</v>
      </c>
      <c r="AT38" s="97">
        <v>0</v>
      </c>
      <c r="AU38" s="98">
        <v>0.05</v>
      </c>
      <c r="AV38" s="98">
        <v>0.05</v>
      </c>
      <c r="AW38" s="98">
        <v>0.05</v>
      </c>
      <c r="AX38" s="98">
        <v>0.15</v>
      </c>
      <c r="AY38" s="99">
        <v>0.05</v>
      </c>
      <c r="AZ38" s="100">
        <v>0</v>
      </c>
      <c r="BA38" s="100">
        <v>0</v>
      </c>
      <c r="BB38" s="100">
        <v>0</v>
      </c>
      <c r="BC38" s="101">
        <v>0</v>
      </c>
      <c r="BD38" s="101">
        <v>0</v>
      </c>
      <c r="BE38" s="101">
        <v>0</v>
      </c>
      <c r="BF38" s="102">
        <v>0</v>
      </c>
      <c r="BG38" s="102">
        <v>0.2</v>
      </c>
      <c r="BH38" s="102">
        <v>0.05</v>
      </c>
      <c r="BI38" s="102">
        <v>0.1</v>
      </c>
      <c r="BJ38" s="103">
        <v>0.1</v>
      </c>
      <c r="BK38" s="103">
        <v>0</v>
      </c>
      <c r="BL38" s="103">
        <v>0</v>
      </c>
      <c r="BM38" s="104">
        <v>0</v>
      </c>
      <c r="BN38" s="104">
        <v>0.2</v>
      </c>
      <c r="BO38" s="104">
        <v>0</v>
      </c>
      <c r="BP38" s="105">
        <v>0</v>
      </c>
      <c r="BQ38" s="106">
        <v>0</v>
      </c>
      <c r="BR38" s="106">
        <v>0</v>
      </c>
      <c r="BS38" s="106">
        <v>0</v>
      </c>
      <c r="BT38" s="106">
        <v>1</v>
      </c>
      <c r="BU38" s="107">
        <f>SUM(BV38:CQ38)</f>
        <v>1400000</v>
      </c>
      <c r="BV38" s="108">
        <f>AT38*$M38</f>
        <v>0</v>
      </c>
      <c r="BW38" s="109">
        <f>AU38*$M38</f>
        <v>70000</v>
      </c>
      <c r="BX38" s="109">
        <f>AV38*$M38</f>
        <v>70000</v>
      </c>
      <c r="BY38" s="109">
        <f>AW38*$M38</f>
        <v>70000</v>
      </c>
      <c r="BZ38" s="109">
        <f>AX38*$M38</f>
        <v>210000</v>
      </c>
      <c r="CA38" s="110">
        <f>AY38*$M38</f>
        <v>70000</v>
      </c>
      <c r="CB38" s="111">
        <f>AZ38*$M38</f>
        <v>0</v>
      </c>
      <c r="CC38" s="111">
        <f>BA38*$M38</f>
        <v>0</v>
      </c>
      <c r="CD38" s="111">
        <f>BB38*$M38</f>
        <v>0</v>
      </c>
      <c r="CE38" s="112">
        <f>BC38*$M38</f>
        <v>0</v>
      </c>
      <c r="CF38" s="112">
        <f>BD38*$M38</f>
        <v>0</v>
      </c>
      <c r="CG38" s="112">
        <f>BE38*$M38</f>
        <v>0</v>
      </c>
      <c r="CH38" s="113">
        <f>BF38*$M38</f>
        <v>0</v>
      </c>
      <c r="CI38" s="113">
        <f>BG38*$M38</f>
        <v>280000</v>
      </c>
      <c r="CJ38" s="113">
        <f>BH38*$M38</f>
        <v>70000</v>
      </c>
      <c r="CK38" s="113">
        <f>BI38*$M38</f>
        <v>140000</v>
      </c>
      <c r="CL38" s="114">
        <f>BJ38*$M38</f>
        <v>140000</v>
      </c>
      <c r="CM38" s="114">
        <f>BK38*$M38</f>
        <v>0</v>
      </c>
      <c r="CN38" s="114">
        <f>BL38*$M38</f>
        <v>0</v>
      </c>
      <c r="CO38" s="115">
        <f>BM38*$M38</f>
        <v>0</v>
      </c>
      <c r="CP38" s="115">
        <f>BN38*$M38</f>
        <v>280000</v>
      </c>
      <c r="CQ38" s="115">
        <f>BO38*$M38</f>
        <v>0</v>
      </c>
    </row>
    <row r="39" spans="1:95" ht="157.5">
      <c r="A39" s="116">
        <v>3</v>
      </c>
      <c r="B39" s="13">
        <v>3</v>
      </c>
      <c r="C39" s="13" t="s">
        <v>57</v>
      </c>
      <c r="D39" s="22" t="s">
        <v>149</v>
      </c>
      <c r="E39" s="13" t="s">
        <v>247</v>
      </c>
      <c r="F39" s="5" t="s">
        <v>171</v>
      </c>
      <c r="G39" s="5" t="s">
        <v>195</v>
      </c>
      <c r="H39" s="5" t="s">
        <v>306</v>
      </c>
      <c r="I39" s="9">
        <v>14</v>
      </c>
      <c r="J39" s="10" t="s">
        <v>79</v>
      </c>
      <c r="K39" s="10">
        <v>32</v>
      </c>
      <c r="L39" s="15" t="s">
        <v>27</v>
      </c>
      <c r="M39" s="12">
        <v>350000</v>
      </c>
      <c r="N39" s="10" t="s">
        <v>54</v>
      </c>
      <c r="O39" s="10" t="s">
        <v>139</v>
      </c>
      <c r="P39" s="10" t="s">
        <v>157</v>
      </c>
      <c r="Q39" s="11">
        <v>0</v>
      </c>
      <c r="R39" s="87">
        <f>COUNTA(S39:AN39)</f>
        <v>7</v>
      </c>
      <c r="S39" s="88" t="s">
        <v>206</v>
      </c>
      <c r="T39" s="89" t="s">
        <v>206</v>
      </c>
      <c r="U39" s="89" t="s">
        <v>206</v>
      </c>
      <c r="V39" s="89" t="s">
        <v>206</v>
      </c>
      <c r="W39" s="89" t="s">
        <v>206</v>
      </c>
      <c r="X39" s="90"/>
      <c r="Y39" s="91"/>
      <c r="Z39" s="91"/>
      <c r="AA39" s="91"/>
      <c r="AB39" s="92"/>
      <c r="AC39" s="92"/>
      <c r="AD39" s="92"/>
      <c r="AE39" s="93"/>
      <c r="AF39" s="93"/>
      <c r="AG39" s="93"/>
      <c r="AH39" s="93"/>
      <c r="AI39" s="94" t="s">
        <v>206</v>
      </c>
      <c r="AJ39" s="94"/>
      <c r="AK39" s="94"/>
      <c r="AL39" s="95"/>
      <c r="AM39" s="95" t="s">
        <v>206</v>
      </c>
      <c r="AN39" s="95"/>
      <c r="AO39" s="96" t="s">
        <v>206</v>
      </c>
      <c r="AP39" s="96"/>
      <c r="AQ39" s="96"/>
      <c r="AR39" s="96"/>
      <c r="AS39" s="117">
        <f>SUM(AT39:BO39)</f>
        <v>1.0000000000000002</v>
      </c>
      <c r="AT39" s="97">
        <v>0.4</v>
      </c>
      <c r="AU39" s="98">
        <v>0.05</v>
      </c>
      <c r="AV39" s="98">
        <v>0.05</v>
      </c>
      <c r="AW39" s="98">
        <v>0.05</v>
      </c>
      <c r="AX39" s="98">
        <v>0.15</v>
      </c>
      <c r="AY39" s="99">
        <v>0</v>
      </c>
      <c r="AZ39" s="100">
        <v>0</v>
      </c>
      <c r="BA39" s="100">
        <v>0</v>
      </c>
      <c r="BB39" s="100">
        <v>0</v>
      </c>
      <c r="BC39" s="101">
        <v>0</v>
      </c>
      <c r="BD39" s="101">
        <v>0</v>
      </c>
      <c r="BE39" s="101">
        <v>0</v>
      </c>
      <c r="BF39" s="102">
        <v>0</v>
      </c>
      <c r="BG39" s="102">
        <v>0</v>
      </c>
      <c r="BH39" s="102">
        <v>0</v>
      </c>
      <c r="BI39" s="102">
        <v>0</v>
      </c>
      <c r="BJ39" s="103">
        <v>0.2</v>
      </c>
      <c r="BK39" s="103">
        <v>0</v>
      </c>
      <c r="BL39" s="103">
        <v>0</v>
      </c>
      <c r="BM39" s="104">
        <v>0</v>
      </c>
      <c r="BN39" s="104">
        <v>0.1</v>
      </c>
      <c r="BO39" s="104">
        <v>0</v>
      </c>
      <c r="BP39" s="105">
        <v>1</v>
      </c>
      <c r="BQ39" s="106">
        <v>1</v>
      </c>
      <c r="BR39" s="106">
        <v>0</v>
      </c>
      <c r="BS39" s="106">
        <v>0</v>
      </c>
      <c r="BT39" s="106">
        <v>0</v>
      </c>
      <c r="BU39" s="107">
        <f>SUM(BV39:CQ39)</f>
        <v>350000</v>
      </c>
      <c r="BV39" s="108">
        <f>AT39*$M39</f>
        <v>140000</v>
      </c>
      <c r="BW39" s="109">
        <f>AU39*$M39</f>
        <v>17500</v>
      </c>
      <c r="BX39" s="109">
        <f>AV39*$M39</f>
        <v>17500</v>
      </c>
      <c r="BY39" s="109">
        <f>AW39*$M39</f>
        <v>17500</v>
      </c>
      <c r="BZ39" s="109">
        <f>AX39*$M39</f>
        <v>52500</v>
      </c>
      <c r="CA39" s="110">
        <f>AY39*$M39</f>
        <v>0</v>
      </c>
      <c r="CB39" s="111">
        <f>AZ39*$M39</f>
        <v>0</v>
      </c>
      <c r="CC39" s="111">
        <f>BA39*$M39</f>
        <v>0</v>
      </c>
      <c r="CD39" s="111">
        <f>BB39*$M39</f>
        <v>0</v>
      </c>
      <c r="CE39" s="112">
        <f>BC39*$M39</f>
        <v>0</v>
      </c>
      <c r="CF39" s="112">
        <f>BD39*$M39</f>
        <v>0</v>
      </c>
      <c r="CG39" s="112">
        <f>BE39*$M39</f>
        <v>0</v>
      </c>
      <c r="CH39" s="113">
        <f>BF39*$M39</f>
        <v>0</v>
      </c>
      <c r="CI39" s="113">
        <f>BG39*$M39</f>
        <v>0</v>
      </c>
      <c r="CJ39" s="113">
        <f>BH39*$M39</f>
        <v>0</v>
      </c>
      <c r="CK39" s="113">
        <f>BI39*$M39</f>
        <v>0</v>
      </c>
      <c r="CL39" s="114">
        <f>BJ39*$M39</f>
        <v>70000</v>
      </c>
      <c r="CM39" s="114">
        <f>BK39*$M39</f>
        <v>0</v>
      </c>
      <c r="CN39" s="114">
        <f>BL39*$M39</f>
        <v>0</v>
      </c>
      <c r="CO39" s="115">
        <f>BM39*$M39</f>
        <v>0</v>
      </c>
      <c r="CP39" s="115">
        <f>BN39*$M39</f>
        <v>35000</v>
      </c>
      <c r="CQ39" s="115">
        <f>BO39*$M39</f>
        <v>0</v>
      </c>
    </row>
    <row r="40" spans="1:95" ht="56.25">
      <c r="A40" s="116">
        <v>11</v>
      </c>
      <c r="B40" s="13">
        <v>4</v>
      </c>
      <c r="C40" s="13" t="s">
        <v>265</v>
      </c>
      <c r="D40" s="22" t="s">
        <v>242</v>
      </c>
      <c r="E40" s="13" t="s">
        <v>155</v>
      </c>
      <c r="F40" s="5" t="s">
        <v>171</v>
      </c>
      <c r="G40" s="5" t="s">
        <v>195</v>
      </c>
      <c r="H40" s="5" t="s">
        <v>276</v>
      </c>
      <c r="I40" s="9">
        <v>61</v>
      </c>
      <c r="J40" s="10" t="s">
        <v>99</v>
      </c>
      <c r="K40" s="10">
        <v>33</v>
      </c>
      <c r="L40" s="14" t="s">
        <v>26</v>
      </c>
      <c r="M40" s="12">
        <f>+'[1]PDIA-MSD study detail'!K44</f>
        <v>479000</v>
      </c>
      <c r="N40" s="10" t="s">
        <v>54</v>
      </c>
      <c r="O40" s="10" t="s">
        <v>139</v>
      </c>
      <c r="P40" s="10" t="s">
        <v>157</v>
      </c>
      <c r="Q40" s="11">
        <v>0</v>
      </c>
      <c r="R40" s="87">
        <f>COUNTA(S40:AN40)</f>
        <v>1</v>
      </c>
      <c r="S40" s="88"/>
      <c r="T40" s="89"/>
      <c r="U40" s="89"/>
      <c r="V40" s="89"/>
      <c r="W40" s="89" t="s">
        <v>206</v>
      </c>
      <c r="X40" s="90"/>
      <c r="Y40" s="91"/>
      <c r="Z40" s="91"/>
      <c r="AA40" s="91"/>
      <c r="AB40" s="92"/>
      <c r="AC40" s="92"/>
      <c r="AD40" s="92"/>
      <c r="AE40" s="93"/>
      <c r="AF40" s="93"/>
      <c r="AG40" s="93"/>
      <c r="AH40" s="93"/>
      <c r="AI40" s="94"/>
      <c r="AJ40" s="94"/>
      <c r="AK40" s="94"/>
      <c r="AL40" s="95"/>
      <c r="AM40" s="95"/>
      <c r="AN40" s="95"/>
      <c r="AO40" s="96" t="s">
        <v>206</v>
      </c>
      <c r="AP40" s="96" t="s">
        <v>206</v>
      </c>
      <c r="AQ40" s="96" t="s">
        <v>206</v>
      </c>
      <c r="AR40" s="96"/>
      <c r="AS40" s="117">
        <f>SUM(AT40:BO40)</f>
        <v>1</v>
      </c>
      <c r="AT40" s="97">
        <v>0</v>
      </c>
      <c r="AU40" s="98">
        <v>0</v>
      </c>
      <c r="AV40" s="98">
        <v>0</v>
      </c>
      <c r="AW40" s="98">
        <v>0</v>
      </c>
      <c r="AX40" s="98">
        <v>1</v>
      </c>
      <c r="AY40" s="99">
        <v>0</v>
      </c>
      <c r="AZ40" s="100">
        <v>0</v>
      </c>
      <c r="BA40" s="100">
        <v>0</v>
      </c>
      <c r="BB40" s="100">
        <v>0</v>
      </c>
      <c r="BC40" s="101">
        <v>0</v>
      </c>
      <c r="BD40" s="101">
        <v>0</v>
      </c>
      <c r="BE40" s="101">
        <v>0</v>
      </c>
      <c r="BF40" s="102">
        <v>0</v>
      </c>
      <c r="BG40" s="102">
        <v>0</v>
      </c>
      <c r="BH40" s="102">
        <v>0</v>
      </c>
      <c r="BI40" s="102">
        <v>0</v>
      </c>
      <c r="BJ40" s="103">
        <v>0</v>
      </c>
      <c r="BK40" s="103">
        <v>0</v>
      </c>
      <c r="BL40" s="103">
        <v>0</v>
      </c>
      <c r="BM40" s="104">
        <v>0</v>
      </c>
      <c r="BN40" s="104">
        <v>0</v>
      </c>
      <c r="BO40" s="104">
        <v>0</v>
      </c>
      <c r="BP40" s="105">
        <v>0</v>
      </c>
      <c r="BQ40" s="106">
        <v>0</v>
      </c>
      <c r="BR40" s="106">
        <v>0</v>
      </c>
      <c r="BS40" s="106">
        <v>0</v>
      </c>
      <c r="BT40" s="106">
        <v>1</v>
      </c>
      <c r="BU40" s="107">
        <f>SUM(BV40:CQ40)</f>
        <v>479000</v>
      </c>
      <c r="BV40" s="108">
        <f>AT40*$M40</f>
        <v>0</v>
      </c>
      <c r="BW40" s="109">
        <f>AU40*$M40</f>
        <v>0</v>
      </c>
      <c r="BX40" s="109">
        <f>AV40*$M40</f>
        <v>0</v>
      </c>
      <c r="BY40" s="109">
        <f>AW40*$M40</f>
        <v>0</v>
      </c>
      <c r="BZ40" s="109">
        <f>AX40*$M40</f>
        <v>479000</v>
      </c>
      <c r="CA40" s="110">
        <f>AY40*$M40</f>
        <v>0</v>
      </c>
      <c r="CB40" s="111">
        <f>AZ40*$M40</f>
        <v>0</v>
      </c>
      <c r="CC40" s="111">
        <f>BA40*$M40</f>
        <v>0</v>
      </c>
      <c r="CD40" s="111">
        <f>BB40*$M40</f>
        <v>0</v>
      </c>
      <c r="CE40" s="112">
        <f>BC40*$M40</f>
        <v>0</v>
      </c>
      <c r="CF40" s="112">
        <f>BD40*$M40</f>
        <v>0</v>
      </c>
      <c r="CG40" s="112">
        <f>BE40*$M40</f>
        <v>0</v>
      </c>
      <c r="CH40" s="113">
        <f>BF40*$M40</f>
        <v>0</v>
      </c>
      <c r="CI40" s="113">
        <f>BG40*$M40</f>
        <v>0</v>
      </c>
      <c r="CJ40" s="113">
        <f>BH40*$M40</f>
        <v>0</v>
      </c>
      <c r="CK40" s="113">
        <f>BI40*$M40</f>
        <v>0</v>
      </c>
      <c r="CL40" s="114">
        <f>BJ40*$M40</f>
        <v>0</v>
      </c>
      <c r="CM40" s="114">
        <f>BK40*$M40</f>
        <v>0</v>
      </c>
      <c r="CN40" s="114">
        <f>BL40*$M40</f>
        <v>0</v>
      </c>
      <c r="CO40" s="115">
        <f>BM40*$M40</f>
        <v>0</v>
      </c>
      <c r="CP40" s="115">
        <f>BN40*$M40</f>
        <v>0</v>
      </c>
      <c r="CQ40" s="115">
        <f>BO40*$M40</f>
        <v>0</v>
      </c>
    </row>
    <row r="41" spans="1:95" ht="56.25">
      <c r="A41" s="116">
        <v>11</v>
      </c>
      <c r="B41" s="13">
        <v>5</v>
      </c>
      <c r="C41" s="13" t="s">
        <v>265</v>
      </c>
      <c r="D41" s="22" t="s">
        <v>242</v>
      </c>
      <c r="E41" s="13" t="s">
        <v>155</v>
      </c>
      <c r="F41" s="5" t="s">
        <v>171</v>
      </c>
      <c r="G41" s="5" t="s">
        <v>195</v>
      </c>
      <c r="H41" s="5" t="s">
        <v>277</v>
      </c>
      <c r="I41" s="9">
        <v>79</v>
      </c>
      <c r="J41" s="10" t="s">
        <v>99</v>
      </c>
      <c r="K41" s="10">
        <v>34</v>
      </c>
      <c r="L41" s="14" t="s">
        <v>25</v>
      </c>
      <c r="M41" s="12">
        <f>+'[1]PDIA-MSD study detail'!K45</f>
        <v>0</v>
      </c>
      <c r="N41" s="10" t="s">
        <v>59</v>
      </c>
      <c r="O41" s="10" t="s">
        <v>139</v>
      </c>
      <c r="P41" s="10">
        <v>2009</v>
      </c>
      <c r="Q41" s="11">
        <v>25000</v>
      </c>
      <c r="R41" s="87">
        <f>COUNTA(S41:AN41)</f>
        <v>3</v>
      </c>
      <c r="S41" s="88"/>
      <c r="T41" s="89" t="s">
        <v>206</v>
      </c>
      <c r="U41" s="89" t="s">
        <v>206</v>
      </c>
      <c r="V41" s="89"/>
      <c r="W41" s="89" t="s">
        <v>206</v>
      </c>
      <c r="X41" s="90"/>
      <c r="Y41" s="91"/>
      <c r="Z41" s="91"/>
      <c r="AA41" s="91"/>
      <c r="AB41" s="92"/>
      <c r="AC41" s="92"/>
      <c r="AD41" s="92"/>
      <c r="AE41" s="93"/>
      <c r="AF41" s="93"/>
      <c r="AG41" s="93"/>
      <c r="AH41" s="93"/>
      <c r="AI41" s="94"/>
      <c r="AJ41" s="94"/>
      <c r="AK41" s="94"/>
      <c r="AL41" s="95"/>
      <c r="AM41" s="95"/>
      <c r="AN41" s="95"/>
      <c r="AO41" s="96" t="s">
        <v>206</v>
      </c>
      <c r="AP41" s="96" t="s">
        <v>206</v>
      </c>
      <c r="AQ41" s="96"/>
      <c r="AR41" s="96"/>
      <c r="AS41" s="117">
        <f>SUM(AT41:BO41)</f>
        <v>1</v>
      </c>
      <c r="AT41" s="97">
        <v>0</v>
      </c>
      <c r="AU41" s="98">
        <v>0.34</v>
      </c>
      <c r="AV41" s="98">
        <v>0.33</v>
      </c>
      <c r="AW41" s="98">
        <v>0</v>
      </c>
      <c r="AX41" s="98">
        <v>0.33</v>
      </c>
      <c r="AY41" s="99">
        <v>0</v>
      </c>
      <c r="AZ41" s="100">
        <v>0</v>
      </c>
      <c r="BA41" s="100">
        <v>0</v>
      </c>
      <c r="BB41" s="100">
        <v>0</v>
      </c>
      <c r="BC41" s="101">
        <v>0</v>
      </c>
      <c r="BD41" s="101">
        <v>0</v>
      </c>
      <c r="BE41" s="101">
        <v>0</v>
      </c>
      <c r="BF41" s="102">
        <v>0</v>
      </c>
      <c r="BG41" s="102">
        <v>0</v>
      </c>
      <c r="BH41" s="102">
        <v>0</v>
      </c>
      <c r="BI41" s="102">
        <v>0</v>
      </c>
      <c r="BJ41" s="103">
        <v>0</v>
      </c>
      <c r="BK41" s="103">
        <v>0</v>
      </c>
      <c r="BL41" s="103">
        <v>0</v>
      </c>
      <c r="BM41" s="104">
        <v>0</v>
      </c>
      <c r="BN41" s="104">
        <v>0</v>
      </c>
      <c r="BO41" s="104">
        <v>0</v>
      </c>
      <c r="BP41" s="105">
        <v>1</v>
      </c>
      <c r="BQ41" s="106">
        <v>0.5</v>
      </c>
      <c r="BR41" s="106">
        <v>0.5</v>
      </c>
      <c r="BS41" s="106">
        <v>0</v>
      </c>
      <c r="BT41" s="106">
        <v>0</v>
      </c>
      <c r="BU41" s="107">
        <f>SUM(BV41:CQ41)</f>
        <v>0</v>
      </c>
      <c r="BV41" s="108">
        <f>AT41*$M41</f>
        <v>0</v>
      </c>
      <c r="BW41" s="109">
        <f>AU41*$M41</f>
        <v>0</v>
      </c>
      <c r="BX41" s="109">
        <f>AV41*$M41</f>
        <v>0</v>
      </c>
      <c r="BY41" s="109">
        <f>AW41*$M41</f>
        <v>0</v>
      </c>
      <c r="BZ41" s="109">
        <f>AX41*$M41</f>
        <v>0</v>
      </c>
      <c r="CA41" s="110">
        <f>AY41*$M41</f>
        <v>0</v>
      </c>
      <c r="CB41" s="111">
        <f>AZ41*$M41</f>
        <v>0</v>
      </c>
      <c r="CC41" s="111">
        <f>BA41*$M41</f>
        <v>0</v>
      </c>
      <c r="CD41" s="111">
        <f>BB41*$M41</f>
        <v>0</v>
      </c>
      <c r="CE41" s="112">
        <f>BC41*$M41</f>
        <v>0</v>
      </c>
      <c r="CF41" s="112">
        <f>BD41*$M41</f>
        <v>0</v>
      </c>
      <c r="CG41" s="112">
        <f>BE41*$M41</f>
        <v>0</v>
      </c>
      <c r="CH41" s="113">
        <f>BF41*$M41</f>
        <v>0</v>
      </c>
      <c r="CI41" s="113">
        <f>BG41*$M41</f>
        <v>0</v>
      </c>
      <c r="CJ41" s="113">
        <f>BH41*$M41</f>
        <v>0</v>
      </c>
      <c r="CK41" s="113">
        <f>BI41*$M41</f>
        <v>0</v>
      </c>
      <c r="CL41" s="114">
        <f>BJ41*$M41</f>
        <v>0</v>
      </c>
      <c r="CM41" s="114">
        <f>BK41*$M41</f>
        <v>0</v>
      </c>
      <c r="CN41" s="114">
        <f>BL41*$M41</f>
        <v>0</v>
      </c>
      <c r="CO41" s="115">
        <f>BM41*$M41</f>
        <v>0</v>
      </c>
      <c r="CP41" s="115">
        <f>BN41*$M41</f>
        <v>0</v>
      </c>
      <c r="CQ41" s="115">
        <f>BO41*$M41</f>
        <v>0</v>
      </c>
    </row>
    <row r="42" spans="1:95" ht="56.25">
      <c r="A42" s="116">
        <v>3</v>
      </c>
      <c r="B42" s="13">
        <v>16</v>
      </c>
      <c r="C42" s="13" t="s">
        <v>57</v>
      </c>
      <c r="D42" s="22" t="s">
        <v>246</v>
      </c>
      <c r="E42" s="13" t="s">
        <v>155</v>
      </c>
      <c r="F42" s="5" t="s">
        <v>171</v>
      </c>
      <c r="G42" s="5" t="s">
        <v>193</v>
      </c>
      <c r="H42" s="5" t="s">
        <v>74</v>
      </c>
      <c r="I42" s="9">
        <v>62</v>
      </c>
      <c r="J42" s="10" t="s">
        <v>84</v>
      </c>
      <c r="K42" s="10">
        <v>35</v>
      </c>
      <c r="L42" s="14" t="s">
        <v>24</v>
      </c>
      <c r="M42" s="12">
        <v>40000</v>
      </c>
      <c r="N42" s="10" t="s">
        <v>272</v>
      </c>
      <c r="O42" s="10" t="s">
        <v>139</v>
      </c>
      <c r="P42" s="10" t="s">
        <v>157</v>
      </c>
      <c r="Q42" s="11">
        <v>0</v>
      </c>
      <c r="R42" s="87">
        <f>COUNTA(S42:AN42)</f>
        <v>3</v>
      </c>
      <c r="S42" s="88"/>
      <c r="T42" s="89"/>
      <c r="U42" s="89" t="s">
        <v>206</v>
      </c>
      <c r="V42" s="89"/>
      <c r="W42" s="89"/>
      <c r="X42" s="90"/>
      <c r="Y42" s="91"/>
      <c r="Z42" s="91"/>
      <c r="AA42" s="91"/>
      <c r="AB42" s="92"/>
      <c r="AC42" s="92"/>
      <c r="AD42" s="92"/>
      <c r="AE42" s="93"/>
      <c r="AF42" s="93" t="str">
        <f>+'[1]PDIA-MSD study detail'!AP43</f>
        <v>X</v>
      </c>
      <c r="AG42" s="93" t="str">
        <f>+'[1]PDIA-MSD study detail'!AQ43</f>
        <v>X</v>
      </c>
      <c r="AH42" s="93"/>
      <c r="AI42" s="94"/>
      <c r="AJ42" s="94"/>
      <c r="AK42" s="94"/>
      <c r="AL42" s="95"/>
      <c r="AM42" s="95"/>
      <c r="AN42" s="95"/>
      <c r="AO42" s="96"/>
      <c r="AP42" s="96" t="s">
        <v>206</v>
      </c>
      <c r="AQ42" s="96" t="s">
        <v>206</v>
      </c>
      <c r="AR42" s="96">
        <f>+'[1]PDIA-MSD study detail'!BD43</f>
      </c>
      <c r="AS42" s="117">
        <f>SUM(AT42:BO42)</f>
        <v>1</v>
      </c>
      <c r="AT42" s="97">
        <v>0</v>
      </c>
      <c r="AU42" s="98">
        <v>0</v>
      </c>
      <c r="AV42" s="98">
        <v>0.34</v>
      </c>
      <c r="AW42" s="98">
        <v>0</v>
      </c>
      <c r="AX42" s="98">
        <v>0</v>
      </c>
      <c r="AY42" s="99">
        <v>0</v>
      </c>
      <c r="AZ42" s="100">
        <v>0</v>
      </c>
      <c r="BA42" s="100">
        <v>0</v>
      </c>
      <c r="BB42" s="100">
        <v>0</v>
      </c>
      <c r="BC42" s="101">
        <v>0</v>
      </c>
      <c r="BD42" s="101">
        <v>0</v>
      </c>
      <c r="BE42" s="101">
        <v>0</v>
      </c>
      <c r="BF42" s="102">
        <v>0</v>
      </c>
      <c r="BG42" s="102">
        <v>0.33</v>
      </c>
      <c r="BH42" s="102">
        <v>0.33</v>
      </c>
      <c r="BI42" s="102">
        <v>0</v>
      </c>
      <c r="BJ42" s="103">
        <v>0</v>
      </c>
      <c r="BK42" s="103">
        <v>0</v>
      </c>
      <c r="BL42" s="103">
        <v>0</v>
      </c>
      <c r="BM42" s="104">
        <v>0</v>
      </c>
      <c r="BN42" s="104">
        <v>0</v>
      </c>
      <c r="BO42" s="104">
        <v>0</v>
      </c>
      <c r="BP42" s="105">
        <v>1</v>
      </c>
      <c r="BQ42" s="106">
        <v>0</v>
      </c>
      <c r="BR42" s="106">
        <v>0.5</v>
      </c>
      <c r="BS42" s="106">
        <v>0.5</v>
      </c>
      <c r="BT42" s="106">
        <v>0</v>
      </c>
      <c r="BU42" s="107">
        <f>SUM(BV42:CQ42)</f>
        <v>40000</v>
      </c>
      <c r="BV42" s="108">
        <f>AT42*$M42</f>
        <v>0</v>
      </c>
      <c r="BW42" s="109">
        <f>AU42*$M42</f>
        <v>0</v>
      </c>
      <c r="BX42" s="109">
        <f>AV42*$M42</f>
        <v>13600.000000000002</v>
      </c>
      <c r="BY42" s="109">
        <f>AW42*$M42</f>
        <v>0</v>
      </c>
      <c r="BZ42" s="109">
        <f>AX42*$M42</f>
        <v>0</v>
      </c>
      <c r="CA42" s="110">
        <f>AY42*$M42</f>
        <v>0</v>
      </c>
      <c r="CB42" s="111">
        <f>AZ42*$M42</f>
        <v>0</v>
      </c>
      <c r="CC42" s="111">
        <f>BA42*$M42</f>
        <v>0</v>
      </c>
      <c r="CD42" s="111">
        <f>BB42*$M42</f>
        <v>0</v>
      </c>
      <c r="CE42" s="112">
        <f>BC42*$M42</f>
        <v>0</v>
      </c>
      <c r="CF42" s="112">
        <f>BD42*$M42</f>
        <v>0</v>
      </c>
      <c r="CG42" s="112">
        <f>BE42*$M42</f>
        <v>0</v>
      </c>
      <c r="CH42" s="113">
        <f>BF42*$M42</f>
        <v>0</v>
      </c>
      <c r="CI42" s="113">
        <f>BG42*$M42</f>
        <v>13200</v>
      </c>
      <c r="CJ42" s="113">
        <f>BH42*$M42</f>
        <v>13200</v>
      </c>
      <c r="CK42" s="113">
        <f>BI42*$M42</f>
        <v>0</v>
      </c>
      <c r="CL42" s="114">
        <f>BJ42*$M42</f>
        <v>0</v>
      </c>
      <c r="CM42" s="114">
        <f>BK42*$M42</f>
        <v>0</v>
      </c>
      <c r="CN42" s="114">
        <f>BL42*$M42</f>
        <v>0</v>
      </c>
      <c r="CO42" s="115">
        <f>BM42*$M42</f>
        <v>0</v>
      </c>
      <c r="CP42" s="115">
        <f>BN42*$M42</f>
        <v>0</v>
      </c>
      <c r="CQ42" s="115">
        <f>BO42*$M42</f>
        <v>0</v>
      </c>
    </row>
    <row r="43" spans="1:95" ht="101.25">
      <c r="A43" s="116">
        <v>11</v>
      </c>
      <c r="B43" s="13">
        <v>6</v>
      </c>
      <c r="C43" s="13" t="s">
        <v>265</v>
      </c>
      <c r="D43" s="22" t="s">
        <v>242</v>
      </c>
      <c r="E43" s="13" t="s">
        <v>155</v>
      </c>
      <c r="F43" s="5" t="s">
        <v>171</v>
      </c>
      <c r="G43" s="5" t="s">
        <v>193</v>
      </c>
      <c r="H43" s="5" t="s">
        <v>70</v>
      </c>
      <c r="I43" s="9">
        <v>1003</v>
      </c>
      <c r="J43" s="10" t="s">
        <v>99</v>
      </c>
      <c r="K43" s="10">
        <v>36</v>
      </c>
      <c r="L43" s="14" t="s">
        <v>23</v>
      </c>
      <c r="M43" s="12">
        <v>500000</v>
      </c>
      <c r="N43" s="10" t="s">
        <v>309</v>
      </c>
      <c r="O43" s="10" t="s">
        <v>127</v>
      </c>
      <c r="P43" s="10" t="s">
        <v>157</v>
      </c>
      <c r="Q43" s="11">
        <v>0</v>
      </c>
      <c r="R43" s="87">
        <f>COUNTA(S43:AN43)</f>
        <v>1</v>
      </c>
      <c r="S43" s="88"/>
      <c r="T43" s="89"/>
      <c r="U43" s="89" t="s">
        <v>206</v>
      </c>
      <c r="V43" s="89"/>
      <c r="W43" s="89"/>
      <c r="X43" s="90"/>
      <c r="Y43" s="91"/>
      <c r="Z43" s="91"/>
      <c r="AA43" s="91"/>
      <c r="AB43" s="92"/>
      <c r="AC43" s="92"/>
      <c r="AD43" s="92"/>
      <c r="AE43" s="93"/>
      <c r="AF43" s="93"/>
      <c r="AG43" s="93"/>
      <c r="AH43" s="93"/>
      <c r="AI43" s="94"/>
      <c r="AJ43" s="94"/>
      <c r="AK43" s="94"/>
      <c r="AL43" s="95"/>
      <c r="AM43" s="95"/>
      <c r="AN43" s="95"/>
      <c r="AO43" s="96" t="s">
        <v>206</v>
      </c>
      <c r="AP43" s="96" t="s">
        <v>206</v>
      </c>
      <c r="AQ43" s="96" t="s">
        <v>206</v>
      </c>
      <c r="AR43" s="96"/>
      <c r="AS43" s="117">
        <f>SUM(AT43:BO43)</f>
        <v>1</v>
      </c>
      <c r="AT43" s="97">
        <v>0</v>
      </c>
      <c r="AU43" s="98">
        <v>0</v>
      </c>
      <c r="AV43" s="98">
        <v>1</v>
      </c>
      <c r="AW43" s="98">
        <v>0</v>
      </c>
      <c r="AX43" s="98">
        <v>0</v>
      </c>
      <c r="AY43" s="99">
        <v>0</v>
      </c>
      <c r="AZ43" s="100">
        <v>0</v>
      </c>
      <c r="BA43" s="100">
        <v>0</v>
      </c>
      <c r="BB43" s="100">
        <v>0</v>
      </c>
      <c r="BC43" s="101">
        <v>0</v>
      </c>
      <c r="BD43" s="101">
        <v>0</v>
      </c>
      <c r="BE43" s="101">
        <v>0</v>
      </c>
      <c r="BF43" s="102">
        <v>0</v>
      </c>
      <c r="BG43" s="102">
        <v>0</v>
      </c>
      <c r="BH43" s="102">
        <v>0</v>
      </c>
      <c r="BI43" s="102">
        <v>0</v>
      </c>
      <c r="BJ43" s="103">
        <v>0</v>
      </c>
      <c r="BK43" s="103">
        <v>0</v>
      </c>
      <c r="BL43" s="103">
        <v>0</v>
      </c>
      <c r="BM43" s="104">
        <v>0</v>
      </c>
      <c r="BN43" s="104">
        <v>0</v>
      </c>
      <c r="BO43" s="104">
        <v>0</v>
      </c>
      <c r="BP43" s="105">
        <v>1</v>
      </c>
      <c r="BQ43" s="106">
        <v>0.4</v>
      </c>
      <c r="BR43" s="106">
        <v>0.4</v>
      </c>
      <c r="BS43" s="106">
        <v>0.2</v>
      </c>
      <c r="BT43" s="106">
        <v>0</v>
      </c>
      <c r="BU43" s="107">
        <f>SUM(BV43:CQ43)</f>
        <v>500000</v>
      </c>
      <c r="BV43" s="108">
        <f>AT43*$M43</f>
        <v>0</v>
      </c>
      <c r="BW43" s="109">
        <f>AU43*$M43</f>
        <v>0</v>
      </c>
      <c r="BX43" s="109">
        <f>AV43*$M43</f>
        <v>500000</v>
      </c>
      <c r="BY43" s="109">
        <f>AW43*$M43</f>
        <v>0</v>
      </c>
      <c r="BZ43" s="109">
        <f>AX43*$M43</f>
        <v>0</v>
      </c>
      <c r="CA43" s="110">
        <f>AY43*$M43</f>
        <v>0</v>
      </c>
      <c r="CB43" s="111">
        <f>AZ43*$M43</f>
        <v>0</v>
      </c>
      <c r="CC43" s="111">
        <f>BA43*$M43</f>
        <v>0</v>
      </c>
      <c r="CD43" s="111">
        <f>BB43*$M43</f>
        <v>0</v>
      </c>
      <c r="CE43" s="112">
        <f>BC43*$M43</f>
        <v>0</v>
      </c>
      <c r="CF43" s="112">
        <f>BD43*$M43</f>
        <v>0</v>
      </c>
      <c r="CG43" s="112">
        <f>BE43*$M43</f>
        <v>0</v>
      </c>
      <c r="CH43" s="113">
        <f>BF43*$M43</f>
        <v>0</v>
      </c>
      <c r="CI43" s="113">
        <f>BG43*$M43</f>
        <v>0</v>
      </c>
      <c r="CJ43" s="113">
        <f>BH43*$M43</f>
        <v>0</v>
      </c>
      <c r="CK43" s="113">
        <f>BI43*$M43</f>
        <v>0</v>
      </c>
      <c r="CL43" s="114">
        <f>BJ43*$M43</f>
        <v>0</v>
      </c>
      <c r="CM43" s="114">
        <f>BK43*$M43</f>
        <v>0</v>
      </c>
      <c r="CN43" s="114">
        <f>BL43*$M43</f>
        <v>0</v>
      </c>
      <c r="CO43" s="115">
        <f>BM43*$M43</f>
        <v>0</v>
      </c>
      <c r="CP43" s="115">
        <f>BN43*$M43</f>
        <v>0</v>
      </c>
      <c r="CQ43" s="115">
        <f>BO43*$M43</f>
        <v>0</v>
      </c>
    </row>
    <row r="44" spans="1:95" ht="101.25">
      <c r="A44" s="116">
        <v>11</v>
      </c>
      <c r="B44" s="13">
        <v>7</v>
      </c>
      <c r="C44" s="13" t="s">
        <v>265</v>
      </c>
      <c r="D44" s="22" t="s">
        <v>242</v>
      </c>
      <c r="E44" s="13" t="s">
        <v>155</v>
      </c>
      <c r="F44" s="5" t="s">
        <v>171</v>
      </c>
      <c r="G44" s="5" t="s">
        <v>192</v>
      </c>
      <c r="H44" s="5" t="s">
        <v>192</v>
      </c>
      <c r="I44" s="9">
        <v>1000</v>
      </c>
      <c r="J44" s="10" t="s">
        <v>99</v>
      </c>
      <c r="K44" s="10">
        <v>37</v>
      </c>
      <c r="L44" s="19" t="s">
        <v>22</v>
      </c>
      <c r="M44" s="12">
        <v>250000</v>
      </c>
      <c r="N44" s="10" t="s">
        <v>309</v>
      </c>
      <c r="O44" s="10" t="s">
        <v>127</v>
      </c>
      <c r="P44" s="10" t="s">
        <v>157</v>
      </c>
      <c r="Q44" s="11">
        <v>0</v>
      </c>
      <c r="R44" s="87">
        <f>COUNTA(S44:AN44)</f>
        <v>1</v>
      </c>
      <c r="S44" s="88"/>
      <c r="T44" s="89" t="s">
        <v>206</v>
      </c>
      <c r="U44" s="89"/>
      <c r="V44" s="89"/>
      <c r="W44" s="89"/>
      <c r="X44" s="90"/>
      <c r="Y44" s="91"/>
      <c r="Z44" s="91"/>
      <c r="AA44" s="91"/>
      <c r="AB44" s="92"/>
      <c r="AC44" s="92"/>
      <c r="AD44" s="92"/>
      <c r="AE44" s="93"/>
      <c r="AF44" s="93"/>
      <c r="AG44" s="93"/>
      <c r="AH44" s="93"/>
      <c r="AI44" s="94"/>
      <c r="AJ44" s="94"/>
      <c r="AK44" s="94"/>
      <c r="AL44" s="95"/>
      <c r="AM44" s="95"/>
      <c r="AN44" s="95"/>
      <c r="AO44" s="96" t="s">
        <v>206</v>
      </c>
      <c r="AP44" s="96" t="s">
        <v>206</v>
      </c>
      <c r="AQ44" s="96" t="s">
        <v>206</v>
      </c>
      <c r="AR44" s="96"/>
      <c r="AS44" s="117">
        <f>SUM(AT44:BO44)</f>
        <v>1</v>
      </c>
      <c r="AT44" s="97">
        <v>0</v>
      </c>
      <c r="AU44" s="98">
        <v>1</v>
      </c>
      <c r="AV44" s="98">
        <v>0</v>
      </c>
      <c r="AW44" s="98">
        <v>0</v>
      </c>
      <c r="AX44" s="98">
        <v>0</v>
      </c>
      <c r="AY44" s="99">
        <v>0</v>
      </c>
      <c r="AZ44" s="100">
        <v>0</v>
      </c>
      <c r="BA44" s="100">
        <v>0</v>
      </c>
      <c r="BB44" s="100">
        <v>0</v>
      </c>
      <c r="BC44" s="101">
        <v>0</v>
      </c>
      <c r="BD44" s="101">
        <v>0</v>
      </c>
      <c r="BE44" s="101">
        <v>0</v>
      </c>
      <c r="BF44" s="102">
        <v>0</v>
      </c>
      <c r="BG44" s="102">
        <v>0</v>
      </c>
      <c r="BH44" s="102">
        <v>0</v>
      </c>
      <c r="BI44" s="102">
        <v>0</v>
      </c>
      <c r="BJ44" s="103">
        <v>0</v>
      </c>
      <c r="BK44" s="103">
        <v>0</v>
      </c>
      <c r="BL44" s="103">
        <v>0</v>
      </c>
      <c r="BM44" s="104">
        <v>0</v>
      </c>
      <c r="BN44" s="104">
        <v>0</v>
      </c>
      <c r="BO44" s="104">
        <v>0</v>
      </c>
      <c r="BP44" s="105">
        <v>1</v>
      </c>
      <c r="BQ44" s="106">
        <v>0.4</v>
      </c>
      <c r="BR44" s="106">
        <v>0.4</v>
      </c>
      <c r="BS44" s="106">
        <v>0.2</v>
      </c>
      <c r="BT44" s="106">
        <v>0</v>
      </c>
      <c r="BU44" s="107">
        <f>SUM(BV44:CQ44)</f>
        <v>250000</v>
      </c>
      <c r="BV44" s="108">
        <f>AT44*$M44</f>
        <v>0</v>
      </c>
      <c r="BW44" s="109">
        <f>AU44*$M44</f>
        <v>250000</v>
      </c>
      <c r="BX44" s="109">
        <f>AV44*$M44</f>
        <v>0</v>
      </c>
      <c r="BY44" s="109">
        <f>AW44*$M44</f>
        <v>0</v>
      </c>
      <c r="BZ44" s="109">
        <f>AX44*$M44</f>
        <v>0</v>
      </c>
      <c r="CA44" s="110">
        <f>AY44*$M44</f>
        <v>0</v>
      </c>
      <c r="CB44" s="111">
        <f>AZ44*$M44</f>
        <v>0</v>
      </c>
      <c r="CC44" s="111">
        <f>BA44*$M44</f>
        <v>0</v>
      </c>
      <c r="CD44" s="111">
        <f>BB44*$M44</f>
        <v>0</v>
      </c>
      <c r="CE44" s="112">
        <f>BC44*$M44</f>
        <v>0</v>
      </c>
      <c r="CF44" s="112">
        <f>BD44*$M44</f>
        <v>0</v>
      </c>
      <c r="CG44" s="112">
        <f>BE44*$M44</f>
        <v>0</v>
      </c>
      <c r="CH44" s="113">
        <f>BF44*$M44</f>
        <v>0</v>
      </c>
      <c r="CI44" s="113">
        <f>BG44*$M44</f>
        <v>0</v>
      </c>
      <c r="CJ44" s="113">
        <f>BH44*$M44</f>
        <v>0</v>
      </c>
      <c r="CK44" s="113">
        <f>BI44*$M44</f>
        <v>0</v>
      </c>
      <c r="CL44" s="114">
        <f>BJ44*$M44</f>
        <v>0</v>
      </c>
      <c r="CM44" s="114">
        <f>BK44*$M44</f>
        <v>0</v>
      </c>
      <c r="CN44" s="114">
        <f>BL44*$M44</f>
        <v>0</v>
      </c>
      <c r="CO44" s="115">
        <f>BM44*$M44</f>
        <v>0</v>
      </c>
      <c r="CP44" s="115">
        <f>BN44*$M44</f>
        <v>0</v>
      </c>
      <c r="CQ44" s="115">
        <f>BO44*$M44</f>
        <v>0</v>
      </c>
    </row>
    <row r="45" spans="1:95" ht="101.25">
      <c r="A45" s="116">
        <v>12</v>
      </c>
      <c r="B45" s="13">
        <v>8</v>
      </c>
      <c r="C45" s="13" t="s">
        <v>265</v>
      </c>
      <c r="D45" s="22" t="s">
        <v>242</v>
      </c>
      <c r="E45" s="13" t="s">
        <v>155</v>
      </c>
      <c r="F45" s="5" t="s">
        <v>171</v>
      </c>
      <c r="G45" s="5" t="s">
        <v>194</v>
      </c>
      <c r="H45" s="5" t="s">
        <v>71</v>
      </c>
      <c r="I45" s="9">
        <v>1004</v>
      </c>
      <c r="J45" s="10" t="s">
        <v>99</v>
      </c>
      <c r="K45" s="10">
        <v>38</v>
      </c>
      <c r="L45" s="14" t="s">
        <v>320</v>
      </c>
      <c r="M45" s="12">
        <v>250000</v>
      </c>
      <c r="N45" s="10" t="s">
        <v>309</v>
      </c>
      <c r="O45" s="10" t="s">
        <v>127</v>
      </c>
      <c r="P45" s="10" t="s">
        <v>157</v>
      </c>
      <c r="Q45" s="11">
        <v>0</v>
      </c>
      <c r="R45" s="87">
        <f>COUNTA(S45:AN45)</f>
        <v>1</v>
      </c>
      <c r="S45" s="88"/>
      <c r="T45" s="89"/>
      <c r="U45" s="89"/>
      <c r="V45" s="89" t="s">
        <v>206</v>
      </c>
      <c r="W45" s="89"/>
      <c r="X45" s="90"/>
      <c r="Y45" s="91"/>
      <c r="Z45" s="91"/>
      <c r="AA45" s="91"/>
      <c r="AB45" s="92"/>
      <c r="AC45" s="92"/>
      <c r="AD45" s="92"/>
      <c r="AE45" s="93"/>
      <c r="AF45" s="93"/>
      <c r="AG45" s="93"/>
      <c r="AH45" s="93"/>
      <c r="AI45" s="94"/>
      <c r="AJ45" s="94"/>
      <c r="AK45" s="94"/>
      <c r="AL45" s="95"/>
      <c r="AM45" s="95"/>
      <c r="AN45" s="95"/>
      <c r="AO45" s="96" t="s">
        <v>206</v>
      </c>
      <c r="AP45" s="96" t="s">
        <v>206</v>
      </c>
      <c r="AQ45" s="96" t="s">
        <v>206</v>
      </c>
      <c r="AR45" s="96"/>
      <c r="AS45" s="117">
        <f>SUM(AT45:BO45)</f>
        <v>1</v>
      </c>
      <c r="AT45" s="97">
        <v>0</v>
      </c>
      <c r="AU45" s="98">
        <v>0</v>
      </c>
      <c r="AV45" s="98">
        <v>0</v>
      </c>
      <c r="AW45" s="98">
        <v>1</v>
      </c>
      <c r="AX45" s="98">
        <v>0</v>
      </c>
      <c r="AY45" s="99">
        <v>0</v>
      </c>
      <c r="AZ45" s="100">
        <v>0</v>
      </c>
      <c r="BA45" s="100">
        <v>0</v>
      </c>
      <c r="BB45" s="100">
        <v>0</v>
      </c>
      <c r="BC45" s="101">
        <v>0</v>
      </c>
      <c r="BD45" s="101">
        <v>0</v>
      </c>
      <c r="BE45" s="101">
        <v>0</v>
      </c>
      <c r="BF45" s="102">
        <v>0</v>
      </c>
      <c r="BG45" s="102">
        <v>0</v>
      </c>
      <c r="BH45" s="102">
        <v>0</v>
      </c>
      <c r="BI45" s="102">
        <v>0</v>
      </c>
      <c r="BJ45" s="103">
        <v>0</v>
      </c>
      <c r="BK45" s="103">
        <v>0</v>
      </c>
      <c r="BL45" s="103">
        <v>0</v>
      </c>
      <c r="BM45" s="104">
        <v>0</v>
      </c>
      <c r="BN45" s="104">
        <v>0</v>
      </c>
      <c r="BO45" s="104">
        <v>0</v>
      </c>
      <c r="BP45" s="105">
        <v>1</v>
      </c>
      <c r="BQ45" s="106">
        <v>0.4</v>
      </c>
      <c r="BR45" s="106">
        <v>0.4</v>
      </c>
      <c r="BS45" s="106">
        <v>0.2</v>
      </c>
      <c r="BT45" s="106">
        <v>0</v>
      </c>
      <c r="BU45" s="107">
        <f>SUM(BV45:CQ45)</f>
        <v>250000</v>
      </c>
      <c r="BV45" s="108">
        <f>AT45*$M45</f>
        <v>0</v>
      </c>
      <c r="BW45" s="109">
        <f>AU45*$M45</f>
        <v>0</v>
      </c>
      <c r="BX45" s="109">
        <f>AV45*$M45</f>
        <v>0</v>
      </c>
      <c r="BY45" s="109">
        <f>AW45*$M45</f>
        <v>250000</v>
      </c>
      <c r="BZ45" s="109">
        <f>AX45*$M45</f>
        <v>0</v>
      </c>
      <c r="CA45" s="110">
        <f>AY45*$M45</f>
        <v>0</v>
      </c>
      <c r="CB45" s="111">
        <f>AZ45*$M45</f>
        <v>0</v>
      </c>
      <c r="CC45" s="111">
        <f>BA45*$M45</f>
        <v>0</v>
      </c>
      <c r="CD45" s="111">
        <f>BB45*$M45</f>
        <v>0</v>
      </c>
      <c r="CE45" s="112">
        <f>BC45*$M45</f>
        <v>0</v>
      </c>
      <c r="CF45" s="112">
        <f>BD45*$M45</f>
        <v>0</v>
      </c>
      <c r="CG45" s="112">
        <f>BE45*$M45</f>
        <v>0</v>
      </c>
      <c r="CH45" s="113">
        <f>BF45*$M45</f>
        <v>0</v>
      </c>
      <c r="CI45" s="113">
        <f>BG45*$M45</f>
        <v>0</v>
      </c>
      <c r="CJ45" s="113">
        <f>BH45*$M45</f>
        <v>0</v>
      </c>
      <c r="CK45" s="113">
        <f>BI45*$M45</f>
        <v>0</v>
      </c>
      <c r="CL45" s="114">
        <f>BJ45*$M45</f>
        <v>0</v>
      </c>
      <c r="CM45" s="114">
        <f>BK45*$M45</f>
        <v>0</v>
      </c>
      <c r="CN45" s="114">
        <f>BL45*$M45</f>
        <v>0</v>
      </c>
      <c r="CO45" s="115">
        <f>BM45*$M45</f>
        <v>0</v>
      </c>
      <c r="CP45" s="115">
        <f>BN45*$M45</f>
        <v>0</v>
      </c>
      <c r="CQ45" s="115">
        <f>BO45*$M45</f>
        <v>0</v>
      </c>
    </row>
    <row r="46" spans="1:95" ht="112.5">
      <c r="A46" s="116">
        <v>12</v>
      </c>
      <c r="B46" s="13">
        <v>9</v>
      </c>
      <c r="C46" s="13" t="s">
        <v>265</v>
      </c>
      <c r="D46" s="22" t="s">
        <v>242</v>
      </c>
      <c r="E46" s="13" t="s">
        <v>155</v>
      </c>
      <c r="F46" s="5" t="s">
        <v>167</v>
      </c>
      <c r="G46" s="5" t="s">
        <v>167</v>
      </c>
      <c r="H46" s="5" t="s">
        <v>168</v>
      </c>
      <c r="I46" s="9"/>
      <c r="J46" s="10" t="s">
        <v>155</v>
      </c>
      <c r="K46" s="10">
        <v>39</v>
      </c>
      <c r="L46" s="9" t="s">
        <v>218</v>
      </c>
      <c r="M46" s="11">
        <v>2000000</v>
      </c>
      <c r="N46" s="10" t="s">
        <v>54</v>
      </c>
      <c r="O46" s="10" t="s">
        <v>127</v>
      </c>
      <c r="P46" s="10" t="s">
        <v>157</v>
      </c>
      <c r="Q46" s="11">
        <v>0</v>
      </c>
      <c r="R46" s="87">
        <f>COUNTA(S46:AN46)</f>
        <v>1</v>
      </c>
      <c r="S46" s="88"/>
      <c r="T46" s="89"/>
      <c r="U46" s="89"/>
      <c r="V46" s="89"/>
      <c r="W46" s="89"/>
      <c r="X46" s="90" t="s">
        <v>206</v>
      </c>
      <c r="Y46" s="91"/>
      <c r="Z46" s="91"/>
      <c r="AA46" s="91"/>
      <c r="AB46" s="92"/>
      <c r="AC46" s="92"/>
      <c r="AD46" s="92"/>
      <c r="AE46" s="93"/>
      <c r="AF46" s="93"/>
      <c r="AG46" s="93"/>
      <c r="AH46" s="93"/>
      <c r="AI46" s="94"/>
      <c r="AJ46" s="94"/>
      <c r="AK46" s="94"/>
      <c r="AL46" s="95"/>
      <c r="AM46" s="95"/>
      <c r="AN46" s="95"/>
      <c r="AO46" s="96"/>
      <c r="AP46" s="96"/>
      <c r="AQ46" s="96"/>
      <c r="AR46" s="96" t="s">
        <v>206</v>
      </c>
      <c r="AS46" s="118">
        <f>SUM(AT46:BO46)</f>
        <v>1</v>
      </c>
      <c r="AT46" s="97">
        <f>IF(S46="X",1/$R46,0)</f>
        <v>0</v>
      </c>
      <c r="AU46" s="98">
        <f>IF(T46="X",1/$R46,0)</f>
        <v>0</v>
      </c>
      <c r="AV46" s="98">
        <f>IF(U46="X",1/$R46,0)</f>
        <v>0</v>
      </c>
      <c r="AW46" s="98">
        <f>IF(V46="X",1/$R46,0)</f>
        <v>0</v>
      </c>
      <c r="AX46" s="98">
        <f>IF(W46="X",1/$R46,0)</f>
        <v>0</v>
      </c>
      <c r="AY46" s="99">
        <f>IF(X46="X",1/$R46,0)</f>
        <v>1</v>
      </c>
      <c r="AZ46" s="100">
        <f>IF(Y46="X",1/$R46,0)</f>
        <v>0</v>
      </c>
      <c r="BA46" s="100">
        <f>IF(Z46="X",1/$R46,0)</f>
        <v>0</v>
      </c>
      <c r="BB46" s="100">
        <f>IF(AA46="X",1/$R46,0)</f>
        <v>0</v>
      </c>
      <c r="BC46" s="101">
        <f>IF(AB46="X",1/$R46,0)</f>
        <v>0</v>
      </c>
      <c r="BD46" s="101">
        <f>IF(AC46="X",1/$R46,0)</f>
        <v>0</v>
      </c>
      <c r="BE46" s="101">
        <f>IF(AD46="X",1/$R46,0)</f>
        <v>0</v>
      </c>
      <c r="BF46" s="102">
        <f>IF(AE46="X",1/$R46,0)</f>
        <v>0</v>
      </c>
      <c r="BG46" s="102">
        <f>IF(AF46="X",1/$R46,0)</f>
        <v>0</v>
      </c>
      <c r="BH46" s="102">
        <f>IF(AG46="X",1/$R46,0)</f>
        <v>0</v>
      </c>
      <c r="BI46" s="102">
        <f>IF(AH46="X",1/$R46,0)</f>
        <v>0</v>
      </c>
      <c r="BJ46" s="103">
        <f>IF(AI46="X",1/$R46,0)</f>
        <v>0</v>
      </c>
      <c r="BK46" s="103">
        <f>IF(AJ46="X",1/$R46,0)</f>
        <v>0</v>
      </c>
      <c r="BL46" s="103">
        <f>IF(AK46="X",1/$R46,0)</f>
        <v>0</v>
      </c>
      <c r="BM46" s="104">
        <f>IF(AL46="X",1/$R46,0)</f>
        <v>0</v>
      </c>
      <c r="BN46" s="104">
        <f>IF(AM46="X",1/$R46,0)</f>
        <v>0</v>
      </c>
      <c r="BO46" s="104">
        <f>IF(AN46="X",1/$R46,0)</f>
        <v>0</v>
      </c>
      <c r="BP46" s="105">
        <f>SUM(BQ46:BT46)</f>
        <v>1</v>
      </c>
      <c r="BQ46" s="106"/>
      <c r="BR46" s="106"/>
      <c r="BS46" s="106"/>
      <c r="BT46" s="106">
        <v>1</v>
      </c>
      <c r="BU46" s="107">
        <f>SUM(BV46:CQ46)</f>
        <v>2000000</v>
      </c>
      <c r="BV46" s="108">
        <f>AT46*$M46</f>
        <v>0</v>
      </c>
      <c r="BW46" s="109">
        <f>AU46*$M46</f>
        <v>0</v>
      </c>
      <c r="BX46" s="109">
        <f>AV46*$M46</f>
        <v>0</v>
      </c>
      <c r="BY46" s="109">
        <f>AW46*$M46</f>
        <v>0</v>
      </c>
      <c r="BZ46" s="109">
        <f>AX46*$M46</f>
        <v>0</v>
      </c>
      <c r="CA46" s="110">
        <f>AY46*$M46</f>
        <v>2000000</v>
      </c>
      <c r="CB46" s="111">
        <f>AZ46*$M46</f>
        <v>0</v>
      </c>
      <c r="CC46" s="111">
        <f>BA46*$M46</f>
        <v>0</v>
      </c>
      <c r="CD46" s="111">
        <f>BB46*$M46</f>
        <v>0</v>
      </c>
      <c r="CE46" s="112">
        <f>BC46*$M46</f>
        <v>0</v>
      </c>
      <c r="CF46" s="112">
        <f>BD46*$M46</f>
        <v>0</v>
      </c>
      <c r="CG46" s="112">
        <f>BE46*$M46</f>
        <v>0</v>
      </c>
      <c r="CH46" s="113">
        <f>BF46*$M46</f>
        <v>0</v>
      </c>
      <c r="CI46" s="113">
        <f>BG46*$M46</f>
        <v>0</v>
      </c>
      <c r="CJ46" s="113">
        <f>BH46*$M46</f>
        <v>0</v>
      </c>
      <c r="CK46" s="113">
        <f>BI46*$M46</f>
        <v>0</v>
      </c>
      <c r="CL46" s="114">
        <f>BJ46*$M46</f>
        <v>0</v>
      </c>
      <c r="CM46" s="114">
        <f>BK46*$M46</f>
        <v>0</v>
      </c>
      <c r="CN46" s="114">
        <f>BL46*$M46</f>
        <v>0</v>
      </c>
      <c r="CO46" s="115">
        <f>BM46*$M46</f>
        <v>0</v>
      </c>
      <c r="CP46" s="115">
        <f>BN46*$M46</f>
        <v>0</v>
      </c>
      <c r="CQ46" s="115">
        <f>BO46*$M46</f>
        <v>0</v>
      </c>
    </row>
    <row r="47" spans="1:95" ht="78.75">
      <c r="A47" s="116">
        <v>12</v>
      </c>
      <c r="B47" s="13">
        <v>10</v>
      </c>
      <c r="C47" s="13" t="s">
        <v>265</v>
      </c>
      <c r="D47" s="22" t="s">
        <v>242</v>
      </c>
      <c r="E47" s="13" t="s">
        <v>155</v>
      </c>
      <c r="F47" s="5" t="s">
        <v>167</v>
      </c>
      <c r="G47" s="5" t="s">
        <v>167</v>
      </c>
      <c r="H47" s="5" t="s">
        <v>169</v>
      </c>
      <c r="I47" s="9"/>
      <c r="J47" s="10" t="s">
        <v>155</v>
      </c>
      <c r="K47" s="10">
        <v>40</v>
      </c>
      <c r="L47" s="9" t="s">
        <v>217</v>
      </c>
      <c r="M47" s="11">
        <v>500000</v>
      </c>
      <c r="N47" s="10" t="s">
        <v>54</v>
      </c>
      <c r="O47" s="10" t="s">
        <v>127</v>
      </c>
      <c r="P47" s="10" t="s">
        <v>157</v>
      </c>
      <c r="Q47" s="11">
        <v>0</v>
      </c>
      <c r="R47" s="87">
        <f>COUNTA(S47:AN47)</f>
        <v>1</v>
      </c>
      <c r="S47" s="88"/>
      <c r="T47" s="89"/>
      <c r="U47" s="89"/>
      <c r="V47" s="89"/>
      <c r="W47" s="89"/>
      <c r="X47" s="90" t="s">
        <v>206</v>
      </c>
      <c r="Y47" s="91"/>
      <c r="Z47" s="91"/>
      <c r="AA47" s="91"/>
      <c r="AB47" s="92"/>
      <c r="AC47" s="92"/>
      <c r="AD47" s="92"/>
      <c r="AE47" s="93"/>
      <c r="AF47" s="93"/>
      <c r="AG47" s="93"/>
      <c r="AH47" s="93"/>
      <c r="AI47" s="94"/>
      <c r="AJ47" s="94"/>
      <c r="AK47" s="94"/>
      <c r="AL47" s="95"/>
      <c r="AM47" s="95"/>
      <c r="AN47" s="95"/>
      <c r="AO47" s="96"/>
      <c r="AP47" s="96"/>
      <c r="AQ47" s="96"/>
      <c r="AR47" s="96" t="s">
        <v>206</v>
      </c>
      <c r="AS47" s="118">
        <f>SUM(AT47:BO47)</f>
        <v>1</v>
      </c>
      <c r="AT47" s="97">
        <f>IF(S47="X",1/$R47,0)</f>
        <v>0</v>
      </c>
      <c r="AU47" s="98">
        <f>IF(T47="X",1/$R47,0)</f>
        <v>0</v>
      </c>
      <c r="AV47" s="98">
        <f>IF(U47="X",1/$R47,0)</f>
        <v>0</v>
      </c>
      <c r="AW47" s="98">
        <f>IF(V47="X",1/$R47,0)</f>
        <v>0</v>
      </c>
      <c r="AX47" s="98">
        <f>IF(W47="X",1/$R47,0)</f>
        <v>0</v>
      </c>
      <c r="AY47" s="99">
        <f>IF(X47="X",1/$R47,0)</f>
        <v>1</v>
      </c>
      <c r="AZ47" s="100">
        <f>IF(Y47="X",1/$R47,0)</f>
        <v>0</v>
      </c>
      <c r="BA47" s="100">
        <f>IF(Z47="X",1/$R47,0)</f>
        <v>0</v>
      </c>
      <c r="BB47" s="100">
        <f>IF(AA47="X",1/$R47,0)</f>
        <v>0</v>
      </c>
      <c r="BC47" s="101">
        <f>IF(AB47="X",1/$R47,0)</f>
        <v>0</v>
      </c>
      <c r="BD47" s="101">
        <f>IF(AC47="X",1/$R47,0)</f>
        <v>0</v>
      </c>
      <c r="BE47" s="101">
        <f>IF(AD47="X",1/$R47,0)</f>
        <v>0</v>
      </c>
      <c r="BF47" s="102">
        <f>IF(AE47="X",1/$R47,0)</f>
        <v>0</v>
      </c>
      <c r="BG47" s="102">
        <f>IF(AF47="X",1/$R47,0)</f>
        <v>0</v>
      </c>
      <c r="BH47" s="102">
        <f>IF(AG47="X",1/$R47,0)</f>
        <v>0</v>
      </c>
      <c r="BI47" s="102">
        <f>IF(AH47="X",1/$R47,0)</f>
        <v>0</v>
      </c>
      <c r="BJ47" s="103">
        <f>IF(AI47="X",1/$R47,0)</f>
        <v>0</v>
      </c>
      <c r="BK47" s="103">
        <f>IF(AJ47="X",1/$R47,0)</f>
        <v>0</v>
      </c>
      <c r="BL47" s="103">
        <f>IF(AK47="X",1/$R47,0)</f>
        <v>0</v>
      </c>
      <c r="BM47" s="104">
        <f>IF(AL47="X",1/$R47,0)</f>
        <v>0</v>
      </c>
      <c r="BN47" s="104">
        <f>IF(AM47="X",1/$R47,0)</f>
        <v>0</v>
      </c>
      <c r="BO47" s="104">
        <f>IF(AN47="X",1/$R47,0)</f>
        <v>0</v>
      </c>
      <c r="BP47" s="105">
        <f>SUM(BQ47:BT47)</f>
        <v>1</v>
      </c>
      <c r="BQ47" s="106"/>
      <c r="BR47" s="106"/>
      <c r="BS47" s="106"/>
      <c r="BT47" s="106">
        <v>1</v>
      </c>
      <c r="BU47" s="107">
        <f>SUM(BV47:CQ47)</f>
        <v>500000</v>
      </c>
      <c r="BV47" s="108">
        <f>AT47*$M47</f>
        <v>0</v>
      </c>
      <c r="BW47" s="109">
        <f>AU47*$M47</f>
        <v>0</v>
      </c>
      <c r="BX47" s="109">
        <f>AV47*$M47</f>
        <v>0</v>
      </c>
      <c r="BY47" s="109">
        <f>AW47*$M47</f>
        <v>0</v>
      </c>
      <c r="BZ47" s="109">
        <f>AX47*$M47</f>
        <v>0</v>
      </c>
      <c r="CA47" s="110">
        <f>AY47*$M47</f>
        <v>500000</v>
      </c>
      <c r="CB47" s="111">
        <f>AZ47*$M47</f>
        <v>0</v>
      </c>
      <c r="CC47" s="111">
        <f>BA47*$M47</f>
        <v>0</v>
      </c>
      <c r="CD47" s="111">
        <f>BB47*$M47</f>
        <v>0</v>
      </c>
      <c r="CE47" s="112">
        <f>BC47*$M47</f>
        <v>0</v>
      </c>
      <c r="CF47" s="112">
        <f>BD47*$M47</f>
        <v>0</v>
      </c>
      <c r="CG47" s="112">
        <f>BE47*$M47</f>
        <v>0</v>
      </c>
      <c r="CH47" s="113">
        <f>BF47*$M47</f>
        <v>0</v>
      </c>
      <c r="CI47" s="113">
        <f>BG47*$M47</f>
        <v>0</v>
      </c>
      <c r="CJ47" s="113">
        <f>BH47*$M47</f>
        <v>0</v>
      </c>
      <c r="CK47" s="113">
        <f>BI47*$M47</f>
        <v>0</v>
      </c>
      <c r="CL47" s="114">
        <f>BJ47*$M47</f>
        <v>0</v>
      </c>
      <c r="CM47" s="114">
        <f>BK47*$M47</f>
        <v>0</v>
      </c>
      <c r="CN47" s="114">
        <f>BL47*$M47</f>
        <v>0</v>
      </c>
      <c r="CO47" s="115">
        <f>BM47*$M47</f>
        <v>0</v>
      </c>
      <c r="CP47" s="115">
        <f>BN47*$M47</f>
        <v>0</v>
      </c>
      <c r="CQ47" s="115">
        <f>BO47*$M47</f>
        <v>0</v>
      </c>
    </row>
    <row r="48" spans="1:95" ht="78.75">
      <c r="A48" s="116">
        <v>13</v>
      </c>
      <c r="B48" s="13">
        <v>1</v>
      </c>
      <c r="C48" s="13" t="s">
        <v>58</v>
      </c>
      <c r="D48" s="22" t="s">
        <v>242</v>
      </c>
      <c r="E48" s="13" t="s">
        <v>155</v>
      </c>
      <c r="F48" s="5" t="s">
        <v>164</v>
      </c>
      <c r="G48" s="5" t="s">
        <v>164</v>
      </c>
      <c r="H48" s="5" t="s">
        <v>164</v>
      </c>
      <c r="I48" s="9"/>
      <c r="J48" s="10" t="s">
        <v>155</v>
      </c>
      <c r="K48" s="10">
        <v>41</v>
      </c>
      <c r="L48" s="9" t="s">
        <v>215</v>
      </c>
      <c r="M48" s="11">
        <v>3000000</v>
      </c>
      <c r="N48" s="17" t="s">
        <v>54</v>
      </c>
      <c r="O48" s="10" t="s">
        <v>127</v>
      </c>
      <c r="P48" s="10" t="s">
        <v>157</v>
      </c>
      <c r="Q48" s="11">
        <v>0</v>
      </c>
      <c r="R48" s="87">
        <f>COUNTA(S48:AN48)</f>
        <v>1</v>
      </c>
      <c r="S48" s="88"/>
      <c r="T48" s="89"/>
      <c r="U48" s="89"/>
      <c r="V48" s="89"/>
      <c r="W48" s="89"/>
      <c r="X48" s="90"/>
      <c r="Y48" s="91" t="s">
        <v>206</v>
      </c>
      <c r="Z48" s="91"/>
      <c r="AA48" s="91"/>
      <c r="AB48" s="92"/>
      <c r="AC48" s="92"/>
      <c r="AD48" s="92"/>
      <c r="AE48" s="93"/>
      <c r="AF48" s="93"/>
      <c r="AG48" s="93"/>
      <c r="AH48" s="93"/>
      <c r="AI48" s="94"/>
      <c r="AJ48" s="94"/>
      <c r="AK48" s="94"/>
      <c r="AL48" s="95"/>
      <c r="AM48" s="95"/>
      <c r="AN48" s="95"/>
      <c r="AO48" s="96"/>
      <c r="AP48" s="96"/>
      <c r="AQ48" s="96"/>
      <c r="AR48" s="96" t="s">
        <v>206</v>
      </c>
      <c r="AS48" s="118">
        <f>SUM(AT48:BO48)</f>
        <v>1</v>
      </c>
      <c r="AT48" s="97">
        <f>IF(S48="X",1/$R48,0)</f>
        <v>0</v>
      </c>
      <c r="AU48" s="98">
        <f>IF(T48="X",1/$R48,0)</f>
        <v>0</v>
      </c>
      <c r="AV48" s="98">
        <f>IF(U48="X",1/$R48,0)</f>
        <v>0</v>
      </c>
      <c r="AW48" s="98">
        <f>IF(V48="X",1/$R48,0)</f>
        <v>0</v>
      </c>
      <c r="AX48" s="98">
        <f>IF(W48="X",1/$R48,0)</f>
        <v>0</v>
      </c>
      <c r="AY48" s="99">
        <f>IF(X48="X",1/$R48,0)</f>
        <v>0</v>
      </c>
      <c r="AZ48" s="100">
        <f>IF(Y48="X",1/$R48,0)</f>
        <v>1</v>
      </c>
      <c r="BA48" s="100">
        <f>IF(Z48="X",1/$R48,0)</f>
        <v>0</v>
      </c>
      <c r="BB48" s="100">
        <f>IF(AA48="X",1/$R48,0)</f>
        <v>0</v>
      </c>
      <c r="BC48" s="101">
        <f>IF(AB48="X",1/$R48,0)</f>
        <v>0</v>
      </c>
      <c r="BD48" s="101">
        <f>IF(AC48="X",1/$R48,0)</f>
        <v>0</v>
      </c>
      <c r="BE48" s="101">
        <f>IF(AD48="X",1/$R48,0)</f>
        <v>0</v>
      </c>
      <c r="BF48" s="102">
        <f>IF(AE48="X",1/$R48,0)</f>
        <v>0</v>
      </c>
      <c r="BG48" s="102">
        <f>IF(AF48="X",1/$R48,0)</f>
        <v>0</v>
      </c>
      <c r="BH48" s="102">
        <f>IF(AG48="X",1/$R48,0)</f>
        <v>0</v>
      </c>
      <c r="BI48" s="102">
        <f>IF(AH48="X",1/$R48,0)</f>
        <v>0</v>
      </c>
      <c r="BJ48" s="103">
        <f>IF(AI48="X",1/$R48,0)</f>
        <v>0</v>
      </c>
      <c r="BK48" s="103">
        <f>IF(AJ48="X",1/$R48,0)</f>
        <v>0</v>
      </c>
      <c r="BL48" s="103">
        <f>IF(AK48="X",1/$R48,0)</f>
        <v>0</v>
      </c>
      <c r="BM48" s="104">
        <f>IF(AL48="X",1/$R48,0)</f>
        <v>0</v>
      </c>
      <c r="BN48" s="104">
        <f>IF(AM48="X",1/$R48,0)</f>
        <v>0</v>
      </c>
      <c r="BO48" s="104">
        <f>IF(AN48="X",1/$R48,0)</f>
        <v>0</v>
      </c>
      <c r="BP48" s="105">
        <f>SUM(BQ48:BT48)</f>
        <v>1</v>
      </c>
      <c r="BQ48" s="106"/>
      <c r="BR48" s="106"/>
      <c r="BS48" s="106"/>
      <c r="BT48" s="106">
        <v>1</v>
      </c>
      <c r="BU48" s="107">
        <f>SUM(BV48:CQ48)</f>
        <v>3000000</v>
      </c>
      <c r="BV48" s="108">
        <f>AT48*$M48</f>
        <v>0</v>
      </c>
      <c r="BW48" s="109">
        <f>AU48*$M48</f>
        <v>0</v>
      </c>
      <c r="BX48" s="109">
        <f>AV48*$M48</f>
        <v>0</v>
      </c>
      <c r="BY48" s="109">
        <f>AW48*$M48</f>
        <v>0</v>
      </c>
      <c r="BZ48" s="109">
        <f>AX48*$M48</f>
        <v>0</v>
      </c>
      <c r="CA48" s="110">
        <f>AY48*$M48</f>
        <v>0</v>
      </c>
      <c r="CB48" s="111">
        <f>AZ48*$M48</f>
        <v>3000000</v>
      </c>
      <c r="CC48" s="111">
        <f>BA48*$M48</f>
        <v>0</v>
      </c>
      <c r="CD48" s="111">
        <f>BB48*$M48</f>
        <v>0</v>
      </c>
      <c r="CE48" s="112">
        <f>BC48*$M48</f>
        <v>0</v>
      </c>
      <c r="CF48" s="112">
        <f>BD48*$M48</f>
        <v>0</v>
      </c>
      <c r="CG48" s="112">
        <f>BE48*$M48</f>
        <v>0</v>
      </c>
      <c r="CH48" s="113">
        <f>BF48*$M48</f>
        <v>0</v>
      </c>
      <c r="CI48" s="113">
        <f>BG48*$M48</f>
        <v>0</v>
      </c>
      <c r="CJ48" s="113">
        <f>BH48*$M48</f>
        <v>0</v>
      </c>
      <c r="CK48" s="113">
        <f>BI48*$M48</f>
        <v>0</v>
      </c>
      <c r="CL48" s="114">
        <f>BJ48*$M48</f>
        <v>0</v>
      </c>
      <c r="CM48" s="114">
        <f>BK48*$M48</f>
        <v>0</v>
      </c>
      <c r="CN48" s="114">
        <f>BL48*$M48</f>
        <v>0</v>
      </c>
      <c r="CO48" s="115">
        <f>BM48*$M48</f>
        <v>0</v>
      </c>
      <c r="CP48" s="115">
        <f>BN48*$M48</f>
        <v>0</v>
      </c>
      <c r="CQ48" s="115">
        <f>BO48*$M48</f>
        <v>0</v>
      </c>
    </row>
    <row r="49" spans="1:95" s="120" customFormat="1" ht="123.75">
      <c r="A49" s="116">
        <v>13</v>
      </c>
      <c r="B49" s="13">
        <v>2</v>
      </c>
      <c r="C49" s="13" t="s">
        <v>58</v>
      </c>
      <c r="D49" s="22" t="s">
        <v>242</v>
      </c>
      <c r="E49" s="13" t="s">
        <v>155</v>
      </c>
      <c r="F49" s="5" t="s">
        <v>165</v>
      </c>
      <c r="G49" s="5" t="s">
        <v>165</v>
      </c>
      <c r="H49" s="5" t="s">
        <v>165</v>
      </c>
      <c r="I49" s="9"/>
      <c r="J49" s="10" t="s">
        <v>155</v>
      </c>
      <c r="K49" s="10">
        <v>42</v>
      </c>
      <c r="L49" s="9" t="s">
        <v>214</v>
      </c>
      <c r="M49" s="11">
        <v>2000000</v>
      </c>
      <c r="N49" s="17" t="s">
        <v>54</v>
      </c>
      <c r="O49" s="10" t="s">
        <v>127</v>
      </c>
      <c r="P49" s="10" t="s">
        <v>157</v>
      </c>
      <c r="Q49" s="8">
        <v>0</v>
      </c>
      <c r="R49" s="87">
        <f>COUNTA(S49:AN49)</f>
        <v>1</v>
      </c>
      <c r="S49" s="88"/>
      <c r="T49" s="89"/>
      <c r="U49" s="89"/>
      <c r="V49" s="89"/>
      <c r="W49" s="89"/>
      <c r="X49" s="90"/>
      <c r="Y49" s="91"/>
      <c r="Z49" s="91" t="s">
        <v>206</v>
      </c>
      <c r="AA49" s="91"/>
      <c r="AB49" s="92"/>
      <c r="AC49" s="92"/>
      <c r="AD49" s="92"/>
      <c r="AE49" s="93"/>
      <c r="AF49" s="93"/>
      <c r="AG49" s="93"/>
      <c r="AH49" s="93"/>
      <c r="AI49" s="94"/>
      <c r="AJ49" s="94"/>
      <c r="AK49" s="94"/>
      <c r="AL49" s="95"/>
      <c r="AM49" s="95"/>
      <c r="AN49" s="95"/>
      <c r="AO49" s="96"/>
      <c r="AP49" s="96"/>
      <c r="AQ49" s="96"/>
      <c r="AR49" s="96" t="s">
        <v>206</v>
      </c>
      <c r="AS49" s="118">
        <f>SUM(AT49:BO49)</f>
        <v>1</v>
      </c>
      <c r="AT49" s="97">
        <f>IF(S49="X",1/$R49,0)</f>
        <v>0</v>
      </c>
      <c r="AU49" s="98">
        <f>IF(T49="X",1/$R49,0)</f>
        <v>0</v>
      </c>
      <c r="AV49" s="98">
        <f>IF(U49="X",1/$R49,0)</f>
        <v>0</v>
      </c>
      <c r="AW49" s="98">
        <f>IF(V49="X",1/$R49,0)</f>
        <v>0</v>
      </c>
      <c r="AX49" s="98">
        <f>IF(W49="X",1/$R49,0)</f>
        <v>0</v>
      </c>
      <c r="AY49" s="99">
        <f>IF(X49="X",1/$R49,0)</f>
        <v>0</v>
      </c>
      <c r="AZ49" s="100">
        <f>IF(Y49="X",1/$R49,0)</f>
        <v>0</v>
      </c>
      <c r="BA49" s="100">
        <f>IF(Z49="X",1/$R49,0)</f>
        <v>1</v>
      </c>
      <c r="BB49" s="100">
        <f>IF(AA49="X",1/$R49,0)</f>
        <v>0</v>
      </c>
      <c r="BC49" s="101">
        <f>IF(AB49="X",1/$R49,0)</f>
        <v>0</v>
      </c>
      <c r="BD49" s="101">
        <f>IF(AC49="X",1/$R49,0)</f>
        <v>0</v>
      </c>
      <c r="BE49" s="101">
        <f>IF(AD49="X",1/$R49,0)</f>
        <v>0</v>
      </c>
      <c r="BF49" s="102">
        <f>IF(AE49="X",1/$R49,0)</f>
        <v>0</v>
      </c>
      <c r="BG49" s="102">
        <f>IF(AF49="X",1/$R49,0)</f>
        <v>0</v>
      </c>
      <c r="BH49" s="102">
        <f>IF(AG49="X",1/$R49,0)</f>
        <v>0</v>
      </c>
      <c r="BI49" s="102">
        <f>IF(AH49="X",1/$R49,0)</f>
        <v>0</v>
      </c>
      <c r="BJ49" s="103">
        <f>IF(AI49="X",1/$R49,0)</f>
        <v>0</v>
      </c>
      <c r="BK49" s="103">
        <f>IF(AJ49="X",1/$R49,0)</f>
        <v>0</v>
      </c>
      <c r="BL49" s="103">
        <f>IF(AK49="X",1/$R49,0)</f>
        <v>0</v>
      </c>
      <c r="BM49" s="104">
        <f>IF(AL49="X",1/$R49,0)</f>
        <v>0</v>
      </c>
      <c r="BN49" s="104">
        <f>IF(AM49="X",1/$R49,0)</f>
        <v>0</v>
      </c>
      <c r="BO49" s="104">
        <f>IF(AN49="X",1/$R49,0)</f>
        <v>0</v>
      </c>
      <c r="BP49" s="105">
        <f>SUM(BQ49:BT49)</f>
        <v>1</v>
      </c>
      <c r="BQ49" s="106"/>
      <c r="BR49" s="106"/>
      <c r="BS49" s="106"/>
      <c r="BT49" s="106">
        <v>1</v>
      </c>
      <c r="BU49" s="107">
        <f>SUM(BV49:CQ49)</f>
        <v>2000000</v>
      </c>
      <c r="BV49" s="108">
        <f>AT49*$M49</f>
        <v>0</v>
      </c>
      <c r="BW49" s="109">
        <f>AU49*$M49</f>
        <v>0</v>
      </c>
      <c r="BX49" s="109">
        <f>AV49*$M49</f>
        <v>0</v>
      </c>
      <c r="BY49" s="109">
        <f>AW49*$M49</f>
        <v>0</v>
      </c>
      <c r="BZ49" s="109">
        <f>AX49*$M49</f>
        <v>0</v>
      </c>
      <c r="CA49" s="110">
        <f>AY49*$M49</f>
        <v>0</v>
      </c>
      <c r="CB49" s="111">
        <f>AZ49*$M49</f>
        <v>0</v>
      </c>
      <c r="CC49" s="111">
        <f>BA49*$M49</f>
        <v>2000000</v>
      </c>
      <c r="CD49" s="111">
        <f>BB49*$M49</f>
        <v>0</v>
      </c>
      <c r="CE49" s="112">
        <f>BC49*$M49</f>
        <v>0</v>
      </c>
      <c r="CF49" s="112">
        <f>BD49*$M49</f>
        <v>0</v>
      </c>
      <c r="CG49" s="112">
        <f>BE49*$M49</f>
        <v>0</v>
      </c>
      <c r="CH49" s="113">
        <f>BF49*$M49</f>
        <v>0</v>
      </c>
      <c r="CI49" s="113">
        <f>BG49*$M49</f>
        <v>0</v>
      </c>
      <c r="CJ49" s="113">
        <f>BH49*$M49</f>
        <v>0</v>
      </c>
      <c r="CK49" s="113">
        <f>BI49*$M49</f>
        <v>0</v>
      </c>
      <c r="CL49" s="114">
        <f>BJ49*$M49</f>
        <v>0</v>
      </c>
      <c r="CM49" s="114">
        <f>BK49*$M49</f>
        <v>0</v>
      </c>
      <c r="CN49" s="114">
        <f>BL49*$M49</f>
        <v>0</v>
      </c>
      <c r="CO49" s="115">
        <f>BM49*$M49</f>
        <v>0</v>
      </c>
      <c r="CP49" s="115">
        <f>BN49*$M49</f>
        <v>0</v>
      </c>
      <c r="CQ49" s="115">
        <f>BO49*$M49</f>
        <v>0</v>
      </c>
    </row>
    <row r="50" spans="1:95" ht="101.25">
      <c r="A50" s="116">
        <v>13</v>
      </c>
      <c r="B50" s="13">
        <v>3</v>
      </c>
      <c r="C50" s="13" t="s">
        <v>58</v>
      </c>
      <c r="D50" s="22" t="s">
        <v>242</v>
      </c>
      <c r="E50" s="13" t="s">
        <v>155</v>
      </c>
      <c r="F50" s="5" t="s">
        <v>165</v>
      </c>
      <c r="G50" s="5" t="s">
        <v>173</v>
      </c>
      <c r="H50" s="5" t="s">
        <v>32</v>
      </c>
      <c r="I50" s="9"/>
      <c r="J50" s="10" t="s">
        <v>155</v>
      </c>
      <c r="K50" s="10">
        <v>43</v>
      </c>
      <c r="L50" s="18" t="s">
        <v>33</v>
      </c>
      <c r="M50" s="12">
        <v>2500000</v>
      </c>
      <c r="N50" s="10" t="s">
        <v>54</v>
      </c>
      <c r="O50" s="10" t="s">
        <v>55</v>
      </c>
      <c r="P50" s="10" t="s">
        <v>157</v>
      </c>
      <c r="Q50" s="11">
        <v>0</v>
      </c>
      <c r="R50" s="87">
        <f>COUNTA(S50:AN50)</f>
        <v>1</v>
      </c>
      <c r="S50" s="88"/>
      <c r="T50" s="89"/>
      <c r="U50" s="89"/>
      <c r="V50" s="89"/>
      <c r="W50" s="89"/>
      <c r="X50" s="90"/>
      <c r="Y50" s="91"/>
      <c r="Z50" s="91" t="s">
        <v>206</v>
      </c>
      <c r="AA50" s="91"/>
      <c r="AB50" s="92"/>
      <c r="AC50" s="92"/>
      <c r="AD50" s="92"/>
      <c r="AE50" s="93"/>
      <c r="AF50" s="93"/>
      <c r="AG50" s="93"/>
      <c r="AH50" s="93"/>
      <c r="AI50" s="94"/>
      <c r="AJ50" s="94"/>
      <c r="AK50" s="94"/>
      <c r="AL50" s="95"/>
      <c r="AM50" s="95"/>
      <c r="AN50" s="95"/>
      <c r="AO50" s="96"/>
      <c r="AP50" s="96"/>
      <c r="AQ50" s="96"/>
      <c r="AR50" s="96" t="s">
        <v>206</v>
      </c>
      <c r="AS50" s="118">
        <f>SUM(AT50:BO50)</f>
        <v>1</v>
      </c>
      <c r="AT50" s="97">
        <f>IF(S50="X",1/$R50,0)</f>
        <v>0</v>
      </c>
      <c r="AU50" s="98">
        <f>IF(T50="X",1/$R50,0)</f>
        <v>0</v>
      </c>
      <c r="AV50" s="98">
        <f>IF(U50="X",1/$R50,0)</f>
        <v>0</v>
      </c>
      <c r="AW50" s="98">
        <f>IF(V50="X",1/$R50,0)</f>
        <v>0</v>
      </c>
      <c r="AX50" s="98">
        <f>IF(W50="X",1/$R50,0)</f>
        <v>0</v>
      </c>
      <c r="AY50" s="99">
        <f>IF(X50="X",1/$R50,0)</f>
        <v>0</v>
      </c>
      <c r="AZ50" s="100">
        <f>IF(Y50="X",1/$R50,0)</f>
        <v>0</v>
      </c>
      <c r="BA50" s="100">
        <f>IF(Z50="X",1/$R50,0)</f>
        <v>1</v>
      </c>
      <c r="BB50" s="100">
        <f>IF(AA50="X",1/$R50,0)</f>
        <v>0</v>
      </c>
      <c r="BC50" s="101">
        <f>IF(AB50="X",1/$R50,0)</f>
        <v>0</v>
      </c>
      <c r="BD50" s="101">
        <f>IF(AC50="X",1/$R50,0)</f>
        <v>0</v>
      </c>
      <c r="BE50" s="101">
        <f>IF(AD50="X",1/$R50,0)</f>
        <v>0</v>
      </c>
      <c r="BF50" s="102">
        <f>IF(AE50="X",1/$R50,0)</f>
        <v>0</v>
      </c>
      <c r="BG50" s="102">
        <f>IF(AF50="X",1/$R50,0)</f>
        <v>0</v>
      </c>
      <c r="BH50" s="102">
        <f>IF(AG50="X",1/$R50,0)</f>
        <v>0</v>
      </c>
      <c r="BI50" s="102">
        <f>IF(AH50="X",1/$R50,0)</f>
        <v>0</v>
      </c>
      <c r="BJ50" s="103">
        <f>IF(AI50="X",1/$R50,0)</f>
        <v>0</v>
      </c>
      <c r="BK50" s="103">
        <f>IF(AJ50="X",1/$R50,0)</f>
        <v>0</v>
      </c>
      <c r="BL50" s="103">
        <f>IF(AK50="X",1/$R50,0)</f>
        <v>0</v>
      </c>
      <c r="BM50" s="104">
        <f>IF(AL50="X",1/$R50,0)</f>
        <v>0</v>
      </c>
      <c r="BN50" s="104">
        <f>IF(AM50="X",1/$R50,0)</f>
        <v>0</v>
      </c>
      <c r="BO50" s="104">
        <f>IF(AN50="X",1/$R50,0)</f>
        <v>0</v>
      </c>
      <c r="BP50" s="105">
        <f>SUM(BQ50:BT50)</f>
        <v>1</v>
      </c>
      <c r="BQ50" s="106"/>
      <c r="BR50" s="106"/>
      <c r="BS50" s="106"/>
      <c r="BT50" s="106">
        <v>1</v>
      </c>
      <c r="BU50" s="107">
        <f>SUM(BV50:CQ50)</f>
        <v>2500000</v>
      </c>
      <c r="BV50" s="108">
        <f>AT50*$M50</f>
        <v>0</v>
      </c>
      <c r="BW50" s="109">
        <f>AU50*$M50</f>
        <v>0</v>
      </c>
      <c r="BX50" s="109">
        <f>AV50*$M50</f>
        <v>0</v>
      </c>
      <c r="BY50" s="109">
        <f>AW50*$M50</f>
        <v>0</v>
      </c>
      <c r="BZ50" s="109">
        <f>AX50*$M50</f>
        <v>0</v>
      </c>
      <c r="CA50" s="110">
        <f>AY50*$M50</f>
        <v>0</v>
      </c>
      <c r="CB50" s="111">
        <f>AZ50*$M50</f>
        <v>0</v>
      </c>
      <c r="CC50" s="111">
        <f>BA50*$M50</f>
        <v>2500000</v>
      </c>
      <c r="CD50" s="111">
        <f>BB50*$M50</f>
        <v>0</v>
      </c>
      <c r="CE50" s="112">
        <f>BC50*$M50</f>
        <v>0</v>
      </c>
      <c r="CF50" s="112">
        <f>BD50*$M50</f>
        <v>0</v>
      </c>
      <c r="CG50" s="112">
        <f>BE50*$M50</f>
        <v>0</v>
      </c>
      <c r="CH50" s="113">
        <f>BF50*$M50</f>
        <v>0</v>
      </c>
      <c r="CI50" s="113">
        <f>BG50*$M50</f>
        <v>0</v>
      </c>
      <c r="CJ50" s="113">
        <f>BH50*$M50</f>
        <v>0</v>
      </c>
      <c r="CK50" s="113">
        <f>BI50*$M50</f>
        <v>0</v>
      </c>
      <c r="CL50" s="114">
        <f>BJ50*$M50</f>
        <v>0</v>
      </c>
      <c r="CM50" s="114">
        <f>BK50*$M50</f>
        <v>0</v>
      </c>
      <c r="CN50" s="114">
        <f>BL50*$M50</f>
        <v>0</v>
      </c>
      <c r="CO50" s="115">
        <f>BM50*$M50</f>
        <v>0</v>
      </c>
      <c r="CP50" s="115">
        <f>BN50*$M50</f>
        <v>0</v>
      </c>
      <c r="CQ50" s="115">
        <f>BO50*$M50</f>
        <v>0</v>
      </c>
    </row>
    <row r="51" spans="1:95" ht="90">
      <c r="A51" s="116">
        <v>13</v>
      </c>
      <c r="B51" s="13">
        <v>4</v>
      </c>
      <c r="C51" s="13" t="s">
        <v>58</v>
      </c>
      <c r="D51" s="22" t="s">
        <v>242</v>
      </c>
      <c r="E51" s="13" t="s">
        <v>155</v>
      </c>
      <c r="F51" s="5" t="s">
        <v>166</v>
      </c>
      <c r="G51" s="5" t="s">
        <v>166</v>
      </c>
      <c r="H51" s="5" t="s">
        <v>174</v>
      </c>
      <c r="I51" s="9"/>
      <c r="J51" s="10" t="s">
        <v>155</v>
      </c>
      <c r="K51" s="10">
        <v>44</v>
      </c>
      <c r="L51" s="9" t="s">
        <v>216</v>
      </c>
      <c r="M51" s="11">
        <v>3000000</v>
      </c>
      <c r="N51" s="17" t="s">
        <v>54</v>
      </c>
      <c r="O51" s="10" t="s">
        <v>127</v>
      </c>
      <c r="P51" s="10" t="s">
        <v>157</v>
      </c>
      <c r="Q51" s="11">
        <v>0</v>
      </c>
      <c r="R51" s="87">
        <f>COUNTA(S51:AN51)</f>
        <v>1</v>
      </c>
      <c r="S51" s="88"/>
      <c r="T51" s="89"/>
      <c r="U51" s="89"/>
      <c r="V51" s="89"/>
      <c r="W51" s="89"/>
      <c r="X51" s="90"/>
      <c r="Y51" s="91"/>
      <c r="Z51" s="91"/>
      <c r="AA51" s="91" t="s">
        <v>206</v>
      </c>
      <c r="AB51" s="92"/>
      <c r="AC51" s="92"/>
      <c r="AD51" s="92"/>
      <c r="AE51" s="93"/>
      <c r="AF51" s="93"/>
      <c r="AG51" s="93"/>
      <c r="AH51" s="93"/>
      <c r="AI51" s="94"/>
      <c r="AJ51" s="94"/>
      <c r="AK51" s="94"/>
      <c r="AL51" s="95"/>
      <c r="AM51" s="95"/>
      <c r="AN51" s="95"/>
      <c r="AO51" s="96"/>
      <c r="AP51" s="96"/>
      <c r="AQ51" s="96"/>
      <c r="AR51" s="96" t="s">
        <v>206</v>
      </c>
      <c r="AS51" s="118">
        <f>SUM(AT51:BO51)</f>
        <v>1</v>
      </c>
      <c r="AT51" s="97">
        <f>IF(S51="X",1/$R51,0)</f>
        <v>0</v>
      </c>
      <c r="AU51" s="98">
        <f>IF(T51="X",1/$R51,0)</f>
        <v>0</v>
      </c>
      <c r="AV51" s="98">
        <f>IF(U51="X",1/$R51,0)</f>
        <v>0</v>
      </c>
      <c r="AW51" s="98">
        <f>IF(V51="X",1/$R51,0)</f>
        <v>0</v>
      </c>
      <c r="AX51" s="98">
        <f>IF(W51="X",1/$R51,0)</f>
        <v>0</v>
      </c>
      <c r="AY51" s="99">
        <f>IF(X51="X",1/$R51,0)</f>
        <v>0</v>
      </c>
      <c r="AZ51" s="100">
        <f>IF(Y51="X",1/$R51,0)</f>
        <v>0</v>
      </c>
      <c r="BA51" s="100">
        <f>IF(Z51="X",1/$R51,0)</f>
        <v>0</v>
      </c>
      <c r="BB51" s="100">
        <f>IF(AA51="X",1/$R51,0)</f>
        <v>1</v>
      </c>
      <c r="BC51" s="101">
        <f>IF(AB51="X",1/$R51,0)</f>
        <v>0</v>
      </c>
      <c r="BD51" s="101">
        <f>IF(AC51="X",1/$R51,0)</f>
        <v>0</v>
      </c>
      <c r="BE51" s="101">
        <f>IF(AD51="X",1/$R51,0)</f>
        <v>0</v>
      </c>
      <c r="BF51" s="102">
        <f>IF(AE51="X",1/$R51,0)</f>
        <v>0</v>
      </c>
      <c r="BG51" s="102">
        <f>IF(AF51="X",1/$R51,0)</f>
        <v>0</v>
      </c>
      <c r="BH51" s="102">
        <f>IF(AG51="X",1/$R51,0)</f>
        <v>0</v>
      </c>
      <c r="BI51" s="102">
        <f>IF(AH51="X",1/$R51,0)</f>
        <v>0</v>
      </c>
      <c r="BJ51" s="103">
        <f>IF(AI51="X",1/$R51,0)</f>
        <v>0</v>
      </c>
      <c r="BK51" s="103">
        <f>IF(AJ51="X",1/$R51,0)</f>
        <v>0</v>
      </c>
      <c r="BL51" s="103">
        <f>IF(AK51="X",1/$R51,0)</f>
        <v>0</v>
      </c>
      <c r="BM51" s="104">
        <f>IF(AL51="X",1/$R51,0)</f>
        <v>0</v>
      </c>
      <c r="BN51" s="104">
        <f>IF(AM51="X",1/$R51,0)</f>
        <v>0</v>
      </c>
      <c r="BO51" s="104">
        <f>IF(AN51="X",1/$R51,0)</f>
        <v>0</v>
      </c>
      <c r="BP51" s="105">
        <f>SUM(BQ51:BT51)</f>
        <v>1</v>
      </c>
      <c r="BQ51" s="106"/>
      <c r="BR51" s="106"/>
      <c r="BS51" s="106"/>
      <c r="BT51" s="106">
        <v>1</v>
      </c>
      <c r="BU51" s="107">
        <f>SUM(BV51:CQ51)</f>
        <v>3000000</v>
      </c>
      <c r="BV51" s="108">
        <f>AT51*$M51</f>
        <v>0</v>
      </c>
      <c r="BW51" s="109">
        <f>AU51*$M51</f>
        <v>0</v>
      </c>
      <c r="BX51" s="109">
        <f>AV51*$M51</f>
        <v>0</v>
      </c>
      <c r="BY51" s="109">
        <f>AW51*$M51</f>
        <v>0</v>
      </c>
      <c r="BZ51" s="109">
        <f>AX51*$M51</f>
        <v>0</v>
      </c>
      <c r="CA51" s="110">
        <f>AY51*$M51</f>
        <v>0</v>
      </c>
      <c r="CB51" s="111">
        <f>AZ51*$M51</f>
        <v>0</v>
      </c>
      <c r="CC51" s="111">
        <f>BA51*$M51</f>
        <v>0</v>
      </c>
      <c r="CD51" s="111">
        <f>BB51*$M51</f>
        <v>3000000</v>
      </c>
      <c r="CE51" s="112">
        <f>BC51*$M51</f>
        <v>0</v>
      </c>
      <c r="CF51" s="112">
        <f>BD51*$M51</f>
        <v>0</v>
      </c>
      <c r="CG51" s="112">
        <f>BE51*$M51</f>
        <v>0</v>
      </c>
      <c r="CH51" s="113">
        <f>BF51*$M51</f>
        <v>0</v>
      </c>
      <c r="CI51" s="113">
        <f>BG51*$M51</f>
        <v>0</v>
      </c>
      <c r="CJ51" s="113">
        <f>BH51*$M51</f>
        <v>0</v>
      </c>
      <c r="CK51" s="113">
        <f>BI51*$M51</f>
        <v>0</v>
      </c>
      <c r="CL51" s="114">
        <f>BJ51*$M51</f>
        <v>0</v>
      </c>
      <c r="CM51" s="114">
        <f>BK51*$M51</f>
        <v>0</v>
      </c>
      <c r="CN51" s="114">
        <f>BL51*$M51</f>
        <v>0</v>
      </c>
      <c r="CO51" s="115">
        <f>BM51*$M51</f>
        <v>0</v>
      </c>
      <c r="CP51" s="115">
        <f>BN51*$M51</f>
        <v>0</v>
      </c>
      <c r="CQ51" s="115">
        <f>BO51*$M51</f>
        <v>0</v>
      </c>
    </row>
    <row r="52" spans="1:95" ht="180">
      <c r="A52" s="116">
        <v>13</v>
      </c>
      <c r="B52" s="13">
        <v>5</v>
      </c>
      <c r="C52" s="13" t="s">
        <v>58</v>
      </c>
      <c r="D52" s="22" t="s">
        <v>242</v>
      </c>
      <c r="E52" s="13" t="s">
        <v>155</v>
      </c>
      <c r="F52" s="5" t="s">
        <v>135</v>
      </c>
      <c r="G52" s="5" t="s">
        <v>136</v>
      </c>
      <c r="H52" s="5" t="s">
        <v>137</v>
      </c>
      <c r="I52" s="9"/>
      <c r="J52" s="10" t="s">
        <v>155</v>
      </c>
      <c r="K52" s="10">
        <v>45</v>
      </c>
      <c r="L52" s="9" t="s">
        <v>34</v>
      </c>
      <c r="M52" s="12">
        <v>150000</v>
      </c>
      <c r="N52" s="10" t="s">
        <v>54</v>
      </c>
      <c r="O52" s="10" t="s">
        <v>127</v>
      </c>
      <c r="P52" s="10" t="s">
        <v>157</v>
      </c>
      <c r="Q52" s="11">
        <v>0</v>
      </c>
      <c r="R52" s="87">
        <f>COUNTA(S52:AN52)</f>
        <v>1</v>
      </c>
      <c r="S52" s="88"/>
      <c r="T52" s="89"/>
      <c r="U52" s="89"/>
      <c r="V52" s="89"/>
      <c r="W52" s="89"/>
      <c r="X52" s="90"/>
      <c r="Y52" s="91"/>
      <c r="Z52" s="91"/>
      <c r="AA52" s="91"/>
      <c r="AB52" s="92" t="s">
        <v>206</v>
      </c>
      <c r="AC52" s="92"/>
      <c r="AD52" s="92"/>
      <c r="AE52" s="93"/>
      <c r="AF52" s="93"/>
      <c r="AG52" s="93"/>
      <c r="AH52" s="93"/>
      <c r="AI52" s="94"/>
      <c r="AJ52" s="94"/>
      <c r="AK52" s="94"/>
      <c r="AL52" s="95"/>
      <c r="AM52" s="95"/>
      <c r="AN52" s="95"/>
      <c r="AO52" s="96"/>
      <c r="AP52" s="96"/>
      <c r="AQ52" s="96"/>
      <c r="AR52" s="96" t="s">
        <v>206</v>
      </c>
      <c r="AS52" s="118">
        <f>SUM(AT52:BO52)</f>
        <v>1</v>
      </c>
      <c r="AT52" s="97">
        <f>IF(S52="X",1/$R52,0)</f>
        <v>0</v>
      </c>
      <c r="AU52" s="98">
        <f>IF(T52="X",1/$R52,0)</f>
        <v>0</v>
      </c>
      <c r="AV52" s="98">
        <f>IF(U52="X",1/$R52,0)</f>
        <v>0</v>
      </c>
      <c r="AW52" s="98">
        <f>IF(V52="X",1/$R52,0)</f>
        <v>0</v>
      </c>
      <c r="AX52" s="98">
        <f>IF(W52="X",1/$R52,0)</f>
        <v>0</v>
      </c>
      <c r="AY52" s="99">
        <f>IF(X52="X",1/$R52,0)</f>
        <v>0</v>
      </c>
      <c r="AZ52" s="100">
        <f>IF(Y52="X",1/$R52,0)</f>
        <v>0</v>
      </c>
      <c r="BA52" s="100">
        <f>IF(Z52="X",1/$R52,0)</f>
        <v>0</v>
      </c>
      <c r="BB52" s="100">
        <f>IF(AA52="X",1/$R52,0)</f>
        <v>0</v>
      </c>
      <c r="BC52" s="101">
        <f>IF(AB52="X",1/$R52,0)</f>
        <v>1</v>
      </c>
      <c r="BD52" s="101">
        <f>IF(AC52="X",1/$R52,0)</f>
        <v>0</v>
      </c>
      <c r="BE52" s="101">
        <f>IF(AD52="X",1/$R52,0)</f>
        <v>0</v>
      </c>
      <c r="BF52" s="102">
        <f>IF(AE52="X",1/$R52,0)</f>
        <v>0</v>
      </c>
      <c r="BG52" s="102">
        <f>IF(AF52="X",1/$R52,0)</f>
        <v>0</v>
      </c>
      <c r="BH52" s="102">
        <f>IF(AG52="X",1/$R52,0)</f>
        <v>0</v>
      </c>
      <c r="BI52" s="102">
        <f>IF(AH52="X",1/$R52,0)</f>
        <v>0</v>
      </c>
      <c r="BJ52" s="103">
        <f>IF(AI52="X",1/$R52,0)</f>
        <v>0</v>
      </c>
      <c r="BK52" s="103">
        <f>IF(AJ52="X",1/$R52,0)</f>
        <v>0</v>
      </c>
      <c r="BL52" s="103">
        <f>IF(AK52="X",1/$R52,0)</f>
        <v>0</v>
      </c>
      <c r="BM52" s="104">
        <f>IF(AL52="X",1/$R52,0)</f>
        <v>0</v>
      </c>
      <c r="BN52" s="104">
        <f>IF(AM52="X",1/$R52,0)</f>
        <v>0</v>
      </c>
      <c r="BO52" s="104">
        <f>IF(AN52="X",1/$R52,0)</f>
        <v>0</v>
      </c>
      <c r="BP52" s="105">
        <f>SUM(BQ52:BT52)</f>
        <v>1</v>
      </c>
      <c r="BQ52" s="106"/>
      <c r="BR52" s="106"/>
      <c r="BS52" s="106"/>
      <c r="BT52" s="106">
        <v>1</v>
      </c>
      <c r="BU52" s="107">
        <f>SUM(BV52:CQ52)</f>
        <v>150000</v>
      </c>
      <c r="BV52" s="108">
        <f>AT52*$M52</f>
        <v>0</v>
      </c>
      <c r="BW52" s="109">
        <f>AU52*$M52</f>
        <v>0</v>
      </c>
      <c r="BX52" s="109">
        <f>AV52*$M52</f>
        <v>0</v>
      </c>
      <c r="BY52" s="109">
        <f>AW52*$M52</f>
        <v>0</v>
      </c>
      <c r="BZ52" s="109">
        <f>AX52*$M52</f>
        <v>0</v>
      </c>
      <c r="CA52" s="110">
        <f>AY52*$M52</f>
        <v>0</v>
      </c>
      <c r="CB52" s="111">
        <f>AZ52*$M52</f>
        <v>0</v>
      </c>
      <c r="CC52" s="111">
        <f>BA52*$M52</f>
        <v>0</v>
      </c>
      <c r="CD52" s="111">
        <f>BB52*$M52</f>
        <v>0</v>
      </c>
      <c r="CE52" s="112">
        <f>BC52*$M52</f>
        <v>150000</v>
      </c>
      <c r="CF52" s="112">
        <f>BD52*$M52</f>
        <v>0</v>
      </c>
      <c r="CG52" s="112">
        <f>BE52*$M52</f>
        <v>0</v>
      </c>
      <c r="CH52" s="113">
        <f>BF52*$M52</f>
        <v>0</v>
      </c>
      <c r="CI52" s="113">
        <f>BG52*$M52</f>
        <v>0</v>
      </c>
      <c r="CJ52" s="113">
        <f>BH52*$M52</f>
        <v>0</v>
      </c>
      <c r="CK52" s="113">
        <f>BI52*$M52</f>
        <v>0</v>
      </c>
      <c r="CL52" s="114">
        <f>BJ52*$M52</f>
        <v>0</v>
      </c>
      <c r="CM52" s="114">
        <f>BK52*$M52</f>
        <v>0</v>
      </c>
      <c r="CN52" s="114">
        <f>BL52*$M52</f>
        <v>0</v>
      </c>
      <c r="CO52" s="115">
        <f>BM52*$M52</f>
        <v>0</v>
      </c>
      <c r="CP52" s="115">
        <f>BN52*$M52</f>
        <v>0</v>
      </c>
      <c r="CQ52" s="115">
        <f>BO52*$M52</f>
        <v>0</v>
      </c>
    </row>
    <row r="53" spans="1:95" ht="135">
      <c r="A53" s="116">
        <v>13</v>
      </c>
      <c r="B53" s="13">
        <v>6</v>
      </c>
      <c r="C53" s="13" t="s">
        <v>58</v>
      </c>
      <c r="D53" s="22" t="s">
        <v>242</v>
      </c>
      <c r="E53" s="13" t="s">
        <v>155</v>
      </c>
      <c r="F53" s="5" t="s">
        <v>135</v>
      </c>
      <c r="G53" s="5" t="s">
        <v>136</v>
      </c>
      <c r="H53" s="5" t="s">
        <v>138</v>
      </c>
      <c r="I53" s="9"/>
      <c r="J53" s="10" t="s">
        <v>155</v>
      </c>
      <c r="K53" s="10">
        <v>46</v>
      </c>
      <c r="L53" s="9" t="s">
        <v>35</v>
      </c>
      <c r="M53" s="11">
        <v>500000</v>
      </c>
      <c r="N53" s="10" t="s">
        <v>272</v>
      </c>
      <c r="O53" s="10" t="s">
        <v>127</v>
      </c>
      <c r="P53" s="10" t="s">
        <v>157</v>
      </c>
      <c r="Q53" s="11">
        <v>0</v>
      </c>
      <c r="R53" s="87">
        <f>COUNTA(S53:AN53)</f>
        <v>1</v>
      </c>
      <c r="S53" s="88"/>
      <c r="T53" s="89"/>
      <c r="U53" s="89"/>
      <c r="V53" s="89"/>
      <c r="W53" s="89"/>
      <c r="X53" s="90"/>
      <c r="Y53" s="91"/>
      <c r="Z53" s="91"/>
      <c r="AA53" s="91"/>
      <c r="AB53" s="92" t="s">
        <v>206</v>
      </c>
      <c r="AC53" s="92"/>
      <c r="AD53" s="92"/>
      <c r="AE53" s="93"/>
      <c r="AF53" s="93"/>
      <c r="AG53" s="93"/>
      <c r="AH53" s="93"/>
      <c r="AI53" s="94"/>
      <c r="AJ53" s="94"/>
      <c r="AK53" s="94"/>
      <c r="AL53" s="95"/>
      <c r="AM53" s="95"/>
      <c r="AN53" s="95"/>
      <c r="AO53" s="96"/>
      <c r="AP53" s="96"/>
      <c r="AQ53" s="96"/>
      <c r="AR53" s="96" t="s">
        <v>206</v>
      </c>
      <c r="AS53" s="118">
        <f>SUM(AT53:BO53)</f>
        <v>1</v>
      </c>
      <c r="AT53" s="97">
        <f>IF(S53="X",1/$R53,0)</f>
        <v>0</v>
      </c>
      <c r="AU53" s="98">
        <f>IF(T53="X",1/$R53,0)</f>
        <v>0</v>
      </c>
      <c r="AV53" s="98">
        <f>IF(U53="X",1/$R53,0)</f>
        <v>0</v>
      </c>
      <c r="AW53" s="98">
        <f>IF(V53="X",1/$R53,0)</f>
        <v>0</v>
      </c>
      <c r="AX53" s="98">
        <f>IF(W53="X",1/$R53,0)</f>
        <v>0</v>
      </c>
      <c r="AY53" s="99">
        <f>IF(X53="X",1/$R53,0)</f>
        <v>0</v>
      </c>
      <c r="AZ53" s="100">
        <f>IF(Y53="X",1/$R53,0)</f>
        <v>0</v>
      </c>
      <c r="BA53" s="100">
        <f>IF(Z53="X",1/$R53,0)</f>
        <v>0</v>
      </c>
      <c r="BB53" s="100">
        <f>IF(AA53="X",1/$R53,0)</f>
        <v>0</v>
      </c>
      <c r="BC53" s="101">
        <f>IF(AB53="X",1/$R53,0)</f>
        <v>1</v>
      </c>
      <c r="BD53" s="101">
        <f>IF(AC53="X",1/$R53,0)</f>
        <v>0</v>
      </c>
      <c r="BE53" s="101">
        <f>IF(AD53="X",1/$R53,0)</f>
        <v>0</v>
      </c>
      <c r="BF53" s="102">
        <f>IF(AE53="X",1/$R53,0)</f>
        <v>0</v>
      </c>
      <c r="BG53" s="102">
        <f>IF(AF53="X",1/$R53,0)</f>
        <v>0</v>
      </c>
      <c r="BH53" s="102">
        <f>IF(AG53="X",1/$R53,0)</f>
        <v>0</v>
      </c>
      <c r="BI53" s="102">
        <f>IF(AH53="X",1/$R53,0)</f>
        <v>0</v>
      </c>
      <c r="BJ53" s="103">
        <f>IF(AI53="X",1/$R53,0)</f>
        <v>0</v>
      </c>
      <c r="BK53" s="103">
        <f>IF(AJ53="X",1/$R53,0)</f>
        <v>0</v>
      </c>
      <c r="BL53" s="103">
        <f>IF(AK53="X",1/$R53,0)</f>
        <v>0</v>
      </c>
      <c r="BM53" s="104">
        <f>IF(AL53="X",1/$R53,0)</f>
        <v>0</v>
      </c>
      <c r="BN53" s="104">
        <f>IF(AM53="X",1/$R53,0)</f>
        <v>0</v>
      </c>
      <c r="BO53" s="104">
        <f>IF(AN53="X",1/$R53,0)</f>
        <v>0</v>
      </c>
      <c r="BP53" s="105">
        <f>SUM(BQ53:BT53)</f>
        <v>1</v>
      </c>
      <c r="BQ53" s="106"/>
      <c r="BR53" s="106"/>
      <c r="BS53" s="106"/>
      <c r="BT53" s="106">
        <v>1</v>
      </c>
      <c r="BU53" s="107">
        <f>SUM(BV53:CQ53)</f>
        <v>500000</v>
      </c>
      <c r="BV53" s="108">
        <f>AT53*$M53</f>
        <v>0</v>
      </c>
      <c r="BW53" s="109">
        <f>AU53*$M53</f>
        <v>0</v>
      </c>
      <c r="BX53" s="109">
        <f>AV53*$M53</f>
        <v>0</v>
      </c>
      <c r="BY53" s="109">
        <f>AW53*$M53</f>
        <v>0</v>
      </c>
      <c r="BZ53" s="109">
        <f>AX53*$M53</f>
        <v>0</v>
      </c>
      <c r="CA53" s="110">
        <f>AY53*$M53</f>
        <v>0</v>
      </c>
      <c r="CB53" s="111">
        <f>AZ53*$M53</f>
        <v>0</v>
      </c>
      <c r="CC53" s="111">
        <f>BA53*$M53</f>
        <v>0</v>
      </c>
      <c r="CD53" s="111">
        <f>BB53*$M53</f>
        <v>0</v>
      </c>
      <c r="CE53" s="112">
        <f>BC53*$M53</f>
        <v>500000</v>
      </c>
      <c r="CF53" s="112">
        <f>BD53*$M53</f>
        <v>0</v>
      </c>
      <c r="CG53" s="112">
        <f>BE53*$M53</f>
        <v>0</v>
      </c>
      <c r="CH53" s="113">
        <f>BF53*$M53</f>
        <v>0</v>
      </c>
      <c r="CI53" s="113">
        <f>BG53*$M53</f>
        <v>0</v>
      </c>
      <c r="CJ53" s="113">
        <f>BH53*$M53</f>
        <v>0</v>
      </c>
      <c r="CK53" s="113">
        <f>BI53*$M53</f>
        <v>0</v>
      </c>
      <c r="CL53" s="114">
        <f>BJ53*$M53</f>
        <v>0</v>
      </c>
      <c r="CM53" s="114">
        <f>BK53*$M53</f>
        <v>0</v>
      </c>
      <c r="CN53" s="114">
        <f>BL53*$M53</f>
        <v>0</v>
      </c>
      <c r="CO53" s="115">
        <f>BM53*$M53</f>
        <v>0</v>
      </c>
      <c r="CP53" s="115">
        <f>BN53*$M53</f>
        <v>0</v>
      </c>
      <c r="CQ53" s="115">
        <f>BO53*$M53</f>
        <v>0</v>
      </c>
    </row>
    <row r="54" spans="1:95" ht="78.75">
      <c r="A54" s="116">
        <v>3</v>
      </c>
      <c r="B54" s="13">
        <v>4</v>
      </c>
      <c r="C54" s="13" t="s">
        <v>57</v>
      </c>
      <c r="D54" s="22" t="s">
        <v>149</v>
      </c>
      <c r="E54" s="13" t="s">
        <v>155</v>
      </c>
      <c r="F54" s="5" t="s">
        <v>135</v>
      </c>
      <c r="G54" s="5" t="s">
        <v>151</v>
      </c>
      <c r="H54" s="5" t="s">
        <v>36</v>
      </c>
      <c r="I54" s="9"/>
      <c r="J54" s="10" t="s">
        <v>149</v>
      </c>
      <c r="K54" s="10">
        <v>47</v>
      </c>
      <c r="L54" s="9" t="s">
        <v>330</v>
      </c>
      <c r="M54" s="11">
        <v>2000000</v>
      </c>
      <c r="N54" s="10" t="s">
        <v>54</v>
      </c>
      <c r="O54" s="10" t="s">
        <v>127</v>
      </c>
      <c r="P54" s="10" t="s">
        <v>157</v>
      </c>
      <c r="Q54" s="11">
        <v>0</v>
      </c>
      <c r="R54" s="87">
        <f>COUNTA(S54:AN54)</f>
        <v>1</v>
      </c>
      <c r="S54" s="88"/>
      <c r="T54" s="89"/>
      <c r="U54" s="89"/>
      <c r="V54" s="89"/>
      <c r="W54" s="89"/>
      <c r="X54" s="90"/>
      <c r="Y54" s="91"/>
      <c r="Z54" s="91"/>
      <c r="AA54" s="91"/>
      <c r="AB54" s="92"/>
      <c r="AC54" s="92" t="s">
        <v>206</v>
      </c>
      <c r="AD54" s="92"/>
      <c r="AE54" s="93"/>
      <c r="AF54" s="93"/>
      <c r="AG54" s="93"/>
      <c r="AH54" s="93"/>
      <c r="AI54" s="94"/>
      <c r="AJ54" s="94"/>
      <c r="AK54" s="94"/>
      <c r="AL54" s="95"/>
      <c r="AM54" s="95"/>
      <c r="AN54" s="95"/>
      <c r="AO54" s="96" t="s">
        <v>206</v>
      </c>
      <c r="AP54" s="96"/>
      <c r="AQ54" s="96"/>
      <c r="AR54" s="96"/>
      <c r="AS54" s="118">
        <f>SUM(AT54:BO54)</f>
        <v>1</v>
      </c>
      <c r="AT54" s="97">
        <f>IF(S54="X",1/$R54,0)</f>
        <v>0</v>
      </c>
      <c r="AU54" s="98">
        <f>IF(T54="X",1/$R54,0)</f>
        <v>0</v>
      </c>
      <c r="AV54" s="98">
        <f>IF(U54="X",1/$R54,0)</f>
        <v>0</v>
      </c>
      <c r="AW54" s="98">
        <f>IF(V54="X",1/$R54,0)</f>
        <v>0</v>
      </c>
      <c r="AX54" s="98">
        <f>IF(W54="X",1/$R54,0)</f>
        <v>0</v>
      </c>
      <c r="AY54" s="99">
        <f>IF(X54="X",1/$R54,0)</f>
        <v>0</v>
      </c>
      <c r="AZ54" s="100">
        <f>IF(Y54="X",1/$R54,0)</f>
        <v>0</v>
      </c>
      <c r="BA54" s="100">
        <f>IF(Z54="X",1/$R54,0)</f>
        <v>0</v>
      </c>
      <c r="BB54" s="100">
        <f>IF(AA54="X",1/$R54,0)</f>
        <v>0</v>
      </c>
      <c r="BC54" s="101">
        <f>IF(AB54="X",1/$R54,0)</f>
        <v>0</v>
      </c>
      <c r="BD54" s="101">
        <f>IF(AC54="X",1/$R54,0)</f>
        <v>1</v>
      </c>
      <c r="BE54" s="101">
        <f>IF(AD54="X",1/$R54,0)</f>
        <v>0</v>
      </c>
      <c r="BF54" s="102">
        <f>IF(AE54="X",1/$R54,0)</f>
        <v>0</v>
      </c>
      <c r="BG54" s="102">
        <f>IF(AF54="X",1/$R54,0)</f>
        <v>0</v>
      </c>
      <c r="BH54" s="102">
        <f>IF(AG54="X",1/$R54,0)</f>
        <v>0</v>
      </c>
      <c r="BI54" s="102">
        <f>IF(AH54="X",1/$R54,0)</f>
        <v>0</v>
      </c>
      <c r="BJ54" s="103">
        <f>IF(AI54="X",1/$R54,0)</f>
        <v>0</v>
      </c>
      <c r="BK54" s="103">
        <f>IF(AJ54="X",1/$R54,0)</f>
        <v>0</v>
      </c>
      <c r="BL54" s="103">
        <f>IF(AK54="X",1/$R54,0)</f>
        <v>0</v>
      </c>
      <c r="BM54" s="104">
        <f>IF(AL54="X",1/$R54,0)</f>
        <v>0</v>
      </c>
      <c r="BN54" s="104">
        <f>IF(AM54="X",1/$R54,0)</f>
        <v>0</v>
      </c>
      <c r="BO54" s="104">
        <f>IF(AN54="X",1/$R54,0)</f>
        <v>0</v>
      </c>
      <c r="BP54" s="105">
        <f>SUM(BQ54:BT54)</f>
        <v>1</v>
      </c>
      <c r="BQ54" s="106">
        <v>1</v>
      </c>
      <c r="BR54" s="106"/>
      <c r="BS54" s="106"/>
      <c r="BT54" s="106"/>
      <c r="BU54" s="107">
        <f>SUM(BV54:CQ54)</f>
        <v>2000000</v>
      </c>
      <c r="BV54" s="108">
        <f>AT54*$M54</f>
        <v>0</v>
      </c>
      <c r="BW54" s="109">
        <f>AU54*$M54</f>
        <v>0</v>
      </c>
      <c r="BX54" s="109">
        <f>AV54*$M54</f>
        <v>0</v>
      </c>
      <c r="BY54" s="109">
        <f>AW54*$M54</f>
        <v>0</v>
      </c>
      <c r="BZ54" s="109">
        <f>AX54*$M54</f>
        <v>0</v>
      </c>
      <c r="CA54" s="110">
        <f>AY54*$M54</f>
        <v>0</v>
      </c>
      <c r="CB54" s="111">
        <f>AZ54*$M54</f>
        <v>0</v>
      </c>
      <c r="CC54" s="111">
        <f>BA54*$M54</f>
        <v>0</v>
      </c>
      <c r="CD54" s="111">
        <f>BB54*$M54</f>
        <v>0</v>
      </c>
      <c r="CE54" s="112">
        <f>BC54*$M54</f>
        <v>0</v>
      </c>
      <c r="CF54" s="112">
        <f>BD54*$M54</f>
        <v>2000000</v>
      </c>
      <c r="CG54" s="112">
        <f>BE54*$M54</f>
        <v>0</v>
      </c>
      <c r="CH54" s="113">
        <f>BF54*$M54</f>
        <v>0</v>
      </c>
      <c r="CI54" s="113">
        <f>BG54*$M54</f>
        <v>0</v>
      </c>
      <c r="CJ54" s="113">
        <f>BH54*$M54</f>
        <v>0</v>
      </c>
      <c r="CK54" s="113">
        <f>BI54*$M54</f>
        <v>0</v>
      </c>
      <c r="CL54" s="114">
        <f>BJ54*$M54</f>
        <v>0</v>
      </c>
      <c r="CM54" s="114">
        <f>BK54*$M54</f>
        <v>0</v>
      </c>
      <c r="CN54" s="114">
        <f>BL54*$M54</f>
        <v>0</v>
      </c>
      <c r="CO54" s="115">
        <f>BM54*$M54</f>
        <v>0</v>
      </c>
      <c r="CP54" s="115">
        <f>BN54*$M54</f>
        <v>0</v>
      </c>
      <c r="CQ54" s="115">
        <f>BO54*$M54</f>
        <v>0</v>
      </c>
    </row>
    <row r="55" spans="1:95" ht="101.25">
      <c r="A55" s="116">
        <v>3</v>
      </c>
      <c r="B55" s="13">
        <v>5</v>
      </c>
      <c r="C55" s="13" t="s">
        <v>57</v>
      </c>
      <c r="D55" s="22" t="s">
        <v>149</v>
      </c>
      <c r="E55" s="13" t="s">
        <v>155</v>
      </c>
      <c r="F55" s="5" t="s">
        <v>135</v>
      </c>
      <c r="G55" s="5" t="s">
        <v>151</v>
      </c>
      <c r="H55" s="5" t="s">
        <v>146</v>
      </c>
      <c r="I55" s="9"/>
      <c r="J55" s="10" t="s">
        <v>149</v>
      </c>
      <c r="K55" s="10">
        <v>48</v>
      </c>
      <c r="L55" s="9" t="s">
        <v>37</v>
      </c>
      <c r="M55" s="11">
        <v>200000</v>
      </c>
      <c r="N55" s="10" t="s">
        <v>272</v>
      </c>
      <c r="O55" s="10" t="s">
        <v>127</v>
      </c>
      <c r="P55" s="10" t="s">
        <v>157</v>
      </c>
      <c r="Q55" s="11">
        <v>0</v>
      </c>
      <c r="R55" s="87">
        <f>COUNTA(S55:AN55)</f>
        <v>1</v>
      </c>
      <c r="S55" s="88"/>
      <c r="T55" s="89"/>
      <c r="U55" s="89"/>
      <c r="V55" s="89"/>
      <c r="W55" s="89"/>
      <c r="X55" s="90"/>
      <c r="Y55" s="91"/>
      <c r="Z55" s="91"/>
      <c r="AA55" s="91"/>
      <c r="AB55" s="92"/>
      <c r="AC55" s="92" t="s">
        <v>206</v>
      </c>
      <c r="AD55" s="92"/>
      <c r="AE55" s="93"/>
      <c r="AF55" s="93"/>
      <c r="AG55" s="93"/>
      <c r="AH55" s="93"/>
      <c r="AI55" s="94"/>
      <c r="AJ55" s="94"/>
      <c r="AK55" s="94"/>
      <c r="AL55" s="95"/>
      <c r="AM55" s="95"/>
      <c r="AN55" s="95"/>
      <c r="AO55" s="96" t="s">
        <v>206</v>
      </c>
      <c r="AP55" s="96"/>
      <c r="AQ55" s="96"/>
      <c r="AR55" s="96"/>
      <c r="AS55" s="118">
        <f>SUM(AT55:BO55)</f>
        <v>1</v>
      </c>
      <c r="AT55" s="97">
        <f>IF(S55="X",1/$R55,0)</f>
        <v>0</v>
      </c>
      <c r="AU55" s="98">
        <f>IF(T55="X",1/$R55,0)</f>
        <v>0</v>
      </c>
      <c r="AV55" s="98">
        <f>IF(U55="X",1/$R55,0)</f>
        <v>0</v>
      </c>
      <c r="AW55" s="98">
        <f>IF(V55="X",1/$R55,0)</f>
        <v>0</v>
      </c>
      <c r="AX55" s="98">
        <f>IF(W55="X",1/$R55,0)</f>
        <v>0</v>
      </c>
      <c r="AY55" s="99">
        <f>IF(X55="X",1/$R55,0)</f>
        <v>0</v>
      </c>
      <c r="AZ55" s="100">
        <f>IF(Y55="X",1/$R55,0)</f>
        <v>0</v>
      </c>
      <c r="BA55" s="100">
        <f>IF(Z55="X",1/$R55,0)</f>
        <v>0</v>
      </c>
      <c r="BB55" s="100">
        <f>IF(AA55="X",1/$R55,0)</f>
        <v>0</v>
      </c>
      <c r="BC55" s="101">
        <f>IF(AB55="X",1/$R55,0)</f>
        <v>0</v>
      </c>
      <c r="BD55" s="101">
        <f>IF(AC55="X",1/$R55,0)</f>
        <v>1</v>
      </c>
      <c r="BE55" s="101">
        <f>IF(AD55="X",1/$R55,0)</f>
        <v>0</v>
      </c>
      <c r="BF55" s="102">
        <f>IF(AE55="X",1/$R55,0)</f>
        <v>0</v>
      </c>
      <c r="BG55" s="102">
        <f>IF(AF55="X",1/$R55,0)</f>
        <v>0</v>
      </c>
      <c r="BH55" s="102">
        <f>IF(AG55="X",1/$R55,0)</f>
        <v>0</v>
      </c>
      <c r="BI55" s="102">
        <f>IF(AH55="X",1/$R55,0)</f>
        <v>0</v>
      </c>
      <c r="BJ55" s="103">
        <f>IF(AI55="X",1/$R55,0)</f>
        <v>0</v>
      </c>
      <c r="BK55" s="103">
        <f>IF(AJ55="X",1/$R55,0)</f>
        <v>0</v>
      </c>
      <c r="BL55" s="103">
        <f>IF(AK55="X",1/$R55,0)</f>
        <v>0</v>
      </c>
      <c r="BM55" s="104">
        <f>IF(AL55="X",1/$R55,0)</f>
        <v>0</v>
      </c>
      <c r="BN55" s="104">
        <f>IF(AM55="X",1/$R55,0)</f>
        <v>0</v>
      </c>
      <c r="BO55" s="104">
        <f>IF(AN55="X",1/$R55,0)</f>
        <v>0</v>
      </c>
      <c r="BP55" s="105">
        <f>SUM(BQ55:BT55)</f>
        <v>1</v>
      </c>
      <c r="BQ55" s="106">
        <v>1</v>
      </c>
      <c r="BR55" s="106"/>
      <c r="BS55" s="106"/>
      <c r="BT55" s="106"/>
      <c r="BU55" s="107">
        <f>SUM(BV55:CQ55)</f>
        <v>200000</v>
      </c>
      <c r="BV55" s="108">
        <f>AT55*$M55</f>
        <v>0</v>
      </c>
      <c r="BW55" s="109">
        <f>AU55*$M55</f>
        <v>0</v>
      </c>
      <c r="BX55" s="109">
        <f>AV55*$M55</f>
        <v>0</v>
      </c>
      <c r="BY55" s="109">
        <f>AW55*$M55</f>
        <v>0</v>
      </c>
      <c r="BZ55" s="109">
        <f>AX55*$M55</f>
        <v>0</v>
      </c>
      <c r="CA55" s="110">
        <f>AY55*$M55</f>
        <v>0</v>
      </c>
      <c r="CB55" s="111">
        <f>AZ55*$M55</f>
        <v>0</v>
      </c>
      <c r="CC55" s="111">
        <f>BA55*$M55</f>
        <v>0</v>
      </c>
      <c r="CD55" s="111">
        <f>BB55*$M55</f>
        <v>0</v>
      </c>
      <c r="CE55" s="112">
        <f>BC55*$M55</f>
        <v>0</v>
      </c>
      <c r="CF55" s="112">
        <f>BD55*$M55</f>
        <v>200000</v>
      </c>
      <c r="CG55" s="112">
        <f>BE55*$M55</f>
        <v>0</v>
      </c>
      <c r="CH55" s="113">
        <f>BF55*$M55</f>
        <v>0</v>
      </c>
      <c r="CI55" s="113">
        <f>BG55*$M55</f>
        <v>0</v>
      </c>
      <c r="CJ55" s="113">
        <f>BH55*$M55</f>
        <v>0</v>
      </c>
      <c r="CK55" s="113">
        <f>BI55*$M55</f>
        <v>0</v>
      </c>
      <c r="CL55" s="114">
        <f>BJ55*$M55</f>
        <v>0</v>
      </c>
      <c r="CM55" s="114">
        <f>BK55*$M55</f>
        <v>0</v>
      </c>
      <c r="CN55" s="114">
        <f>BL55*$M55</f>
        <v>0</v>
      </c>
      <c r="CO55" s="115">
        <f>BM55*$M55</f>
        <v>0</v>
      </c>
      <c r="CP55" s="115">
        <f>BN55*$M55</f>
        <v>0</v>
      </c>
      <c r="CQ55" s="115">
        <f>BO55*$M55</f>
        <v>0</v>
      </c>
    </row>
    <row r="56" spans="1:95" ht="101.25">
      <c r="A56" s="116">
        <v>3</v>
      </c>
      <c r="B56" s="13">
        <v>17</v>
      </c>
      <c r="C56" s="13" t="s">
        <v>57</v>
      </c>
      <c r="D56" s="22" t="s">
        <v>246</v>
      </c>
      <c r="E56" s="13" t="s">
        <v>155</v>
      </c>
      <c r="F56" s="5" t="s">
        <v>135</v>
      </c>
      <c r="G56" s="5" t="s">
        <v>151</v>
      </c>
      <c r="H56" s="5" t="s">
        <v>145</v>
      </c>
      <c r="I56" s="9"/>
      <c r="J56" s="10" t="s">
        <v>150</v>
      </c>
      <c r="K56" s="10">
        <v>49</v>
      </c>
      <c r="L56" s="9" t="s">
        <v>122</v>
      </c>
      <c r="M56" s="11">
        <v>450000</v>
      </c>
      <c r="N56" s="10" t="s">
        <v>272</v>
      </c>
      <c r="O56" s="10" t="s">
        <v>127</v>
      </c>
      <c r="P56" s="10" t="s">
        <v>157</v>
      </c>
      <c r="Q56" s="8">
        <v>0</v>
      </c>
      <c r="R56" s="87">
        <f>COUNTA(S56:AN56)</f>
        <v>1</v>
      </c>
      <c r="S56" s="88"/>
      <c r="T56" s="89"/>
      <c r="U56" s="89"/>
      <c r="V56" s="89"/>
      <c r="W56" s="89"/>
      <c r="X56" s="90"/>
      <c r="Y56" s="91"/>
      <c r="Z56" s="91"/>
      <c r="AA56" s="91"/>
      <c r="AB56" s="92"/>
      <c r="AC56" s="92" t="s">
        <v>206</v>
      </c>
      <c r="AD56" s="92"/>
      <c r="AE56" s="93"/>
      <c r="AF56" s="93"/>
      <c r="AG56" s="93"/>
      <c r="AH56" s="93"/>
      <c r="AI56" s="94"/>
      <c r="AJ56" s="94"/>
      <c r="AK56" s="94"/>
      <c r="AL56" s="95"/>
      <c r="AM56" s="95"/>
      <c r="AN56" s="95"/>
      <c r="AO56" s="96"/>
      <c r="AP56" s="96"/>
      <c r="AQ56" s="96" t="s">
        <v>206</v>
      </c>
      <c r="AR56" s="96"/>
      <c r="AS56" s="118">
        <f>SUM(AT56:BO56)</f>
        <v>1</v>
      </c>
      <c r="AT56" s="97">
        <f>IF(S56="X",1/$R56,0)</f>
        <v>0</v>
      </c>
      <c r="AU56" s="98">
        <f>IF(T56="X",1/$R56,0)</f>
        <v>0</v>
      </c>
      <c r="AV56" s="98">
        <f>IF(U56="X",1/$R56,0)</f>
        <v>0</v>
      </c>
      <c r="AW56" s="98">
        <f>IF(V56="X",1/$R56,0)</f>
        <v>0</v>
      </c>
      <c r="AX56" s="98">
        <f>IF(W56="X",1/$R56,0)</f>
        <v>0</v>
      </c>
      <c r="AY56" s="99">
        <f>IF(X56="X",1/$R56,0)</f>
        <v>0</v>
      </c>
      <c r="AZ56" s="100">
        <f>IF(Y56="X",1/$R56,0)</f>
        <v>0</v>
      </c>
      <c r="BA56" s="100">
        <f>IF(Z56="X",1/$R56,0)</f>
        <v>0</v>
      </c>
      <c r="BB56" s="100">
        <f>IF(AA56="X",1/$R56,0)</f>
        <v>0</v>
      </c>
      <c r="BC56" s="101">
        <f>IF(AB56="X",1/$R56,0)</f>
        <v>0</v>
      </c>
      <c r="BD56" s="101">
        <f>IF(AC56="X",1/$R56,0)</f>
        <v>1</v>
      </c>
      <c r="BE56" s="101">
        <f>IF(AD56="X",1/$R56,0)</f>
        <v>0</v>
      </c>
      <c r="BF56" s="102">
        <f>IF(AE56="X",1/$R56,0)</f>
        <v>0</v>
      </c>
      <c r="BG56" s="102">
        <f>IF(AF56="X",1/$R56,0)</f>
        <v>0</v>
      </c>
      <c r="BH56" s="102">
        <f>IF(AG56="X",1/$R56,0)</f>
        <v>0</v>
      </c>
      <c r="BI56" s="102">
        <f>IF(AH56="X",1/$R56,0)</f>
        <v>0</v>
      </c>
      <c r="BJ56" s="103">
        <f>IF(AI56="X",1/$R56,0)</f>
        <v>0</v>
      </c>
      <c r="BK56" s="103">
        <f>IF(AJ56="X",1/$R56,0)</f>
        <v>0</v>
      </c>
      <c r="BL56" s="103">
        <f>IF(AK56="X",1/$R56,0)</f>
        <v>0</v>
      </c>
      <c r="BM56" s="104">
        <f>IF(AL56="X",1/$R56,0)</f>
        <v>0</v>
      </c>
      <c r="BN56" s="104">
        <f>IF(AM56="X",1/$R56,0)</f>
        <v>0</v>
      </c>
      <c r="BO56" s="104">
        <f>IF(AN56="X",1/$R56,0)</f>
        <v>0</v>
      </c>
      <c r="BP56" s="105">
        <f>SUM(BQ56:BT56)</f>
        <v>1</v>
      </c>
      <c r="BQ56" s="106"/>
      <c r="BR56" s="106"/>
      <c r="BS56" s="106">
        <v>1</v>
      </c>
      <c r="BT56" s="106"/>
      <c r="BU56" s="107">
        <f>SUM(BV56:CQ56)</f>
        <v>450000</v>
      </c>
      <c r="BV56" s="108">
        <f>AT56*$M56</f>
        <v>0</v>
      </c>
      <c r="BW56" s="109">
        <f>AU56*$M56</f>
        <v>0</v>
      </c>
      <c r="BX56" s="109">
        <f>AV56*$M56</f>
        <v>0</v>
      </c>
      <c r="BY56" s="109">
        <f>AW56*$M56</f>
        <v>0</v>
      </c>
      <c r="BZ56" s="109">
        <f>AX56*$M56</f>
        <v>0</v>
      </c>
      <c r="CA56" s="110">
        <f>AY56*$M56</f>
        <v>0</v>
      </c>
      <c r="CB56" s="111">
        <f>AZ56*$M56</f>
        <v>0</v>
      </c>
      <c r="CC56" s="111">
        <f>BA56*$M56</f>
        <v>0</v>
      </c>
      <c r="CD56" s="111">
        <f>BB56*$M56</f>
        <v>0</v>
      </c>
      <c r="CE56" s="112">
        <f>BC56*$M56</f>
        <v>0</v>
      </c>
      <c r="CF56" s="112">
        <f>BD56*$M56</f>
        <v>450000</v>
      </c>
      <c r="CG56" s="112">
        <f>BE56*$M56</f>
        <v>0</v>
      </c>
      <c r="CH56" s="113">
        <f>BF56*$M56</f>
        <v>0</v>
      </c>
      <c r="CI56" s="113">
        <f>BG56*$M56</f>
        <v>0</v>
      </c>
      <c r="CJ56" s="113">
        <f>BH56*$M56</f>
        <v>0</v>
      </c>
      <c r="CK56" s="113">
        <f>BI56*$M56</f>
        <v>0</v>
      </c>
      <c r="CL56" s="114">
        <f>BJ56*$M56</f>
        <v>0</v>
      </c>
      <c r="CM56" s="114">
        <f>BK56*$M56</f>
        <v>0</v>
      </c>
      <c r="CN56" s="114">
        <f>BL56*$M56</f>
        <v>0</v>
      </c>
      <c r="CO56" s="115">
        <f>BM56*$M56</f>
        <v>0</v>
      </c>
      <c r="CP56" s="115">
        <f>BN56*$M56</f>
        <v>0</v>
      </c>
      <c r="CQ56" s="115">
        <f>BO56*$M56</f>
        <v>0</v>
      </c>
    </row>
    <row r="57" spans="1:95" ht="67.5">
      <c r="A57" s="116">
        <v>3</v>
      </c>
      <c r="B57" s="13">
        <v>18</v>
      </c>
      <c r="C57" s="13" t="s">
        <v>57</v>
      </c>
      <c r="D57" s="22" t="s">
        <v>246</v>
      </c>
      <c r="E57" s="13" t="s">
        <v>155</v>
      </c>
      <c r="F57" s="5" t="s">
        <v>135</v>
      </c>
      <c r="G57" s="5" t="s">
        <v>151</v>
      </c>
      <c r="H57" s="5" t="s">
        <v>294</v>
      </c>
      <c r="I57" s="9"/>
      <c r="J57" s="10" t="s">
        <v>150</v>
      </c>
      <c r="K57" s="10">
        <v>50</v>
      </c>
      <c r="L57" s="9" t="s">
        <v>287</v>
      </c>
      <c r="M57" s="11">
        <v>0</v>
      </c>
      <c r="N57" s="10" t="s">
        <v>272</v>
      </c>
      <c r="O57" s="10" t="s">
        <v>127</v>
      </c>
      <c r="P57" s="10" t="s">
        <v>311</v>
      </c>
      <c r="Q57" s="11">
        <v>2000000</v>
      </c>
      <c r="R57" s="87">
        <f>COUNTA(S57:AN57)</f>
        <v>1</v>
      </c>
      <c r="S57" s="88"/>
      <c r="T57" s="89"/>
      <c r="U57" s="89"/>
      <c r="V57" s="89"/>
      <c r="W57" s="89"/>
      <c r="X57" s="90"/>
      <c r="Y57" s="91"/>
      <c r="Z57" s="91"/>
      <c r="AA57" s="91"/>
      <c r="AB57" s="92"/>
      <c r="AC57" s="92" t="s">
        <v>206</v>
      </c>
      <c r="AD57" s="92"/>
      <c r="AE57" s="93"/>
      <c r="AF57" s="93"/>
      <c r="AG57" s="93"/>
      <c r="AH57" s="93"/>
      <c r="AI57" s="94"/>
      <c r="AJ57" s="94"/>
      <c r="AK57" s="94"/>
      <c r="AL57" s="95"/>
      <c r="AM57" s="95"/>
      <c r="AN57" s="95"/>
      <c r="AO57" s="96"/>
      <c r="AP57" s="96"/>
      <c r="AQ57" s="96" t="s">
        <v>206</v>
      </c>
      <c r="AR57" s="96"/>
      <c r="AS57" s="118">
        <f>SUM(AT57:BO57)</f>
        <v>1</v>
      </c>
      <c r="AT57" s="97">
        <f>IF(S57="X",1/$R57,0)</f>
        <v>0</v>
      </c>
      <c r="AU57" s="98">
        <f>IF(T57="X",1/$R57,0)</f>
        <v>0</v>
      </c>
      <c r="AV57" s="98">
        <f>IF(U57="X",1/$R57,0)</f>
        <v>0</v>
      </c>
      <c r="AW57" s="98">
        <f>IF(V57="X",1/$R57,0)</f>
        <v>0</v>
      </c>
      <c r="AX57" s="98">
        <f>IF(W57="X",1/$R57,0)</f>
        <v>0</v>
      </c>
      <c r="AY57" s="99">
        <f>IF(X57="X",1/$R57,0)</f>
        <v>0</v>
      </c>
      <c r="AZ57" s="100">
        <f>IF(Y57="X",1/$R57,0)</f>
        <v>0</v>
      </c>
      <c r="BA57" s="100">
        <f>IF(Z57="X",1/$R57,0)</f>
        <v>0</v>
      </c>
      <c r="BB57" s="100">
        <f>IF(AA57="X",1/$R57,0)</f>
        <v>0</v>
      </c>
      <c r="BC57" s="101">
        <f>IF(AB57="X",1/$R57,0)</f>
        <v>0</v>
      </c>
      <c r="BD57" s="101">
        <f>IF(AC57="X",1/$R57,0)</f>
        <v>1</v>
      </c>
      <c r="BE57" s="101">
        <f>IF(AD57="X",1/$R57,0)</f>
        <v>0</v>
      </c>
      <c r="BF57" s="102">
        <f>IF(AE57="X",1/$R57,0)</f>
        <v>0</v>
      </c>
      <c r="BG57" s="102">
        <f>IF(AF57="X",1/$R57,0)</f>
        <v>0</v>
      </c>
      <c r="BH57" s="102">
        <f>IF(AG57="X",1/$R57,0)</f>
        <v>0</v>
      </c>
      <c r="BI57" s="102">
        <f>IF(AH57="X",1/$R57,0)</f>
        <v>0</v>
      </c>
      <c r="BJ57" s="103">
        <f>IF(AI57="X",1/$R57,0)</f>
        <v>0</v>
      </c>
      <c r="BK57" s="103">
        <f>IF(AJ57="X",1/$R57,0)</f>
        <v>0</v>
      </c>
      <c r="BL57" s="103">
        <f>IF(AK57="X",1/$R57,0)</f>
        <v>0</v>
      </c>
      <c r="BM57" s="104">
        <f>IF(AL57="X",1/$R57,0)</f>
        <v>0</v>
      </c>
      <c r="BN57" s="104">
        <f>IF(AM57="X",1/$R57,0)</f>
        <v>0</v>
      </c>
      <c r="BO57" s="104">
        <f>IF(AN57="X",1/$R57,0)</f>
        <v>0</v>
      </c>
      <c r="BP57" s="105">
        <f>SUM(BQ57:BT57)</f>
        <v>1</v>
      </c>
      <c r="BQ57" s="106"/>
      <c r="BR57" s="106"/>
      <c r="BS57" s="106">
        <v>1</v>
      </c>
      <c r="BT57" s="106"/>
      <c r="BU57" s="107">
        <f>SUM(BV57:CQ57)</f>
        <v>0</v>
      </c>
      <c r="BV57" s="108">
        <f>AT57*$M57</f>
        <v>0</v>
      </c>
      <c r="BW57" s="109">
        <f>AU57*$M57</f>
        <v>0</v>
      </c>
      <c r="BX57" s="109">
        <f>AV57*$M57</f>
        <v>0</v>
      </c>
      <c r="BY57" s="109">
        <f>AW57*$M57</f>
        <v>0</v>
      </c>
      <c r="BZ57" s="109">
        <f>AX57*$M57</f>
        <v>0</v>
      </c>
      <c r="CA57" s="110">
        <f>AY57*$M57</f>
        <v>0</v>
      </c>
      <c r="CB57" s="111">
        <f>AZ57*$M57</f>
        <v>0</v>
      </c>
      <c r="CC57" s="111">
        <f>BA57*$M57</f>
        <v>0</v>
      </c>
      <c r="CD57" s="111">
        <f>BB57*$M57</f>
        <v>0</v>
      </c>
      <c r="CE57" s="112">
        <f>BC57*$M57</f>
        <v>0</v>
      </c>
      <c r="CF57" s="112">
        <f>BD57*$M57</f>
        <v>0</v>
      </c>
      <c r="CG57" s="112">
        <f>BE57*$M57</f>
        <v>0</v>
      </c>
      <c r="CH57" s="113">
        <f>BF57*$M57</f>
        <v>0</v>
      </c>
      <c r="CI57" s="113">
        <f>BG57*$M57</f>
        <v>0</v>
      </c>
      <c r="CJ57" s="113">
        <f>BH57*$M57</f>
        <v>0</v>
      </c>
      <c r="CK57" s="113">
        <f>BI57*$M57</f>
        <v>0</v>
      </c>
      <c r="CL57" s="114">
        <f>BJ57*$M57</f>
        <v>0</v>
      </c>
      <c r="CM57" s="114">
        <f>BK57*$M57</f>
        <v>0</v>
      </c>
      <c r="CN57" s="114">
        <f>BL57*$M57</f>
        <v>0</v>
      </c>
      <c r="CO57" s="115">
        <f>BM57*$M57</f>
        <v>0</v>
      </c>
      <c r="CP57" s="115">
        <f>BN57*$M57</f>
        <v>0</v>
      </c>
      <c r="CQ57" s="115">
        <f>BO57*$M57</f>
        <v>0</v>
      </c>
    </row>
    <row r="58" spans="1:95" ht="78.75">
      <c r="A58" s="116">
        <v>3</v>
      </c>
      <c r="B58" s="13">
        <v>19</v>
      </c>
      <c r="C58" s="13" t="s">
        <v>57</v>
      </c>
      <c r="D58" s="22" t="s">
        <v>246</v>
      </c>
      <c r="E58" s="13" t="s">
        <v>155</v>
      </c>
      <c r="F58" s="5" t="s">
        <v>135</v>
      </c>
      <c r="G58" s="5" t="s">
        <v>151</v>
      </c>
      <c r="H58" s="5" t="s">
        <v>147</v>
      </c>
      <c r="I58" s="9"/>
      <c r="J58" s="10" t="s">
        <v>148</v>
      </c>
      <c r="K58" s="10">
        <v>51</v>
      </c>
      <c r="L58" s="9" t="s">
        <v>38</v>
      </c>
      <c r="M58" s="11">
        <v>5000000</v>
      </c>
      <c r="N58" s="10" t="s">
        <v>54</v>
      </c>
      <c r="O58" s="10" t="s">
        <v>127</v>
      </c>
      <c r="P58" s="10" t="s">
        <v>157</v>
      </c>
      <c r="Q58" s="11">
        <v>0</v>
      </c>
      <c r="R58" s="87">
        <f>COUNTA(S58:AN58)</f>
        <v>1</v>
      </c>
      <c r="S58" s="88"/>
      <c r="T58" s="89"/>
      <c r="U58" s="89"/>
      <c r="V58" s="89"/>
      <c r="W58" s="89"/>
      <c r="X58" s="90"/>
      <c r="Y58" s="91"/>
      <c r="Z58" s="91"/>
      <c r="AA58" s="91"/>
      <c r="AB58" s="92"/>
      <c r="AC58" s="92" t="s">
        <v>206</v>
      </c>
      <c r="AD58" s="92"/>
      <c r="AE58" s="93"/>
      <c r="AF58" s="93"/>
      <c r="AG58" s="93"/>
      <c r="AH58" s="93"/>
      <c r="AI58" s="94"/>
      <c r="AJ58" s="94"/>
      <c r="AK58" s="94"/>
      <c r="AL58" s="95"/>
      <c r="AM58" s="95"/>
      <c r="AN58" s="95"/>
      <c r="AO58" s="96"/>
      <c r="AP58" s="96" t="s">
        <v>206</v>
      </c>
      <c r="AQ58" s="96"/>
      <c r="AR58" s="96"/>
      <c r="AS58" s="118">
        <f>SUM(AT58:BO58)</f>
        <v>1</v>
      </c>
      <c r="AT58" s="97">
        <f>IF(S58="X",1/$R58,0)</f>
        <v>0</v>
      </c>
      <c r="AU58" s="98">
        <f>IF(T58="X",1/$R58,0)</f>
        <v>0</v>
      </c>
      <c r="AV58" s="98">
        <f>IF(U58="X",1/$R58,0)</f>
        <v>0</v>
      </c>
      <c r="AW58" s="98">
        <f>IF(V58="X",1/$R58,0)</f>
        <v>0</v>
      </c>
      <c r="AX58" s="98">
        <f>IF(W58="X",1/$R58,0)</f>
        <v>0</v>
      </c>
      <c r="AY58" s="99">
        <f>IF(X58="X",1/$R58,0)</f>
        <v>0</v>
      </c>
      <c r="AZ58" s="100">
        <f>IF(Y58="X",1/$R58,0)</f>
        <v>0</v>
      </c>
      <c r="BA58" s="100">
        <f>IF(Z58="X",1/$R58,0)</f>
        <v>0</v>
      </c>
      <c r="BB58" s="100">
        <f>IF(AA58="X",1/$R58,0)</f>
        <v>0</v>
      </c>
      <c r="BC58" s="101">
        <f>IF(AB58="X",1/$R58,0)</f>
        <v>0</v>
      </c>
      <c r="BD58" s="101">
        <f>IF(AC58="X",1/$R58,0)</f>
        <v>1</v>
      </c>
      <c r="BE58" s="101">
        <f>IF(AD58="X",1/$R58,0)</f>
        <v>0</v>
      </c>
      <c r="BF58" s="102">
        <f>IF(AE58="X",1/$R58,0)</f>
        <v>0</v>
      </c>
      <c r="BG58" s="102">
        <f>IF(AF58="X",1/$R58,0)</f>
        <v>0</v>
      </c>
      <c r="BH58" s="102">
        <f>IF(AG58="X",1/$R58,0)</f>
        <v>0</v>
      </c>
      <c r="BI58" s="102">
        <f>IF(AH58="X",1/$R58,0)</f>
        <v>0</v>
      </c>
      <c r="BJ58" s="103">
        <f>IF(AI58="X",1/$R58,0)</f>
        <v>0</v>
      </c>
      <c r="BK58" s="103">
        <f>IF(AJ58="X",1/$R58,0)</f>
        <v>0</v>
      </c>
      <c r="BL58" s="103">
        <f>IF(AK58="X",1/$R58,0)</f>
        <v>0</v>
      </c>
      <c r="BM58" s="104">
        <f>IF(AL58="X",1/$R58,0)</f>
        <v>0</v>
      </c>
      <c r="BN58" s="104">
        <f>IF(AM58="X",1/$R58,0)</f>
        <v>0</v>
      </c>
      <c r="BO58" s="104">
        <f>IF(AN58="X",1/$R58,0)</f>
        <v>0</v>
      </c>
      <c r="BP58" s="105">
        <f>SUM(BQ58:BT58)</f>
        <v>1</v>
      </c>
      <c r="BQ58" s="106"/>
      <c r="BR58" s="106">
        <v>1</v>
      </c>
      <c r="BS58" s="106"/>
      <c r="BT58" s="106"/>
      <c r="BU58" s="107">
        <f>SUM(BV58:CQ58)</f>
        <v>5000000</v>
      </c>
      <c r="BV58" s="108">
        <f>AT58*$M58</f>
        <v>0</v>
      </c>
      <c r="BW58" s="109">
        <f>AU58*$M58</f>
        <v>0</v>
      </c>
      <c r="BX58" s="109">
        <f>AV58*$M58</f>
        <v>0</v>
      </c>
      <c r="BY58" s="109">
        <f>AW58*$M58</f>
        <v>0</v>
      </c>
      <c r="BZ58" s="109">
        <f>AX58*$M58</f>
        <v>0</v>
      </c>
      <c r="CA58" s="110">
        <f>AY58*$M58</f>
        <v>0</v>
      </c>
      <c r="CB58" s="111">
        <f>AZ58*$M58</f>
        <v>0</v>
      </c>
      <c r="CC58" s="111">
        <f>BA58*$M58</f>
        <v>0</v>
      </c>
      <c r="CD58" s="111">
        <f>BB58*$M58</f>
        <v>0</v>
      </c>
      <c r="CE58" s="112">
        <f>BC58*$M58</f>
        <v>0</v>
      </c>
      <c r="CF58" s="112">
        <f>BD58*$M58</f>
        <v>5000000</v>
      </c>
      <c r="CG58" s="112">
        <f>BE58*$M58</f>
        <v>0</v>
      </c>
      <c r="CH58" s="113">
        <f>BF58*$M58</f>
        <v>0</v>
      </c>
      <c r="CI58" s="113">
        <f>BG58*$M58</f>
        <v>0</v>
      </c>
      <c r="CJ58" s="113">
        <f>BH58*$M58</f>
        <v>0</v>
      </c>
      <c r="CK58" s="113">
        <f>BI58*$M58</f>
        <v>0</v>
      </c>
      <c r="CL58" s="114">
        <f>BJ58*$M58</f>
        <v>0</v>
      </c>
      <c r="CM58" s="114">
        <f>BK58*$M58</f>
        <v>0</v>
      </c>
      <c r="CN58" s="114">
        <f>BL58*$M58</f>
        <v>0</v>
      </c>
      <c r="CO58" s="115">
        <f>BM58*$M58</f>
        <v>0</v>
      </c>
      <c r="CP58" s="115">
        <f>BN58*$M58</f>
        <v>0</v>
      </c>
      <c r="CQ58" s="115">
        <f>BO58*$M58</f>
        <v>0</v>
      </c>
    </row>
    <row r="59" spans="1:95" ht="123.75">
      <c r="A59" s="116">
        <v>3</v>
      </c>
      <c r="B59" s="13">
        <v>6</v>
      </c>
      <c r="C59" s="13" t="s">
        <v>57</v>
      </c>
      <c r="D59" s="22" t="s">
        <v>149</v>
      </c>
      <c r="E59" s="13" t="s">
        <v>155</v>
      </c>
      <c r="F59" s="5" t="s">
        <v>135</v>
      </c>
      <c r="G59" s="5" t="s">
        <v>161</v>
      </c>
      <c r="H59" s="5" t="s">
        <v>162</v>
      </c>
      <c r="I59" s="9"/>
      <c r="J59" s="10" t="s">
        <v>149</v>
      </c>
      <c r="K59" s="10">
        <v>52</v>
      </c>
      <c r="L59" s="16" t="s">
        <v>230</v>
      </c>
      <c r="M59" s="11">
        <v>750000</v>
      </c>
      <c r="N59" s="10" t="s">
        <v>272</v>
      </c>
      <c r="O59" s="10" t="s">
        <v>127</v>
      </c>
      <c r="P59" s="10" t="s">
        <v>209</v>
      </c>
      <c r="Q59" s="11">
        <v>0</v>
      </c>
      <c r="R59" s="87">
        <f>COUNTA(S59:AN59)</f>
        <v>1</v>
      </c>
      <c r="S59" s="88"/>
      <c r="T59" s="89"/>
      <c r="U59" s="89"/>
      <c r="V59" s="89"/>
      <c r="W59" s="89"/>
      <c r="X59" s="90"/>
      <c r="Y59" s="91"/>
      <c r="Z59" s="91"/>
      <c r="AA59" s="91"/>
      <c r="AB59" s="92"/>
      <c r="AC59" s="92"/>
      <c r="AD59" s="92" t="s">
        <v>206</v>
      </c>
      <c r="AE59" s="93"/>
      <c r="AF59" s="93"/>
      <c r="AG59" s="93"/>
      <c r="AH59" s="93"/>
      <c r="AI59" s="94"/>
      <c r="AJ59" s="94"/>
      <c r="AK59" s="94"/>
      <c r="AL59" s="95"/>
      <c r="AM59" s="95"/>
      <c r="AN59" s="95"/>
      <c r="AO59" s="96" t="s">
        <v>206</v>
      </c>
      <c r="AP59" s="96"/>
      <c r="AQ59" s="96"/>
      <c r="AR59" s="96"/>
      <c r="AS59" s="118">
        <f>SUM(AT59:BO59)</f>
        <v>1</v>
      </c>
      <c r="AT59" s="97">
        <f>IF(S59="X",1/$R59,0)</f>
        <v>0</v>
      </c>
      <c r="AU59" s="98">
        <f>IF(T59="X",1/$R59,0)</f>
        <v>0</v>
      </c>
      <c r="AV59" s="98">
        <f>IF(U59="X",1/$R59,0)</f>
        <v>0</v>
      </c>
      <c r="AW59" s="98">
        <f>IF(V59="X",1/$R59,0)</f>
        <v>0</v>
      </c>
      <c r="AX59" s="98">
        <f>IF(W59="X",1/$R59,0)</f>
        <v>0</v>
      </c>
      <c r="AY59" s="99">
        <f>IF(X59="X",1/$R59,0)</f>
        <v>0</v>
      </c>
      <c r="AZ59" s="100">
        <f>IF(Y59="X",1/$R59,0)</f>
        <v>0</v>
      </c>
      <c r="BA59" s="100">
        <f>IF(Z59="X",1/$R59,0)</f>
        <v>0</v>
      </c>
      <c r="BB59" s="100">
        <f>IF(AA59="X",1/$R59,0)</f>
        <v>0</v>
      </c>
      <c r="BC59" s="101">
        <f>IF(AB59="X",1/$R59,0)</f>
        <v>0</v>
      </c>
      <c r="BD59" s="101">
        <f>IF(AC59="X",1/$R59,0)</f>
        <v>0</v>
      </c>
      <c r="BE59" s="101">
        <f>IF(AD59="X",1/$R59,0)</f>
        <v>1</v>
      </c>
      <c r="BF59" s="102">
        <f>IF(AE59="X",1/$R59,0)</f>
        <v>0</v>
      </c>
      <c r="BG59" s="102">
        <f>IF(AF59="X",1/$R59,0)</f>
        <v>0</v>
      </c>
      <c r="BH59" s="102">
        <f>IF(AG59="X",1/$R59,0)</f>
        <v>0</v>
      </c>
      <c r="BI59" s="102">
        <f>IF(AH59="X",1/$R59,0)</f>
        <v>0</v>
      </c>
      <c r="BJ59" s="103">
        <f>IF(AI59="X",1/$R59,0)</f>
        <v>0</v>
      </c>
      <c r="BK59" s="103">
        <f>IF(AJ59="X",1/$R59,0)</f>
        <v>0</v>
      </c>
      <c r="BL59" s="103">
        <f>IF(AK59="X",1/$R59,0)</f>
        <v>0</v>
      </c>
      <c r="BM59" s="104">
        <f>IF(AL59="X",1/$R59,0)</f>
        <v>0</v>
      </c>
      <c r="BN59" s="104">
        <f>IF(AM59="X",1/$R59,0)</f>
        <v>0</v>
      </c>
      <c r="BO59" s="104">
        <f>IF(AN59="X",1/$R59,0)</f>
        <v>0</v>
      </c>
      <c r="BP59" s="105">
        <f>SUM(BQ59:BT59)</f>
        <v>1</v>
      </c>
      <c r="BQ59" s="106">
        <v>1</v>
      </c>
      <c r="BR59" s="106"/>
      <c r="BS59" s="106"/>
      <c r="BT59" s="106"/>
      <c r="BU59" s="107">
        <f>SUM(BV59:CQ59)</f>
        <v>750000</v>
      </c>
      <c r="BV59" s="108">
        <f>AT59*$M59</f>
        <v>0</v>
      </c>
      <c r="BW59" s="109">
        <f>AU59*$M59</f>
        <v>0</v>
      </c>
      <c r="BX59" s="109">
        <f>AV59*$M59</f>
        <v>0</v>
      </c>
      <c r="BY59" s="109">
        <f>AW59*$M59</f>
        <v>0</v>
      </c>
      <c r="BZ59" s="109">
        <f>AX59*$M59</f>
        <v>0</v>
      </c>
      <c r="CA59" s="110">
        <f>AY59*$M59</f>
        <v>0</v>
      </c>
      <c r="CB59" s="111">
        <f>AZ59*$M59</f>
        <v>0</v>
      </c>
      <c r="CC59" s="111">
        <f>BA59*$M59</f>
        <v>0</v>
      </c>
      <c r="CD59" s="111">
        <f>BB59*$M59</f>
        <v>0</v>
      </c>
      <c r="CE59" s="112">
        <f>BC59*$M59</f>
        <v>0</v>
      </c>
      <c r="CF59" s="112">
        <f>BD59*$M59</f>
        <v>0</v>
      </c>
      <c r="CG59" s="112">
        <f>BE59*$M59</f>
        <v>750000</v>
      </c>
      <c r="CH59" s="113">
        <f>BF59*$M59</f>
        <v>0</v>
      </c>
      <c r="CI59" s="113">
        <f>BG59*$M59</f>
        <v>0</v>
      </c>
      <c r="CJ59" s="113">
        <f>BH59*$M59</f>
        <v>0</v>
      </c>
      <c r="CK59" s="113">
        <f>BI59*$M59</f>
        <v>0</v>
      </c>
      <c r="CL59" s="114">
        <f>BJ59*$M59</f>
        <v>0</v>
      </c>
      <c r="CM59" s="114">
        <f>BK59*$M59</f>
        <v>0</v>
      </c>
      <c r="CN59" s="114">
        <f>BL59*$M59</f>
        <v>0</v>
      </c>
      <c r="CO59" s="115">
        <f>BM59*$M59</f>
        <v>0</v>
      </c>
      <c r="CP59" s="115">
        <f>BN59*$M59</f>
        <v>0</v>
      </c>
      <c r="CQ59" s="115">
        <f>BO59*$M59</f>
        <v>0</v>
      </c>
    </row>
    <row r="60" spans="1:95" ht="78.75">
      <c r="A60" s="116">
        <v>3</v>
      </c>
      <c r="B60" s="13">
        <v>20</v>
      </c>
      <c r="C60" s="13" t="s">
        <v>57</v>
      </c>
      <c r="D60" s="22" t="s">
        <v>246</v>
      </c>
      <c r="E60" s="13" t="s">
        <v>155</v>
      </c>
      <c r="F60" s="5" t="s">
        <v>135</v>
      </c>
      <c r="G60" s="5" t="s">
        <v>161</v>
      </c>
      <c r="H60" s="5" t="s">
        <v>163</v>
      </c>
      <c r="I60" s="9"/>
      <c r="J60" s="10" t="s">
        <v>148</v>
      </c>
      <c r="K60" s="10">
        <v>53</v>
      </c>
      <c r="L60" s="9" t="s">
        <v>231</v>
      </c>
      <c r="M60" s="11">
        <v>1000000</v>
      </c>
      <c r="N60" s="10" t="s">
        <v>272</v>
      </c>
      <c r="O60" s="10" t="s">
        <v>127</v>
      </c>
      <c r="P60" s="10" t="s">
        <v>210</v>
      </c>
      <c r="Q60" s="11">
        <v>0</v>
      </c>
      <c r="R60" s="87">
        <f>COUNTA(S60:AN60)</f>
        <v>1</v>
      </c>
      <c r="S60" s="88"/>
      <c r="T60" s="89"/>
      <c r="U60" s="89"/>
      <c r="V60" s="89"/>
      <c r="W60" s="89"/>
      <c r="X60" s="90"/>
      <c r="Y60" s="91"/>
      <c r="Z60" s="91"/>
      <c r="AA60" s="91"/>
      <c r="AB60" s="92"/>
      <c r="AC60" s="92"/>
      <c r="AD60" s="92" t="s">
        <v>206</v>
      </c>
      <c r="AE60" s="93"/>
      <c r="AF60" s="93"/>
      <c r="AG60" s="93"/>
      <c r="AH60" s="93"/>
      <c r="AI60" s="94"/>
      <c r="AJ60" s="94"/>
      <c r="AK60" s="94"/>
      <c r="AL60" s="95"/>
      <c r="AM60" s="95"/>
      <c r="AN60" s="95"/>
      <c r="AO60" s="96"/>
      <c r="AP60" s="96" t="s">
        <v>206</v>
      </c>
      <c r="AQ60" s="96"/>
      <c r="AR60" s="96"/>
      <c r="AS60" s="118">
        <f>SUM(AT60:BO60)</f>
        <v>1</v>
      </c>
      <c r="AT60" s="97">
        <f>IF(S60="X",1/$R60,0)</f>
        <v>0</v>
      </c>
      <c r="AU60" s="98">
        <f>IF(T60="X",1/$R60,0)</f>
        <v>0</v>
      </c>
      <c r="AV60" s="98">
        <f>IF(U60="X",1/$R60,0)</f>
        <v>0</v>
      </c>
      <c r="AW60" s="98">
        <f>IF(V60="X",1/$R60,0)</f>
        <v>0</v>
      </c>
      <c r="AX60" s="98">
        <f>IF(W60="X",1/$R60,0)</f>
        <v>0</v>
      </c>
      <c r="AY60" s="99">
        <f>IF(X60="X",1/$R60,0)</f>
        <v>0</v>
      </c>
      <c r="AZ60" s="100">
        <f>IF(Y60="X",1/$R60,0)</f>
        <v>0</v>
      </c>
      <c r="BA60" s="100">
        <f>IF(Z60="X",1/$R60,0)</f>
        <v>0</v>
      </c>
      <c r="BB60" s="100">
        <f>IF(AA60="X",1/$R60,0)</f>
        <v>0</v>
      </c>
      <c r="BC60" s="101">
        <f>IF(AB60="X",1/$R60,0)</f>
        <v>0</v>
      </c>
      <c r="BD60" s="101">
        <f>IF(AC60="X",1/$R60,0)</f>
        <v>0</v>
      </c>
      <c r="BE60" s="101">
        <f>IF(AD60="X",1/$R60,0)</f>
        <v>1</v>
      </c>
      <c r="BF60" s="102">
        <f>IF(AE60="X",1/$R60,0)</f>
        <v>0</v>
      </c>
      <c r="BG60" s="102">
        <f>IF(AF60="X",1/$R60,0)</f>
        <v>0</v>
      </c>
      <c r="BH60" s="102">
        <f>IF(AG60="X",1/$R60,0)</f>
        <v>0</v>
      </c>
      <c r="BI60" s="102">
        <f>IF(AH60="X",1/$R60,0)</f>
        <v>0</v>
      </c>
      <c r="BJ60" s="103">
        <f>IF(AI60="X",1/$R60,0)</f>
        <v>0</v>
      </c>
      <c r="BK60" s="103">
        <f>IF(AJ60="X",1/$R60,0)</f>
        <v>0</v>
      </c>
      <c r="BL60" s="103">
        <f>IF(AK60="X",1/$R60,0)</f>
        <v>0</v>
      </c>
      <c r="BM60" s="104">
        <f>IF(AL60="X",1/$R60,0)</f>
        <v>0</v>
      </c>
      <c r="BN60" s="104">
        <f>IF(AM60="X",1/$R60,0)</f>
        <v>0</v>
      </c>
      <c r="BO60" s="104">
        <f>IF(AN60="X",1/$R60,0)</f>
        <v>0</v>
      </c>
      <c r="BP60" s="105">
        <f>SUM(BQ60:BT60)</f>
        <v>1</v>
      </c>
      <c r="BQ60" s="106"/>
      <c r="BR60" s="106">
        <v>1</v>
      </c>
      <c r="BS60" s="106"/>
      <c r="BT60" s="106"/>
      <c r="BU60" s="107">
        <f>SUM(BV60:CQ60)</f>
        <v>1000000</v>
      </c>
      <c r="BV60" s="108">
        <f>AT60*$M60</f>
        <v>0</v>
      </c>
      <c r="BW60" s="109">
        <f>AU60*$M60</f>
        <v>0</v>
      </c>
      <c r="BX60" s="109">
        <f>AV60*$M60</f>
        <v>0</v>
      </c>
      <c r="BY60" s="109">
        <f>AW60*$M60</f>
        <v>0</v>
      </c>
      <c r="BZ60" s="109">
        <f>AX60*$M60</f>
        <v>0</v>
      </c>
      <c r="CA60" s="110">
        <f>AY60*$M60</f>
        <v>0</v>
      </c>
      <c r="CB60" s="111">
        <f>AZ60*$M60</f>
        <v>0</v>
      </c>
      <c r="CC60" s="111">
        <f>BA60*$M60</f>
        <v>0</v>
      </c>
      <c r="CD60" s="111">
        <f>BB60*$M60</f>
        <v>0</v>
      </c>
      <c r="CE60" s="112">
        <f>BC60*$M60</f>
        <v>0</v>
      </c>
      <c r="CF60" s="112">
        <f>BD60*$M60</f>
        <v>0</v>
      </c>
      <c r="CG60" s="112">
        <f>BE60*$M60</f>
        <v>1000000</v>
      </c>
      <c r="CH60" s="113">
        <f>BF60*$M60</f>
        <v>0</v>
      </c>
      <c r="CI60" s="113">
        <f>BG60*$M60</f>
        <v>0</v>
      </c>
      <c r="CJ60" s="113">
        <f>BH60*$M60</f>
        <v>0</v>
      </c>
      <c r="CK60" s="113">
        <f>BI60*$M60</f>
        <v>0</v>
      </c>
      <c r="CL60" s="114">
        <f>BJ60*$M60</f>
        <v>0</v>
      </c>
      <c r="CM60" s="114">
        <f>BK60*$M60</f>
        <v>0</v>
      </c>
      <c r="CN60" s="114">
        <f>BL60*$M60</f>
        <v>0</v>
      </c>
      <c r="CO60" s="115">
        <f>BM60*$M60</f>
        <v>0</v>
      </c>
      <c r="CP60" s="115">
        <f>BN60*$M60</f>
        <v>0</v>
      </c>
      <c r="CQ60" s="115">
        <f>BO60*$M60</f>
        <v>0</v>
      </c>
    </row>
    <row r="61" spans="1:95" ht="56.25">
      <c r="A61" s="116">
        <v>3</v>
      </c>
      <c r="B61" s="13">
        <v>21</v>
      </c>
      <c r="C61" s="13" t="s">
        <v>57</v>
      </c>
      <c r="D61" s="22" t="s">
        <v>246</v>
      </c>
      <c r="E61" s="13" t="s">
        <v>155</v>
      </c>
      <c r="F61" s="5" t="s">
        <v>135</v>
      </c>
      <c r="G61" s="5" t="s">
        <v>161</v>
      </c>
      <c r="H61" s="5" t="s">
        <v>208</v>
      </c>
      <c r="I61" s="9"/>
      <c r="J61" s="10" t="s">
        <v>148</v>
      </c>
      <c r="K61" s="10">
        <v>54</v>
      </c>
      <c r="L61" s="9" t="s">
        <v>53</v>
      </c>
      <c r="M61" s="11">
        <v>500000</v>
      </c>
      <c r="N61" s="10" t="s">
        <v>272</v>
      </c>
      <c r="O61" s="10" t="s">
        <v>127</v>
      </c>
      <c r="P61" s="10" t="s">
        <v>157</v>
      </c>
      <c r="Q61" s="11">
        <v>0</v>
      </c>
      <c r="R61" s="87">
        <f>COUNTA(S61:AN61)</f>
        <v>1</v>
      </c>
      <c r="S61" s="88"/>
      <c r="T61" s="89"/>
      <c r="U61" s="89"/>
      <c r="V61" s="89"/>
      <c r="W61" s="89"/>
      <c r="X61" s="90"/>
      <c r="Y61" s="91"/>
      <c r="Z61" s="91"/>
      <c r="AA61" s="91"/>
      <c r="AB61" s="92"/>
      <c r="AC61" s="92"/>
      <c r="AD61" s="92" t="s">
        <v>206</v>
      </c>
      <c r="AE61" s="93"/>
      <c r="AF61" s="93"/>
      <c r="AG61" s="93"/>
      <c r="AH61" s="93"/>
      <c r="AI61" s="94"/>
      <c r="AJ61" s="94"/>
      <c r="AK61" s="94"/>
      <c r="AL61" s="95"/>
      <c r="AM61" s="95"/>
      <c r="AN61" s="95"/>
      <c r="AO61" s="96"/>
      <c r="AP61" s="96"/>
      <c r="AQ61" s="96" t="s">
        <v>206</v>
      </c>
      <c r="AR61" s="96"/>
      <c r="AS61" s="118">
        <f>SUM(AT61:BO61)</f>
        <v>1</v>
      </c>
      <c r="AT61" s="97">
        <f>IF(S61="X",1/$R61,0)</f>
        <v>0</v>
      </c>
      <c r="AU61" s="98">
        <f>IF(T61="X",1/$R61,0)</f>
        <v>0</v>
      </c>
      <c r="AV61" s="98">
        <f>IF(U61="X",1/$R61,0)</f>
        <v>0</v>
      </c>
      <c r="AW61" s="98">
        <f>IF(V61="X",1/$R61,0)</f>
        <v>0</v>
      </c>
      <c r="AX61" s="98">
        <f>IF(W61="X",1/$R61,0)</f>
        <v>0</v>
      </c>
      <c r="AY61" s="99">
        <f>IF(X61="X",1/$R61,0)</f>
        <v>0</v>
      </c>
      <c r="AZ61" s="100">
        <f>IF(Y61="X",1/$R61,0)</f>
        <v>0</v>
      </c>
      <c r="BA61" s="100">
        <f>IF(Z61="X",1/$R61,0)</f>
        <v>0</v>
      </c>
      <c r="BB61" s="100">
        <f>IF(AA61="X",1/$R61,0)</f>
        <v>0</v>
      </c>
      <c r="BC61" s="101">
        <f>IF(AB61="X",1/$R61,0)</f>
        <v>0</v>
      </c>
      <c r="BD61" s="101">
        <f>IF(AC61="X",1/$R61,0)</f>
        <v>0</v>
      </c>
      <c r="BE61" s="101">
        <f>IF(AD61="X",1/$R61,0)</f>
        <v>1</v>
      </c>
      <c r="BF61" s="102">
        <f>IF(AE61="X",1/$R61,0)</f>
        <v>0</v>
      </c>
      <c r="BG61" s="102">
        <f>IF(AF61="X",1/$R61,0)</f>
        <v>0</v>
      </c>
      <c r="BH61" s="102">
        <f>IF(AG61="X",1/$R61,0)</f>
        <v>0</v>
      </c>
      <c r="BI61" s="102">
        <f>IF(AH61="X",1/$R61,0)</f>
        <v>0</v>
      </c>
      <c r="BJ61" s="103">
        <f>IF(AI61="X",1/$R61,0)</f>
        <v>0</v>
      </c>
      <c r="BK61" s="103">
        <f>IF(AJ61="X",1/$R61,0)</f>
        <v>0</v>
      </c>
      <c r="BL61" s="103">
        <f>IF(AK61="X",1/$R61,0)</f>
        <v>0</v>
      </c>
      <c r="BM61" s="104">
        <f>IF(AL61="X",1/$R61,0)</f>
        <v>0</v>
      </c>
      <c r="BN61" s="104">
        <f>IF(AM61="X",1/$R61,0)</f>
        <v>0</v>
      </c>
      <c r="BO61" s="104">
        <f>IF(AN61="X",1/$R61,0)</f>
        <v>0</v>
      </c>
      <c r="BP61" s="105">
        <f>SUM(BQ61:BT61)</f>
        <v>1</v>
      </c>
      <c r="BQ61" s="106"/>
      <c r="BR61" s="106"/>
      <c r="BS61" s="106">
        <v>1</v>
      </c>
      <c r="BT61" s="106"/>
      <c r="BU61" s="107">
        <f>SUM(BV61:CQ61)</f>
        <v>500000</v>
      </c>
      <c r="BV61" s="108">
        <f>AT61*$M61</f>
        <v>0</v>
      </c>
      <c r="BW61" s="109">
        <f>AU61*$M61</f>
        <v>0</v>
      </c>
      <c r="BX61" s="109">
        <f>AV61*$M61</f>
        <v>0</v>
      </c>
      <c r="BY61" s="109">
        <f>AW61*$M61</f>
        <v>0</v>
      </c>
      <c r="BZ61" s="109">
        <f>AX61*$M61</f>
        <v>0</v>
      </c>
      <c r="CA61" s="110">
        <f>AY61*$M61</f>
        <v>0</v>
      </c>
      <c r="CB61" s="111">
        <f>AZ61*$M61</f>
        <v>0</v>
      </c>
      <c r="CC61" s="111">
        <f>BA61*$M61</f>
        <v>0</v>
      </c>
      <c r="CD61" s="111">
        <f>BB61*$M61</f>
        <v>0</v>
      </c>
      <c r="CE61" s="112">
        <f>BC61*$M61</f>
        <v>0</v>
      </c>
      <c r="CF61" s="112">
        <f>BD61*$M61</f>
        <v>0</v>
      </c>
      <c r="CG61" s="112">
        <f>BE61*$M61</f>
        <v>500000</v>
      </c>
      <c r="CH61" s="113">
        <f>BF61*$M61</f>
        <v>0</v>
      </c>
      <c r="CI61" s="113">
        <f>BG61*$M61</f>
        <v>0</v>
      </c>
      <c r="CJ61" s="113">
        <f>BH61*$M61</f>
        <v>0</v>
      </c>
      <c r="CK61" s="113">
        <f>BI61*$M61</f>
        <v>0</v>
      </c>
      <c r="CL61" s="114">
        <f>BJ61*$M61</f>
        <v>0</v>
      </c>
      <c r="CM61" s="114">
        <f>BK61*$M61</f>
        <v>0</v>
      </c>
      <c r="CN61" s="114">
        <f>BL61*$M61</f>
        <v>0</v>
      </c>
      <c r="CO61" s="115">
        <f>BM61*$M61</f>
        <v>0</v>
      </c>
      <c r="CP61" s="115">
        <f>BN61*$M61</f>
        <v>0</v>
      </c>
      <c r="CQ61" s="115">
        <f>BO61*$M61</f>
        <v>0</v>
      </c>
    </row>
    <row r="62" spans="1:95" ht="135">
      <c r="A62" s="116">
        <v>3</v>
      </c>
      <c r="B62" s="13">
        <v>7</v>
      </c>
      <c r="C62" s="13" t="s">
        <v>57</v>
      </c>
      <c r="D62" s="22" t="s">
        <v>149</v>
      </c>
      <c r="E62" s="13" t="s">
        <v>155</v>
      </c>
      <c r="F62" s="5" t="s">
        <v>152</v>
      </c>
      <c r="G62" s="5" t="s">
        <v>61</v>
      </c>
      <c r="H62" s="5" t="s">
        <v>297</v>
      </c>
      <c r="I62" s="9">
        <v>1001</v>
      </c>
      <c r="J62" s="10" t="s">
        <v>75</v>
      </c>
      <c r="K62" s="10">
        <v>55</v>
      </c>
      <c r="L62" s="15" t="s">
        <v>319</v>
      </c>
      <c r="M62" s="12">
        <v>300000</v>
      </c>
      <c r="N62" s="10" t="s">
        <v>54</v>
      </c>
      <c r="O62" s="10" t="s">
        <v>127</v>
      </c>
      <c r="P62" s="10" t="s">
        <v>157</v>
      </c>
      <c r="Q62" s="11">
        <v>0</v>
      </c>
      <c r="R62" s="87">
        <f>COUNTA(S62:AN62)</f>
        <v>7</v>
      </c>
      <c r="S62" s="88"/>
      <c r="T62" s="89"/>
      <c r="U62" s="89"/>
      <c r="V62" s="89"/>
      <c r="W62" s="89"/>
      <c r="X62" s="90"/>
      <c r="Y62" s="91"/>
      <c r="Z62" s="91"/>
      <c r="AA62" s="91"/>
      <c r="AB62" s="92" t="s">
        <v>206</v>
      </c>
      <c r="AC62" s="92" t="s">
        <v>206</v>
      </c>
      <c r="AD62" s="92" t="s">
        <v>206</v>
      </c>
      <c r="AE62" s="93" t="s">
        <v>206</v>
      </c>
      <c r="AF62" s="93" t="s">
        <v>206</v>
      </c>
      <c r="AG62" s="93" t="s">
        <v>206</v>
      </c>
      <c r="AH62" s="93" t="s">
        <v>206</v>
      </c>
      <c r="AI62" s="94"/>
      <c r="AJ62" s="94"/>
      <c r="AK62" s="94"/>
      <c r="AL62" s="95"/>
      <c r="AM62" s="95"/>
      <c r="AN62" s="95"/>
      <c r="AO62" s="96" t="s">
        <v>206</v>
      </c>
      <c r="AP62" s="96"/>
      <c r="AQ62" s="96"/>
      <c r="AR62" s="96"/>
      <c r="AS62" s="117">
        <f>SUM(AT62:BO62)</f>
        <v>1</v>
      </c>
      <c r="AT62" s="97">
        <v>0</v>
      </c>
      <c r="AU62" s="98">
        <v>0</v>
      </c>
      <c r="AV62" s="98">
        <v>0</v>
      </c>
      <c r="AW62" s="98">
        <v>0</v>
      </c>
      <c r="AX62" s="98">
        <v>0</v>
      </c>
      <c r="AY62" s="99">
        <v>0</v>
      </c>
      <c r="AZ62" s="100">
        <v>0</v>
      </c>
      <c r="BA62" s="100">
        <v>0</v>
      </c>
      <c r="BB62" s="100">
        <v>0</v>
      </c>
      <c r="BC62" s="101">
        <v>0.1</v>
      </c>
      <c r="BD62" s="101">
        <v>0.1</v>
      </c>
      <c r="BE62" s="101">
        <v>0.1</v>
      </c>
      <c r="BF62" s="102">
        <v>0.2</v>
      </c>
      <c r="BG62" s="102">
        <v>0.35</v>
      </c>
      <c r="BH62" s="102">
        <v>0.1</v>
      </c>
      <c r="BI62" s="102">
        <v>0.05</v>
      </c>
      <c r="BJ62" s="103">
        <v>0</v>
      </c>
      <c r="BK62" s="103">
        <v>0</v>
      </c>
      <c r="BL62" s="103">
        <v>0</v>
      </c>
      <c r="BM62" s="104">
        <v>0</v>
      </c>
      <c r="BN62" s="104">
        <v>0</v>
      </c>
      <c r="BO62" s="104">
        <v>0</v>
      </c>
      <c r="BP62" s="105">
        <v>1</v>
      </c>
      <c r="BQ62" s="106">
        <v>1</v>
      </c>
      <c r="BR62" s="106">
        <v>0</v>
      </c>
      <c r="BS62" s="106">
        <v>0</v>
      </c>
      <c r="BT62" s="106">
        <v>0</v>
      </c>
      <c r="BU62" s="107">
        <f>SUM(BV62:CQ62)</f>
        <v>300000</v>
      </c>
      <c r="BV62" s="108">
        <f>AT62*$M62</f>
        <v>0</v>
      </c>
      <c r="BW62" s="109">
        <f>AU62*$M62</f>
        <v>0</v>
      </c>
      <c r="BX62" s="109">
        <f>AV62*$M62</f>
        <v>0</v>
      </c>
      <c r="BY62" s="109">
        <f>AW62*$M62</f>
        <v>0</v>
      </c>
      <c r="BZ62" s="109">
        <f>AX62*$M62</f>
        <v>0</v>
      </c>
      <c r="CA62" s="110">
        <f>AY62*$M62</f>
        <v>0</v>
      </c>
      <c r="CB62" s="111">
        <f>AZ62*$M62</f>
        <v>0</v>
      </c>
      <c r="CC62" s="111">
        <f>BA62*$M62</f>
        <v>0</v>
      </c>
      <c r="CD62" s="111">
        <f>BB62*$M62</f>
        <v>0</v>
      </c>
      <c r="CE62" s="112">
        <f>BC62*$M62</f>
        <v>30000</v>
      </c>
      <c r="CF62" s="112">
        <f>BD62*$M62</f>
        <v>30000</v>
      </c>
      <c r="CG62" s="112">
        <f>BE62*$M62</f>
        <v>30000</v>
      </c>
      <c r="CH62" s="113">
        <f>BF62*$M62</f>
        <v>60000</v>
      </c>
      <c r="CI62" s="113">
        <f>BG62*$M62</f>
        <v>105000</v>
      </c>
      <c r="CJ62" s="113">
        <f>BH62*$M62</f>
        <v>30000</v>
      </c>
      <c r="CK62" s="113">
        <f>BI62*$M62</f>
        <v>15000</v>
      </c>
      <c r="CL62" s="114">
        <f>BJ62*$M62</f>
        <v>0</v>
      </c>
      <c r="CM62" s="114">
        <f>BK62*$M62</f>
        <v>0</v>
      </c>
      <c r="CN62" s="114">
        <f>BL62*$M62</f>
        <v>0</v>
      </c>
      <c r="CO62" s="115">
        <f>BM62*$M62</f>
        <v>0</v>
      </c>
      <c r="CP62" s="115">
        <f>BN62*$M62</f>
        <v>0</v>
      </c>
      <c r="CQ62" s="115">
        <f>BO62*$M62</f>
        <v>0</v>
      </c>
    </row>
    <row r="63" spans="1:95" ht="135">
      <c r="A63" s="116">
        <v>3</v>
      </c>
      <c r="B63" s="13">
        <v>22</v>
      </c>
      <c r="C63" s="13" t="s">
        <v>57</v>
      </c>
      <c r="D63" s="22" t="s">
        <v>246</v>
      </c>
      <c r="E63" s="13" t="s">
        <v>155</v>
      </c>
      <c r="F63" s="5" t="s">
        <v>152</v>
      </c>
      <c r="G63" s="5" t="s">
        <v>61</v>
      </c>
      <c r="H63" s="5" t="s">
        <v>298</v>
      </c>
      <c r="I63" s="9">
        <v>1003</v>
      </c>
      <c r="J63" s="10" t="s">
        <v>84</v>
      </c>
      <c r="K63" s="10">
        <v>56</v>
      </c>
      <c r="L63" s="15" t="s">
        <v>318</v>
      </c>
      <c r="M63" s="12">
        <v>300000</v>
      </c>
      <c r="N63" s="10" t="s">
        <v>54</v>
      </c>
      <c r="O63" s="10" t="s">
        <v>127</v>
      </c>
      <c r="P63" s="10" t="s">
        <v>157</v>
      </c>
      <c r="Q63" s="11">
        <v>0</v>
      </c>
      <c r="R63" s="87">
        <f>COUNTA(S63:AN63)</f>
        <v>7</v>
      </c>
      <c r="S63" s="88"/>
      <c r="T63" s="89"/>
      <c r="U63" s="89"/>
      <c r="V63" s="89"/>
      <c r="W63" s="89"/>
      <c r="X63" s="90"/>
      <c r="Y63" s="91"/>
      <c r="Z63" s="91"/>
      <c r="AA63" s="91"/>
      <c r="AB63" s="92" t="s">
        <v>206</v>
      </c>
      <c r="AC63" s="92" t="s">
        <v>206</v>
      </c>
      <c r="AD63" s="92" t="s">
        <v>206</v>
      </c>
      <c r="AE63" s="93" t="s">
        <v>206</v>
      </c>
      <c r="AF63" s="93" t="s">
        <v>206</v>
      </c>
      <c r="AG63" s="93" t="s">
        <v>206</v>
      </c>
      <c r="AH63" s="93" t="s">
        <v>206</v>
      </c>
      <c r="AI63" s="94"/>
      <c r="AJ63" s="94"/>
      <c r="AK63" s="94"/>
      <c r="AL63" s="95"/>
      <c r="AM63" s="95"/>
      <c r="AN63" s="95"/>
      <c r="AO63" s="96"/>
      <c r="AP63" s="96" t="s">
        <v>206</v>
      </c>
      <c r="AQ63" s="96" t="s">
        <v>206</v>
      </c>
      <c r="AR63" s="96"/>
      <c r="AS63" s="117">
        <f>SUM(AT63:BO63)</f>
        <v>1</v>
      </c>
      <c r="AT63" s="97">
        <v>0</v>
      </c>
      <c r="AU63" s="98">
        <v>0</v>
      </c>
      <c r="AV63" s="98">
        <v>0</v>
      </c>
      <c r="AW63" s="98">
        <v>0</v>
      </c>
      <c r="AX63" s="98">
        <v>0</v>
      </c>
      <c r="AY63" s="99">
        <v>0</v>
      </c>
      <c r="AZ63" s="100">
        <v>0</v>
      </c>
      <c r="BA63" s="100">
        <v>0</v>
      </c>
      <c r="BB63" s="100">
        <v>0</v>
      </c>
      <c r="BC63" s="101">
        <v>0.1</v>
      </c>
      <c r="BD63" s="101">
        <v>0.1</v>
      </c>
      <c r="BE63" s="101">
        <v>0.1</v>
      </c>
      <c r="BF63" s="102">
        <v>0.2</v>
      </c>
      <c r="BG63" s="102">
        <v>0.35</v>
      </c>
      <c r="BH63" s="102">
        <v>0.1</v>
      </c>
      <c r="BI63" s="102">
        <v>0.05</v>
      </c>
      <c r="BJ63" s="103">
        <v>0</v>
      </c>
      <c r="BK63" s="103">
        <v>0</v>
      </c>
      <c r="BL63" s="103">
        <v>0</v>
      </c>
      <c r="BM63" s="104">
        <v>0</v>
      </c>
      <c r="BN63" s="104">
        <v>0</v>
      </c>
      <c r="BO63" s="104">
        <v>0</v>
      </c>
      <c r="BP63" s="105">
        <v>1</v>
      </c>
      <c r="BQ63" s="106">
        <v>0</v>
      </c>
      <c r="BR63" s="106">
        <v>0.5</v>
      </c>
      <c r="BS63" s="106">
        <v>0.5</v>
      </c>
      <c r="BT63" s="106">
        <v>0</v>
      </c>
      <c r="BU63" s="107">
        <f>SUM(BV63:CQ63)</f>
        <v>300000</v>
      </c>
      <c r="BV63" s="108">
        <f>AT63*$M63</f>
        <v>0</v>
      </c>
      <c r="BW63" s="109">
        <f>AU63*$M63</f>
        <v>0</v>
      </c>
      <c r="BX63" s="109">
        <f>AV63*$M63</f>
        <v>0</v>
      </c>
      <c r="BY63" s="109">
        <f>AW63*$M63</f>
        <v>0</v>
      </c>
      <c r="BZ63" s="109">
        <f>AX63*$M63</f>
        <v>0</v>
      </c>
      <c r="CA63" s="110">
        <f>AY63*$M63</f>
        <v>0</v>
      </c>
      <c r="CB63" s="111">
        <f>AZ63*$M63</f>
        <v>0</v>
      </c>
      <c r="CC63" s="111">
        <f>BA63*$M63</f>
        <v>0</v>
      </c>
      <c r="CD63" s="111">
        <f>BB63*$M63</f>
        <v>0</v>
      </c>
      <c r="CE63" s="112">
        <f>BC63*$M63</f>
        <v>30000</v>
      </c>
      <c r="CF63" s="112">
        <f>BD63*$M63</f>
        <v>30000</v>
      </c>
      <c r="CG63" s="112">
        <f>BE63*$M63</f>
        <v>30000</v>
      </c>
      <c r="CH63" s="113">
        <f>BF63*$M63</f>
        <v>60000</v>
      </c>
      <c r="CI63" s="113">
        <f>BG63*$M63</f>
        <v>105000</v>
      </c>
      <c r="CJ63" s="113">
        <f>BH63*$M63</f>
        <v>30000</v>
      </c>
      <c r="CK63" s="113">
        <f>BI63*$M63</f>
        <v>15000</v>
      </c>
      <c r="CL63" s="114">
        <f>BJ63*$M63</f>
        <v>0</v>
      </c>
      <c r="CM63" s="114">
        <f>BK63*$M63</f>
        <v>0</v>
      </c>
      <c r="CN63" s="114">
        <f>BL63*$M63</f>
        <v>0</v>
      </c>
      <c r="CO63" s="115">
        <f>BM63*$M63</f>
        <v>0</v>
      </c>
      <c r="CP63" s="115">
        <f>BN63*$M63</f>
        <v>0</v>
      </c>
      <c r="CQ63" s="115">
        <f>BO63*$M63</f>
        <v>0</v>
      </c>
    </row>
    <row r="64" spans="1:95" ht="67.5">
      <c r="A64" s="116">
        <v>3</v>
      </c>
      <c r="B64" s="13">
        <v>23</v>
      </c>
      <c r="C64" s="13" t="s">
        <v>57</v>
      </c>
      <c r="D64" s="22" t="s">
        <v>246</v>
      </c>
      <c r="E64" s="13" t="s">
        <v>155</v>
      </c>
      <c r="F64" s="5" t="s">
        <v>152</v>
      </c>
      <c r="G64" s="5" t="s">
        <v>61</v>
      </c>
      <c r="H64" s="5" t="s">
        <v>241</v>
      </c>
      <c r="I64" s="9">
        <v>55</v>
      </c>
      <c r="J64" s="10" t="s">
        <v>150</v>
      </c>
      <c r="K64" s="10">
        <v>57</v>
      </c>
      <c r="L64" s="14" t="s">
        <v>317</v>
      </c>
      <c r="M64" s="11">
        <v>225000</v>
      </c>
      <c r="N64" s="10" t="s">
        <v>272</v>
      </c>
      <c r="O64" s="10" t="s">
        <v>139</v>
      </c>
      <c r="P64" s="10" t="s">
        <v>157</v>
      </c>
      <c r="Q64" s="11">
        <v>0</v>
      </c>
      <c r="R64" s="87">
        <f>COUNTA(S64:AN64)</f>
        <v>2</v>
      </c>
      <c r="S64" s="88"/>
      <c r="T64" s="89"/>
      <c r="U64" s="89"/>
      <c r="V64" s="89"/>
      <c r="W64" s="89"/>
      <c r="X64" s="90"/>
      <c r="Y64" s="91"/>
      <c r="Z64" s="91"/>
      <c r="AA64" s="91"/>
      <c r="AB64" s="92"/>
      <c r="AC64" s="92" t="s">
        <v>206</v>
      </c>
      <c r="AD64" s="92"/>
      <c r="AE64" s="93"/>
      <c r="AF64" s="93" t="s">
        <v>206</v>
      </c>
      <c r="AG64" s="93"/>
      <c r="AH64" s="93"/>
      <c r="AI64" s="94"/>
      <c r="AJ64" s="94"/>
      <c r="AK64" s="94"/>
      <c r="AL64" s="95"/>
      <c r="AM64" s="95"/>
      <c r="AN64" s="95"/>
      <c r="AO64" s="96"/>
      <c r="AP64" s="96"/>
      <c r="AQ64" s="96" t="s">
        <v>206</v>
      </c>
      <c r="AR64" s="96"/>
      <c r="AS64" s="118">
        <f>SUM(AT64:BO64)</f>
        <v>1</v>
      </c>
      <c r="AT64" s="97">
        <f>IF(S64="X",1/$R64,0)</f>
        <v>0</v>
      </c>
      <c r="AU64" s="98">
        <f>IF(T64="X",1/$R64,0)</f>
        <v>0</v>
      </c>
      <c r="AV64" s="98">
        <f>IF(U64="X",1/$R64,0)</f>
        <v>0</v>
      </c>
      <c r="AW64" s="98">
        <f>IF(V64="X",1/$R64,0)</f>
        <v>0</v>
      </c>
      <c r="AX64" s="98">
        <f>IF(W64="X",1/$R64,0)</f>
        <v>0</v>
      </c>
      <c r="AY64" s="99">
        <f>IF(X64="X",1/$R64,0)</f>
        <v>0</v>
      </c>
      <c r="AZ64" s="100">
        <f>IF(Y64="X",1/$R64,0)</f>
        <v>0</v>
      </c>
      <c r="BA64" s="100">
        <f>IF(Z64="X",1/$R64,0)</f>
        <v>0</v>
      </c>
      <c r="BB64" s="100">
        <f>IF(AA64="X",1/$R64,0)</f>
        <v>0</v>
      </c>
      <c r="BC64" s="101">
        <f>IF(AB64="X",1/$R64,0)</f>
        <v>0</v>
      </c>
      <c r="BD64" s="101">
        <f>IF(AC64="X",1/$R64,0)</f>
        <v>0.5</v>
      </c>
      <c r="BE64" s="101">
        <f>IF(AD64="X",1/$R64,0)</f>
        <v>0</v>
      </c>
      <c r="BF64" s="102">
        <f>IF(AE64="X",1/$R64,0)</f>
        <v>0</v>
      </c>
      <c r="BG64" s="102">
        <f>IF(AF64="X",1/$R64,0)</f>
        <v>0.5</v>
      </c>
      <c r="BH64" s="102">
        <f>IF(AG64="X",1/$R64,0)</f>
        <v>0</v>
      </c>
      <c r="BI64" s="102">
        <f>IF(AH64="X",1/$R64,0)</f>
        <v>0</v>
      </c>
      <c r="BJ64" s="103">
        <f>IF(AI64="X",1/$R64,0)</f>
        <v>0</v>
      </c>
      <c r="BK64" s="103">
        <f>IF(AJ64="X",1/$R64,0)</f>
        <v>0</v>
      </c>
      <c r="BL64" s="103">
        <f>IF(AK64="X",1/$R64,0)</f>
        <v>0</v>
      </c>
      <c r="BM64" s="104">
        <f>IF(AL64="X",1/$R64,0)</f>
        <v>0</v>
      </c>
      <c r="BN64" s="104">
        <f>IF(AM64="X",1/$R64,0)</f>
        <v>0</v>
      </c>
      <c r="BO64" s="104">
        <f>IF(AN64="X",1/$R64,0)</f>
        <v>0</v>
      </c>
      <c r="BP64" s="105">
        <f>SUM(BQ64:BT64)</f>
        <v>1</v>
      </c>
      <c r="BQ64" s="106"/>
      <c r="BR64" s="106"/>
      <c r="BS64" s="106">
        <v>1</v>
      </c>
      <c r="BT64" s="106"/>
      <c r="BU64" s="107">
        <f>SUM(BV64:CQ64)</f>
        <v>225000</v>
      </c>
      <c r="BV64" s="108">
        <f>AT64*$M64</f>
        <v>0</v>
      </c>
      <c r="BW64" s="109">
        <f>AU64*$M64</f>
        <v>0</v>
      </c>
      <c r="BX64" s="109">
        <f>AV64*$M64</f>
        <v>0</v>
      </c>
      <c r="BY64" s="109">
        <f>AW64*$M64</f>
        <v>0</v>
      </c>
      <c r="BZ64" s="109">
        <f>AX64*$M64</f>
        <v>0</v>
      </c>
      <c r="CA64" s="110">
        <f>AY64*$M64</f>
        <v>0</v>
      </c>
      <c r="CB64" s="111">
        <f>AZ64*$M64</f>
        <v>0</v>
      </c>
      <c r="CC64" s="111">
        <f>BA64*$M64</f>
        <v>0</v>
      </c>
      <c r="CD64" s="111">
        <f>BB64*$M64</f>
        <v>0</v>
      </c>
      <c r="CE64" s="112">
        <f>BC64*$M64</f>
        <v>0</v>
      </c>
      <c r="CF64" s="112">
        <f>BD64*$M64</f>
        <v>112500</v>
      </c>
      <c r="CG64" s="112">
        <f>BE64*$M64</f>
        <v>0</v>
      </c>
      <c r="CH64" s="113">
        <f>BF64*$M64</f>
        <v>0</v>
      </c>
      <c r="CI64" s="113">
        <f>BG64*$M64</f>
        <v>112500</v>
      </c>
      <c r="CJ64" s="113">
        <f>BH64*$M64</f>
        <v>0</v>
      </c>
      <c r="CK64" s="113">
        <f>BI64*$M64</f>
        <v>0</v>
      </c>
      <c r="CL64" s="114">
        <f>BJ64*$M64</f>
        <v>0</v>
      </c>
      <c r="CM64" s="114">
        <f>BK64*$M64</f>
        <v>0</v>
      </c>
      <c r="CN64" s="114">
        <f>BL64*$M64</f>
        <v>0</v>
      </c>
      <c r="CO64" s="115">
        <f>BM64*$M64</f>
        <v>0</v>
      </c>
      <c r="CP64" s="115">
        <f>BN64*$M64</f>
        <v>0</v>
      </c>
      <c r="CQ64" s="115">
        <f>BO64*$M64</f>
        <v>0</v>
      </c>
    </row>
    <row r="65" spans="1:95" ht="78.75">
      <c r="A65" s="116">
        <v>3</v>
      </c>
      <c r="B65" s="13">
        <v>24</v>
      </c>
      <c r="C65" s="13" t="s">
        <v>57</v>
      </c>
      <c r="D65" s="22" t="s">
        <v>246</v>
      </c>
      <c r="E65" s="13" t="s">
        <v>155</v>
      </c>
      <c r="F65" s="5" t="s">
        <v>152</v>
      </c>
      <c r="G65" s="5" t="s">
        <v>61</v>
      </c>
      <c r="H65" s="5" t="s">
        <v>239</v>
      </c>
      <c r="I65" s="9">
        <v>54</v>
      </c>
      <c r="J65" s="10" t="s">
        <v>130</v>
      </c>
      <c r="K65" s="10">
        <v>58</v>
      </c>
      <c r="L65" s="14" t="s">
        <v>316</v>
      </c>
      <c r="M65" s="12">
        <v>0</v>
      </c>
      <c r="N65" s="10" t="s">
        <v>59</v>
      </c>
      <c r="O65" s="10" t="s">
        <v>139</v>
      </c>
      <c r="P65" s="10">
        <v>2009</v>
      </c>
      <c r="Q65" s="11">
        <v>400000</v>
      </c>
      <c r="R65" s="87">
        <f>COUNTA(S65:AN65)</f>
        <v>5</v>
      </c>
      <c r="S65" s="88"/>
      <c r="T65" s="89"/>
      <c r="U65" s="89"/>
      <c r="V65" s="89"/>
      <c r="W65" s="89"/>
      <c r="X65" s="90"/>
      <c r="Y65" s="91"/>
      <c r="Z65" s="91"/>
      <c r="AA65" s="91"/>
      <c r="AB65" s="92" t="s">
        <v>206</v>
      </c>
      <c r="AC65" s="92" t="s">
        <v>206</v>
      </c>
      <c r="AD65" s="92"/>
      <c r="AE65" s="93"/>
      <c r="AF65" s="93" t="s">
        <v>206</v>
      </c>
      <c r="AG65" s="93"/>
      <c r="AH65" s="93" t="s">
        <v>206</v>
      </c>
      <c r="AI65" s="94"/>
      <c r="AJ65" s="94"/>
      <c r="AK65" s="94"/>
      <c r="AL65" s="95"/>
      <c r="AM65" s="95" t="s">
        <v>206</v>
      </c>
      <c r="AN65" s="95"/>
      <c r="AO65" s="96"/>
      <c r="AP65" s="96"/>
      <c r="AQ65" s="96" t="s">
        <v>206</v>
      </c>
      <c r="AR65" s="96"/>
      <c r="AS65" s="118">
        <f>SUM(AT65:BO65)</f>
        <v>1</v>
      </c>
      <c r="AT65" s="97">
        <f>IF(S65="X",1/$R65,0)</f>
        <v>0</v>
      </c>
      <c r="AU65" s="98">
        <f>IF(T65="X",1/$R65,0)</f>
        <v>0</v>
      </c>
      <c r="AV65" s="98">
        <f>IF(U65="X",1/$R65,0)</f>
        <v>0</v>
      </c>
      <c r="AW65" s="98">
        <f>IF(V65="X",1/$R65,0)</f>
        <v>0</v>
      </c>
      <c r="AX65" s="98">
        <f>IF(W65="X",1/$R65,0)</f>
        <v>0</v>
      </c>
      <c r="AY65" s="99">
        <f>IF(X65="X",1/$R65,0)</f>
        <v>0</v>
      </c>
      <c r="AZ65" s="100">
        <f>IF(Y65="X",1/$R65,0)</f>
        <v>0</v>
      </c>
      <c r="BA65" s="100">
        <f>IF(Z65="X",1/$R65,0)</f>
        <v>0</v>
      </c>
      <c r="BB65" s="100">
        <f>IF(AA65="X",1/$R65,0)</f>
        <v>0</v>
      </c>
      <c r="BC65" s="101">
        <f>IF(AB65="X",1/$R65,0)</f>
        <v>0.2</v>
      </c>
      <c r="BD65" s="101">
        <f>IF(AC65="X",1/$R65,0)</f>
        <v>0.2</v>
      </c>
      <c r="BE65" s="101">
        <f>IF(AD65="X",1/$R65,0)</f>
        <v>0</v>
      </c>
      <c r="BF65" s="102">
        <f>IF(AE65="X",1/$R65,0)</f>
        <v>0</v>
      </c>
      <c r="BG65" s="102">
        <f>IF(AF65="X",1/$R65,0)</f>
        <v>0.2</v>
      </c>
      <c r="BH65" s="102">
        <f>IF(AG65="X",1/$R65,0)</f>
        <v>0</v>
      </c>
      <c r="BI65" s="102">
        <f>IF(AH65="X",1/$R65,0)</f>
        <v>0.2</v>
      </c>
      <c r="BJ65" s="103">
        <f>IF(AI65="X",1/$R65,0)</f>
        <v>0</v>
      </c>
      <c r="BK65" s="103">
        <f>IF(AJ65="X",1/$R65,0)</f>
        <v>0</v>
      </c>
      <c r="BL65" s="103">
        <f>IF(AK65="X",1/$R65,0)</f>
        <v>0</v>
      </c>
      <c r="BM65" s="104">
        <f>IF(AL65="X",1/$R65,0)</f>
        <v>0</v>
      </c>
      <c r="BN65" s="104">
        <f>IF(AM65="X",1/$R65,0)</f>
        <v>0.2</v>
      </c>
      <c r="BO65" s="104">
        <f>IF(AN65="X",1/$R65,0)</f>
        <v>0</v>
      </c>
      <c r="BP65" s="105">
        <f>SUM(BQ65:BT65)</f>
        <v>1</v>
      </c>
      <c r="BQ65" s="106"/>
      <c r="BR65" s="106"/>
      <c r="BS65" s="106">
        <v>1</v>
      </c>
      <c r="BT65" s="106"/>
      <c r="BU65" s="107">
        <f>SUM(BV65:CQ65)</f>
        <v>0</v>
      </c>
      <c r="BV65" s="108">
        <f>AT65*$M65</f>
        <v>0</v>
      </c>
      <c r="BW65" s="109">
        <f>AU65*$M65</f>
        <v>0</v>
      </c>
      <c r="BX65" s="109">
        <f>AV65*$M65</f>
        <v>0</v>
      </c>
      <c r="BY65" s="109">
        <f>AW65*$M65</f>
        <v>0</v>
      </c>
      <c r="BZ65" s="109">
        <f>AX65*$M65</f>
        <v>0</v>
      </c>
      <c r="CA65" s="110">
        <f>AY65*$M65</f>
        <v>0</v>
      </c>
      <c r="CB65" s="111">
        <f>AZ65*$M65</f>
        <v>0</v>
      </c>
      <c r="CC65" s="111">
        <f>BA65*$M65</f>
        <v>0</v>
      </c>
      <c r="CD65" s="111">
        <f>BB65*$M65</f>
        <v>0</v>
      </c>
      <c r="CE65" s="112">
        <f>BC65*$M65</f>
        <v>0</v>
      </c>
      <c r="CF65" s="112">
        <f>BD65*$M65</f>
        <v>0</v>
      </c>
      <c r="CG65" s="112">
        <f>BE65*$M65</f>
        <v>0</v>
      </c>
      <c r="CH65" s="113">
        <f>BF65*$M65</f>
        <v>0</v>
      </c>
      <c r="CI65" s="113">
        <f>BG65*$M65</f>
        <v>0</v>
      </c>
      <c r="CJ65" s="113">
        <f>BH65*$M65</f>
        <v>0</v>
      </c>
      <c r="CK65" s="113">
        <f>BI65*$M65</f>
        <v>0</v>
      </c>
      <c r="CL65" s="114">
        <f>BJ65*$M65</f>
        <v>0</v>
      </c>
      <c r="CM65" s="114">
        <f>BK65*$M65</f>
        <v>0</v>
      </c>
      <c r="CN65" s="114">
        <f>BL65*$M65</f>
        <v>0</v>
      </c>
      <c r="CO65" s="115">
        <f>BM65*$M65</f>
        <v>0</v>
      </c>
      <c r="CP65" s="115">
        <f>BN65*$M65</f>
        <v>0</v>
      </c>
      <c r="CQ65" s="115">
        <f>BO65*$M65</f>
        <v>0</v>
      </c>
    </row>
    <row r="66" spans="1:95" s="120" customFormat="1" ht="56.25">
      <c r="A66" s="116">
        <v>13</v>
      </c>
      <c r="B66" s="13">
        <v>7</v>
      </c>
      <c r="C66" s="13" t="s">
        <v>58</v>
      </c>
      <c r="D66" s="22" t="s">
        <v>242</v>
      </c>
      <c r="E66" s="13" t="s">
        <v>155</v>
      </c>
      <c r="F66" s="5" t="s">
        <v>152</v>
      </c>
      <c r="G66" s="5" t="s">
        <v>61</v>
      </c>
      <c r="H66" s="5" t="s">
        <v>240</v>
      </c>
      <c r="I66" s="9"/>
      <c r="J66" s="10" t="s">
        <v>129</v>
      </c>
      <c r="K66" s="10">
        <v>59</v>
      </c>
      <c r="L66" s="14" t="s">
        <v>315</v>
      </c>
      <c r="M66" s="12">
        <v>300000</v>
      </c>
      <c r="N66" s="10" t="s">
        <v>272</v>
      </c>
      <c r="O66" s="10" t="s">
        <v>139</v>
      </c>
      <c r="P66" s="10" t="s">
        <v>157</v>
      </c>
      <c r="Q66" s="11">
        <v>0</v>
      </c>
      <c r="R66" s="87">
        <f>COUNTA(S66:AN66)</f>
        <v>2</v>
      </c>
      <c r="S66" s="88"/>
      <c r="T66" s="89"/>
      <c r="U66" s="89"/>
      <c r="V66" s="89"/>
      <c r="W66" s="89"/>
      <c r="X66" s="90"/>
      <c r="Y66" s="91"/>
      <c r="Z66" s="91"/>
      <c r="AA66" s="91"/>
      <c r="AB66" s="92"/>
      <c r="AC66" s="92"/>
      <c r="AD66" s="92"/>
      <c r="AE66" s="93"/>
      <c r="AF66" s="93" t="s">
        <v>206</v>
      </c>
      <c r="AG66" s="93"/>
      <c r="AH66" s="93"/>
      <c r="AI66" s="94"/>
      <c r="AJ66" s="94"/>
      <c r="AK66" s="94"/>
      <c r="AL66" s="95"/>
      <c r="AM66" s="95" t="s">
        <v>206</v>
      </c>
      <c r="AN66" s="95"/>
      <c r="AO66" s="96" t="s">
        <v>206</v>
      </c>
      <c r="AP66" s="96" t="s">
        <v>206</v>
      </c>
      <c r="AQ66" s="96" t="s">
        <v>206</v>
      </c>
      <c r="AR66" s="96"/>
      <c r="AS66" s="118">
        <f>SUM(AT66:BO66)</f>
        <v>1</v>
      </c>
      <c r="AT66" s="97">
        <f>IF(S66="X",1/$R66,0)</f>
        <v>0</v>
      </c>
      <c r="AU66" s="98">
        <f>IF(T66="X",1/$R66,0)</f>
        <v>0</v>
      </c>
      <c r="AV66" s="98">
        <f>IF(U66="X",1/$R66,0)</f>
        <v>0</v>
      </c>
      <c r="AW66" s="98">
        <f>IF(V66="X",1/$R66,0)</f>
        <v>0</v>
      </c>
      <c r="AX66" s="98">
        <f>IF(W66="X",1/$R66,0)</f>
        <v>0</v>
      </c>
      <c r="AY66" s="99">
        <f>IF(X66="X",1/$R66,0)</f>
        <v>0</v>
      </c>
      <c r="AZ66" s="100">
        <f>IF(Y66="X",1/$R66,0)</f>
        <v>0</v>
      </c>
      <c r="BA66" s="100">
        <f>IF(Z66="X",1/$R66,0)</f>
        <v>0</v>
      </c>
      <c r="BB66" s="100">
        <f>IF(AA66="X",1/$R66,0)</f>
        <v>0</v>
      </c>
      <c r="BC66" s="101">
        <f>IF(AB66="X",1/$R66,0)</f>
        <v>0</v>
      </c>
      <c r="BD66" s="101">
        <f>IF(AC66="X",1/$R66,0)</f>
        <v>0</v>
      </c>
      <c r="BE66" s="101">
        <f>IF(AD66="X",1/$R66,0)</f>
        <v>0</v>
      </c>
      <c r="BF66" s="102">
        <f>IF(AE66="X",1/$R66,0)</f>
        <v>0</v>
      </c>
      <c r="BG66" s="102">
        <f>IF(AF66="X",1/$R66,0)</f>
        <v>0.5</v>
      </c>
      <c r="BH66" s="102">
        <f>IF(AG66="X",1/$R66,0)</f>
        <v>0</v>
      </c>
      <c r="BI66" s="102">
        <f>IF(AH66="X",1/$R66,0)</f>
        <v>0</v>
      </c>
      <c r="BJ66" s="103">
        <f>IF(AI66="X",1/$R66,0)</f>
        <v>0</v>
      </c>
      <c r="BK66" s="103">
        <f>IF(AJ66="X",1/$R66,0)</f>
        <v>0</v>
      </c>
      <c r="BL66" s="103">
        <f>IF(AK66="X",1/$R66,0)</f>
        <v>0</v>
      </c>
      <c r="BM66" s="104">
        <f>IF(AL66="X",1/$R66,0)</f>
        <v>0</v>
      </c>
      <c r="BN66" s="104">
        <f>IF(AM66="X",1/$R66,0)</f>
        <v>0.5</v>
      </c>
      <c r="BO66" s="104">
        <f>IF(AN66="X",1/$R66,0)</f>
        <v>0</v>
      </c>
      <c r="BP66" s="105">
        <f>SUM(BQ66:BT66)</f>
        <v>1</v>
      </c>
      <c r="BQ66" s="106"/>
      <c r="BR66" s="106"/>
      <c r="BS66" s="106"/>
      <c r="BT66" s="106">
        <v>1</v>
      </c>
      <c r="BU66" s="107">
        <f>SUM(BV66:CQ66)</f>
        <v>300000</v>
      </c>
      <c r="BV66" s="108">
        <f>AT66*$M66</f>
        <v>0</v>
      </c>
      <c r="BW66" s="109">
        <f>AU66*$M66</f>
        <v>0</v>
      </c>
      <c r="BX66" s="109">
        <f>AV66*$M66</f>
        <v>0</v>
      </c>
      <c r="BY66" s="109">
        <f>AW66*$M66</f>
        <v>0</v>
      </c>
      <c r="BZ66" s="109">
        <f>AX66*$M66</f>
        <v>0</v>
      </c>
      <c r="CA66" s="110">
        <f>AY66*$M66</f>
        <v>0</v>
      </c>
      <c r="CB66" s="111">
        <f>AZ66*$M66</f>
        <v>0</v>
      </c>
      <c r="CC66" s="111">
        <f>BA66*$M66</f>
        <v>0</v>
      </c>
      <c r="CD66" s="111">
        <f>BB66*$M66</f>
        <v>0</v>
      </c>
      <c r="CE66" s="112">
        <f>BC66*$M66</f>
        <v>0</v>
      </c>
      <c r="CF66" s="112">
        <f>BD66*$M66</f>
        <v>0</v>
      </c>
      <c r="CG66" s="112">
        <f>BE66*$M66</f>
        <v>0</v>
      </c>
      <c r="CH66" s="113">
        <f>BF66*$M66</f>
        <v>0</v>
      </c>
      <c r="CI66" s="113">
        <f>BG66*$M66</f>
        <v>150000</v>
      </c>
      <c r="CJ66" s="113">
        <f>BH66*$M66</f>
        <v>0</v>
      </c>
      <c r="CK66" s="113">
        <f>BI66*$M66</f>
        <v>0</v>
      </c>
      <c r="CL66" s="114">
        <f>BJ66*$M66</f>
        <v>0</v>
      </c>
      <c r="CM66" s="114">
        <f>BK66*$M66</f>
        <v>0</v>
      </c>
      <c r="CN66" s="114">
        <f>BL66*$M66</f>
        <v>0</v>
      </c>
      <c r="CO66" s="115">
        <f>BM66*$M66</f>
        <v>0</v>
      </c>
      <c r="CP66" s="115">
        <f>BN66*$M66</f>
        <v>150000</v>
      </c>
      <c r="CQ66" s="115">
        <f>BO66*$M66</f>
        <v>0</v>
      </c>
    </row>
    <row r="67" spans="1:95" ht="67.5">
      <c r="A67" s="116">
        <v>3</v>
      </c>
      <c r="B67" s="13">
        <v>8</v>
      </c>
      <c r="C67" s="13" t="s">
        <v>57</v>
      </c>
      <c r="D67" s="22" t="s">
        <v>149</v>
      </c>
      <c r="E67" s="13" t="s">
        <v>155</v>
      </c>
      <c r="F67" s="5" t="s">
        <v>152</v>
      </c>
      <c r="G67" s="5" t="s">
        <v>61</v>
      </c>
      <c r="H67" s="5" t="s">
        <v>65</v>
      </c>
      <c r="I67" s="9" t="s">
        <v>112</v>
      </c>
      <c r="J67" s="10" t="s">
        <v>90</v>
      </c>
      <c r="K67" s="10">
        <v>60</v>
      </c>
      <c r="L67" s="14" t="s">
        <v>314</v>
      </c>
      <c r="M67" s="12">
        <v>0</v>
      </c>
      <c r="N67" s="10" t="s">
        <v>59</v>
      </c>
      <c r="O67" s="10" t="s">
        <v>139</v>
      </c>
      <c r="P67" s="10" t="s">
        <v>301</v>
      </c>
      <c r="Q67" s="11">
        <v>150000</v>
      </c>
      <c r="R67" s="87">
        <f>COUNTA(S67:AN67)</f>
        <v>2</v>
      </c>
      <c r="S67" s="88"/>
      <c r="T67" s="89"/>
      <c r="U67" s="89"/>
      <c r="V67" s="89"/>
      <c r="W67" s="89"/>
      <c r="X67" s="90"/>
      <c r="Y67" s="91"/>
      <c r="Z67" s="91"/>
      <c r="AA67" s="91"/>
      <c r="AB67" s="92"/>
      <c r="AC67" s="92"/>
      <c r="AD67" s="92"/>
      <c r="AE67" s="93" t="s">
        <v>206</v>
      </c>
      <c r="AF67" s="93" t="s">
        <v>206</v>
      </c>
      <c r="AG67" s="93"/>
      <c r="AH67" s="93"/>
      <c r="AI67" s="94"/>
      <c r="AJ67" s="94"/>
      <c r="AK67" s="94"/>
      <c r="AL67" s="95"/>
      <c r="AM67" s="95"/>
      <c r="AN67" s="95"/>
      <c r="AO67" s="96" t="s">
        <v>206</v>
      </c>
      <c r="AP67" s="96" t="s">
        <v>206</v>
      </c>
      <c r="AQ67" s="96"/>
      <c r="AR67" s="96">
        <f>+'[1]PDIA-MSD study detail'!BD29</f>
      </c>
      <c r="AS67" s="117">
        <f>SUM(AT67:BO67)</f>
        <v>1</v>
      </c>
      <c r="AT67" s="97">
        <v>0</v>
      </c>
      <c r="AU67" s="98">
        <v>0</v>
      </c>
      <c r="AV67" s="98">
        <v>0</v>
      </c>
      <c r="AW67" s="98">
        <v>0</v>
      </c>
      <c r="AX67" s="98">
        <v>0</v>
      </c>
      <c r="AY67" s="99">
        <v>0</v>
      </c>
      <c r="AZ67" s="100">
        <v>0</v>
      </c>
      <c r="BA67" s="100">
        <v>0</v>
      </c>
      <c r="BB67" s="100">
        <v>0</v>
      </c>
      <c r="BC67" s="101">
        <v>0</v>
      </c>
      <c r="BD67" s="101">
        <v>0</v>
      </c>
      <c r="BE67" s="101">
        <v>0</v>
      </c>
      <c r="BF67" s="102">
        <v>0.3</v>
      </c>
      <c r="BG67" s="102">
        <v>0.7</v>
      </c>
      <c r="BH67" s="102">
        <v>0</v>
      </c>
      <c r="BI67" s="102">
        <v>0</v>
      </c>
      <c r="BJ67" s="103">
        <v>0</v>
      </c>
      <c r="BK67" s="103">
        <v>0</v>
      </c>
      <c r="BL67" s="103">
        <v>0</v>
      </c>
      <c r="BM67" s="104">
        <v>0</v>
      </c>
      <c r="BN67" s="104">
        <v>0</v>
      </c>
      <c r="BO67" s="104">
        <v>0</v>
      </c>
      <c r="BP67" s="105">
        <v>1</v>
      </c>
      <c r="BQ67" s="106">
        <v>0.9</v>
      </c>
      <c r="BR67" s="106">
        <v>0.1</v>
      </c>
      <c r="BS67" s="106">
        <v>0</v>
      </c>
      <c r="BT67" s="106">
        <v>0</v>
      </c>
      <c r="BU67" s="107">
        <f>SUM(BV67:CQ67)</f>
        <v>0</v>
      </c>
      <c r="BV67" s="108">
        <f>AT67*$M67</f>
        <v>0</v>
      </c>
      <c r="BW67" s="109">
        <f>AU67*$M67</f>
        <v>0</v>
      </c>
      <c r="BX67" s="109">
        <f>AV67*$M67</f>
        <v>0</v>
      </c>
      <c r="BY67" s="109">
        <f>AW67*$M67</f>
        <v>0</v>
      </c>
      <c r="BZ67" s="109">
        <f>AX67*$M67</f>
        <v>0</v>
      </c>
      <c r="CA67" s="110">
        <f>AY67*$M67</f>
        <v>0</v>
      </c>
      <c r="CB67" s="111">
        <f>AZ67*$M67</f>
        <v>0</v>
      </c>
      <c r="CC67" s="111">
        <f>BA67*$M67</f>
        <v>0</v>
      </c>
      <c r="CD67" s="111">
        <f>BB67*$M67</f>
        <v>0</v>
      </c>
      <c r="CE67" s="112">
        <f>BC67*$M67</f>
        <v>0</v>
      </c>
      <c r="CF67" s="112">
        <f>BD67*$M67</f>
        <v>0</v>
      </c>
      <c r="CG67" s="112">
        <f>BE67*$M67</f>
        <v>0</v>
      </c>
      <c r="CH67" s="113">
        <f>BF67*$M67</f>
        <v>0</v>
      </c>
      <c r="CI67" s="113">
        <f>BG67*$M67</f>
        <v>0</v>
      </c>
      <c r="CJ67" s="113">
        <f>BH67*$M67</f>
        <v>0</v>
      </c>
      <c r="CK67" s="113">
        <f>BI67*$M67</f>
        <v>0</v>
      </c>
      <c r="CL67" s="114">
        <f>BJ67*$M67</f>
        <v>0</v>
      </c>
      <c r="CM67" s="114">
        <f>BK67*$M67</f>
        <v>0</v>
      </c>
      <c r="CN67" s="114">
        <f>BL67*$M67</f>
        <v>0</v>
      </c>
      <c r="CO67" s="115">
        <f>BM67*$M67</f>
        <v>0</v>
      </c>
      <c r="CP67" s="115">
        <f>BN67*$M67</f>
        <v>0</v>
      </c>
      <c r="CQ67" s="115">
        <f>BO67*$M67</f>
        <v>0</v>
      </c>
    </row>
    <row r="68" spans="1:95" ht="101.25">
      <c r="A68" s="116">
        <v>13</v>
      </c>
      <c r="B68" s="13">
        <v>8</v>
      </c>
      <c r="C68" s="13" t="s">
        <v>58</v>
      </c>
      <c r="D68" s="22" t="s">
        <v>242</v>
      </c>
      <c r="E68" s="13" t="s">
        <v>155</v>
      </c>
      <c r="F68" s="5" t="s">
        <v>152</v>
      </c>
      <c r="G68" s="5" t="s">
        <v>198</v>
      </c>
      <c r="H68" s="5" t="s">
        <v>72</v>
      </c>
      <c r="I68" s="9">
        <v>1005</v>
      </c>
      <c r="J68" s="10" t="s">
        <v>99</v>
      </c>
      <c r="K68" s="10">
        <v>61</v>
      </c>
      <c r="L68" s="14" t="s">
        <v>313</v>
      </c>
      <c r="M68" s="12">
        <v>250000</v>
      </c>
      <c r="N68" s="10" t="s">
        <v>309</v>
      </c>
      <c r="O68" s="10" t="s">
        <v>127</v>
      </c>
      <c r="P68" s="10" t="s">
        <v>157</v>
      </c>
      <c r="Q68" s="11">
        <v>0</v>
      </c>
      <c r="R68" s="87">
        <f>COUNTA(S68:AN68)</f>
        <v>1</v>
      </c>
      <c r="S68" s="88"/>
      <c r="T68" s="89"/>
      <c r="U68" s="89"/>
      <c r="V68" s="89"/>
      <c r="W68" s="89"/>
      <c r="X68" s="90"/>
      <c r="Y68" s="91"/>
      <c r="Z68" s="91"/>
      <c r="AA68" s="91"/>
      <c r="AB68" s="92"/>
      <c r="AC68" s="92"/>
      <c r="AD68" s="92"/>
      <c r="AE68" s="93" t="s">
        <v>206</v>
      </c>
      <c r="AF68" s="93"/>
      <c r="AG68" s="93"/>
      <c r="AH68" s="93"/>
      <c r="AI68" s="94"/>
      <c r="AJ68" s="94"/>
      <c r="AK68" s="94"/>
      <c r="AL68" s="95"/>
      <c r="AM68" s="95"/>
      <c r="AN68" s="95"/>
      <c r="AO68" s="96" t="s">
        <v>206</v>
      </c>
      <c r="AP68" s="96" t="s">
        <v>206</v>
      </c>
      <c r="AQ68" s="96" t="s">
        <v>206</v>
      </c>
      <c r="AR68" s="96"/>
      <c r="AS68" s="117">
        <f>SUM(AT68:BO68)</f>
        <v>1</v>
      </c>
      <c r="AT68" s="97">
        <v>0</v>
      </c>
      <c r="AU68" s="98">
        <v>0</v>
      </c>
      <c r="AV68" s="98">
        <v>0</v>
      </c>
      <c r="AW68" s="98">
        <v>0</v>
      </c>
      <c r="AX68" s="98">
        <v>0</v>
      </c>
      <c r="AY68" s="99">
        <v>0</v>
      </c>
      <c r="AZ68" s="100">
        <v>0</v>
      </c>
      <c r="BA68" s="100">
        <v>0</v>
      </c>
      <c r="BB68" s="100">
        <v>0</v>
      </c>
      <c r="BC68" s="101">
        <v>0</v>
      </c>
      <c r="BD68" s="101">
        <v>0</v>
      </c>
      <c r="BE68" s="101">
        <v>0</v>
      </c>
      <c r="BF68" s="102">
        <v>1</v>
      </c>
      <c r="BG68" s="102">
        <v>0</v>
      </c>
      <c r="BH68" s="102">
        <v>0</v>
      </c>
      <c r="BI68" s="102">
        <v>0</v>
      </c>
      <c r="BJ68" s="103">
        <v>0</v>
      </c>
      <c r="BK68" s="103">
        <v>0</v>
      </c>
      <c r="BL68" s="103">
        <v>0</v>
      </c>
      <c r="BM68" s="104">
        <v>0</v>
      </c>
      <c r="BN68" s="104">
        <v>0</v>
      </c>
      <c r="BO68" s="104">
        <v>0</v>
      </c>
      <c r="BP68" s="105">
        <v>1</v>
      </c>
      <c r="BQ68" s="106">
        <v>0.4</v>
      </c>
      <c r="BR68" s="106">
        <v>0.4</v>
      </c>
      <c r="BS68" s="106">
        <v>0.2</v>
      </c>
      <c r="BT68" s="106">
        <v>0</v>
      </c>
      <c r="BU68" s="107">
        <f>SUM(BV68:CQ68)</f>
        <v>250000</v>
      </c>
      <c r="BV68" s="108">
        <f>AT68*$M68</f>
        <v>0</v>
      </c>
      <c r="BW68" s="109">
        <f>AU68*$M68</f>
        <v>0</v>
      </c>
      <c r="BX68" s="109">
        <f>AV68*$M68</f>
        <v>0</v>
      </c>
      <c r="BY68" s="109">
        <f>AW68*$M68</f>
        <v>0</v>
      </c>
      <c r="BZ68" s="109">
        <f>AX68*$M68</f>
        <v>0</v>
      </c>
      <c r="CA68" s="110">
        <f>AY68*$M68</f>
        <v>0</v>
      </c>
      <c r="CB68" s="111">
        <f>AZ68*$M68</f>
        <v>0</v>
      </c>
      <c r="CC68" s="111">
        <f>BA68*$M68</f>
        <v>0</v>
      </c>
      <c r="CD68" s="111">
        <f>BB68*$M68</f>
        <v>0</v>
      </c>
      <c r="CE68" s="112">
        <f>BC68*$M68</f>
        <v>0</v>
      </c>
      <c r="CF68" s="112">
        <f>BD68*$M68</f>
        <v>0</v>
      </c>
      <c r="CG68" s="112">
        <f>BE68*$M68</f>
        <v>0</v>
      </c>
      <c r="CH68" s="113">
        <f>BF68*$M68</f>
        <v>250000</v>
      </c>
      <c r="CI68" s="113">
        <f>BG68*$M68</f>
        <v>0</v>
      </c>
      <c r="CJ68" s="113">
        <f>BH68*$M68</f>
        <v>0</v>
      </c>
      <c r="CK68" s="113">
        <f>BI68*$M68</f>
        <v>0</v>
      </c>
      <c r="CL68" s="114">
        <f>BJ68*$M68</f>
        <v>0</v>
      </c>
      <c r="CM68" s="114">
        <f>BK68*$M68</f>
        <v>0</v>
      </c>
      <c r="CN68" s="114">
        <f>BL68*$M68</f>
        <v>0</v>
      </c>
      <c r="CO68" s="115">
        <f>BM68*$M68</f>
        <v>0</v>
      </c>
      <c r="CP68" s="115">
        <f>BN68*$M68</f>
        <v>0</v>
      </c>
      <c r="CQ68" s="115">
        <f>BO68*$M68</f>
        <v>0</v>
      </c>
    </row>
    <row r="69" spans="1:95" ht="45">
      <c r="A69" s="116">
        <v>3</v>
      </c>
      <c r="B69" s="13">
        <v>9</v>
      </c>
      <c r="C69" s="13" t="s">
        <v>57</v>
      </c>
      <c r="D69" s="22" t="s">
        <v>149</v>
      </c>
      <c r="E69" s="13" t="s">
        <v>155</v>
      </c>
      <c r="F69" s="5" t="s">
        <v>152</v>
      </c>
      <c r="G69" s="5" t="s">
        <v>61</v>
      </c>
      <c r="H69" s="5" t="s">
        <v>73</v>
      </c>
      <c r="I69" s="9">
        <v>10</v>
      </c>
      <c r="J69" s="10" t="s">
        <v>75</v>
      </c>
      <c r="K69" s="10">
        <v>62</v>
      </c>
      <c r="L69" s="14" t="s">
        <v>312</v>
      </c>
      <c r="M69" s="12">
        <v>0</v>
      </c>
      <c r="N69" s="10" t="s">
        <v>59</v>
      </c>
      <c r="O69" s="10" t="s">
        <v>139</v>
      </c>
      <c r="P69" s="10">
        <v>2009</v>
      </c>
      <c r="Q69" s="11">
        <v>30000</v>
      </c>
      <c r="R69" s="87">
        <f>COUNTA(S69:AN69)</f>
        <v>3</v>
      </c>
      <c r="S69" s="88"/>
      <c r="T69" s="89" t="s">
        <v>206</v>
      </c>
      <c r="U69" s="89"/>
      <c r="V69" s="89"/>
      <c r="W69" s="89"/>
      <c r="X69" s="90"/>
      <c r="Y69" s="91"/>
      <c r="Z69" s="91"/>
      <c r="AA69" s="91"/>
      <c r="AB69" s="92"/>
      <c r="AC69" s="92"/>
      <c r="AD69" s="92"/>
      <c r="AE69" s="93" t="s">
        <v>206</v>
      </c>
      <c r="AF69" s="93" t="s">
        <v>206</v>
      </c>
      <c r="AG69" s="93"/>
      <c r="AH69" s="93"/>
      <c r="AI69" s="94"/>
      <c r="AJ69" s="94"/>
      <c r="AK69" s="94"/>
      <c r="AL69" s="95"/>
      <c r="AM69" s="95"/>
      <c r="AN69" s="95"/>
      <c r="AO69" s="96" t="s">
        <v>206</v>
      </c>
      <c r="AP69" s="96"/>
      <c r="AQ69" s="96"/>
      <c r="AR69" s="96"/>
      <c r="AS69" s="117">
        <f>SUM(AT69:BO69)</f>
        <v>1</v>
      </c>
      <c r="AT69" s="97">
        <v>0</v>
      </c>
      <c r="AU69" s="98">
        <v>0.33</v>
      </c>
      <c r="AV69" s="98">
        <v>0</v>
      </c>
      <c r="AW69" s="98">
        <v>0</v>
      </c>
      <c r="AX69" s="98">
        <v>0</v>
      </c>
      <c r="AY69" s="99">
        <v>0</v>
      </c>
      <c r="AZ69" s="100">
        <v>0</v>
      </c>
      <c r="BA69" s="100">
        <v>0</v>
      </c>
      <c r="BB69" s="100">
        <v>0</v>
      </c>
      <c r="BC69" s="101">
        <v>0</v>
      </c>
      <c r="BD69" s="101">
        <v>0</v>
      </c>
      <c r="BE69" s="101">
        <v>0</v>
      </c>
      <c r="BF69" s="102">
        <v>0.34</v>
      </c>
      <c r="BG69" s="102">
        <v>0.33</v>
      </c>
      <c r="BH69" s="102">
        <v>0</v>
      </c>
      <c r="BI69" s="102">
        <v>0</v>
      </c>
      <c r="BJ69" s="103">
        <v>0</v>
      </c>
      <c r="BK69" s="103">
        <v>0</v>
      </c>
      <c r="BL69" s="103">
        <v>0</v>
      </c>
      <c r="BM69" s="104">
        <v>0</v>
      </c>
      <c r="BN69" s="104">
        <v>0</v>
      </c>
      <c r="BO69" s="104">
        <v>0</v>
      </c>
      <c r="BP69" s="105">
        <v>1</v>
      </c>
      <c r="BQ69" s="106">
        <v>1</v>
      </c>
      <c r="BR69" s="106">
        <v>0</v>
      </c>
      <c r="BS69" s="106">
        <v>0</v>
      </c>
      <c r="BT69" s="106">
        <v>0</v>
      </c>
      <c r="BU69" s="107">
        <f>SUM(BV69:CQ69)</f>
        <v>0</v>
      </c>
      <c r="BV69" s="108">
        <f>AT69*$M69</f>
        <v>0</v>
      </c>
      <c r="BW69" s="109">
        <f>AU69*$M69</f>
        <v>0</v>
      </c>
      <c r="BX69" s="109">
        <f>AV69*$M69</f>
        <v>0</v>
      </c>
      <c r="BY69" s="109">
        <f>AW69*$M69</f>
        <v>0</v>
      </c>
      <c r="BZ69" s="109">
        <f>AX69*$M69</f>
        <v>0</v>
      </c>
      <c r="CA69" s="110">
        <f>AY69*$M69</f>
        <v>0</v>
      </c>
      <c r="CB69" s="111">
        <f>AZ69*$M69</f>
        <v>0</v>
      </c>
      <c r="CC69" s="111">
        <f>BA69*$M69</f>
        <v>0</v>
      </c>
      <c r="CD69" s="111">
        <f>BB69*$M69</f>
        <v>0</v>
      </c>
      <c r="CE69" s="112">
        <f>BC69*$M69</f>
        <v>0</v>
      </c>
      <c r="CF69" s="112">
        <f>BD69*$M69</f>
        <v>0</v>
      </c>
      <c r="CG69" s="112">
        <f>BE69*$M69</f>
        <v>0</v>
      </c>
      <c r="CH69" s="113">
        <f>BF69*$M69</f>
        <v>0</v>
      </c>
      <c r="CI69" s="113">
        <f>BG69*$M69</f>
        <v>0</v>
      </c>
      <c r="CJ69" s="113">
        <f>BH69*$M69</f>
        <v>0</v>
      </c>
      <c r="CK69" s="113">
        <f>BI69*$M69</f>
        <v>0</v>
      </c>
      <c r="CL69" s="114">
        <f>BJ69*$M69</f>
        <v>0</v>
      </c>
      <c r="CM69" s="114">
        <f>BK69*$M69</f>
        <v>0</v>
      </c>
      <c r="CN69" s="114">
        <f>BL69*$M69</f>
        <v>0</v>
      </c>
      <c r="CO69" s="115">
        <f>BM69*$M69</f>
        <v>0</v>
      </c>
      <c r="CP69" s="115">
        <f>BN69*$M69</f>
        <v>0</v>
      </c>
      <c r="CQ69" s="115">
        <f>BO69*$M69</f>
        <v>0</v>
      </c>
    </row>
    <row r="70" spans="1:95" ht="56.25">
      <c r="A70" s="116">
        <v>17</v>
      </c>
      <c r="B70" s="13">
        <v>1</v>
      </c>
      <c r="C70" s="13" t="s">
        <v>295</v>
      </c>
      <c r="D70" s="22" t="s">
        <v>242</v>
      </c>
      <c r="E70" s="13" t="s">
        <v>155</v>
      </c>
      <c r="F70" s="5" t="s">
        <v>142</v>
      </c>
      <c r="G70" s="5" t="s">
        <v>142</v>
      </c>
      <c r="H70" s="5" t="s">
        <v>273</v>
      </c>
      <c r="I70" s="9"/>
      <c r="J70" s="10" t="s">
        <v>155</v>
      </c>
      <c r="K70" s="10">
        <v>63</v>
      </c>
      <c r="L70" s="9" t="s">
        <v>274</v>
      </c>
      <c r="M70" s="11">
        <v>1000000</v>
      </c>
      <c r="N70" s="10" t="s">
        <v>272</v>
      </c>
      <c r="O70" s="10" t="s">
        <v>127</v>
      </c>
      <c r="P70" s="10" t="s">
        <v>157</v>
      </c>
      <c r="Q70" s="11">
        <v>0</v>
      </c>
      <c r="R70" s="87">
        <f>COUNTA(S70:AN70)</f>
        <v>1</v>
      </c>
      <c r="S70" s="88"/>
      <c r="T70" s="89"/>
      <c r="U70" s="89"/>
      <c r="V70" s="89"/>
      <c r="W70" s="89"/>
      <c r="X70" s="90"/>
      <c r="Y70" s="91"/>
      <c r="Z70" s="91"/>
      <c r="AA70" s="91"/>
      <c r="AB70" s="92"/>
      <c r="AC70" s="92"/>
      <c r="AD70" s="92"/>
      <c r="AE70" s="93"/>
      <c r="AF70" s="93"/>
      <c r="AG70" s="93"/>
      <c r="AH70" s="93"/>
      <c r="AI70" s="94" t="s">
        <v>206</v>
      </c>
      <c r="AJ70" s="94"/>
      <c r="AK70" s="94"/>
      <c r="AL70" s="95"/>
      <c r="AM70" s="95"/>
      <c r="AN70" s="95"/>
      <c r="AO70" s="96"/>
      <c r="AP70" s="96"/>
      <c r="AQ70" s="96"/>
      <c r="AR70" s="96" t="s">
        <v>206</v>
      </c>
      <c r="AS70" s="118">
        <f>SUM(AT70:BO70)</f>
        <v>1</v>
      </c>
      <c r="AT70" s="97">
        <f>IF(S70="X",1/$R70,0)</f>
        <v>0</v>
      </c>
      <c r="AU70" s="98">
        <f>IF(T70="X",1/$R70,0)</f>
        <v>0</v>
      </c>
      <c r="AV70" s="98">
        <f>IF(U70="X",1/$R70,0)</f>
        <v>0</v>
      </c>
      <c r="AW70" s="98">
        <f>IF(V70="X",1/$R70,0)</f>
        <v>0</v>
      </c>
      <c r="AX70" s="98">
        <f>IF(W70="X",1/$R70,0)</f>
        <v>0</v>
      </c>
      <c r="AY70" s="99">
        <f>IF(X70="X",1/$R70,0)</f>
        <v>0</v>
      </c>
      <c r="AZ70" s="100">
        <f>IF(Y70="X",1/$R70,0)</f>
        <v>0</v>
      </c>
      <c r="BA70" s="100">
        <f>IF(Z70="X",1/$R70,0)</f>
        <v>0</v>
      </c>
      <c r="BB70" s="100">
        <f>IF(AA70="X",1/$R70,0)</f>
        <v>0</v>
      </c>
      <c r="BC70" s="101">
        <f>IF(AB70="X",1/$R70,0)</f>
        <v>0</v>
      </c>
      <c r="BD70" s="101">
        <f>IF(AC70="X",1/$R70,0)</f>
        <v>0</v>
      </c>
      <c r="BE70" s="101">
        <f>IF(AD70="X",1/$R70,0)</f>
        <v>0</v>
      </c>
      <c r="BF70" s="102">
        <f>IF(AE70="X",1/$R70,0)</f>
        <v>0</v>
      </c>
      <c r="BG70" s="102">
        <f>IF(AF70="X",1/$R70,0)</f>
        <v>0</v>
      </c>
      <c r="BH70" s="102">
        <f>IF(AG70="X",1/$R70,0)</f>
        <v>0</v>
      </c>
      <c r="BI70" s="102">
        <f>IF(AH70="X",1/$R70,0)</f>
        <v>0</v>
      </c>
      <c r="BJ70" s="103">
        <f>IF(AI70="X",1/$R70,0)</f>
        <v>1</v>
      </c>
      <c r="BK70" s="103">
        <f>IF(AJ70="X",1/$R70,0)</f>
        <v>0</v>
      </c>
      <c r="BL70" s="103">
        <f>IF(AK70="X",1/$R70,0)</f>
        <v>0</v>
      </c>
      <c r="BM70" s="104">
        <f>IF(AL70="X",1/$R70,0)</f>
        <v>0</v>
      </c>
      <c r="BN70" s="104">
        <f>IF(AM70="X",1/$R70,0)</f>
        <v>0</v>
      </c>
      <c r="BO70" s="104">
        <f>IF(AN70="X",1/$R70,0)</f>
        <v>0</v>
      </c>
      <c r="BP70" s="105">
        <f>SUM(BQ70:BT70)</f>
        <v>1</v>
      </c>
      <c r="BQ70" s="106"/>
      <c r="BR70" s="106"/>
      <c r="BS70" s="106"/>
      <c r="BT70" s="106">
        <v>1</v>
      </c>
      <c r="BU70" s="107">
        <f>SUM(BV70:CQ70)</f>
        <v>1000000</v>
      </c>
      <c r="BV70" s="108">
        <f>AT70*$M70</f>
        <v>0</v>
      </c>
      <c r="BW70" s="109">
        <f>AU70*$M70</f>
        <v>0</v>
      </c>
      <c r="BX70" s="109">
        <f>AV70*$M70</f>
        <v>0</v>
      </c>
      <c r="BY70" s="109">
        <f>AW70*$M70</f>
        <v>0</v>
      </c>
      <c r="BZ70" s="109">
        <f>AX70*$M70</f>
        <v>0</v>
      </c>
      <c r="CA70" s="110">
        <f>AY70*$M70</f>
        <v>0</v>
      </c>
      <c r="CB70" s="111">
        <f>AZ70*$M70</f>
        <v>0</v>
      </c>
      <c r="CC70" s="111">
        <f>BA70*$M70</f>
        <v>0</v>
      </c>
      <c r="CD70" s="111">
        <f>BB70*$M70</f>
        <v>0</v>
      </c>
      <c r="CE70" s="112">
        <f>BC70*$M70</f>
        <v>0</v>
      </c>
      <c r="CF70" s="112">
        <f>BD70*$M70</f>
        <v>0</v>
      </c>
      <c r="CG70" s="112">
        <f>BE70*$M70</f>
        <v>0</v>
      </c>
      <c r="CH70" s="113">
        <f>BF70*$M70</f>
        <v>0</v>
      </c>
      <c r="CI70" s="113">
        <f>BG70*$M70</f>
        <v>0</v>
      </c>
      <c r="CJ70" s="113">
        <f>BH70*$M70</f>
        <v>0</v>
      </c>
      <c r="CK70" s="113">
        <f>BI70*$M70</f>
        <v>0</v>
      </c>
      <c r="CL70" s="114">
        <f>BJ70*$M70</f>
        <v>1000000</v>
      </c>
      <c r="CM70" s="114">
        <f>BK70*$M70</f>
        <v>0</v>
      </c>
      <c r="CN70" s="114">
        <f>BL70*$M70</f>
        <v>0</v>
      </c>
      <c r="CO70" s="115">
        <f>BM70*$M70</f>
        <v>0</v>
      </c>
      <c r="CP70" s="115">
        <f>BN70*$M70</f>
        <v>0</v>
      </c>
      <c r="CQ70" s="115">
        <f>BO70*$M70</f>
        <v>0</v>
      </c>
    </row>
    <row r="71" spans="1:95" s="120" customFormat="1" ht="33.75">
      <c r="A71" s="116">
        <v>17</v>
      </c>
      <c r="B71" s="13">
        <v>2</v>
      </c>
      <c r="C71" s="13" t="s">
        <v>295</v>
      </c>
      <c r="D71" s="22" t="s">
        <v>242</v>
      </c>
      <c r="E71" s="13" t="s">
        <v>155</v>
      </c>
      <c r="F71" s="5" t="s">
        <v>142</v>
      </c>
      <c r="G71" s="5" t="s">
        <v>142</v>
      </c>
      <c r="H71" s="5" t="s">
        <v>158</v>
      </c>
      <c r="I71" s="9"/>
      <c r="J71" s="10" t="s">
        <v>155</v>
      </c>
      <c r="K71" s="10">
        <v>64</v>
      </c>
      <c r="L71" s="9" t="s">
        <v>331</v>
      </c>
      <c r="M71" s="11">
        <v>200000</v>
      </c>
      <c r="N71" s="10" t="s">
        <v>272</v>
      </c>
      <c r="O71" s="10" t="s">
        <v>127</v>
      </c>
      <c r="P71" s="10" t="s">
        <v>157</v>
      </c>
      <c r="Q71" s="11">
        <v>0</v>
      </c>
      <c r="R71" s="87">
        <f>COUNTA(S71:AN71)</f>
        <v>1</v>
      </c>
      <c r="S71" s="88"/>
      <c r="T71" s="89"/>
      <c r="U71" s="89"/>
      <c r="V71" s="89"/>
      <c r="W71" s="89"/>
      <c r="X71" s="90"/>
      <c r="Y71" s="91"/>
      <c r="Z71" s="91"/>
      <c r="AA71" s="91"/>
      <c r="AB71" s="92"/>
      <c r="AC71" s="92"/>
      <c r="AD71" s="92"/>
      <c r="AE71" s="93"/>
      <c r="AF71" s="93"/>
      <c r="AG71" s="93"/>
      <c r="AH71" s="93"/>
      <c r="AI71" s="94" t="s">
        <v>206</v>
      </c>
      <c r="AJ71" s="94"/>
      <c r="AK71" s="94"/>
      <c r="AL71" s="95"/>
      <c r="AM71" s="95"/>
      <c r="AN71" s="95"/>
      <c r="AO71" s="96"/>
      <c r="AP71" s="96"/>
      <c r="AQ71" s="96"/>
      <c r="AR71" s="96" t="s">
        <v>206</v>
      </c>
      <c r="AS71" s="118">
        <f>SUM(AT71:BO71)</f>
        <v>1</v>
      </c>
      <c r="AT71" s="97">
        <f>IF(S71="X",1/$R71,0)</f>
        <v>0</v>
      </c>
      <c r="AU71" s="98">
        <f>IF(T71="X",1/$R71,0)</f>
        <v>0</v>
      </c>
      <c r="AV71" s="98">
        <f>IF(U71="X",1/$R71,0)</f>
        <v>0</v>
      </c>
      <c r="AW71" s="98">
        <f>IF(V71="X",1/$R71,0)</f>
        <v>0</v>
      </c>
      <c r="AX71" s="98">
        <f>IF(W71="X",1/$R71,0)</f>
        <v>0</v>
      </c>
      <c r="AY71" s="99">
        <f>IF(X71="X",1/$R71,0)</f>
        <v>0</v>
      </c>
      <c r="AZ71" s="100">
        <f>IF(Y71="X",1/$R71,0)</f>
        <v>0</v>
      </c>
      <c r="BA71" s="100">
        <f>IF(Z71="X",1/$R71,0)</f>
        <v>0</v>
      </c>
      <c r="BB71" s="100">
        <f>IF(AA71="X",1/$R71,0)</f>
        <v>0</v>
      </c>
      <c r="BC71" s="101">
        <f>IF(AB71="X",1/$R71,0)</f>
        <v>0</v>
      </c>
      <c r="BD71" s="101">
        <f>IF(AC71="X",1/$R71,0)</f>
        <v>0</v>
      </c>
      <c r="BE71" s="101">
        <f>IF(AD71="X",1/$R71,0)</f>
        <v>0</v>
      </c>
      <c r="BF71" s="102">
        <f>IF(AE71="X",1/$R71,0)</f>
        <v>0</v>
      </c>
      <c r="BG71" s="102">
        <f>IF(AF71="X",1/$R71,0)</f>
        <v>0</v>
      </c>
      <c r="BH71" s="102">
        <f>IF(AG71="X",1/$R71,0)</f>
        <v>0</v>
      </c>
      <c r="BI71" s="102">
        <f>IF(AH71="X",1/$R71,0)</f>
        <v>0</v>
      </c>
      <c r="BJ71" s="103">
        <f>IF(AI71="X",1/$R71,0)</f>
        <v>1</v>
      </c>
      <c r="BK71" s="103">
        <f>IF(AJ71="X",1/$R71,0)</f>
        <v>0</v>
      </c>
      <c r="BL71" s="103">
        <f>IF(AK71="X",1/$R71,0)</f>
        <v>0</v>
      </c>
      <c r="BM71" s="104">
        <f>IF(AL71="X",1/$R71,0)</f>
        <v>0</v>
      </c>
      <c r="BN71" s="104">
        <f>IF(AM71="X",1/$R71,0)</f>
        <v>0</v>
      </c>
      <c r="BO71" s="104">
        <f>IF(AN71="X",1/$R71,0)</f>
        <v>0</v>
      </c>
      <c r="BP71" s="105">
        <f>SUM(BQ71:BT71)</f>
        <v>1</v>
      </c>
      <c r="BQ71" s="106"/>
      <c r="BR71" s="106"/>
      <c r="BS71" s="106"/>
      <c r="BT71" s="106">
        <v>1</v>
      </c>
      <c r="BU71" s="107">
        <f>SUM(BV71:CQ71)</f>
        <v>200000</v>
      </c>
      <c r="BV71" s="108">
        <f>AT71*$M71</f>
        <v>0</v>
      </c>
      <c r="BW71" s="109">
        <f>AU71*$M71</f>
        <v>0</v>
      </c>
      <c r="BX71" s="109">
        <f>AV71*$M71</f>
        <v>0</v>
      </c>
      <c r="BY71" s="109">
        <f>AW71*$M71</f>
        <v>0</v>
      </c>
      <c r="BZ71" s="109">
        <f>AX71*$M71</f>
        <v>0</v>
      </c>
      <c r="CA71" s="110">
        <f>AY71*$M71</f>
        <v>0</v>
      </c>
      <c r="CB71" s="111">
        <f>AZ71*$M71</f>
        <v>0</v>
      </c>
      <c r="CC71" s="111">
        <f>BA71*$M71</f>
        <v>0</v>
      </c>
      <c r="CD71" s="111">
        <f>BB71*$M71</f>
        <v>0</v>
      </c>
      <c r="CE71" s="112">
        <f>BC71*$M71</f>
        <v>0</v>
      </c>
      <c r="CF71" s="112">
        <f>BD71*$M71</f>
        <v>0</v>
      </c>
      <c r="CG71" s="112">
        <f>BE71*$M71</f>
        <v>0</v>
      </c>
      <c r="CH71" s="113">
        <f>BF71*$M71</f>
        <v>0</v>
      </c>
      <c r="CI71" s="113">
        <f>BG71*$M71</f>
        <v>0</v>
      </c>
      <c r="CJ71" s="113">
        <f>BH71*$M71</f>
        <v>0</v>
      </c>
      <c r="CK71" s="113">
        <f>BI71*$M71</f>
        <v>0</v>
      </c>
      <c r="CL71" s="114">
        <f>BJ71*$M71</f>
        <v>200000</v>
      </c>
      <c r="CM71" s="114">
        <f>BK71*$M71</f>
        <v>0</v>
      </c>
      <c r="CN71" s="114">
        <f>BL71*$M71</f>
        <v>0</v>
      </c>
      <c r="CO71" s="115">
        <f>BM71*$M71</f>
        <v>0</v>
      </c>
      <c r="CP71" s="115">
        <f>BN71*$M71</f>
        <v>0</v>
      </c>
      <c r="CQ71" s="115">
        <f>BO71*$M71</f>
        <v>0</v>
      </c>
    </row>
    <row r="72" spans="1:95" ht="45">
      <c r="A72" s="116">
        <v>17</v>
      </c>
      <c r="B72" s="13">
        <v>3</v>
      </c>
      <c r="C72" s="13" t="s">
        <v>295</v>
      </c>
      <c r="D72" s="22" t="s">
        <v>242</v>
      </c>
      <c r="E72" s="13" t="s">
        <v>155</v>
      </c>
      <c r="F72" s="5" t="s">
        <v>142</v>
      </c>
      <c r="G72" s="5" t="s">
        <v>142</v>
      </c>
      <c r="H72" s="5" t="s">
        <v>172</v>
      </c>
      <c r="I72" s="9"/>
      <c r="J72" s="10" t="s">
        <v>155</v>
      </c>
      <c r="K72" s="10">
        <v>65</v>
      </c>
      <c r="L72" s="9" t="s">
        <v>283</v>
      </c>
      <c r="M72" s="11">
        <v>200000</v>
      </c>
      <c r="N72" s="10" t="s">
        <v>272</v>
      </c>
      <c r="O72" s="10" t="s">
        <v>127</v>
      </c>
      <c r="P72" s="10" t="s">
        <v>157</v>
      </c>
      <c r="Q72" s="11">
        <v>0</v>
      </c>
      <c r="R72" s="87">
        <f>COUNTA(S72:AN72)</f>
        <v>1</v>
      </c>
      <c r="S72" s="88"/>
      <c r="T72" s="89"/>
      <c r="U72" s="89"/>
      <c r="V72" s="89"/>
      <c r="W72" s="89"/>
      <c r="X72" s="90"/>
      <c r="Y72" s="91"/>
      <c r="Z72" s="91"/>
      <c r="AA72" s="91"/>
      <c r="AB72" s="92"/>
      <c r="AC72" s="92"/>
      <c r="AD72" s="92"/>
      <c r="AE72" s="93"/>
      <c r="AF72" s="93"/>
      <c r="AG72" s="93"/>
      <c r="AH72" s="93"/>
      <c r="AI72" s="94" t="s">
        <v>206</v>
      </c>
      <c r="AJ72" s="94"/>
      <c r="AK72" s="94"/>
      <c r="AL72" s="95"/>
      <c r="AM72" s="95"/>
      <c r="AN72" s="95"/>
      <c r="AO72" s="96"/>
      <c r="AP72" s="96"/>
      <c r="AQ72" s="96"/>
      <c r="AR72" s="96" t="s">
        <v>206</v>
      </c>
      <c r="AS72" s="118">
        <f>SUM(AT72:BO72)</f>
        <v>1</v>
      </c>
      <c r="AT72" s="97">
        <f>IF(S72="X",1/$R72,0)</f>
        <v>0</v>
      </c>
      <c r="AU72" s="98">
        <f>IF(T72="X",1/$R72,0)</f>
        <v>0</v>
      </c>
      <c r="AV72" s="98">
        <f>IF(U72="X",1/$R72,0)</f>
        <v>0</v>
      </c>
      <c r="AW72" s="98">
        <f>IF(V72="X",1/$R72,0)</f>
        <v>0</v>
      </c>
      <c r="AX72" s="98">
        <f>IF(W72="X",1/$R72,0)</f>
        <v>0</v>
      </c>
      <c r="AY72" s="99">
        <f>IF(X72="X",1/$R72,0)</f>
        <v>0</v>
      </c>
      <c r="AZ72" s="100">
        <f>IF(Y72="X",1/$R72,0)</f>
        <v>0</v>
      </c>
      <c r="BA72" s="100">
        <f>IF(Z72="X",1/$R72,0)</f>
        <v>0</v>
      </c>
      <c r="BB72" s="100">
        <f>IF(AA72="X",1/$R72,0)</f>
        <v>0</v>
      </c>
      <c r="BC72" s="101">
        <f>IF(AB72="X",1/$R72,0)</f>
        <v>0</v>
      </c>
      <c r="BD72" s="101">
        <f>IF(AC72="X",1/$R72,0)</f>
        <v>0</v>
      </c>
      <c r="BE72" s="101">
        <f>IF(AD72="X",1/$R72,0)</f>
        <v>0</v>
      </c>
      <c r="BF72" s="102">
        <f>IF(AE72="X",1/$R72,0)</f>
        <v>0</v>
      </c>
      <c r="BG72" s="102">
        <f>IF(AF72="X",1/$R72,0)</f>
        <v>0</v>
      </c>
      <c r="BH72" s="102">
        <f>IF(AG72="X",1/$R72,0)</f>
        <v>0</v>
      </c>
      <c r="BI72" s="102">
        <f>IF(AH72="X",1/$R72,0)</f>
        <v>0</v>
      </c>
      <c r="BJ72" s="103">
        <f>IF(AI72="X",1/$R72,0)</f>
        <v>1</v>
      </c>
      <c r="BK72" s="103">
        <f>IF(AJ72="X",1/$R72,0)</f>
        <v>0</v>
      </c>
      <c r="BL72" s="103">
        <f>IF(AK72="X",1/$R72,0)</f>
        <v>0</v>
      </c>
      <c r="BM72" s="104">
        <f>IF(AL72="X",1/$R72,0)</f>
        <v>0</v>
      </c>
      <c r="BN72" s="104">
        <f>IF(AM72="X",1/$R72,0)</f>
        <v>0</v>
      </c>
      <c r="BO72" s="104">
        <f>IF(AN72="X",1/$R72,0)</f>
        <v>0</v>
      </c>
      <c r="BP72" s="105">
        <f>SUM(BQ72:BT72)</f>
        <v>1</v>
      </c>
      <c r="BQ72" s="106"/>
      <c r="BR72" s="106"/>
      <c r="BS72" s="106"/>
      <c r="BT72" s="106">
        <v>1</v>
      </c>
      <c r="BU72" s="107">
        <f>SUM(BV72:CQ72)</f>
        <v>200000</v>
      </c>
      <c r="BV72" s="108">
        <f>AT72*$M72</f>
        <v>0</v>
      </c>
      <c r="BW72" s="109">
        <f>AU72*$M72</f>
        <v>0</v>
      </c>
      <c r="BX72" s="109">
        <f>AV72*$M72</f>
        <v>0</v>
      </c>
      <c r="BY72" s="109">
        <f>AW72*$M72</f>
        <v>0</v>
      </c>
      <c r="BZ72" s="109">
        <f>AX72*$M72</f>
        <v>0</v>
      </c>
      <c r="CA72" s="110">
        <f>AY72*$M72</f>
        <v>0</v>
      </c>
      <c r="CB72" s="111">
        <f>AZ72*$M72</f>
        <v>0</v>
      </c>
      <c r="CC72" s="111">
        <f>BA72*$M72</f>
        <v>0</v>
      </c>
      <c r="CD72" s="111">
        <f>BB72*$M72</f>
        <v>0</v>
      </c>
      <c r="CE72" s="112">
        <f>BC72*$M72</f>
        <v>0</v>
      </c>
      <c r="CF72" s="112">
        <f>BD72*$M72</f>
        <v>0</v>
      </c>
      <c r="CG72" s="112">
        <f>BE72*$M72</f>
        <v>0</v>
      </c>
      <c r="CH72" s="113">
        <f>BF72*$M72</f>
        <v>0</v>
      </c>
      <c r="CI72" s="113">
        <f>BG72*$M72</f>
        <v>0</v>
      </c>
      <c r="CJ72" s="113">
        <f>BH72*$M72</f>
        <v>0</v>
      </c>
      <c r="CK72" s="113">
        <f>BI72*$M72</f>
        <v>0</v>
      </c>
      <c r="CL72" s="114">
        <f>BJ72*$M72</f>
        <v>200000</v>
      </c>
      <c r="CM72" s="114">
        <f>BK72*$M72</f>
        <v>0</v>
      </c>
      <c r="CN72" s="114">
        <f>BL72*$M72</f>
        <v>0</v>
      </c>
      <c r="CO72" s="115">
        <f>BM72*$M72</f>
        <v>0</v>
      </c>
      <c r="CP72" s="115">
        <f>BN72*$M72</f>
        <v>0</v>
      </c>
      <c r="CQ72" s="115">
        <f>BO72*$M72</f>
        <v>0</v>
      </c>
    </row>
    <row r="73" spans="1:95" ht="90">
      <c r="A73" s="116">
        <v>18</v>
      </c>
      <c r="B73" s="13">
        <v>4</v>
      </c>
      <c r="C73" s="13" t="s">
        <v>295</v>
      </c>
      <c r="D73" s="22" t="s">
        <v>242</v>
      </c>
      <c r="E73" s="13" t="s">
        <v>155</v>
      </c>
      <c r="F73" s="5" t="s">
        <v>143</v>
      </c>
      <c r="G73" s="5" t="s">
        <v>153</v>
      </c>
      <c r="H73" s="5" t="s">
        <v>154</v>
      </c>
      <c r="I73" s="9"/>
      <c r="J73" s="10" t="s">
        <v>155</v>
      </c>
      <c r="K73" s="10">
        <v>66</v>
      </c>
      <c r="L73" s="9" t="s">
        <v>212</v>
      </c>
      <c r="M73" s="11">
        <v>4000000</v>
      </c>
      <c r="N73" s="10" t="s">
        <v>54</v>
      </c>
      <c r="O73" s="10" t="s">
        <v>127</v>
      </c>
      <c r="P73" s="10" t="s">
        <v>157</v>
      </c>
      <c r="Q73" s="11">
        <v>0</v>
      </c>
      <c r="R73" s="87">
        <f>COUNTA(S73:AN73)</f>
        <v>1</v>
      </c>
      <c r="S73" s="88"/>
      <c r="T73" s="89"/>
      <c r="U73" s="89"/>
      <c r="V73" s="89"/>
      <c r="W73" s="89"/>
      <c r="X73" s="90"/>
      <c r="Y73" s="91"/>
      <c r="Z73" s="91"/>
      <c r="AA73" s="91"/>
      <c r="AB73" s="92"/>
      <c r="AC73" s="92"/>
      <c r="AD73" s="92"/>
      <c r="AE73" s="93"/>
      <c r="AF73" s="93"/>
      <c r="AG73" s="93"/>
      <c r="AH73" s="93"/>
      <c r="AI73" s="94"/>
      <c r="AJ73" s="94" t="s">
        <v>206</v>
      </c>
      <c r="AK73" s="94"/>
      <c r="AL73" s="95"/>
      <c r="AM73" s="95"/>
      <c r="AN73" s="95"/>
      <c r="AO73" s="96"/>
      <c r="AP73" s="96"/>
      <c r="AQ73" s="96"/>
      <c r="AR73" s="96" t="s">
        <v>206</v>
      </c>
      <c r="AS73" s="118">
        <f>SUM(AT73:BO73)</f>
        <v>1</v>
      </c>
      <c r="AT73" s="97">
        <f>IF(S73="X",1/$R73,0)</f>
        <v>0</v>
      </c>
      <c r="AU73" s="98">
        <f>IF(T73="X",1/$R73,0)</f>
        <v>0</v>
      </c>
      <c r="AV73" s="98">
        <f>IF(U73="X",1/$R73,0)</f>
        <v>0</v>
      </c>
      <c r="AW73" s="98">
        <f>IF(V73="X",1/$R73,0)</f>
        <v>0</v>
      </c>
      <c r="AX73" s="98">
        <f>IF(W73="X",1/$R73,0)</f>
        <v>0</v>
      </c>
      <c r="AY73" s="99">
        <f>IF(X73="X",1/$R73,0)</f>
        <v>0</v>
      </c>
      <c r="AZ73" s="100">
        <f>IF(Y73="X",1/$R73,0)</f>
        <v>0</v>
      </c>
      <c r="BA73" s="100">
        <f>IF(Z73="X",1/$R73,0)</f>
        <v>0</v>
      </c>
      <c r="BB73" s="100">
        <f>IF(AA73="X",1/$R73,0)</f>
        <v>0</v>
      </c>
      <c r="BC73" s="101">
        <f>IF(AB73="X",1/$R73,0)</f>
        <v>0</v>
      </c>
      <c r="BD73" s="101">
        <f>IF(AC73="X",1/$R73,0)</f>
        <v>0</v>
      </c>
      <c r="BE73" s="101">
        <f>IF(AD73="X",1/$R73,0)</f>
        <v>0</v>
      </c>
      <c r="BF73" s="102">
        <f>IF(AE73="X",1/$R73,0)</f>
        <v>0</v>
      </c>
      <c r="BG73" s="102">
        <f>IF(AF73="X",1/$R73,0)</f>
        <v>0</v>
      </c>
      <c r="BH73" s="102">
        <f>IF(AG73="X",1/$R73,0)</f>
        <v>0</v>
      </c>
      <c r="BI73" s="102">
        <f>IF(AH73="X",1/$R73,0)</f>
        <v>0</v>
      </c>
      <c r="BJ73" s="103">
        <f>IF(AI73="X",1/$R73,0)</f>
        <v>0</v>
      </c>
      <c r="BK73" s="103">
        <f>IF(AJ73="X",1/$R73,0)</f>
        <v>1</v>
      </c>
      <c r="BL73" s="103">
        <f>IF(AK73="X",1/$R73,0)</f>
        <v>0</v>
      </c>
      <c r="BM73" s="104">
        <f>IF(AL73="X",1/$R73,0)</f>
        <v>0</v>
      </c>
      <c r="BN73" s="104">
        <f>IF(AM73="X",1/$R73,0)</f>
        <v>0</v>
      </c>
      <c r="BO73" s="104">
        <f>IF(AN73="X",1/$R73,0)</f>
        <v>0</v>
      </c>
      <c r="BP73" s="105">
        <f>SUM(BQ73:BT73)</f>
        <v>1</v>
      </c>
      <c r="BQ73" s="106"/>
      <c r="BR73" s="106"/>
      <c r="BS73" s="106"/>
      <c r="BT73" s="106">
        <v>1</v>
      </c>
      <c r="BU73" s="107">
        <f>SUM(BV73:CQ73)</f>
        <v>4000000</v>
      </c>
      <c r="BV73" s="108">
        <f>AT73*$M73</f>
        <v>0</v>
      </c>
      <c r="BW73" s="109">
        <f>AU73*$M73</f>
        <v>0</v>
      </c>
      <c r="BX73" s="109">
        <f>AV73*$M73</f>
        <v>0</v>
      </c>
      <c r="BY73" s="109">
        <f>AW73*$M73</f>
        <v>0</v>
      </c>
      <c r="BZ73" s="109">
        <f>AX73*$M73</f>
        <v>0</v>
      </c>
      <c r="CA73" s="110">
        <f>AY73*$M73</f>
        <v>0</v>
      </c>
      <c r="CB73" s="111">
        <f>AZ73*$M73</f>
        <v>0</v>
      </c>
      <c r="CC73" s="111">
        <f>BA73*$M73</f>
        <v>0</v>
      </c>
      <c r="CD73" s="111">
        <f>BB73*$M73</f>
        <v>0</v>
      </c>
      <c r="CE73" s="112">
        <f>BC73*$M73</f>
        <v>0</v>
      </c>
      <c r="CF73" s="112">
        <f>BD73*$M73</f>
        <v>0</v>
      </c>
      <c r="CG73" s="112">
        <f>BE73*$M73</f>
        <v>0</v>
      </c>
      <c r="CH73" s="113">
        <f>BF73*$M73</f>
        <v>0</v>
      </c>
      <c r="CI73" s="113">
        <f>BG73*$M73</f>
        <v>0</v>
      </c>
      <c r="CJ73" s="113">
        <f>BH73*$M73</f>
        <v>0</v>
      </c>
      <c r="CK73" s="113">
        <f>BI73*$M73</f>
        <v>0</v>
      </c>
      <c r="CL73" s="114">
        <f>BJ73*$M73</f>
        <v>0</v>
      </c>
      <c r="CM73" s="114">
        <f>BK73*$M73</f>
        <v>4000000</v>
      </c>
      <c r="CN73" s="114">
        <f>BL73*$M73</f>
        <v>0</v>
      </c>
      <c r="CO73" s="115">
        <f>BM73*$M73</f>
        <v>0</v>
      </c>
      <c r="CP73" s="115">
        <f>BN73*$M73</f>
        <v>0</v>
      </c>
      <c r="CQ73" s="115">
        <f>BO73*$M73</f>
        <v>0</v>
      </c>
    </row>
    <row r="74" spans="1:95" s="120" customFormat="1" ht="101.25">
      <c r="A74" s="116">
        <v>18</v>
      </c>
      <c r="B74" s="13">
        <v>5</v>
      </c>
      <c r="C74" s="13" t="s">
        <v>295</v>
      </c>
      <c r="D74" s="22" t="s">
        <v>242</v>
      </c>
      <c r="E74" s="13" t="s">
        <v>155</v>
      </c>
      <c r="F74" s="5" t="s">
        <v>143</v>
      </c>
      <c r="G74" s="5" t="s">
        <v>153</v>
      </c>
      <c r="H74" s="5" t="s">
        <v>175</v>
      </c>
      <c r="I74" s="9"/>
      <c r="J74" s="10" t="s">
        <v>155</v>
      </c>
      <c r="K74" s="10">
        <v>67</v>
      </c>
      <c r="L74" s="9" t="s">
        <v>213</v>
      </c>
      <c r="M74" s="11">
        <v>2000000</v>
      </c>
      <c r="N74" s="10" t="s">
        <v>54</v>
      </c>
      <c r="O74" s="10" t="s">
        <v>127</v>
      </c>
      <c r="P74" s="10" t="s">
        <v>157</v>
      </c>
      <c r="Q74" s="11">
        <v>0</v>
      </c>
      <c r="R74" s="87">
        <f>COUNTA(S74:AN74)</f>
        <v>1</v>
      </c>
      <c r="S74" s="88"/>
      <c r="T74" s="89"/>
      <c r="U74" s="89"/>
      <c r="V74" s="89"/>
      <c r="W74" s="89"/>
      <c r="X74" s="90"/>
      <c r="Y74" s="91"/>
      <c r="Z74" s="91"/>
      <c r="AA74" s="91"/>
      <c r="AB74" s="92"/>
      <c r="AC74" s="92"/>
      <c r="AD74" s="92"/>
      <c r="AE74" s="93"/>
      <c r="AF74" s="93"/>
      <c r="AG74" s="93"/>
      <c r="AH74" s="93"/>
      <c r="AI74" s="94"/>
      <c r="AJ74" s="94" t="s">
        <v>206</v>
      </c>
      <c r="AK74" s="94"/>
      <c r="AL74" s="95"/>
      <c r="AM74" s="95"/>
      <c r="AN74" s="95"/>
      <c r="AO74" s="96"/>
      <c r="AP74" s="96"/>
      <c r="AQ74" s="96"/>
      <c r="AR74" s="96" t="s">
        <v>206</v>
      </c>
      <c r="AS74" s="118">
        <f>SUM(AT74:BO74)</f>
        <v>1</v>
      </c>
      <c r="AT74" s="97">
        <f>IF(S74="X",1/$R74,0)</f>
        <v>0</v>
      </c>
      <c r="AU74" s="98">
        <f>IF(T74="X",1/$R74,0)</f>
        <v>0</v>
      </c>
      <c r="AV74" s="98">
        <f>IF(U74="X",1/$R74,0)</f>
        <v>0</v>
      </c>
      <c r="AW74" s="98">
        <f>IF(V74="X",1/$R74,0)</f>
        <v>0</v>
      </c>
      <c r="AX74" s="98">
        <f>IF(W74="X",1/$R74,0)</f>
        <v>0</v>
      </c>
      <c r="AY74" s="99">
        <f>IF(X74="X",1/$R74,0)</f>
        <v>0</v>
      </c>
      <c r="AZ74" s="100">
        <f>IF(Y74="X",1/$R74,0)</f>
        <v>0</v>
      </c>
      <c r="BA74" s="100">
        <f>IF(Z74="X",1/$R74,0)</f>
        <v>0</v>
      </c>
      <c r="BB74" s="100">
        <f>IF(AA74="X",1/$R74,0)</f>
        <v>0</v>
      </c>
      <c r="BC74" s="101">
        <f>IF(AB74="X",1/$R74,0)</f>
        <v>0</v>
      </c>
      <c r="BD74" s="101">
        <f>IF(AC74="X",1/$R74,0)</f>
        <v>0</v>
      </c>
      <c r="BE74" s="101">
        <f>IF(AD74="X",1/$R74,0)</f>
        <v>0</v>
      </c>
      <c r="BF74" s="102">
        <f>IF(AE74="X",1/$R74,0)</f>
        <v>0</v>
      </c>
      <c r="BG74" s="102">
        <f>IF(AF74="X",1/$R74,0)</f>
        <v>0</v>
      </c>
      <c r="BH74" s="102">
        <f>IF(AG74="X",1/$R74,0)</f>
        <v>0</v>
      </c>
      <c r="BI74" s="102">
        <f>IF(AH74="X",1/$R74,0)</f>
        <v>0</v>
      </c>
      <c r="BJ74" s="103">
        <f>IF(AI74="X",1/$R74,0)</f>
        <v>0</v>
      </c>
      <c r="BK74" s="103">
        <f>IF(AJ74="X",1/$R74,0)</f>
        <v>1</v>
      </c>
      <c r="BL74" s="103">
        <f>IF(AK74="X",1/$R74,0)</f>
        <v>0</v>
      </c>
      <c r="BM74" s="104">
        <f>IF(AL74="X",1/$R74,0)</f>
        <v>0</v>
      </c>
      <c r="BN74" s="104">
        <f>IF(AM74="X",1/$R74,0)</f>
        <v>0</v>
      </c>
      <c r="BO74" s="104">
        <f>IF(AN74="X",1/$R74,0)</f>
        <v>0</v>
      </c>
      <c r="BP74" s="105">
        <f>SUM(BQ74:BT74)</f>
        <v>1</v>
      </c>
      <c r="BQ74" s="106"/>
      <c r="BR74" s="106"/>
      <c r="BS74" s="106"/>
      <c r="BT74" s="106">
        <v>1</v>
      </c>
      <c r="BU74" s="107">
        <f>SUM(BV74:CQ74)</f>
        <v>2000000</v>
      </c>
      <c r="BV74" s="108">
        <f>AT74*$M74</f>
        <v>0</v>
      </c>
      <c r="BW74" s="109">
        <f>AU74*$M74</f>
        <v>0</v>
      </c>
      <c r="BX74" s="109">
        <f>AV74*$M74</f>
        <v>0</v>
      </c>
      <c r="BY74" s="109">
        <f>AW74*$M74</f>
        <v>0</v>
      </c>
      <c r="BZ74" s="109">
        <f>AX74*$M74</f>
        <v>0</v>
      </c>
      <c r="CA74" s="110">
        <f>AY74*$M74</f>
        <v>0</v>
      </c>
      <c r="CB74" s="111">
        <f>AZ74*$M74</f>
        <v>0</v>
      </c>
      <c r="CC74" s="111">
        <f>BA74*$M74</f>
        <v>0</v>
      </c>
      <c r="CD74" s="111">
        <f>BB74*$M74</f>
        <v>0</v>
      </c>
      <c r="CE74" s="112">
        <f>BC74*$M74</f>
        <v>0</v>
      </c>
      <c r="CF74" s="112">
        <f>BD74*$M74</f>
        <v>0</v>
      </c>
      <c r="CG74" s="112">
        <f>BE74*$M74</f>
        <v>0</v>
      </c>
      <c r="CH74" s="113">
        <f>BF74*$M74</f>
        <v>0</v>
      </c>
      <c r="CI74" s="113">
        <f>BG74*$M74</f>
        <v>0</v>
      </c>
      <c r="CJ74" s="113">
        <f>BH74*$M74</f>
        <v>0</v>
      </c>
      <c r="CK74" s="113">
        <f>BI74*$M74</f>
        <v>0</v>
      </c>
      <c r="CL74" s="114">
        <f>BJ74*$M74</f>
        <v>0</v>
      </c>
      <c r="CM74" s="114">
        <f>BK74*$M74</f>
        <v>2000000</v>
      </c>
      <c r="CN74" s="114">
        <f>BL74*$M74</f>
        <v>0</v>
      </c>
      <c r="CO74" s="115">
        <f>BM74*$M74</f>
        <v>0</v>
      </c>
      <c r="CP74" s="115">
        <f>BN74*$M74</f>
        <v>0</v>
      </c>
      <c r="CQ74" s="115">
        <f>BO74*$M74</f>
        <v>0</v>
      </c>
    </row>
    <row r="75" spans="1:95" ht="90">
      <c r="A75" s="116">
        <v>19</v>
      </c>
      <c r="B75" s="13">
        <v>6</v>
      </c>
      <c r="C75" s="13" t="s">
        <v>295</v>
      </c>
      <c r="D75" s="22" t="s">
        <v>242</v>
      </c>
      <c r="E75" s="13" t="s">
        <v>155</v>
      </c>
      <c r="F75" s="5" t="s">
        <v>144</v>
      </c>
      <c r="G75" s="5" t="s">
        <v>144</v>
      </c>
      <c r="H75" s="5" t="s">
        <v>144</v>
      </c>
      <c r="I75" s="9"/>
      <c r="J75" s="10" t="s">
        <v>155</v>
      </c>
      <c r="K75" s="10">
        <v>68</v>
      </c>
      <c r="L75" s="9" t="s">
        <v>219</v>
      </c>
      <c r="M75" s="11">
        <v>2000000</v>
      </c>
      <c r="N75" s="10" t="s">
        <v>54</v>
      </c>
      <c r="O75" s="10" t="s">
        <v>127</v>
      </c>
      <c r="P75" s="10" t="s">
        <v>157</v>
      </c>
      <c r="Q75" s="11">
        <v>0</v>
      </c>
      <c r="R75" s="87">
        <f>COUNTA(S75:AN75)</f>
        <v>1</v>
      </c>
      <c r="S75" s="88"/>
      <c r="T75" s="89"/>
      <c r="U75" s="89"/>
      <c r="V75" s="89"/>
      <c r="W75" s="89"/>
      <c r="X75" s="90"/>
      <c r="Y75" s="91"/>
      <c r="Z75" s="91"/>
      <c r="AA75" s="91"/>
      <c r="AB75" s="92"/>
      <c r="AC75" s="92"/>
      <c r="AD75" s="92"/>
      <c r="AE75" s="93"/>
      <c r="AF75" s="93"/>
      <c r="AG75" s="93"/>
      <c r="AH75" s="93"/>
      <c r="AI75" s="94"/>
      <c r="AJ75" s="94"/>
      <c r="AK75" s="94" t="s">
        <v>206</v>
      </c>
      <c r="AL75" s="95"/>
      <c r="AM75" s="95"/>
      <c r="AN75" s="95"/>
      <c r="AO75" s="96"/>
      <c r="AP75" s="96"/>
      <c r="AQ75" s="96"/>
      <c r="AR75" s="96" t="s">
        <v>206</v>
      </c>
      <c r="AS75" s="118">
        <f>SUM(AT75:BO75)</f>
        <v>1</v>
      </c>
      <c r="AT75" s="97">
        <f>IF(S75="X",1/$R75,0)</f>
        <v>0</v>
      </c>
      <c r="AU75" s="98">
        <f>IF(T75="X",1/$R75,0)</f>
        <v>0</v>
      </c>
      <c r="AV75" s="98">
        <f>IF(U75="X",1/$R75,0)</f>
        <v>0</v>
      </c>
      <c r="AW75" s="98">
        <f>IF(V75="X",1/$R75,0)</f>
        <v>0</v>
      </c>
      <c r="AX75" s="98">
        <f>IF(W75="X",1/$R75,0)</f>
        <v>0</v>
      </c>
      <c r="AY75" s="99">
        <f>IF(X75="X",1/$R75,0)</f>
        <v>0</v>
      </c>
      <c r="AZ75" s="100">
        <f>IF(Y75="X",1/$R75,0)</f>
        <v>0</v>
      </c>
      <c r="BA75" s="100">
        <f>IF(Z75="X",1/$R75,0)</f>
        <v>0</v>
      </c>
      <c r="BB75" s="100">
        <f>IF(AA75="X",1/$R75,0)</f>
        <v>0</v>
      </c>
      <c r="BC75" s="101">
        <f>IF(AB75="X",1/$R75,0)</f>
        <v>0</v>
      </c>
      <c r="BD75" s="101">
        <f>IF(AC75="X",1/$R75,0)</f>
        <v>0</v>
      </c>
      <c r="BE75" s="101">
        <f>IF(AD75="X",1/$R75,0)</f>
        <v>0</v>
      </c>
      <c r="BF75" s="102">
        <f>IF(AE75="X",1/$R75,0)</f>
        <v>0</v>
      </c>
      <c r="BG75" s="102">
        <f>IF(AF75="X",1/$R75,0)</f>
        <v>0</v>
      </c>
      <c r="BH75" s="102">
        <f>IF(AG75="X",1/$R75,0)</f>
        <v>0</v>
      </c>
      <c r="BI75" s="102">
        <f>IF(AH75="X",1/$R75,0)</f>
        <v>0</v>
      </c>
      <c r="BJ75" s="103">
        <f>IF(AI75="X",1/$R75,0)</f>
        <v>0</v>
      </c>
      <c r="BK75" s="103">
        <f>IF(AJ75="X",1/$R75,0)</f>
        <v>0</v>
      </c>
      <c r="BL75" s="103">
        <f>IF(AK75="X",1/$R75,0)</f>
        <v>1</v>
      </c>
      <c r="BM75" s="104">
        <f>IF(AL75="X",1/$R75,0)</f>
        <v>0</v>
      </c>
      <c r="BN75" s="104">
        <f>IF(AM75="X",1/$R75,0)</f>
        <v>0</v>
      </c>
      <c r="BO75" s="104">
        <f>IF(AN75="X",1/$R75,0)</f>
        <v>0</v>
      </c>
      <c r="BP75" s="105">
        <f>SUM(BQ75:BT75)</f>
        <v>1</v>
      </c>
      <c r="BQ75" s="106"/>
      <c r="BR75" s="106"/>
      <c r="BS75" s="106"/>
      <c r="BT75" s="106">
        <v>1</v>
      </c>
      <c r="BU75" s="107">
        <f>SUM(BV75:CQ75)</f>
        <v>2000000</v>
      </c>
      <c r="BV75" s="108">
        <f>AT75*$M75</f>
        <v>0</v>
      </c>
      <c r="BW75" s="109">
        <f>AU75*$M75</f>
        <v>0</v>
      </c>
      <c r="BX75" s="109">
        <f>AV75*$M75</f>
        <v>0</v>
      </c>
      <c r="BY75" s="109">
        <f>AW75*$M75</f>
        <v>0</v>
      </c>
      <c r="BZ75" s="109">
        <f>AX75*$M75</f>
        <v>0</v>
      </c>
      <c r="CA75" s="110">
        <f>AY75*$M75</f>
        <v>0</v>
      </c>
      <c r="CB75" s="111">
        <f>AZ75*$M75</f>
        <v>0</v>
      </c>
      <c r="CC75" s="111">
        <f>BA75*$M75</f>
        <v>0</v>
      </c>
      <c r="CD75" s="111">
        <f>BB75*$M75</f>
        <v>0</v>
      </c>
      <c r="CE75" s="112">
        <f>BC75*$M75</f>
        <v>0</v>
      </c>
      <c r="CF75" s="112">
        <f>BD75*$M75</f>
        <v>0</v>
      </c>
      <c r="CG75" s="112">
        <f>BE75*$M75</f>
        <v>0</v>
      </c>
      <c r="CH75" s="113">
        <f>BF75*$M75</f>
        <v>0</v>
      </c>
      <c r="CI75" s="113">
        <f>BG75*$M75</f>
        <v>0</v>
      </c>
      <c r="CJ75" s="113">
        <f>BH75*$M75</f>
        <v>0</v>
      </c>
      <c r="CK75" s="113">
        <f>BI75*$M75</f>
        <v>0</v>
      </c>
      <c r="CL75" s="114">
        <f>BJ75*$M75</f>
        <v>0</v>
      </c>
      <c r="CM75" s="114">
        <f>BK75*$M75</f>
        <v>0</v>
      </c>
      <c r="CN75" s="114">
        <f>BL75*$M75</f>
        <v>2000000</v>
      </c>
      <c r="CO75" s="115">
        <f>BM75*$M75</f>
        <v>0</v>
      </c>
      <c r="CP75" s="115">
        <f>BN75*$M75</f>
        <v>0</v>
      </c>
      <c r="CQ75" s="115">
        <f>BO75*$M75</f>
        <v>0</v>
      </c>
    </row>
    <row r="76" spans="1:95" ht="67.5">
      <c r="A76" s="116">
        <v>19</v>
      </c>
      <c r="B76" s="13">
        <v>7</v>
      </c>
      <c r="C76" s="13" t="s">
        <v>295</v>
      </c>
      <c r="D76" s="22" t="s">
        <v>242</v>
      </c>
      <c r="E76" s="13" t="s">
        <v>155</v>
      </c>
      <c r="F76" s="5" t="s">
        <v>144</v>
      </c>
      <c r="G76" s="5" t="s">
        <v>144</v>
      </c>
      <c r="H76" s="5" t="s">
        <v>281</v>
      </c>
      <c r="I76" s="9"/>
      <c r="J76" s="10" t="s">
        <v>155</v>
      </c>
      <c r="K76" s="10">
        <v>69</v>
      </c>
      <c r="L76" s="9" t="s">
        <v>332</v>
      </c>
      <c r="M76" s="11">
        <v>100000</v>
      </c>
      <c r="N76" s="10" t="s">
        <v>272</v>
      </c>
      <c r="O76" s="10" t="s">
        <v>127</v>
      </c>
      <c r="P76" s="10" t="s">
        <v>157</v>
      </c>
      <c r="Q76" s="11">
        <v>0</v>
      </c>
      <c r="R76" s="87">
        <f>COUNTA(S76:AN76)</f>
        <v>1</v>
      </c>
      <c r="S76" s="88"/>
      <c r="T76" s="89"/>
      <c r="U76" s="89"/>
      <c r="V76" s="89"/>
      <c r="W76" s="89"/>
      <c r="X76" s="90"/>
      <c r="Y76" s="91"/>
      <c r="Z76" s="91"/>
      <c r="AA76" s="91"/>
      <c r="AB76" s="92"/>
      <c r="AC76" s="92"/>
      <c r="AD76" s="92"/>
      <c r="AE76" s="93"/>
      <c r="AF76" s="93"/>
      <c r="AG76" s="93"/>
      <c r="AH76" s="93"/>
      <c r="AI76" s="94"/>
      <c r="AJ76" s="94"/>
      <c r="AK76" s="94" t="s">
        <v>206</v>
      </c>
      <c r="AL76" s="95"/>
      <c r="AM76" s="95"/>
      <c r="AN76" s="95"/>
      <c r="AO76" s="96"/>
      <c r="AP76" s="96"/>
      <c r="AQ76" s="96"/>
      <c r="AR76" s="96" t="s">
        <v>206</v>
      </c>
      <c r="AS76" s="118">
        <f>SUM(AT76:BO76)</f>
        <v>1</v>
      </c>
      <c r="AT76" s="97">
        <f>IF(S76="X",1/$R76,0)</f>
        <v>0</v>
      </c>
      <c r="AU76" s="98">
        <f>IF(T76="X",1/$R76,0)</f>
        <v>0</v>
      </c>
      <c r="AV76" s="98">
        <f>IF(U76="X",1/$R76,0)</f>
        <v>0</v>
      </c>
      <c r="AW76" s="98">
        <f>IF(V76="X",1/$R76,0)</f>
        <v>0</v>
      </c>
      <c r="AX76" s="98">
        <f>IF(W76="X",1/$R76,0)</f>
        <v>0</v>
      </c>
      <c r="AY76" s="99">
        <f>IF(X76="X",1/$R76,0)</f>
        <v>0</v>
      </c>
      <c r="AZ76" s="100">
        <f>IF(Y76="X",1/$R76,0)</f>
        <v>0</v>
      </c>
      <c r="BA76" s="100">
        <f>IF(Z76="X",1/$R76,0)</f>
        <v>0</v>
      </c>
      <c r="BB76" s="100">
        <f>IF(AA76="X",1/$R76,0)</f>
        <v>0</v>
      </c>
      <c r="BC76" s="101">
        <f>IF(AB76="X",1/$R76,0)</f>
        <v>0</v>
      </c>
      <c r="BD76" s="101">
        <f>IF(AC76="X",1/$R76,0)</f>
        <v>0</v>
      </c>
      <c r="BE76" s="101">
        <f>IF(AD76="X",1/$R76,0)</f>
        <v>0</v>
      </c>
      <c r="BF76" s="102">
        <f>IF(AE76="X",1/$R76,0)</f>
        <v>0</v>
      </c>
      <c r="BG76" s="102">
        <f>IF(AF76="X",1/$R76,0)</f>
        <v>0</v>
      </c>
      <c r="BH76" s="102">
        <f>IF(AG76="X",1/$R76,0)</f>
        <v>0</v>
      </c>
      <c r="BI76" s="102">
        <f>IF(AH76="X",1/$R76,0)</f>
        <v>0</v>
      </c>
      <c r="BJ76" s="103">
        <f>IF(AI76="X",1/$R76,0)</f>
        <v>0</v>
      </c>
      <c r="BK76" s="103">
        <f>IF(AJ76="X",1/$R76,0)</f>
        <v>0</v>
      </c>
      <c r="BL76" s="103">
        <f>IF(AK76="X",1/$R76,0)</f>
        <v>1</v>
      </c>
      <c r="BM76" s="104">
        <f>IF(AL76="X",1/$R76,0)</f>
        <v>0</v>
      </c>
      <c r="BN76" s="104">
        <f>IF(AM76="X",1/$R76,0)</f>
        <v>0</v>
      </c>
      <c r="BO76" s="104">
        <f>IF(AN76="X",1/$R76,0)</f>
        <v>0</v>
      </c>
      <c r="BP76" s="105">
        <f>SUM(BQ76:BT76)</f>
        <v>1</v>
      </c>
      <c r="BQ76" s="106"/>
      <c r="BR76" s="106"/>
      <c r="BS76" s="106"/>
      <c r="BT76" s="106">
        <v>1</v>
      </c>
      <c r="BU76" s="107">
        <f>SUM(BV76:CQ76)</f>
        <v>100000</v>
      </c>
      <c r="BV76" s="108">
        <f>AT76*$M76</f>
        <v>0</v>
      </c>
      <c r="BW76" s="109">
        <f>AU76*$M76</f>
        <v>0</v>
      </c>
      <c r="BX76" s="109">
        <f>AV76*$M76</f>
        <v>0</v>
      </c>
      <c r="BY76" s="109">
        <f>AW76*$M76</f>
        <v>0</v>
      </c>
      <c r="BZ76" s="109">
        <f>AX76*$M76</f>
        <v>0</v>
      </c>
      <c r="CA76" s="110">
        <f>AY76*$M76</f>
        <v>0</v>
      </c>
      <c r="CB76" s="111">
        <f>AZ76*$M76</f>
        <v>0</v>
      </c>
      <c r="CC76" s="111">
        <f>BA76*$M76</f>
        <v>0</v>
      </c>
      <c r="CD76" s="111">
        <f>BB76*$M76</f>
        <v>0</v>
      </c>
      <c r="CE76" s="112">
        <f>BC76*$M76</f>
        <v>0</v>
      </c>
      <c r="CF76" s="112">
        <f>BD76*$M76</f>
        <v>0</v>
      </c>
      <c r="CG76" s="112">
        <f>BE76*$M76</f>
        <v>0</v>
      </c>
      <c r="CH76" s="113">
        <f>BF76*$M76</f>
        <v>0</v>
      </c>
      <c r="CI76" s="113">
        <f>BG76*$M76</f>
        <v>0</v>
      </c>
      <c r="CJ76" s="113">
        <f>BH76*$M76</f>
        <v>0</v>
      </c>
      <c r="CK76" s="113">
        <f>BI76*$M76</f>
        <v>0</v>
      </c>
      <c r="CL76" s="114">
        <f>BJ76*$M76</f>
        <v>0</v>
      </c>
      <c r="CM76" s="114">
        <f>BK76*$M76</f>
        <v>0</v>
      </c>
      <c r="CN76" s="114">
        <f>BL76*$M76</f>
        <v>100000</v>
      </c>
      <c r="CO76" s="115">
        <f>BM76*$M76</f>
        <v>0</v>
      </c>
      <c r="CP76" s="115">
        <f>BN76*$M76</f>
        <v>0</v>
      </c>
      <c r="CQ76" s="115">
        <f>BO76*$M76</f>
        <v>0</v>
      </c>
    </row>
    <row r="77" spans="1:95" ht="56.25">
      <c r="A77" s="116">
        <v>19</v>
      </c>
      <c r="B77" s="13">
        <v>8</v>
      </c>
      <c r="C77" s="13" t="s">
        <v>295</v>
      </c>
      <c r="D77" s="22" t="s">
        <v>242</v>
      </c>
      <c r="E77" s="13" t="s">
        <v>155</v>
      </c>
      <c r="F77" s="5" t="s">
        <v>144</v>
      </c>
      <c r="G77" s="5" t="s">
        <v>144</v>
      </c>
      <c r="H77" s="5" t="s">
        <v>282</v>
      </c>
      <c r="I77" s="9"/>
      <c r="J77" s="10" t="s">
        <v>155</v>
      </c>
      <c r="K77" s="10">
        <v>70</v>
      </c>
      <c r="L77" s="9" t="s">
        <v>333</v>
      </c>
      <c r="M77" s="11">
        <v>250000</v>
      </c>
      <c r="N77" s="10" t="s">
        <v>272</v>
      </c>
      <c r="O77" s="10" t="s">
        <v>127</v>
      </c>
      <c r="P77" s="10" t="s">
        <v>157</v>
      </c>
      <c r="Q77" s="11">
        <v>0</v>
      </c>
      <c r="R77" s="87">
        <f>COUNTA(S77:AN77)</f>
        <v>1</v>
      </c>
      <c r="S77" s="88"/>
      <c r="T77" s="89"/>
      <c r="U77" s="89"/>
      <c r="V77" s="89"/>
      <c r="W77" s="89"/>
      <c r="X77" s="90"/>
      <c r="Y77" s="91"/>
      <c r="Z77" s="91"/>
      <c r="AA77" s="91"/>
      <c r="AB77" s="92"/>
      <c r="AC77" s="92"/>
      <c r="AD77" s="92"/>
      <c r="AE77" s="93"/>
      <c r="AF77" s="93"/>
      <c r="AG77" s="93"/>
      <c r="AH77" s="93"/>
      <c r="AI77" s="94"/>
      <c r="AJ77" s="94"/>
      <c r="AK77" s="94" t="s">
        <v>206</v>
      </c>
      <c r="AL77" s="95"/>
      <c r="AM77" s="95"/>
      <c r="AN77" s="95"/>
      <c r="AO77" s="96"/>
      <c r="AP77" s="96"/>
      <c r="AQ77" s="96"/>
      <c r="AR77" s="96" t="s">
        <v>206</v>
      </c>
      <c r="AS77" s="118">
        <f>SUM(AT77:BO77)</f>
        <v>1</v>
      </c>
      <c r="AT77" s="97">
        <f>IF(S77="X",1/$R77,0)</f>
        <v>0</v>
      </c>
      <c r="AU77" s="98">
        <f>IF(T77="X",1/$R77,0)</f>
        <v>0</v>
      </c>
      <c r="AV77" s="98">
        <f>IF(U77="X",1/$R77,0)</f>
        <v>0</v>
      </c>
      <c r="AW77" s="98">
        <f>IF(V77="X",1/$R77,0)</f>
        <v>0</v>
      </c>
      <c r="AX77" s="98">
        <f>IF(W77="X",1/$R77,0)</f>
        <v>0</v>
      </c>
      <c r="AY77" s="99">
        <f>IF(X77="X",1/$R77,0)</f>
        <v>0</v>
      </c>
      <c r="AZ77" s="100">
        <f>IF(Y77="X",1/$R77,0)</f>
        <v>0</v>
      </c>
      <c r="BA77" s="100">
        <f>IF(Z77="X",1/$R77,0)</f>
        <v>0</v>
      </c>
      <c r="BB77" s="100">
        <f>IF(AA77="X",1/$R77,0)</f>
        <v>0</v>
      </c>
      <c r="BC77" s="101">
        <f>IF(AB77="X",1/$R77,0)</f>
        <v>0</v>
      </c>
      <c r="BD77" s="101">
        <f>IF(AC77="X",1/$R77,0)</f>
        <v>0</v>
      </c>
      <c r="BE77" s="101">
        <f>IF(AD77="X",1/$R77,0)</f>
        <v>0</v>
      </c>
      <c r="BF77" s="102">
        <f>IF(AE77="X",1/$R77,0)</f>
        <v>0</v>
      </c>
      <c r="BG77" s="102">
        <f>IF(AF77="X",1/$R77,0)</f>
        <v>0</v>
      </c>
      <c r="BH77" s="102">
        <f>IF(AG77="X",1/$R77,0)</f>
        <v>0</v>
      </c>
      <c r="BI77" s="102">
        <f>IF(AH77="X",1/$R77,0)</f>
        <v>0</v>
      </c>
      <c r="BJ77" s="103">
        <f>IF(AI77="X",1/$R77,0)</f>
        <v>0</v>
      </c>
      <c r="BK77" s="103">
        <f>IF(AJ77="X",1/$R77,0)</f>
        <v>0</v>
      </c>
      <c r="BL77" s="103">
        <f>IF(AK77="X",1/$R77,0)</f>
        <v>1</v>
      </c>
      <c r="BM77" s="104">
        <f>IF(AL77="X",1/$R77,0)</f>
        <v>0</v>
      </c>
      <c r="BN77" s="104">
        <f>IF(AM77="X",1/$R77,0)</f>
        <v>0</v>
      </c>
      <c r="BO77" s="104">
        <f>IF(AN77="X",1/$R77,0)</f>
        <v>0</v>
      </c>
      <c r="BP77" s="105">
        <f>SUM(BQ77:BT77)</f>
        <v>1</v>
      </c>
      <c r="BQ77" s="106"/>
      <c r="BR77" s="106"/>
      <c r="BS77" s="106"/>
      <c r="BT77" s="106">
        <v>1</v>
      </c>
      <c r="BU77" s="107">
        <f>SUM(BV77:CQ77)</f>
        <v>250000</v>
      </c>
      <c r="BV77" s="108">
        <f>AT77*$M77</f>
        <v>0</v>
      </c>
      <c r="BW77" s="109">
        <f>AU77*$M77</f>
        <v>0</v>
      </c>
      <c r="BX77" s="109">
        <f>AV77*$M77</f>
        <v>0</v>
      </c>
      <c r="BY77" s="109">
        <f>AW77*$M77</f>
        <v>0</v>
      </c>
      <c r="BZ77" s="109">
        <f>AX77*$M77</f>
        <v>0</v>
      </c>
      <c r="CA77" s="110">
        <f>AY77*$M77</f>
        <v>0</v>
      </c>
      <c r="CB77" s="111">
        <f>AZ77*$M77</f>
        <v>0</v>
      </c>
      <c r="CC77" s="111">
        <f>BA77*$M77</f>
        <v>0</v>
      </c>
      <c r="CD77" s="111">
        <f>BB77*$M77</f>
        <v>0</v>
      </c>
      <c r="CE77" s="112">
        <f>BC77*$M77</f>
        <v>0</v>
      </c>
      <c r="CF77" s="112">
        <f>BD77*$M77</f>
        <v>0</v>
      </c>
      <c r="CG77" s="112">
        <f>BE77*$M77</f>
        <v>0</v>
      </c>
      <c r="CH77" s="113">
        <f>BF77*$M77</f>
        <v>0</v>
      </c>
      <c r="CI77" s="113">
        <f>BG77*$M77</f>
        <v>0</v>
      </c>
      <c r="CJ77" s="113">
        <f>BH77*$M77</f>
        <v>0</v>
      </c>
      <c r="CK77" s="113">
        <f>BI77*$M77</f>
        <v>0</v>
      </c>
      <c r="CL77" s="114">
        <f>BJ77*$M77</f>
        <v>0</v>
      </c>
      <c r="CM77" s="114">
        <f>BK77*$M77</f>
        <v>0</v>
      </c>
      <c r="CN77" s="114">
        <f>BL77*$M77</f>
        <v>250000</v>
      </c>
      <c r="CO77" s="115">
        <f>BM77*$M77</f>
        <v>0</v>
      </c>
      <c r="CP77" s="115">
        <f>BN77*$M77</f>
        <v>0</v>
      </c>
      <c r="CQ77" s="115">
        <f>BO77*$M77</f>
        <v>0</v>
      </c>
    </row>
    <row r="78" spans="1:95" ht="45">
      <c r="A78" s="116">
        <v>19</v>
      </c>
      <c r="B78" s="13">
        <v>9</v>
      </c>
      <c r="C78" s="13" t="s">
        <v>295</v>
      </c>
      <c r="D78" s="22" t="s">
        <v>242</v>
      </c>
      <c r="E78" s="13" t="s">
        <v>155</v>
      </c>
      <c r="F78" s="5" t="s">
        <v>144</v>
      </c>
      <c r="G78" s="5" t="s">
        <v>144</v>
      </c>
      <c r="H78" s="5" t="s">
        <v>289</v>
      </c>
      <c r="I78" s="9"/>
      <c r="J78" s="10" t="s">
        <v>155</v>
      </c>
      <c r="K78" s="10">
        <v>71</v>
      </c>
      <c r="L78" s="9" t="s">
        <v>288</v>
      </c>
      <c r="M78" s="11">
        <v>500000</v>
      </c>
      <c r="N78" s="10" t="s">
        <v>54</v>
      </c>
      <c r="O78" s="10" t="s">
        <v>127</v>
      </c>
      <c r="P78" s="10" t="s">
        <v>157</v>
      </c>
      <c r="Q78" s="11">
        <v>0</v>
      </c>
      <c r="R78" s="87">
        <f>COUNTA(S78:AN78)</f>
        <v>1</v>
      </c>
      <c r="S78" s="88"/>
      <c r="T78" s="89"/>
      <c r="U78" s="89"/>
      <c r="V78" s="89"/>
      <c r="W78" s="89"/>
      <c r="X78" s="90"/>
      <c r="Y78" s="91"/>
      <c r="Z78" s="91"/>
      <c r="AA78" s="91"/>
      <c r="AB78" s="92"/>
      <c r="AC78" s="92"/>
      <c r="AD78" s="92"/>
      <c r="AE78" s="93"/>
      <c r="AF78" s="93"/>
      <c r="AG78" s="93"/>
      <c r="AH78" s="93"/>
      <c r="AI78" s="94"/>
      <c r="AJ78" s="94"/>
      <c r="AK78" s="94" t="s">
        <v>206</v>
      </c>
      <c r="AL78" s="95"/>
      <c r="AM78" s="95"/>
      <c r="AN78" s="95"/>
      <c r="AO78" s="96"/>
      <c r="AP78" s="96"/>
      <c r="AQ78" s="96"/>
      <c r="AR78" s="96" t="s">
        <v>206</v>
      </c>
      <c r="AS78" s="118">
        <f>SUM(AT78:BO78)</f>
        <v>1</v>
      </c>
      <c r="AT78" s="97">
        <f>IF(S78="X",1/$R78,0)</f>
        <v>0</v>
      </c>
      <c r="AU78" s="98">
        <f>IF(T78="X",1/$R78,0)</f>
        <v>0</v>
      </c>
      <c r="AV78" s="98">
        <f>IF(U78="X",1/$R78,0)</f>
        <v>0</v>
      </c>
      <c r="AW78" s="98">
        <f>IF(V78="X",1/$R78,0)</f>
        <v>0</v>
      </c>
      <c r="AX78" s="98">
        <f>IF(W78="X",1/$R78,0)</f>
        <v>0</v>
      </c>
      <c r="AY78" s="99">
        <f>IF(X78="X",1/$R78,0)</f>
        <v>0</v>
      </c>
      <c r="AZ78" s="100">
        <f>IF(Y78="X",1/$R78,0)</f>
        <v>0</v>
      </c>
      <c r="BA78" s="100">
        <f>IF(Z78="X",1/$R78,0)</f>
        <v>0</v>
      </c>
      <c r="BB78" s="100">
        <f>IF(AA78="X",1/$R78,0)</f>
        <v>0</v>
      </c>
      <c r="BC78" s="101">
        <f>IF(AB78="X",1/$R78,0)</f>
        <v>0</v>
      </c>
      <c r="BD78" s="101">
        <f>IF(AC78="X",1/$R78,0)</f>
        <v>0</v>
      </c>
      <c r="BE78" s="101">
        <f>IF(AD78="X",1/$R78,0)</f>
        <v>0</v>
      </c>
      <c r="BF78" s="102">
        <f>IF(AE78="X",1/$R78,0)</f>
        <v>0</v>
      </c>
      <c r="BG78" s="102">
        <f>IF(AF78="X",1/$R78,0)</f>
        <v>0</v>
      </c>
      <c r="BH78" s="102">
        <f>IF(AG78="X",1/$R78,0)</f>
        <v>0</v>
      </c>
      <c r="BI78" s="102">
        <f>IF(AH78="X",1/$R78,0)</f>
        <v>0</v>
      </c>
      <c r="BJ78" s="103">
        <f>IF(AI78="X",1/$R78,0)</f>
        <v>0</v>
      </c>
      <c r="BK78" s="103">
        <f>IF(AJ78="X",1/$R78,0)</f>
        <v>0</v>
      </c>
      <c r="BL78" s="103">
        <f>IF(AK78="X",1/$R78,0)</f>
        <v>1</v>
      </c>
      <c r="BM78" s="104">
        <f>IF(AL78="X",1/$R78,0)</f>
        <v>0</v>
      </c>
      <c r="BN78" s="104">
        <f>IF(AM78="X",1/$R78,0)</f>
        <v>0</v>
      </c>
      <c r="BO78" s="104">
        <f>IF(AN78="X",1/$R78,0)</f>
        <v>0</v>
      </c>
      <c r="BP78" s="105">
        <f>SUM(BQ78:BT78)</f>
        <v>1</v>
      </c>
      <c r="BQ78" s="106"/>
      <c r="BR78" s="106"/>
      <c r="BS78" s="106"/>
      <c r="BT78" s="106">
        <v>1</v>
      </c>
      <c r="BU78" s="107">
        <f>SUM(BV78:CQ78)</f>
        <v>500000</v>
      </c>
      <c r="BV78" s="108">
        <f>AT78*$M78</f>
        <v>0</v>
      </c>
      <c r="BW78" s="109">
        <f>AU78*$M78</f>
        <v>0</v>
      </c>
      <c r="BX78" s="109">
        <f>AV78*$M78</f>
        <v>0</v>
      </c>
      <c r="BY78" s="109">
        <f>AW78*$M78</f>
        <v>0</v>
      </c>
      <c r="BZ78" s="109">
        <f>AX78*$M78</f>
        <v>0</v>
      </c>
      <c r="CA78" s="110">
        <f>AY78*$M78</f>
        <v>0</v>
      </c>
      <c r="CB78" s="111">
        <f>AZ78*$M78</f>
        <v>0</v>
      </c>
      <c r="CC78" s="111">
        <f>BA78*$M78</f>
        <v>0</v>
      </c>
      <c r="CD78" s="111">
        <f>BB78*$M78</f>
        <v>0</v>
      </c>
      <c r="CE78" s="112">
        <f>BC78*$M78</f>
        <v>0</v>
      </c>
      <c r="CF78" s="112">
        <f>BD78*$M78</f>
        <v>0</v>
      </c>
      <c r="CG78" s="112">
        <f>BE78*$M78</f>
        <v>0</v>
      </c>
      <c r="CH78" s="113">
        <f>BF78*$M78</f>
        <v>0</v>
      </c>
      <c r="CI78" s="113">
        <f>BG78*$M78</f>
        <v>0</v>
      </c>
      <c r="CJ78" s="113">
        <f>BH78*$M78</f>
        <v>0</v>
      </c>
      <c r="CK78" s="113">
        <f>BI78*$M78</f>
        <v>0</v>
      </c>
      <c r="CL78" s="114">
        <f>BJ78*$M78</f>
        <v>0</v>
      </c>
      <c r="CM78" s="114">
        <f>BK78*$M78</f>
        <v>0</v>
      </c>
      <c r="CN78" s="114">
        <f>BL78*$M78</f>
        <v>500000</v>
      </c>
      <c r="CO78" s="115">
        <f>BM78*$M78</f>
        <v>0</v>
      </c>
      <c r="CP78" s="115">
        <f>BN78*$M78</f>
        <v>0</v>
      </c>
      <c r="CQ78" s="115">
        <f>BO78*$M78</f>
        <v>0</v>
      </c>
    </row>
    <row r="79" spans="1:95" ht="67.5">
      <c r="A79" s="116">
        <v>20</v>
      </c>
      <c r="B79" s="13">
        <v>1</v>
      </c>
      <c r="C79" s="13" t="s">
        <v>266</v>
      </c>
      <c r="D79" s="22" t="s">
        <v>242</v>
      </c>
      <c r="E79" s="13" t="s">
        <v>155</v>
      </c>
      <c r="F79" s="5" t="s">
        <v>141</v>
      </c>
      <c r="G79" s="5" t="s">
        <v>133</v>
      </c>
      <c r="H79" s="5" t="s">
        <v>228</v>
      </c>
      <c r="I79" s="9"/>
      <c r="J79" s="10" t="s">
        <v>155</v>
      </c>
      <c r="K79" s="10">
        <v>72</v>
      </c>
      <c r="L79" s="9" t="s">
        <v>39</v>
      </c>
      <c r="M79" s="12">
        <v>500000</v>
      </c>
      <c r="N79" s="10" t="s">
        <v>54</v>
      </c>
      <c r="O79" s="10" t="s">
        <v>127</v>
      </c>
      <c r="P79" s="10" t="s">
        <v>157</v>
      </c>
      <c r="Q79" s="11">
        <v>0</v>
      </c>
      <c r="R79" s="87">
        <f>COUNTA(S79:AN79)</f>
        <v>1</v>
      </c>
      <c r="S79" s="88"/>
      <c r="T79" s="89"/>
      <c r="U79" s="89"/>
      <c r="V79" s="89"/>
      <c r="W79" s="89"/>
      <c r="X79" s="90"/>
      <c r="Y79" s="91"/>
      <c r="Z79" s="91"/>
      <c r="AA79" s="91"/>
      <c r="AB79" s="92"/>
      <c r="AC79" s="92"/>
      <c r="AD79" s="92"/>
      <c r="AE79" s="93"/>
      <c r="AF79" s="93"/>
      <c r="AG79" s="93"/>
      <c r="AH79" s="93"/>
      <c r="AI79" s="94"/>
      <c r="AJ79" s="94"/>
      <c r="AK79" s="94"/>
      <c r="AL79" s="95" t="s">
        <v>206</v>
      </c>
      <c r="AM79" s="95"/>
      <c r="AN79" s="95"/>
      <c r="AO79" s="96"/>
      <c r="AP79" s="96"/>
      <c r="AQ79" s="96"/>
      <c r="AR79" s="96" t="s">
        <v>206</v>
      </c>
      <c r="AS79" s="118">
        <f>SUM(AT79:BO79)</f>
        <v>1</v>
      </c>
      <c r="AT79" s="97">
        <f>IF(S79="X",1/$R79,0)</f>
        <v>0</v>
      </c>
      <c r="AU79" s="98">
        <f>IF(T79="X",1/$R79,0)</f>
        <v>0</v>
      </c>
      <c r="AV79" s="98">
        <f>IF(U79="X",1/$R79,0)</f>
        <v>0</v>
      </c>
      <c r="AW79" s="98">
        <f>IF(V79="X",1/$R79,0)</f>
        <v>0</v>
      </c>
      <c r="AX79" s="98">
        <f>IF(W79="X",1/$R79,0)</f>
        <v>0</v>
      </c>
      <c r="AY79" s="99">
        <f>IF(X79="X",1/$R79,0)</f>
        <v>0</v>
      </c>
      <c r="AZ79" s="100">
        <f>IF(Y79="X",1/$R79,0)</f>
        <v>0</v>
      </c>
      <c r="BA79" s="100">
        <f>IF(Z79="X",1/$R79,0)</f>
        <v>0</v>
      </c>
      <c r="BB79" s="100">
        <f>IF(AA79="X",1/$R79,0)</f>
        <v>0</v>
      </c>
      <c r="BC79" s="101">
        <f>IF(AB79="X",1/$R79,0)</f>
        <v>0</v>
      </c>
      <c r="BD79" s="101">
        <f>IF(AC79="X",1/$R79,0)</f>
        <v>0</v>
      </c>
      <c r="BE79" s="101">
        <f>IF(AD79="X",1/$R79,0)</f>
        <v>0</v>
      </c>
      <c r="BF79" s="102">
        <f>IF(AE79="X",1/$R79,0)</f>
        <v>0</v>
      </c>
      <c r="BG79" s="102">
        <f>IF(AF79="X",1/$R79,0)</f>
        <v>0</v>
      </c>
      <c r="BH79" s="102">
        <f>IF(AG79="X",1/$R79,0)</f>
        <v>0</v>
      </c>
      <c r="BI79" s="102">
        <f>IF(AH79="X",1/$R79,0)</f>
        <v>0</v>
      </c>
      <c r="BJ79" s="103">
        <f>IF(AI79="X",1/$R79,0)</f>
        <v>0</v>
      </c>
      <c r="BK79" s="103">
        <f>IF(AJ79="X",1/$R79,0)</f>
        <v>0</v>
      </c>
      <c r="BL79" s="103">
        <f>IF(AK79="X",1/$R79,0)</f>
        <v>0</v>
      </c>
      <c r="BM79" s="104">
        <f>IF(AL79="X",1/$R79,0)</f>
        <v>1</v>
      </c>
      <c r="BN79" s="104">
        <f>IF(AM79="X",1/$R79,0)</f>
        <v>0</v>
      </c>
      <c r="BO79" s="104">
        <f>IF(AN79="X",1/$R79,0)</f>
        <v>0</v>
      </c>
      <c r="BP79" s="105">
        <f>SUM(BQ79:BT79)</f>
        <v>1</v>
      </c>
      <c r="BQ79" s="106"/>
      <c r="BR79" s="106"/>
      <c r="BS79" s="106"/>
      <c r="BT79" s="106">
        <v>1</v>
      </c>
      <c r="BU79" s="107">
        <f>SUM(BV79:CQ79)</f>
        <v>500000</v>
      </c>
      <c r="BV79" s="108">
        <f>AT79*$M79</f>
        <v>0</v>
      </c>
      <c r="BW79" s="109">
        <f>AU79*$M79</f>
        <v>0</v>
      </c>
      <c r="BX79" s="109">
        <f>AV79*$M79</f>
        <v>0</v>
      </c>
      <c r="BY79" s="109">
        <f>AW79*$M79</f>
        <v>0</v>
      </c>
      <c r="BZ79" s="109">
        <f>AX79*$M79</f>
        <v>0</v>
      </c>
      <c r="CA79" s="110">
        <f>AY79*$M79</f>
        <v>0</v>
      </c>
      <c r="CB79" s="111">
        <f>AZ79*$M79</f>
        <v>0</v>
      </c>
      <c r="CC79" s="111">
        <f>BA79*$M79</f>
        <v>0</v>
      </c>
      <c r="CD79" s="111">
        <f>BB79*$M79</f>
        <v>0</v>
      </c>
      <c r="CE79" s="112">
        <f>BC79*$M79</f>
        <v>0</v>
      </c>
      <c r="CF79" s="112">
        <f>BD79*$M79</f>
        <v>0</v>
      </c>
      <c r="CG79" s="112">
        <f>BE79*$M79</f>
        <v>0</v>
      </c>
      <c r="CH79" s="113">
        <f>BF79*$M79</f>
        <v>0</v>
      </c>
      <c r="CI79" s="113">
        <f>BG79*$M79</f>
        <v>0</v>
      </c>
      <c r="CJ79" s="113">
        <f>BH79*$M79</f>
        <v>0</v>
      </c>
      <c r="CK79" s="113">
        <f>BI79*$M79</f>
        <v>0</v>
      </c>
      <c r="CL79" s="114">
        <f>BJ79*$M79</f>
        <v>0</v>
      </c>
      <c r="CM79" s="114">
        <f>BK79*$M79</f>
        <v>0</v>
      </c>
      <c r="CN79" s="114">
        <f>BL79*$M79</f>
        <v>0</v>
      </c>
      <c r="CO79" s="115">
        <f>BM79*$M79</f>
        <v>500000</v>
      </c>
      <c r="CP79" s="115">
        <f>BN79*$M79</f>
        <v>0</v>
      </c>
      <c r="CQ79" s="115">
        <f>BO79*$M79</f>
        <v>0</v>
      </c>
    </row>
    <row r="80" spans="1:95" ht="67.5">
      <c r="A80" s="116">
        <v>20</v>
      </c>
      <c r="B80" s="13">
        <v>2</v>
      </c>
      <c r="C80" s="13" t="s">
        <v>266</v>
      </c>
      <c r="D80" s="22" t="s">
        <v>242</v>
      </c>
      <c r="E80" s="13" t="s">
        <v>267</v>
      </c>
      <c r="F80" s="5" t="s">
        <v>141</v>
      </c>
      <c r="G80" s="5" t="s">
        <v>133</v>
      </c>
      <c r="H80" s="5" t="s">
        <v>227</v>
      </c>
      <c r="I80" s="9"/>
      <c r="J80" s="10" t="s">
        <v>132</v>
      </c>
      <c r="K80" s="10">
        <v>73</v>
      </c>
      <c r="L80" s="9" t="s">
        <v>229</v>
      </c>
      <c r="M80" s="12">
        <v>250000</v>
      </c>
      <c r="N80" s="10" t="s">
        <v>54</v>
      </c>
      <c r="O80" s="10" t="s">
        <v>127</v>
      </c>
      <c r="P80" s="10" t="s">
        <v>157</v>
      </c>
      <c r="Q80" s="11">
        <v>0</v>
      </c>
      <c r="R80" s="87">
        <f>COUNTA(S80:AN80)</f>
        <v>1</v>
      </c>
      <c r="S80" s="88"/>
      <c r="T80" s="89"/>
      <c r="U80" s="89"/>
      <c r="V80" s="89"/>
      <c r="W80" s="89"/>
      <c r="X80" s="90"/>
      <c r="Y80" s="91"/>
      <c r="Z80" s="91"/>
      <c r="AA80" s="91"/>
      <c r="AB80" s="92"/>
      <c r="AC80" s="92"/>
      <c r="AD80" s="92"/>
      <c r="AE80" s="93"/>
      <c r="AF80" s="93"/>
      <c r="AG80" s="93"/>
      <c r="AH80" s="93"/>
      <c r="AI80" s="94"/>
      <c r="AJ80" s="94"/>
      <c r="AK80" s="94"/>
      <c r="AL80" s="95" t="s">
        <v>206</v>
      </c>
      <c r="AM80" s="95"/>
      <c r="AN80" s="95"/>
      <c r="AO80" s="96" t="s">
        <v>206</v>
      </c>
      <c r="AP80" s="96" t="s">
        <v>206</v>
      </c>
      <c r="AQ80" s="96"/>
      <c r="AR80" s="96"/>
      <c r="AS80" s="118">
        <f>SUM(AT80:BO80)</f>
        <v>1</v>
      </c>
      <c r="AT80" s="97">
        <f>IF(S80="X",1/$R80,0)</f>
        <v>0</v>
      </c>
      <c r="AU80" s="98">
        <f>IF(T80="X",1/$R80,0)</f>
        <v>0</v>
      </c>
      <c r="AV80" s="98">
        <f>IF(U80="X",1/$R80,0)</f>
        <v>0</v>
      </c>
      <c r="AW80" s="98">
        <f>IF(V80="X",1/$R80,0)</f>
        <v>0</v>
      </c>
      <c r="AX80" s="98">
        <f>IF(W80="X",1/$R80,0)</f>
        <v>0</v>
      </c>
      <c r="AY80" s="99">
        <f>IF(X80="X",1/$R80,0)</f>
        <v>0</v>
      </c>
      <c r="AZ80" s="100">
        <f>IF(Y80="X",1/$R80,0)</f>
        <v>0</v>
      </c>
      <c r="BA80" s="100">
        <f>IF(Z80="X",1/$R80,0)</f>
        <v>0</v>
      </c>
      <c r="BB80" s="100">
        <f>IF(AA80="X",1/$R80,0)</f>
        <v>0</v>
      </c>
      <c r="BC80" s="101">
        <f>IF(AB80="X",1/$R80,0)</f>
        <v>0</v>
      </c>
      <c r="BD80" s="101">
        <f>IF(AC80="X",1/$R80,0)</f>
        <v>0</v>
      </c>
      <c r="BE80" s="101">
        <f>IF(AD80="X",1/$R80,0)</f>
        <v>0</v>
      </c>
      <c r="BF80" s="102">
        <f>IF(AE80="X",1/$R80,0)</f>
        <v>0</v>
      </c>
      <c r="BG80" s="102">
        <f>IF(AF80="X",1/$R80,0)</f>
        <v>0</v>
      </c>
      <c r="BH80" s="102">
        <f>IF(AG80="X",1/$R80,0)</f>
        <v>0</v>
      </c>
      <c r="BI80" s="102">
        <f>IF(AH80="X",1/$R80,0)</f>
        <v>0</v>
      </c>
      <c r="BJ80" s="103">
        <f>IF(AI80="X",1/$R80,0)</f>
        <v>0</v>
      </c>
      <c r="BK80" s="103">
        <f>IF(AJ80="X",1/$R80,0)</f>
        <v>0</v>
      </c>
      <c r="BL80" s="103">
        <f>IF(AK80="X",1/$R80,0)</f>
        <v>0</v>
      </c>
      <c r="BM80" s="104">
        <f>IF(AL80="X",1/$R80,0)</f>
        <v>1</v>
      </c>
      <c r="BN80" s="104">
        <f>IF(AM80="X",1/$R80,0)</f>
        <v>0</v>
      </c>
      <c r="BO80" s="104">
        <f>IF(AN80="X",1/$R80,0)</f>
        <v>0</v>
      </c>
      <c r="BP80" s="105">
        <f>SUM(BQ80:BT80)</f>
        <v>1</v>
      </c>
      <c r="BQ80" s="106">
        <v>0.5</v>
      </c>
      <c r="BR80" s="106">
        <v>0.5</v>
      </c>
      <c r="BS80" s="106"/>
      <c r="BT80" s="106"/>
      <c r="BU80" s="107">
        <f>SUM(BV80:CQ80)</f>
        <v>250000</v>
      </c>
      <c r="BV80" s="108">
        <f>AT80*$M80</f>
        <v>0</v>
      </c>
      <c r="BW80" s="109">
        <f>AU80*$M80</f>
        <v>0</v>
      </c>
      <c r="BX80" s="109">
        <f>AV80*$M80</f>
        <v>0</v>
      </c>
      <c r="BY80" s="109">
        <f>AW80*$M80</f>
        <v>0</v>
      </c>
      <c r="BZ80" s="109">
        <f>AX80*$M80</f>
        <v>0</v>
      </c>
      <c r="CA80" s="110">
        <f>AY80*$M80</f>
        <v>0</v>
      </c>
      <c r="CB80" s="111">
        <f>AZ80*$M80</f>
        <v>0</v>
      </c>
      <c r="CC80" s="111">
        <f>BA80*$M80</f>
        <v>0</v>
      </c>
      <c r="CD80" s="111">
        <f>BB80*$M80</f>
        <v>0</v>
      </c>
      <c r="CE80" s="112">
        <f>BC80*$M80</f>
        <v>0</v>
      </c>
      <c r="CF80" s="112">
        <f>BD80*$M80</f>
        <v>0</v>
      </c>
      <c r="CG80" s="112">
        <f>BE80*$M80</f>
        <v>0</v>
      </c>
      <c r="CH80" s="113">
        <f>BF80*$M80</f>
        <v>0</v>
      </c>
      <c r="CI80" s="113">
        <f>BG80*$M80</f>
        <v>0</v>
      </c>
      <c r="CJ80" s="113">
        <f>BH80*$M80</f>
        <v>0</v>
      </c>
      <c r="CK80" s="113">
        <f>BI80*$M80</f>
        <v>0</v>
      </c>
      <c r="CL80" s="114">
        <f>BJ80*$M80</f>
        <v>0</v>
      </c>
      <c r="CM80" s="114">
        <f>BK80*$M80</f>
        <v>0</v>
      </c>
      <c r="CN80" s="114">
        <f>BL80*$M80</f>
        <v>0</v>
      </c>
      <c r="CO80" s="115">
        <f>BM80*$M80</f>
        <v>250000</v>
      </c>
      <c r="CP80" s="115">
        <f>BN80*$M80</f>
        <v>0</v>
      </c>
      <c r="CQ80" s="115">
        <f>BO80*$M80</f>
        <v>0</v>
      </c>
    </row>
    <row r="81" spans="1:95" ht="56.25">
      <c r="A81" s="116">
        <v>20</v>
      </c>
      <c r="B81" s="13">
        <v>3</v>
      </c>
      <c r="C81" s="13" t="s">
        <v>266</v>
      </c>
      <c r="D81" s="22" t="s">
        <v>242</v>
      </c>
      <c r="E81" s="13" t="s">
        <v>263</v>
      </c>
      <c r="F81" s="5" t="s">
        <v>141</v>
      </c>
      <c r="G81" s="5" t="s">
        <v>133</v>
      </c>
      <c r="H81" s="5" t="s">
        <v>134</v>
      </c>
      <c r="I81" s="9"/>
      <c r="J81" s="10" t="s">
        <v>155</v>
      </c>
      <c r="K81" s="10">
        <v>74</v>
      </c>
      <c r="L81" s="9" t="s">
        <v>41</v>
      </c>
      <c r="M81" s="12">
        <v>250000</v>
      </c>
      <c r="N81" s="10" t="s">
        <v>272</v>
      </c>
      <c r="O81" s="10" t="s">
        <v>127</v>
      </c>
      <c r="P81" s="10" t="s">
        <v>157</v>
      </c>
      <c r="Q81" s="11">
        <v>0</v>
      </c>
      <c r="R81" s="87">
        <f>COUNTA(S81:AN81)</f>
        <v>1</v>
      </c>
      <c r="S81" s="88"/>
      <c r="T81" s="89"/>
      <c r="U81" s="89"/>
      <c r="V81" s="89"/>
      <c r="W81" s="89"/>
      <c r="X81" s="90"/>
      <c r="Y81" s="91"/>
      <c r="Z81" s="91"/>
      <c r="AA81" s="91"/>
      <c r="AB81" s="92"/>
      <c r="AC81" s="92"/>
      <c r="AD81" s="92"/>
      <c r="AE81" s="93"/>
      <c r="AF81" s="93"/>
      <c r="AG81" s="93"/>
      <c r="AH81" s="93"/>
      <c r="AI81" s="94"/>
      <c r="AJ81" s="94"/>
      <c r="AK81" s="94"/>
      <c r="AL81" s="95" t="s">
        <v>206</v>
      </c>
      <c r="AM81" s="95"/>
      <c r="AN81" s="95"/>
      <c r="AO81" s="96" t="s">
        <v>206</v>
      </c>
      <c r="AP81" s="96" t="s">
        <v>206</v>
      </c>
      <c r="AQ81" s="96"/>
      <c r="AR81" s="96"/>
      <c r="AS81" s="118">
        <f>SUM(AT81:BO81)</f>
        <v>1</v>
      </c>
      <c r="AT81" s="97">
        <f>IF(S81="X",1/$R81,0)</f>
        <v>0</v>
      </c>
      <c r="AU81" s="98">
        <f>IF(T81="X",1/$R81,0)</f>
        <v>0</v>
      </c>
      <c r="AV81" s="98">
        <f>IF(U81="X",1/$R81,0)</f>
        <v>0</v>
      </c>
      <c r="AW81" s="98">
        <f>IF(V81="X",1/$R81,0)</f>
        <v>0</v>
      </c>
      <c r="AX81" s="98">
        <f>IF(W81="X",1/$R81,0)</f>
        <v>0</v>
      </c>
      <c r="AY81" s="99">
        <f>IF(X81="X",1/$R81,0)</f>
        <v>0</v>
      </c>
      <c r="AZ81" s="100">
        <f>IF(Y81="X",1/$R81,0)</f>
        <v>0</v>
      </c>
      <c r="BA81" s="100">
        <f>IF(Z81="X",1/$R81,0)</f>
        <v>0</v>
      </c>
      <c r="BB81" s="100">
        <f>IF(AA81="X",1/$R81,0)</f>
        <v>0</v>
      </c>
      <c r="BC81" s="101">
        <f>IF(AB81="X",1/$R81,0)</f>
        <v>0</v>
      </c>
      <c r="BD81" s="101">
        <f>IF(AC81="X",1/$R81,0)</f>
        <v>0</v>
      </c>
      <c r="BE81" s="101">
        <f>IF(AD81="X",1/$R81,0)</f>
        <v>0</v>
      </c>
      <c r="BF81" s="102">
        <f>IF(AE81="X",1/$R81,0)</f>
        <v>0</v>
      </c>
      <c r="BG81" s="102">
        <f>IF(AF81="X",1/$R81,0)</f>
        <v>0</v>
      </c>
      <c r="BH81" s="102">
        <f>IF(AG81="X",1/$R81,0)</f>
        <v>0</v>
      </c>
      <c r="BI81" s="102">
        <f>IF(AH81="X",1/$R81,0)</f>
        <v>0</v>
      </c>
      <c r="BJ81" s="103">
        <f>IF(AI81="X",1/$R81,0)</f>
        <v>0</v>
      </c>
      <c r="BK81" s="103">
        <f>IF(AJ81="X",1/$R81,0)</f>
        <v>0</v>
      </c>
      <c r="BL81" s="103">
        <f>IF(AK81="X",1/$R81,0)</f>
        <v>0</v>
      </c>
      <c r="BM81" s="104">
        <f>IF(AL81="X",1/$R81,0)</f>
        <v>1</v>
      </c>
      <c r="BN81" s="104">
        <f>IF(AM81="X",1/$R81,0)</f>
        <v>0</v>
      </c>
      <c r="BO81" s="104">
        <f>IF(AN81="X",1/$R81,0)</f>
        <v>0</v>
      </c>
      <c r="BP81" s="105">
        <f>SUM(BQ81:BT81)</f>
        <v>1</v>
      </c>
      <c r="BQ81" s="106">
        <v>0.5</v>
      </c>
      <c r="BR81" s="106">
        <v>0.5</v>
      </c>
      <c r="BS81" s="106"/>
      <c r="BT81" s="106"/>
      <c r="BU81" s="107">
        <f>SUM(BV81:CQ81)</f>
        <v>250000</v>
      </c>
      <c r="BV81" s="108">
        <f>AT81*$M81</f>
        <v>0</v>
      </c>
      <c r="BW81" s="109">
        <f>AU81*$M81</f>
        <v>0</v>
      </c>
      <c r="BX81" s="109">
        <f>AV81*$M81</f>
        <v>0</v>
      </c>
      <c r="BY81" s="109">
        <f>AW81*$M81</f>
        <v>0</v>
      </c>
      <c r="BZ81" s="109">
        <f>AX81*$M81</f>
        <v>0</v>
      </c>
      <c r="CA81" s="110">
        <f>AY81*$M81</f>
        <v>0</v>
      </c>
      <c r="CB81" s="111">
        <f>AZ81*$M81</f>
        <v>0</v>
      </c>
      <c r="CC81" s="111">
        <f>BA81*$M81</f>
        <v>0</v>
      </c>
      <c r="CD81" s="111">
        <f>BB81*$M81</f>
        <v>0</v>
      </c>
      <c r="CE81" s="112">
        <f>BC81*$M81</f>
        <v>0</v>
      </c>
      <c r="CF81" s="112">
        <f>BD81*$M81</f>
        <v>0</v>
      </c>
      <c r="CG81" s="112">
        <f>BE81*$M81</f>
        <v>0</v>
      </c>
      <c r="CH81" s="113">
        <f>BF81*$M81</f>
        <v>0</v>
      </c>
      <c r="CI81" s="113">
        <f>BG81*$M81</f>
        <v>0</v>
      </c>
      <c r="CJ81" s="113">
        <f>BH81*$M81</f>
        <v>0</v>
      </c>
      <c r="CK81" s="113">
        <f>BI81*$M81</f>
        <v>0</v>
      </c>
      <c r="CL81" s="114">
        <f>BJ81*$M81</f>
        <v>0</v>
      </c>
      <c r="CM81" s="114">
        <f>BK81*$M81</f>
        <v>0</v>
      </c>
      <c r="CN81" s="114">
        <f>BL81*$M81</f>
        <v>0</v>
      </c>
      <c r="CO81" s="115">
        <f>BM81*$M81</f>
        <v>250000</v>
      </c>
      <c r="CP81" s="115">
        <f>BN81*$M81</f>
        <v>0</v>
      </c>
      <c r="CQ81" s="115">
        <f>BO81*$M81</f>
        <v>0</v>
      </c>
    </row>
    <row r="82" spans="1:95" ht="56.25">
      <c r="A82" s="116">
        <v>20</v>
      </c>
      <c r="B82" s="13">
        <v>4</v>
      </c>
      <c r="C82" s="13" t="s">
        <v>266</v>
      </c>
      <c r="D82" s="22" t="s">
        <v>242</v>
      </c>
      <c r="E82" s="13" t="s">
        <v>155</v>
      </c>
      <c r="F82" s="5" t="s">
        <v>141</v>
      </c>
      <c r="G82" s="5" t="s">
        <v>133</v>
      </c>
      <c r="H82" s="5" t="s">
        <v>328</v>
      </c>
      <c r="I82" s="9"/>
      <c r="J82" s="10" t="s">
        <v>155</v>
      </c>
      <c r="K82" s="10">
        <v>75</v>
      </c>
      <c r="L82" s="9" t="s">
        <v>40</v>
      </c>
      <c r="M82" s="11">
        <v>250000</v>
      </c>
      <c r="N82" s="10" t="s">
        <v>55</v>
      </c>
      <c r="O82" s="10" t="s">
        <v>127</v>
      </c>
      <c r="P82" s="10" t="s">
        <v>157</v>
      </c>
      <c r="Q82" s="11">
        <v>0</v>
      </c>
      <c r="R82" s="87">
        <f>COUNTA(S82:AN82)</f>
        <v>1</v>
      </c>
      <c r="S82" s="88"/>
      <c r="T82" s="89"/>
      <c r="U82" s="89"/>
      <c r="V82" s="89"/>
      <c r="W82" s="89"/>
      <c r="X82" s="90"/>
      <c r="Y82" s="91"/>
      <c r="Z82" s="91"/>
      <c r="AA82" s="91"/>
      <c r="AB82" s="92"/>
      <c r="AC82" s="92"/>
      <c r="AD82" s="92"/>
      <c r="AE82" s="93"/>
      <c r="AF82" s="93"/>
      <c r="AG82" s="93"/>
      <c r="AH82" s="93"/>
      <c r="AI82" s="94"/>
      <c r="AJ82" s="94"/>
      <c r="AK82" s="94"/>
      <c r="AL82" s="95"/>
      <c r="AM82" s="95"/>
      <c r="AN82" s="95" t="s">
        <v>206</v>
      </c>
      <c r="AO82" s="96"/>
      <c r="AP82" s="96"/>
      <c r="AQ82" s="96"/>
      <c r="AR82" s="96" t="s">
        <v>206</v>
      </c>
      <c r="AS82" s="118">
        <f>SUM(AT82:BO82)</f>
        <v>1</v>
      </c>
      <c r="AT82" s="97">
        <f>IF(S82="X",1/$R82,0)</f>
        <v>0</v>
      </c>
      <c r="AU82" s="98">
        <f>IF(T82="X",1/$R82,0)</f>
        <v>0</v>
      </c>
      <c r="AV82" s="98">
        <f>IF(U82="X",1/$R82,0)</f>
        <v>0</v>
      </c>
      <c r="AW82" s="98">
        <f>IF(V82="X",1/$R82,0)</f>
        <v>0</v>
      </c>
      <c r="AX82" s="98">
        <f>IF(W82="X",1/$R82,0)</f>
        <v>0</v>
      </c>
      <c r="AY82" s="99">
        <f>IF(X82="X",1/$R82,0)</f>
        <v>0</v>
      </c>
      <c r="AZ82" s="100">
        <f>IF(Y82="X",1/$R82,0)</f>
        <v>0</v>
      </c>
      <c r="BA82" s="100">
        <f>IF(Z82="X",1/$R82,0)</f>
        <v>0</v>
      </c>
      <c r="BB82" s="100">
        <f>IF(AA82="X",1/$R82,0)</f>
        <v>0</v>
      </c>
      <c r="BC82" s="101">
        <f>IF(AB82="X",1/$R82,0)</f>
        <v>0</v>
      </c>
      <c r="BD82" s="101">
        <f>IF(AC82="X",1/$R82,0)</f>
        <v>0</v>
      </c>
      <c r="BE82" s="101">
        <f>IF(AD82="X",1/$R82,0)</f>
        <v>0</v>
      </c>
      <c r="BF82" s="102">
        <f>IF(AE82="X",1/$R82,0)</f>
        <v>0</v>
      </c>
      <c r="BG82" s="102">
        <f>IF(AF82="X",1/$R82,0)</f>
        <v>0</v>
      </c>
      <c r="BH82" s="102">
        <f>IF(AG82="X",1/$R82,0)</f>
        <v>0</v>
      </c>
      <c r="BI82" s="102">
        <f>IF(AH82="X",1/$R82,0)</f>
        <v>0</v>
      </c>
      <c r="BJ82" s="103">
        <f>IF(AI82="X",1/$R82,0)</f>
        <v>0</v>
      </c>
      <c r="BK82" s="103">
        <f>IF(AJ82="X",1/$R82,0)</f>
        <v>0</v>
      </c>
      <c r="BL82" s="103">
        <f>IF(AK82="X",1/$R82,0)</f>
        <v>0</v>
      </c>
      <c r="BM82" s="104">
        <f>IF(AL82="X",1/$R82,0)</f>
        <v>0</v>
      </c>
      <c r="BN82" s="104">
        <f>IF(AM82="X",1/$R82,0)</f>
        <v>0</v>
      </c>
      <c r="BO82" s="104">
        <f>IF(AN82="X",1/$R82,0)</f>
        <v>1</v>
      </c>
      <c r="BP82" s="105">
        <f>SUM(BQ82:BT82)</f>
        <v>1</v>
      </c>
      <c r="BQ82" s="106"/>
      <c r="BR82" s="106"/>
      <c r="BS82" s="106"/>
      <c r="BT82" s="106">
        <v>1</v>
      </c>
      <c r="BU82" s="107">
        <f>SUM(BV82:CQ82)</f>
        <v>250000</v>
      </c>
      <c r="BV82" s="108">
        <f>AT82*$M82</f>
        <v>0</v>
      </c>
      <c r="BW82" s="109">
        <f>AU82*$M82</f>
        <v>0</v>
      </c>
      <c r="BX82" s="109">
        <f>AV82*$M82</f>
        <v>0</v>
      </c>
      <c r="BY82" s="109">
        <f>AW82*$M82</f>
        <v>0</v>
      </c>
      <c r="BZ82" s="109">
        <f>AX82*$M82</f>
        <v>0</v>
      </c>
      <c r="CA82" s="110">
        <f>AY82*$M82</f>
        <v>0</v>
      </c>
      <c r="CB82" s="111">
        <f>AZ82*$M82</f>
        <v>0</v>
      </c>
      <c r="CC82" s="111">
        <f>BA82*$M82</f>
        <v>0</v>
      </c>
      <c r="CD82" s="111">
        <f>BB82*$M82</f>
        <v>0</v>
      </c>
      <c r="CE82" s="112">
        <f>BC82*$M82</f>
        <v>0</v>
      </c>
      <c r="CF82" s="112">
        <f>BD82*$M82</f>
        <v>0</v>
      </c>
      <c r="CG82" s="112">
        <f>BE82*$M82</f>
        <v>0</v>
      </c>
      <c r="CH82" s="113">
        <f>BF82*$M82</f>
        <v>0</v>
      </c>
      <c r="CI82" s="113">
        <f>BG82*$M82</f>
        <v>0</v>
      </c>
      <c r="CJ82" s="113">
        <f>BH82*$M82</f>
        <v>0</v>
      </c>
      <c r="CK82" s="113">
        <f>BI82*$M82</f>
        <v>0</v>
      </c>
      <c r="CL82" s="114">
        <f>BJ82*$M82</f>
        <v>0</v>
      </c>
      <c r="CM82" s="114">
        <f>BK82*$M82</f>
        <v>0</v>
      </c>
      <c r="CN82" s="114">
        <f>BL82*$M82</f>
        <v>0</v>
      </c>
      <c r="CO82" s="115">
        <f>BM82*$M82</f>
        <v>0</v>
      </c>
      <c r="CP82" s="115">
        <f>BN82*$M82</f>
        <v>0</v>
      </c>
      <c r="CQ82" s="115">
        <f>BO82*$M82</f>
        <v>250000</v>
      </c>
    </row>
    <row r="83" spans="1:95" ht="45">
      <c r="A83" s="116">
        <v>21</v>
      </c>
      <c r="B83" s="13">
        <v>5</v>
      </c>
      <c r="C83" s="13" t="s">
        <v>266</v>
      </c>
      <c r="D83" s="22" t="s">
        <v>242</v>
      </c>
      <c r="E83" s="13" t="s">
        <v>155</v>
      </c>
      <c r="F83" s="5" t="s">
        <v>140</v>
      </c>
      <c r="G83" s="5" t="s">
        <v>126</v>
      </c>
      <c r="H83" s="5" t="s">
        <v>131</v>
      </c>
      <c r="I83" s="9">
        <v>5</v>
      </c>
      <c r="J83" s="10" t="s">
        <v>132</v>
      </c>
      <c r="K83" s="10">
        <v>76</v>
      </c>
      <c r="L83" s="9" t="s">
        <v>42</v>
      </c>
      <c r="M83" s="12">
        <v>350000</v>
      </c>
      <c r="N83" s="10" t="s">
        <v>272</v>
      </c>
      <c r="O83" s="10" t="s">
        <v>127</v>
      </c>
      <c r="P83" s="10" t="s">
        <v>157</v>
      </c>
      <c r="Q83" s="11">
        <v>0</v>
      </c>
      <c r="R83" s="87">
        <f>COUNTA(S83:AN83)</f>
        <v>3</v>
      </c>
      <c r="S83" s="88"/>
      <c r="T83" s="89"/>
      <c r="U83" s="89"/>
      <c r="V83" s="89"/>
      <c r="W83" s="89"/>
      <c r="X83" s="90"/>
      <c r="Y83" s="91"/>
      <c r="Z83" s="91"/>
      <c r="AA83" s="91"/>
      <c r="AB83" s="92"/>
      <c r="AC83" s="92" t="s">
        <v>206</v>
      </c>
      <c r="AD83" s="92"/>
      <c r="AE83" s="93"/>
      <c r="AF83" s="93" t="s">
        <v>206</v>
      </c>
      <c r="AG83" s="93"/>
      <c r="AH83" s="93"/>
      <c r="AI83" s="94"/>
      <c r="AJ83" s="94"/>
      <c r="AK83" s="94"/>
      <c r="AL83" s="95"/>
      <c r="AM83" s="95" t="s">
        <v>206</v>
      </c>
      <c r="AN83" s="95"/>
      <c r="AO83" s="96" t="s">
        <v>206</v>
      </c>
      <c r="AP83" s="96" t="s">
        <v>206</v>
      </c>
      <c r="AQ83" s="96"/>
      <c r="AR83" s="96"/>
      <c r="AS83" s="118">
        <f>SUM(AT83:BO83)</f>
        <v>1</v>
      </c>
      <c r="AT83" s="97">
        <f>IF(S83="X",1/$R83,0)</f>
        <v>0</v>
      </c>
      <c r="AU83" s="98">
        <f>IF(T83="X",1/$R83,0)</f>
        <v>0</v>
      </c>
      <c r="AV83" s="98">
        <f>IF(U83="X",1/$R83,0)</f>
        <v>0</v>
      </c>
      <c r="AW83" s="98">
        <f>IF(V83="X",1/$R83,0)</f>
        <v>0</v>
      </c>
      <c r="AX83" s="98">
        <f>IF(W83="X",1/$R83,0)</f>
        <v>0</v>
      </c>
      <c r="AY83" s="99">
        <f>IF(X83="X",1/$R83,0)</f>
        <v>0</v>
      </c>
      <c r="AZ83" s="100">
        <f>IF(Y83="X",1/$R83,0)</f>
        <v>0</v>
      </c>
      <c r="BA83" s="100">
        <f>IF(Z83="X",1/$R83,0)</f>
        <v>0</v>
      </c>
      <c r="BB83" s="100">
        <f>IF(AA83="X",1/$R83,0)</f>
        <v>0</v>
      </c>
      <c r="BC83" s="101">
        <f>IF(AB83="X",1/$R83,0)</f>
        <v>0</v>
      </c>
      <c r="BD83" s="101">
        <f>IF(AC83="X",1/$R83,0)</f>
        <v>0.3333333333333333</v>
      </c>
      <c r="BE83" s="101">
        <f>IF(AD83="X",1/$R83,0)</f>
        <v>0</v>
      </c>
      <c r="BF83" s="102">
        <f>IF(AE83="X",1/$R83,0)</f>
        <v>0</v>
      </c>
      <c r="BG83" s="102">
        <f>IF(AF83="X",1/$R83,0)</f>
        <v>0.3333333333333333</v>
      </c>
      <c r="BH83" s="102">
        <f>IF(AG83="X",1/$R83,0)</f>
        <v>0</v>
      </c>
      <c r="BI83" s="102">
        <f>IF(AH83="X",1/$R83,0)</f>
        <v>0</v>
      </c>
      <c r="BJ83" s="103">
        <f>IF(AI83="X",1/$R83,0)</f>
        <v>0</v>
      </c>
      <c r="BK83" s="103">
        <f>IF(AJ83="X",1/$R83,0)</f>
        <v>0</v>
      </c>
      <c r="BL83" s="103">
        <f>IF(AK83="X",1/$R83,0)</f>
        <v>0</v>
      </c>
      <c r="BM83" s="104">
        <f>IF(AL83="X",1/$R83,0)</f>
        <v>0</v>
      </c>
      <c r="BN83" s="104">
        <f>IF(AM83="X",1/$R83,0)</f>
        <v>0.3333333333333333</v>
      </c>
      <c r="BO83" s="104">
        <f>IF(AN83="X",1/$R83,0)</f>
        <v>0</v>
      </c>
      <c r="BP83" s="105">
        <f>SUM(BQ83:BT83)</f>
        <v>1</v>
      </c>
      <c r="BQ83" s="106">
        <v>0.75</v>
      </c>
      <c r="BR83" s="106">
        <v>0.25</v>
      </c>
      <c r="BS83" s="106"/>
      <c r="BT83" s="106"/>
      <c r="BU83" s="107">
        <f>SUM(BV83:CQ83)</f>
        <v>350000</v>
      </c>
      <c r="BV83" s="108">
        <f>AT83*$M83</f>
        <v>0</v>
      </c>
      <c r="BW83" s="109">
        <f>AU83*$M83</f>
        <v>0</v>
      </c>
      <c r="BX83" s="109">
        <f>AV83*$M83</f>
        <v>0</v>
      </c>
      <c r="BY83" s="109">
        <f>AW83*$M83</f>
        <v>0</v>
      </c>
      <c r="BZ83" s="109">
        <f>AX83*$M83</f>
        <v>0</v>
      </c>
      <c r="CA83" s="110">
        <f>AY83*$M83</f>
        <v>0</v>
      </c>
      <c r="CB83" s="111">
        <f>AZ83*$M83</f>
        <v>0</v>
      </c>
      <c r="CC83" s="111">
        <f>BA83*$M83</f>
        <v>0</v>
      </c>
      <c r="CD83" s="111">
        <f>BB83*$M83</f>
        <v>0</v>
      </c>
      <c r="CE83" s="112">
        <f>BC83*$M83</f>
        <v>0</v>
      </c>
      <c r="CF83" s="112">
        <f>BD83*$M83</f>
        <v>116666.66666666666</v>
      </c>
      <c r="CG83" s="112">
        <f>BE83*$M83</f>
        <v>0</v>
      </c>
      <c r="CH83" s="113">
        <f>BF83*$M83</f>
        <v>0</v>
      </c>
      <c r="CI83" s="113">
        <f>BG83*$M83</f>
        <v>116666.66666666666</v>
      </c>
      <c r="CJ83" s="113">
        <f>BH83*$M83</f>
        <v>0</v>
      </c>
      <c r="CK83" s="113">
        <f>BI83*$M83</f>
        <v>0</v>
      </c>
      <c r="CL83" s="114">
        <f>BJ83*$M83</f>
        <v>0</v>
      </c>
      <c r="CM83" s="114">
        <f>BK83*$M83</f>
        <v>0</v>
      </c>
      <c r="CN83" s="114">
        <f>BL83*$M83</f>
        <v>0</v>
      </c>
      <c r="CO83" s="115">
        <f>BM83*$M83</f>
        <v>0</v>
      </c>
      <c r="CP83" s="115">
        <f>BN83*$M83</f>
        <v>116666.66666666666</v>
      </c>
      <c r="CQ83" s="115">
        <f>BO83*$M83</f>
        <v>0</v>
      </c>
    </row>
    <row r="84" spans="1:95" ht="56.25">
      <c r="A84" s="116">
        <v>21</v>
      </c>
      <c r="B84" s="13">
        <v>6</v>
      </c>
      <c r="C84" s="13" t="s">
        <v>266</v>
      </c>
      <c r="D84" s="22" t="s">
        <v>242</v>
      </c>
      <c r="E84" s="13" t="s">
        <v>258</v>
      </c>
      <c r="F84" s="5" t="s">
        <v>140</v>
      </c>
      <c r="G84" s="5" t="s">
        <v>126</v>
      </c>
      <c r="H84" s="5" t="s">
        <v>233</v>
      </c>
      <c r="I84" s="9"/>
      <c r="J84" s="10" t="s">
        <v>155</v>
      </c>
      <c r="K84" s="10">
        <v>77</v>
      </c>
      <c r="L84" s="9" t="s">
        <v>235</v>
      </c>
      <c r="M84" s="12">
        <v>250000</v>
      </c>
      <c r="N84" s="10" t="s">
        <v>54</v>
      </c>
      <c r="O84" s="10" t="s">
        <v>127</v>
      </c>
      <c r="P84" s="10" t="s">
        <v>157</v>
      </c>
      <c r="Q84" s="11">
        <v>0</v>
      </c>
      <c r="R84" s="87">
        <f>COUNTA(S84:AN84)</f>
        <v>1</v>
      </c>
      <c r="S84" s="88"/>
      <c r="T84" s="89"/>
      <c r="U84" s="89"/>
      <c r="V84" s="89"/>
      <c r="W84" s="89"/>
      <c r="X84" s="90"/>
      <c r="Y84" s="91"/>
      <c r="Z84" s="91"/>
      <c r="AA84" s="91"/>
      <c r="AB84" s="92"/>
      <c r="AC84" s="92"/>
      <c r="AD84" s="92"/>
      <c r="AE84" s="93"/>
      <c r="AF84" s="93"/>
      <c r="AG84" s="93"/>
      <c r="AH84" s="93"/>
      <c r="AI84" s="94"/>
      <c r="AJ84" s="94"/>
      <c r="AK84" s="94"/>
      <c r="AL84" s="95"/>
      <c r="AM84" s="95" t="s">
        <v>206</v>
      </c>
      <c r="AN84" s="95"/>
      <c r="AO84" s="96"/>
      <c r="AP84" s="96"/>
      <c r="AQ84" s="96"/>
      <c r="AR84" s="96" t="s">
        <v>206</v>
      </c>
      <c r="AS84" s="118">
        <f>SUM(AT84:BO84)</f>
        <v>1</v>
      </c>
      <c r="AT84" s="97">
        <f>IF(S84="X",1/$R84,0)</f>
        <v>0</v>
      </c>
      <c r="AU84" s="98">
        <f>IF(T84="X",1/$R84,0)</f>
        <v>0</v>
      </c>
      <c r="AV84" s="98">
        <f>IF(U84="X",1/$R84,0)</f>
        <v>0</v>
      </c>
      <c r="AW84" s="98">
        <f>IF(V84="X",1/$R84,0)</f>
        <v>0</v>
      </c>
      <c r="AX84" s="98">
        <f>IF(W84="X",1/$R84,0)</f>
        <v>0</v>
      </c>
      <c r="AY84" s="99">
        <f>IF(X84="X",1/$R84,0)</f>
        <v>0</v>
      </c>
      <c r="AZ84" s="100">
        <f>IF(Y84="X",1/$R84,0)</f>
        <v>0</v>
      </c>
      <c r="BA84" s="100">
        <f>IF(Z84="X",1/$R84,0)</f>
        <v>0</v>
      </c>
      <c r="BB84" s="100">
        <f>IF(AA84="X",1/$R84,0)</f>
        <v>0</v>
      </c>
      <c r="BC84" s="101">
        <f>IF(AB84="X",1/$R84,0)</f>
        <v>0</v>
      </c>
      <c r="BD84" s="101">
        <f>IF(AC84="X",1/$R84,0)</f>
        <v>0</v>
      </c>
      <c r="BE84" s="101">
        <f>IF(AD84="X",1/$R84,0)</f>
        <v>0</v>
      </c>
      <c r="BF84" s="102">
        <f>IF(AE84="X",1/$R84,0)</f>
        <v>0</v>
      </c>
      <c r="BG84" s="102">
        <f>IF(AF84="X",1/$R84,0)</f>
        <v>0</v>
      </c>
      <c r="BH84" s="102">
        <f>IF(AG84="X",1/$R84,0)</f>
        <v>0</v>
      </c>
      <c r="BI84" s="102">
        <f>IF(AH84="X",1/$R84,0)</f>
        <v>0</v>
      </c>
      <c r="BJ84" s="103">
        <f>IF(AI84="X",1/$R84,0)</f>
        <v>0</v>
      </c>
      <c r="BK84" s="103">
        <f>IF(AJ84="X",1/$R84,0)</f>
        <v>0</v>
      </c>
      <c r="BL84" s="103">
        <f>IF(AK84="X",1/$R84,0)</f>
        <v>0</v>
      </c>
      <c r="BM84" s="104">
        <f>IF(AL84="X",1/$R84,0)</f>
        <v>0</v>
      </c>
      <c r="BN84" s="104">
        <f>IF(AM84="X",1/$R84,0)</f>
        <v>1</v>
      </c>
      <c r="BO84" s="104">
        <f>IF(AN84="X",1/$R84,0)</f>
        <v>0</v>
      </c>
      <c r="BP84" s="105">
        <f>SUM(BQ84:BT84)</f>
        <v>1</v>
      </c>
      <c r="BQ84" s="106"/>
      <c r="BR84" s="106"/>
      <c r="BS84" s="106"/>
      <c r="BT84" s="106">
        <v>1</v>
      </c>
      <c r="BU84" s="107">
        <f>SUM(BV84:CQ84)</f>
        <v>250000</v>
      </c>
      <c r="BV84" s="108">
        <f>AT84*$M84</f>
        <v>0</v>
      </c>
      <c r="BW84" s="109">
        <f>AU84*$M84</f>
        <v>0</v>
      </c>
      <c r="BX84" s="109">
        <f>AV84*$M84</f>
        <v>0</v>
      </c>
      <c r="BY84" s="109">
        <f>AW84*$M84</f>
        <v>0</v>
      </c>
      <c r="BZ84" s="109">
        <f>AX84*$M84</f>
        <v>0</v>
      </c>
      <c r="CA84" s="110">
        <f>AY84*$M84</f>
        <v>0</v>
      </c>
      <c r="CB84" s="111">
        <f>AZ84*$M84</f>
        <v>0</v>
      </c>
      <c r="CC84" s="111">
        <f>BA84*$M84</f>
        <v>0</v>
      </c>
      <c r="CD84" s="111">
        <f>BB84*$M84</f>
        <v>0</v>
      </c>
      <c r="CE84" s="112">
        <f>BC84*$M84</f>
        <v>0</v>
      </c>
      <c r="CF84" s="112">
        <f>BD84*$M84</f>
        <v>0</v>
      </c>
      <c r="CG84" s="112">
        <f>BE84*$M84</f>
        <v>0</v>
      </c>
      <c r="CH84" s="113">
        <f>BF84*$M84</f>
        <v>0</v>
      </c>
      <c r="CI84" s="113">
        <f>BG84*$M84</f>
        <v>0</v>
      </c>
      <c r="CJ84" s="113">
        <f>BH84*$M84</f>
        <v>0</v>
      </c>
      <c r="CK84" s="113">
        <f>BI84*$M84</f>
        <v>0</v>
      </c>
      <c r="CL84" s="114">
        <f>BJ84*$M84</f>
        <v>0</v>
      </c>
      <c r="CM84" s="114">
        <f>BK84*$M84</f>
        <v>0</v>
      </c>
      <c r="CN84" s="114">
        <f>BL84*$M84</f>
        <v>0</v>
      </c>
      <c r="CO84" s="115">
        <f>BM84*$M84</f>
        <v>0</v>
      </c>
      <c r="CP84" s="115">
        <f>BN84*$M84</f>
        <v>250000</v>
      </c>
      <c r="CQ84" s="115">
        <f>BO84*$M84</f>
        <v>0</v>
      </c>
    </row>
    <row r="85" spans="1:95" ht="56.25">
      <c r="A85" s="116">
        <v>21</v>
      </c>
      <c r="B85" s="13">
        <v>7</v>
      </c>
      <c r="C85" s="13" t="s">
        <v>266</v>
      </c>
      <c r="D85" s="22" t="s">
        <v>242</v>
      </c>
      <c r="E85" s="13" t="s">
        <v>155</v>
      </c>
      <c r="F85" s="5" t="s">
        <v>140</v>
      </c>
      <c r="G85" s="5" t="s">
        <v>126</v>
      </c>
      <c r="H85" s="5" t="s">
        <v>232</v>
      </c>
      <c r="I85" s="9"/>
      <c r="J85" s="10" t="s">
        <v>155</v>
      </c>
      <c r="K85" s="10">
        <v>78</v>
      </c>
      <c r="L85" s="9" t="s">
        <v>234</v>
      </c>
      <c r="M85" s="12">
        <v>1500000</v>
      </c>
      <c r="N85" s="10" t="s">
        <v>54</v>
      </c>
      <c r="O85" s="10" t="s">
        <v>127</v>
      </c>
      <c r="P85" s="10" t="s">
        <v>157</v>
      </c>
      <c r="Q85" s="11">
        <v>0</v>
      </c>
      <c r="R85" s="87">
        <f>COUNTA(S85:AN85)</f>
        <v>1</v>
      </c>
      <c r="S85" s="88"/>
      <c r="T85" s="89"/>
      <c r="U85" s="89"/>
      <c r="V85" s="89"/>
      <c r="W85" s="89"/>
      <c r="X85" s="90"/>
      <c r="Y85" s="91"/>
      <c r="Z85" s="91"/>
      <c r="AA85" s="91"/>
      <c r="AB85" s="92"/>
      <c r="AC85" s="92"/>
      <c r="AD85" s="92"/>
      <c r="AE85" s="93"/>
      <c r="AF85" s="93"/>
      <c r="AG85" s="93"/>
      <c r="AH85" s="93"/>
      <c r="AI85" s="94"/>
      <c r="AJ85" s="94"/>
      <c r="AK85" s="94"/>
      <c r="AL85" s="95"/>
      <c r="AM85" s="95" t="s">
        <v>206</v>
      </c>
      <c r="AN85" s="95"/>
      <c r="AO85" s="96"/>
      <c r="AP85" s="96"/>
      <c r="AQ85" s="96"/>
      <c r="AR85" s="96" t="s">
        <v>206</v>
      </c>
      <c r="AS85" s="118">
        <f>SUM(AT85:BO85)</f>
        <v>1</v>
      </c>
      <c r="AT85" s="97">
        <f>IF(S85="X",1/$R85,0)</f>
        <v>0</v>
      </c>
      <c r="AU85" s="98">
        <f>IF(T85="X",1/$R85,0)</f>
        <v>0</v>
      </c>
      <c r="AV85" s="98">
        <f>IF(U85="X",1/$R85,0)</f>
        <v>0</v>
      </c>
      <c r="AW85" s="98">
        <f>IF(V85="X",1/$R85,0)</f>
        <v>0</v>
      </c>
      <c r="AX85" s="98">
        <f>IF(W85="X",1/$R85,0)</f>
        <v>0</v>
      </c>
      <c r="AY85" s="99">
        <f>IF(X85="X",1/$R85,0)</f>
        <v>0</v>
      </c>
      <c r="AZ85" s="100">
        <f>IF(Y85="X",1/$R85,0)</f>
        <v>0</v>
      </c>
      <c r="BA85" s="100">
        <f>IF(Z85="X",1/$R85,0)</f>
        <v>0</v>
      </c>
      <c r="BB85" s="100">
        <f>IF(AA85="X",1/$R85,0)</f>
        <v>0</v>
      </c>
      <c r="BC85" s="101">
        <f>IF(AB85="X",1/$R85,0)</f>
        <v>0</v>
      </c>
      <c r="BD85" s="101">
        <f>IF(AC85="X",1/$R85,0)</f>
        <v>0</v>
      </c>
      <c r="BE85" s="101">
        <f>IF(AD85="X",1/$R85,0)</f>
        <v>0</v>
      </c>
      <c r="BF85" s="102">
        <f>IF(AE85="X",1/$R85,0)</f>
        <v>0</v>
      </c>
      <c r="BG85" s="102">
        <f>IF(AF85="X",1/$R85,0)</f>
        <v>0</v>
      </c>
      <c r="BH85" s="102">
        <f>IF(AG85="X",1/$R85,0)</f>
        <v>0</v>
      </c>
      <c r="BI85" s="102">
        <f>IF(AH85="X",1/$R85,0)</f>
        <v>0</v>
      </c>
      <c r="BJ85" s="103">
        <f>IF(AI85="X",1/$R85,0)</f>
        <v>0</v>
      </c>
      <c r="BK85" s="103">
        <f>IF(AJ85="X",1/$R85,0)</f>
        <v>0</v>
      </c>
      <c r="BL85" s="103">
        <f>IF(AK85="X",1/$R85,0)</f>
        <v>0</v>
      </c>
      <c r="BM85" s="104">
        <f>IF(AL85="X",1/$R85,0)</f>
        <v>0</v>
      </c>
      <c r="BN85" s="104">
        <f>IF(AM85="X",1/$R85,0)</f>
        <v>1</v>
      </c>
      <c r="BO85" s="104">
        <f>IF(AN85="X",1/$R85,0)</f>
        <v>0</v>
      </c>
      <c r="BP85" s="105">
        <f>SUM(BQ85:BT85)</f>
        <v>1</v>
      </c>
      <c r="BQ85" s="106"/>
      <c r="BR85" s="106"/>
      <c r="BS85" s="106"/>
      <c r="BT85" s="106">
        <v>1</v>
      </c>
      <c r="BU85" s="107">
        <f>SUM(BV85:CQ85)</f>
        <v>1500000</v>
      </c>
      <c r="BV85" s="108">
        <f>AT85*$M85</f>
        <v>0</v>
      </c>
      <c r="BW85" s="109">
        <f>AU85*$M85</f>
        <v>0</v>
      </c>
      <c r="BX85" s="109">
        <f>AV85*$M85</f>
        <v>0</v>
      </c>
      <c r="BY85" s="109">
        <f>AW85*$M85</f>
        <v>0</v>
      </c>
      <c r="BZ85" s="109">
        <f>AX85*$M85</f>
        <v>0</v>
      </c>
      <c r="CA85" s="110">
        <f>AY85*$M85</f>
        <v>0</v>
      </c>
      <c r="CB85" s="111">
        <f>AZ85*$M85</f>
        <v>0</v>
      </c>
      <c r="CC85" s="111">
        <f>BA85*$M85</f>
        <v>0</v>
      </c>
      <c r="CD85" s="111">
        <f>BB85*$M85</f>
        <v>0</v>
      </c>
      <c r="CE85" s="112">
        <f>BC85*$M85</f>
        <v>0</v>
      </c>
      <c r="CF85" s="112">
        <f>BD85*$M85</f>
        <v>0</v>
      </c>
      <c r="CG85" s="112">
        <f>BE85*$M85</f>
        <v>0</v>
      </c>
      <c r="CH85" s="113">
        <f>BF85*$M85</f>
        <v>0</v>
      </c>
      <c r="CI85" s="113">
        <f>BG85*$M85</f>
        <v>0</v>
      </c>
      <c r="CJ85" s="113">
        <f>BH85*$M85</f>
        <v>0</v>
      </c>
      <c r="CK85" s="113">
        <f>BI85*$M85</f>
        <v>0</v>
      </c>
      <c r="CL85" s="114">
        <f>BJ85*$M85</f>
        <v>0</v>
      </c>
      <c r="CM85" s="114">
        <f>BK85*$M85</f>
        <v>0</v>
      </c>
      <c r="CN85" s="114">
        <f>BL85*$M85</f>
        <v>0</v>
      </c>
      <c r="CO85" s="115">
        <f>BM85*$M85</f>
        <v>0</v>
      </c>
      <c r="CP85" s="115">
        <f>BN85*$M85</f>
        <v>1500000</v>
      </c>
      <c r="CQ85" s="115">
        <f>BO85*$M85</f>
        <v>0</v>
      </c>
    </row>
    <row r="86" spans="1:95" ht="146.25">
      <c r="A86" s="116">
        <v>21</v>
      </c>
      <c r="B86" s="13">
        <v>8</v>
      </c>
      <c r="C86" s="13" t="s">
        <v>266</v>
      </c>
      <c r="D86" s="22" t="s">
        <v>242</v>
      </c>
      <c r="E86" s="13" t="s">
        <v>155</v>
      </c>
      <c r="F86" s="5" t="s">
        <v>140</v>
      </c>
      <c r="G86" s="5" t="s">
        <v>126</v>
      </c>
      <c r="H86" s="5" t="s">
        <v>128</v>
      </c>
      <c r="I86" s="9"/>
      <c r="J86" s="10" t="s">
        <v>155</v>
      </c>
      <c r="K86" s="10">
        <v>79</v>
      </c>
      <c r="L86" s="9" t="s">
        <v>43</v>
      </c>
      <c r="M86" s="12">
        <v>500000</v>
      </c>
      <c r="N86" s="10" t="s">
        <v>54</v>
      </c>
      <c r="O86" s="10" t="s">
        <v>127</v>
      </c>
      <c r="P86" s="10" t="s">
        <v>157</v>
      </c>
      <c r="Q86" s="11">
        <v>0</v>
      </c>
      <c r="R86" s="87">
        <f>COUNTA(S86:AN86)</f>
        <v>2</v>
      </c>
      <c r="S86" s="88"/>
      <c r="T86" s="89"/>
      <c r="U86" s="89"/>
      <c r="V86" s="89"/>
      <c r="W86" s="89"/>
      <c r="X86" s="90"/>
      <c r="Y86" s="91"/>
      <c r="Z86" s="91"/>
      <c r="AA86" s="91"/>
      <c r="AB86" s="92"/>
      <c r="AC86" s="92"/>
      <c r="AD86" s="92"/>
      <c r="AE86" s="93" t="s">
        <v>206</v>
      </c>
      <c r="AF86" s="93"/>
      <c r="AG86" s="93"/>
      <c r="AH86" s="93"/>
      <c r="AI86" s="94"/>
      <c r="AJ86" s="94"/>
      <c r="AK86" s="94"/>
      <c r="AL86" s="95"/>
      <c r="AM86" s="95" t="s">
        <v>206</v>
      </c>
      <c r="AN86" s="95"/>
      <c r="AO86" s="96"/>
      <c r="AP86" s="96"/>
      <c r="AQ86" s="96"/>
      <c r="AR86" s="96" t="s">
        <v>206</v>
      </c>
      <c r="AS86" s="118">
        <f>SUM(AT86:BO86)</f>
        <v>1</v>
      </c>
      <c r="AT86" s="97">
        <f>IF(S86="X",1/$R86,0)</f>
        <v>0</v>
      </c>
      <c r="AU86" s="98">
        <f>IF(T86="X",1/$R86,0)</f>
        <v>0</v>
      </c>
      <c r="AV86" s="98">
        <f>IF(U86="X",1/$R86,0)</f>
        <v>0</v>
      </c>
      <c r="AW86" s="98">
        <f>IF(V86="X",1/$R86,0)</f>
        <v>0</v>
      </c>
      <c r="AX86" s="98">
        <f>IF(W86="X",1/$R86,0)</f>
        <v>0</v>
      </c>
      <c r="AY86" s="99">
        <f>IF(X86="X",1/$R86,0)</f>
        <v>0</v>
      </c>
      <c r="AZ86" s="100">
        <f>IF(Y86="X",1/$R86,0)</f>
        <v>0</v>
      </c>
      <c r="BA86" s="100">
        <f>IF(Z86="X",1/$R86,0)</f>
        <v>0</v>
      </c>
      <c r="BB86" s="100">
        <f>IF(AA86="X",1/$R86,0)</f>
        <v>0</v>
      </c>
      <c r="BC86" s="101">
        <f>IF(AB86="X",1/$R86,0)</f>
        <v>0</v>
      </c>
      <c r="BD86" s="101">
        <f>IF(AC86="X",1/$R86,0)</f>
        <v>0</v>
      </c>
      <c r="BE86" s="101">
        <f>IF(AD86="X",1/$R86,0)</f>
        <v>0</v>
      </c>
      <c r="BF86" s="102">
        <f>IF(AE86="X",1/$R86,0)</f>
        <v>0.5</v>
      </c>
      <c r="BG86" s="102">
        <f>IF(AF86="X",1/$R86,0)</f>
        <v>0</v>
      </c>
      <c r="BH86" s="102">
        <f>IF(AG86="X",1/$R86,0)</f>
        <v>0</v>
      </c>
      <c r="BI86" s="102">
        <f>IF(AH86="X",1/$R86,0)</f>
        <v>0</v>
      </c>
      <c r="BJ86" s="103">
        <f>IF(AI86="X",1/$R86,0)</f>
        <v>0</v>
      </c>
      <c r="BK86" s="103">
        <f>IF(AJ86="X",1/$R86,0)</f>
        <v>0</v>
      </c>
      <c r="BL86" s="103">
        <f>IF(AK86="X",1/$R86,0)</f>
        <v>0</v>
      </c>
      <c r="BM86" s="104">
        <f>IF(AL86="X",1/$R86,0)</f>
        <v>0</v>
      </c>
      <c r="BN86" s="104">
        <f>IF(AM86="X",1/$R86,0)</f>
        <v>0.5</v>
      </c>
      <c r="BO86" s="104">
        <f>IF(AN86="X",1/$R86,0)</f>
        <v>0</v>
      </c>
      <c r="BP86" s="105">
        <f>SUM(BQ86:BT86)</f>
        <v>1</v>
      </c>
      <c r="BQ86" s="106"/>
      <c r="BR86" s="106"/>
      <c r="BS86" s="106"/>
      <c r="BT86" s="106">
        <v>1</v>
      </c>
      <c r="BU86" s="107">
        <f>SUM(BV86:CQ86)</f>
        <v>500000</v>
      </c>
      <c r="BV86" s="108">
        <f>AT86*$M86</f>
        <v>0</v>
      </c>
      <c r="BW86" s="109">
        <f>AU86*$M86</f>
        <v>0</v>
      </c>
      <c r="BX86" s="109">
        <f>AV86*$M86</f>
        <v>0</v>
      </c>
      <c r="BY86" s="109">
        <f>AW86*$M86</f>
        <v>0</v>
      </c>
      <c r="BZ86" s="109">
        <f>AX86*$M86</f>
        <v>0</v>
      </c>
      <c r="CA86" s="110">
        <f>AY86*$M86</f>
        <v>0</v>
      </c>
      <c r="CB86" s="111">
        <f>AZ86*$M86</f>
        <v>0</v>
      </c>
      <c r="CC86" s="111">
        <f>BA86*$M86</f>
        <v>0</v>
      </c>
      <c r="CD86" s="111">
        <f>BB86*$M86</f>
        <v>0</v>
      </c>
      <c r="CE86" s="112">
        <f>BC86*$M86</f>
        <v>0</v>
      </c>
      <c r="CF86" s="112">
        <f>BD86*$M86</f>
        <v>0</v>
      </c>
      <c r="CG86" s="112">
        <f>BE86*$M86</f>
        <v>0</v>
      </c>
      <c r="CH86" s="113">
        <f>BF86*$M86</f>
        <v>250000</v>
      </c>
      <c r="CI86" s="113">
        <f>BG86*$M86</f>
        <v>0</v>
      </c>
      <c r="CJ86" s="113">
        <f>BH86*$M86</f>
        <v>0</v>
      </c>
      <c r="CK86" s="113">
        <f>BI86*$M86</f>
        <v>0</v>
      </c>
      <c r="CL86" s="114">
        <f>BJ86*$M86</f>
        <v>0</v>
      </c>
      <c r="CM86" s="114">
        <f>BK86*$M86</f>
        <v>0</v>
      </c>
      <c r="CN86" s="114">
        <f>BL86*$M86</f>
        <v>0</v>
      </c>
      <c r="CO86" s="115">
        <f>BM86*$M86</f>
        <v>0</v>
      </c>
      <c r="CP86" s="115">
        <f>BN86*$M86</f>
        <v>250000</v>
      </c>
      <c r="CQ86" s="115">
        <f>BO86*$M86</f>
        <v>0</v>
      </c>
    </row>
    <row r="87" spans="1:95" ht="90">
      <c r="A87" s="116">
        <v>22</v>
      </c>
      <c r="B87" s="13">
        <v>9</v>
      </c>
      <c r="C87" s="13" t="s">
        <v>266</v>
      </c>
      <c r="D87" s="22" t="s">
        <v>242</v>
      </c>
      <c r="E87" s="13" t="s">
        <v>155</v>
      </c>
      <c r="F87" s="5" t="s">
        <v>159</v>
      </c>
      <c r="G87" s="5" t="s">
        <v>280</v>
      </c>
      <c r="H87" s="5" t="s">
        <v>160</v>
      </c>
      <c r="I87" s="9"/>
      <c r="J87" s="10" t="s">
        <v>155</v>
      </c>
      <c r="K87" s="10">
        <v>80</v>
      </c>
      <c r="L87" s="9" t="s">
        <v>50</v>
      </c>
      <c r="M87" s="11">
        <v>2000000</v>
      </c>
      <c r="N87" s="10" t="s">
        <v>54</v>
      </c>
      <c r="O87" s="10" t="s">
        <v>127</v>
      </c>
      <c r="P87" s="10" t="s">
        <v>157</v>
      </c>
      <c r="Q87" s="11">
        <v>0</v>
      </c>
      <c r="R87" s="87">
        <f>COUNTA(S87:AN87)</f>
        <v>1</v>
      </c>
      <c r="S87" s="88"/>
      <c r="T87" s="89"/>
      <c r="U87" s="89"/>
      <c r="V87" s="89"/>
      <c r="W87" s="89"/>
      <c r="X87" s="90"/>
      <c r="Y87" s="91"/>
      <c r="Z87" s="91"/>
      <c r="AA87" s="91"/>
      <c r="AB87" s="92"/>
      <c r="AC87" s="92"/>
      <c r="AD87" s="92"/>
      <c r="AE87" s="93"/>
      <c r="AF87" s="93"/>
      <c r="AG87" s="93"/>
      <c r="AH87" s="93"/>
      <c r="AI87" s="94"/>
      <c r="AJ87" s="94"/>
      <c r="AK87" s="94"/>
      <c r="AL87" s="95"/>
      <c r="AM87" s="95"/>
      <c r="AN87" s="95" t="s">
        <v>206</v>
      </c>
      <c r="AO87" s="96"/>
      <c r="AP87" s="96"/>
      <c r="AQ87" s="96"/>
      <c r="AR87" s="96" t="s">
        <v>206</v>
      </c>
      <c r="AS87" s="118">
        <f>SUM(AT87:BO87)</f>
        <v>1</v>
      </c>
      <c r="AT87" s="97">
        <f>IF(S87="X",1/$R87,0)</f>
        <v>0</v>
      </c>
      <c r="AU87" s="98">
        <f>IF(T87="X",1/$R87,0)</f>
        <v>0</v>
      </c>
      <c r="AV87" s="98">
        <f>IF(U87="X",1/$R87,0)</f>
        <v>0</v>
      </c>
      <c r="AW87" s="98">
        <f>IF(V87="X",1/$R87,0)</f>
        <v>0</v>
      </c>
      <c r="AX87" s="98">
        <f>IF(W87="X",1/$R87,0)</f>
        <v>0</v>
      </c>
      <c r="AY87" s="99">
        <f>IF(X87="X",1/$R87,0)</f>
        <v>0</v>
      </c>
      <c r="AZ87" s="100">
        <f>IF(Y87="X",1/$R87,0)</f>
        <v>0</v>
      </c>
      <c r="BA87" s="100">
        <f>IF(Z87="X",1/$R87,0)</f>
        <v>0</v>
      </c>
      <c r="BB87" s="100">
        <f>IF(AA87="X",1/$R87,0)</f>
        <v>0</v>
      </c>
      <c r="BC87" s="101">
        <f>IF(AB87="X",1/$R87,0)</f>
        <v>0</v>
      </c>
      <c r="BD87" s="101">
        <f>IF(AC87="X",1/$R87,0)</f>
        <v>0</v>
      </c>
      <c r="BE87" s="101">
        <f>IF(AD87="X",1/$R87,0)</f>
        <v>0</v>
      </c>
      <c r="BF87" s="102">
        <f>IF(AE87="X",1/$R87,0)</f>
        <v>0</v>
      </c>
      <c r="BG87" s="102">
        <f>IF(AF87="X",1/$R87,0)</f>
        <v>0</v>
      </c>
      <c r="BH87" s="102">
        <f>IF(AG87="X",1/$R87,0)</f>
        <v>0</v>
      </c>
      <c r="BI87" s="102">
        <f>IF(AH87="X",1/$R87,0)</f>
        <v>0</v>
      </c>
      <c r="BJ87" s="103">
        <f>IF(AI87="X",1/$R87,0)</f>
        <v>0</v>
      </c>
      <c r="BK87" s="103">
        <f>IF(AJ87="X",1/$R87,0)</f>
        <v>0</v>
      </c>
      <c r="BL87" s="103">
        <f>IF(AK87="X",1/$R87,0)</f>
        <v>0</v>
      </c>
      <c r="BM87" s="104">
        <f>IF(AL87="X",1/$R87,0)</f>
        <v>0</v>
      </c>
      <c r="BN87" s="104">
        <f>IF(AM87="X",1/$R87,0)</f>
        <v>0</v>
      </c>
      <c r="BO87" s="104">
        <f>IF(AN87="X",1/$R87,0)</f>
        <v>1</v>
      </c>
      <c r="BP87" s="105">
        <f>SUM(BQ87:BT87)</f>
        <v>1</v>
      </c>
      <c r="BQ87" s="106"/>
      <c r="BR87" s="106"/>
      <c r="BS87" s="106"/>
      <c r="BT87" s="106">
        <v>1</v>
      </c>
      <c r="BU87" s="107">
        <f>SUM(BV87:CQ87)</f>
        <v>2000000</v>
      </c>
      <c r="BV87" s="108">
        <f>AT87*$M87</f>
        <v>0</v>
      </c>
      <c r="BW87" s="109">
        <f>AU87*$M87</f>
        <v>0</v>
      </c>
      <c r="BX87" s="109">
        <f>AV87*$M87</f>
        <v>0</v>
      </c>
      <c r="BY87" s="109">
        <f>AW87*$M87</f>
        <v>0</v>
      </c>
      <c r="BZ87" s="109">
        <f>AX87*$M87</f>
        <v>0</v>
      </c>
      <c r="CA87" s="110">
        <f>AY87*$M87</f>
        <v>0</v>
      </c>
      <c r="CB87" s="111">
        <f>AZ87*$M87</f>
        <v>0</v>
      </c>
      <c r="CC87" s="111">
        <f>BA87*$M87</f>
        <v>0</v>
      </c>
      <c r="CD87" s="111">
        <f>BB87*$M87</f>
        <v>0</v>
      </c>
      <c r="CE87" s="112">
        <f>BC87*$M87</f>
        <v>0</v>
      </c>
      <c r="CF87" s="112">
        <f>BD87*$M87</f>
        <v>0</v>
      </c>
      <c r="CG87" s="112">
        <f>BE87*$M87</f>
        <v>0</v>
      </c>
      <c r="CH87" s="113">
        <f>BF87*$M87</f>
        <v>0</v>
      </c>
      <c r="CI87" s="113">
        <f>BG87*$M87</f>
        <v>0</v>
      </c>
      <c r="CJ87" s="113">
        <f>BH87*$M87</f>
        <v>0</v>
      </c>
      <c r="CK87" s="113">
        <f>BI87*$M87</f>
        <v>0</v>
      </c>
      <c r="CL87" s="114">
        <f>BJ87*$M87</f>
        <v>0</v>
      </c>
      <c r="CM87" s="114">
        <f>BK87*$M87</f>
        <v>0</v>
      </c>
      <c r="CN87" s="114">
        <f>BL87*$M87</f>
        <v>0</v>
      </c>
      <c r="CO87" s="115">
        <f>BM87*$M87</f>
        <v>0</v>
      </c>
      <c r="CP87" s="115">
        <f>BN87*$M87</f>
        <v>0</v>
      </c>
      <c r="CQ87" s="115">
        <f>BO87*$M87</f>
        <v>2000000</v>
      </c>
    </row>
    <row r="88" spans="1:95" ht="112.5">
      <c r="A88" s="116">
        <v>22</v>
      </c>
      <c r="B88" s="13">
        <v>10</v>
      </c>
      <c r="C88" s="13" t="s">
        <v>266</v>
      </c>
      <c r="D88" s="22" t="s">
        <v>242</v>
      </c>
      <c r="E88" s="13" t="s">
        <v>155</v>
      </c>
      <c r="F88" s="5" t="s">
        <v>159</v>
      </c>
      <c r="G88" s="5" t="s">
        <v>292</v>
      </c>
      <c r="H88" s="5" t="s">
        <v>290</v>
      </c>
      <c r="I88" s="9"/>
      <c r="J88" s="10" t="s">
        <v>155</v>
      </c>
      <c r="K88" s="10">
        <v>81</v>
      </c>
      <c r="L88" s="9" t="s">
        <v>334</v>
      </c>
      <c r="M88" s="11">
        <v>500000</v>
      </c>
      <c r="N88" s="10" t="s">
        <v>54</v>
      </c>
      <c r="O88" s="10" t="s">
        <v>127</v>
      </c>
      <c r="P88" s="10" t="s">
        <v>157</v>
      </c>
      <c r="Q88" s="11">
        <v>0</v>
      </c>
      <c r="R88" s="87">
        <f>COUNTA(S88:AN88)</f>
        <v>1</v>
      </c>
      <c r="S88" s="88"/>
      <c r="T88" s="89"/>
      <c r="U88" s="89"/>
      <c r="V88" s="89"/>
      <c r="W88" s="89"/>
      <c r="X88" s="90"/>
      <c r="Y88" s="91"/>
      <c r="Z88" s="91"/>
      <c r="AA88" s="91"/>
      <c r="AB88" s="92"/>
      <c r="AC88" s="92"/>
      <c r="AD88" s="92"/>
      <c r="AE88" s="93"/>
      <c r="AF88" s="93"/>
      <c r="AG88" s="93"/>
      <c r="AH88" s="93"/>
      <c r="AI88" s="94"/>
      <c r="AJ88" s="94"/>
      <c r="AK88" s="94"/>
      <c r="AL88" s="95"/>
      <c r="AM88" s="95"/>
      <c r="AN88" s="95" t="s">
        <v>206</v>
      </c>
      <c r="AO88" s="96"/>
      <c r="AP88" s="96"/>
      <c r="AQ88" s="96"/>
      <c r="AR88" s="96" t="s">
        <v>206</v>
      </c>
      <c r="AS88" s="118">
        <f>SUM(AT88:BO88)</f>
        <v>1</v>
      </c>
      <c r="AT88" s="97">
        <f>IF(S88="X",1/$R88,0)</f>
        <v>0</v>
      </c>
      <c r="AU88" s="98">
        <f>IF(T88="X",1/$R88,0)</f>
        <v>0</v>
      </c>
      <c r="AV88" s="98">
        <f>IF(U88="X",1/$R88,0)</f>
        <v>0</v>
      </c>
      <c r="AW88" s="98">
        <f>IF(V88="X",1/$R88,0)</f>
        <v>0</v>
      </c>
      <c r="AX88" s="98">
        <f>IF(W88="X",1/$R88,0)</f>
        <v>0</v>
      </c>
      <c r="AY88" s="99">
        <f>IF(X88="X",1/$R88,0)</f>
        <v>0</v>
      </c>
      <c r="AZ88" s="100">
        <f>IF(Y88="X",1/$R88,0)</f>
        <v>0</v>
      </c>
      <c r="BA88" s="100">
        <f>IF(Z88="X",1/$R88,0)</f>
        <v>0</v>
      </c>
      <c r="BB88" s="100">
        <f>IF(AA88="X",1/$R88,0)</f>
        <v>0</v>
      </c>
      <c r="BC88" s="101">
        <f>IF(AB88="X",1/$R88,0)</f>
        <v>0</v>
      </c>
      <c r="BD88" s="101">
        <f>IF(AC88="X",1/$R88,0)</f>
        <v>0</v>
      </c>
      <c r="BE88" s="101">
        <f>IF(AD88="X",1/$R88,0)</f>
        <v>0</v>
      </c>
      <c r="BF88" s="102">
        <f>IF(AE88="X",1/$R88,0)</f>
        <v>0</v>
      </c>
      <c r="BG88" s="102">
        <f>IF(AF88="X",1/$R88,0)</f>
        <v>0</v>
      </c>
      <c r="BH88" s="102">
        <f>IF(AG88="X",1/$R88,0)</f>
        <v>0</v>
      </c>
      <c r="BI88" s="102">
        <f>IF(AH88="X",1/$R88,0)</f>
        <v>0</v>
      </c>
      <c r="BJ88" s="103">
        <f>IF(AI88="X",1/$R88,0)</f>
        <v>0</v>
      </c>
      <c r="BK88" s="103">
        <f>IF(AJ88="X",1/$R88,0)</f>
        <v>0</v>
      </c>
      <c r="BL88" s="103">
        <f>IF(AK88="X",1/$R88,0)</f>
        <v>0</v>
      </c>
      <c r="BM88" s="104">
        <f>IF(AL88="X",1/$R88,0)</f>
        <v>0</v>
      </c>
      <c r="BN88" s="104">
        <f>IF(AM88="X",1/$R88,0)</f>
        <v>0</v>
      </c>
      <c r="BO88" s="104">
        <f>IF(AN88="X",1/$R88,0)</f>
        <v>1</v>
      </c>
      <c r="BP88" s="105">
        <f>SUM(BQ88:BT88)</f>
        <v>1</v>
      </c>
      <c r="BQ88" s="106"/>
      <c r="BR88" s="106"/>
      <c r="BS88" s="106"/>
      <c r="BT88" s="106">
        <v>1</v>
      </c>
      <c r="BU88" s="107">
        <f>SUM(BV88:CQ88)</f>
        <v>500000</v>
      </c>
      <c r="BV88" s="108">
        <f>AT88*$M88</f>
        <v>0</v>
      </c>
      <c r="BW88" s="109">
        <f>AU88*$M88</f>
        <v>0</v>
      </c>
      <c r="BX88" s="109">
        <f>AV88*$M88</f>
        <v>0</v>
      </c>
      <c r="BY88" s="109">
        <f>AW88*$M88</f>
        <v>0</v>
      </c>
      <c r="BZ88" s="109">
        <f>AX88*$M88</f>
        <v>0</v>
      </c>
      <c r="CA88" s="110">
        <f>AY88*$M88</f>
        <v>0</v>
      </c>
      <c r="CB88" s="111">
        <f>AZ88*$M88</f>
        <v>0</v>
      </c>
      <c r="CC88" s="111">
        <f>BA88*$M88</f>
        <v>0</v>
      </c>
      <c r="CD88" s="111">
        <f>BB88*$M88</f>
        <v>0</v>
      </c>
      <c r="CE88" s="112">
        <f>BC88*$M88</f>
        <v>0</v>
      </c>
      <c r="CF88" s="112">
        <f>BD88*$M88</f>
        <v>0</v>
      </c>
      <c r="CG88" s="112">
        <f>BE88*$M88</f>
        <v>0</v>
      </c>
      <c r="CH88" s="113">
        <f>BF88*$M88</f>
        <v>0</v>
      </c>
      <c r="CI88" s="113">
        <f>BG88*$M88</f>
        <v>0</v>
      </c>
      <c r="CJ88" s="113">
        <f>BH88*$M88</f>
        <v>0</v>
      </c>
      <c r="CK88" s="113">
        <f>BI88*$M88</f>
        <v>0</v>
      </c>
      <c r="CL88" s="114">
        <f>BJ88*$M88</f>
        <v>0</v>
      </c>
      <c r="CM88" s="114">
        <f>BK88*$M88</f>
        <v>0</v>
      </c>
      <c r="CN88" s="114">
        <f>BL88*$M88</f>
        <v>0</v>
      </c>
      <c r="CO88" s="115">
        <f>BM88*$M88</f>
        <v>0</v>
      </c>
      <c r="CP88" s="115">
        <f>BN88*$M88</f>
        <v>0</v>
      </c>
      <c r="CQ88" s="115">
        <f>BO88*$M88</f>
        <v>500000</v>
      </c>
    </row>
    <row r="89" spans="1:95" ht="78.75">
      <c r="A89" s="116">
        <v>22</v>
      </c>
      <c r="B89" s="13">
        <v>11</v>
      </c>
      <c r="C89" s="13" t="s">
        <v>266</v>
      </c>
      <c r="D89" s="22" t="s">
        <v>242</v>
      </c>
      <c r="E89" s="13" t="s">
        <v>155</v>
      </c>
      <c r="F89" s="5" t="s">
        <v>159</v>
      </c>
      <c r="G89" s="5" t="s">
        <v>280</v>
      </c>
      <c r="H89" s="21" t="s">
        <v>291</v>
      </c>
      <c r="I89" s="9"/>
      <c r="J89" s="10" t="s">
        <v>155</v>
      </c>
      <c r="K89" s="10">
        <v>82</v>
      </c>
      <c r="L89" s="9" t="s">
        <v>51</v>
      </c>
      <c r="M89" s="11">
        <v>2100000</v>
      </c>
      <c r="N89" s="10" t="s">
        <v>272</v>
      </c>
      <c r="O89" s="10" t="s">
        <v>127</v>
      </c>
      <c r="P89" s="10" t="s">
        <v>157</v>
      </c>
      <c r="Q89" s="11">
        <v>0</v>
      </c>
      <c r="R89" s="87">
        <f>COUNTA(S89:AN89)</f>
        <v>1</v>
      </c>
      <c r="S89" s="88"/>
      <c r="T89" s="89"/>
      <c r="U89" s="89"/>
      <c r="V89" s="89"/>
      <c r="W89" s="89"/>
      <c r="X89" s="90"/>
      <c r="Y89" s="91"/>
      <c r="Z89" s="91"/>
      <c r="AA89" s="91"/>
      <c r="AB89" s="92"/>
      <c r="AC89" s="92"/>
      <c r="AD89" s="92"/>
      <c r="AE89" s="93"/>
      <c r="AF89" s="93"/>
      <c r="AG89" s="93"/>
      <c r="AH89" s="93"/>
      <c r="AI89" s="94"/>
      <c r="AJ89" s="94"/>
      <c r="AK89" s="94"/>
      <c r="AL89" s="95"/>
      <c r="AM89" s="95"/>
      <c r="AN89" s="95" t="s">
        <v>206</v>
      </c>
      <c r="AO89" s="96"/>
      <c r="AP89" s="96"/>
      <c r="AQ89" s="96"/>
      <c r="AR89" s="96" t="s">
        <v>206</v>
      </c>
      <c r="AS89" s="118">
        <f>SUM(AT89:BO89)</f>
        <v>1</v>
      </c>
      <c r="AT89" s="97">
        <f>IF(S89="X",1/$R89,0)</f>
        <v>0</v>
      </c>
      <c r="AU89" s="98">
        <f>IF(T89="X",1/$R89,0)</f>
        <v>0</v>
      </c>
      <c r="AV89" s="98">
        <f>IF(U89="X",1/$R89,0)</f>
        <v>0</v>
      </c>
      <c r="AW89" s="98">
        <f>IF(V89="X",1/$R89,0)</f>
        <v>0</v>
      </c>
      <c r="AX89" s="98">
        <f>IF(W89="X",1/$R89,0)</f>
        <v>0</v>
      </c>
      <c r="AY89" s="99">
        <f>IF(X89="X",1/$R89,0)</f>
        <v>0</v>
      </c>
      <c r="AZ89" s="100">
        <f>IF(Y89="X",1/$R89,0)</f>
        <v>0</v>
      </c>
      <c r="BA89" s="100">
        <f>IF(Z89="X",1/$R89,0)</f>
        <v>0</v>
      </c>
      <c r="BB89" s="100">
        <f>IF(AA89="X",1/$R89,0)</f>
        <v>0</v>
      </c>
      <c r="BC89" s="101">
        <f>IF(AB89="X",1/$R89,0)</f>
        <v>0</v>
      </c>
      <c r="BD89" s="101">
        <f>IF(AC89="X",1/$R89,0)</f>
        <v>0</v>
      </c>
      <c r="BE89" s="101">
        <f>IF(AD89="X",1/$R89,0)</f>
        <v>0</v>
      </c>
      <c r="BF89" s="102">
        <f>IF(AE89="X",1/$R89,0)</f>
        <v>0</v>
      </c>
      <c r="BG89" s="102">
        <f>IF(AF89="X",1/$R89,0)</f>
        <v>0</v>
      </c>
      <c r="BH89" s="102">
        <f>IF(AG89="X",1/$R89,0)</f>
        <v>0</v>
      </c>
      <c r="BI89" s="102">
        <f>IF(AH89="X",1/$R89,0)</f>
        <v>0</v>
      </c>
      <c r="BJ89" s="103">
        <f>IF(AI89="X",1/$R89,0)</f>
        <v>0</v>
      </c>
      <c r="BK89" s="103">
        <f>IF(AJ89="X",1/$R89,0)</f>
        <v>0</v>
      </c>
      <c r="BL89" s="103">
        <f>IF(AK89="X",1/$R89,0)</f>
        <v>0</v>
      </c>
      <c r="BM89" s="104">
        <f>IF(AL89="X",1/$R89,0)</f>
        <v>0</v>
      </c>
      <c r="BN89" s="104">
        <f>IF(AM89="X",1/$R89,0)</f>
        <v>0</v>
      </c>
      <c r="BO89" s="104">
        <f>IF(AN89="X",1/$R89,0)</f>
        <v>1</v>
      </c>
      <c r="BP89" s="105">
        <f>SUM(BQ89:BT89)</f>
        <v>1</v>
      </c>
      <c r="BQ89" s="106"/>
      <c r="BR89" s="106"/>
      <c r="BS89" s="106"/>
      <c r="BT89" s="106">
        <v>1</v>
      </c>
      <c r="BU89" s="107">
        <f>SUM(BV89:CQ89)</f>
        <v>2100000</v>
      </c>
      <c r="BV89" s="108">
        <f>AT89*$M89</f>
        <v>0</v>
      </c>
      <c r="BW89" s="109">
        <f>AU89*$M89</f>
        <v>0</v>
      </c>
      <c r="BX89" s="109">
        <f>AV89*$M89</f>
        <v>0</v>
      </c>
      <c r="BY89" s="109">
        <f>AW89*$M89</f>
        <v>0</v>
      </c>
      <c r="BZ89" s="109">
        <f>AX89*$M89</f>
        <v>0</v>
      </c>
      <c r="CA89" s="110">
        <f>AY89*$M89</f>
        <v>0</v>
      </c>
      <c r="CB89" s="111">
        <f>AZ89*$M89</f>
        <v>0</v>
      </c>
      <c r="CC89" s="111">
        <f>BA89*$M89</f>
        <v>0</v>
      </c>
      <c r="CD89" s="111">
        <f>BB89*$M89</f>
        <v>0</v>
      </c>
      <c r="CE89" s="112">
        <f>BC89*$M89</f>
        <v>0</v>
      </c>
      <c r="CF89" s="112">
        <f>BD89*$M89</f>
        <v>0</v>
      </c>
      <c r="CG89" s="112">
        <f>BE89*$M89</f>
        <v>0</v>
      </c>
      <c r="CH89" s="113">
        <f>BF89*$M89</f>
        <v>0</v>
      </c>
      <c r="CI89" s="113">
        <f>BG89*$M89</f>
        <v>0</v>
      </c>
      <c r="CJ89" s="113">
        <f>BH89*$M89</f>
        <v>0</v>
      </c>
      <c r="CK89" s="113">
        <f>BI89*$M89</f>
        <v>0</v>
      </c>
      <c r="CL89" s="114">
        <f>BJ89*$M89</f>
        <v>0</v>
      </c>
      <c r="CM89" s="114">
        <f>BK89*$M89</f>
        <v>0</v>
      </c>
      <c r="CN89" s="114">
        <f>BL89*$M89</f>
        <v>0</v>
      </c>
      <c r="CO89" s="115">
        <f>BM89*$M89</f>
        <v>0</v>
      </c>
      <c r="CP89" s="115">
        <f>BN89*$M89</f>
        <v>0</v>
      </c>
      <c r="CQ89" s="115">
        <f>BO89*$M89</f>
        <v>2100000</v>
      </c>
    </row>
    <row r="90" spans="6:13" ht="11.25">
      <c r="F90" s="121"/>
      <c r="I90" s="46"/>
      <c r="L90" s="121"/>
      <c r="M90" s="122"/>
    </row>
    <row r="92" spans="8:17" ht="11.25">
      <c r="H92" s="124"/>
      <c r="I92" s="46"/>
      <c r="L92" s="124" t="s">
        <v>238</v>
      </c>
      <c r="M92" s="125">
        <f>SUM(M8:M89)</f>
        <v>92944000</v>
      </c>
      <c r="Q92" s="125">
        <f>SUM(Q8:Q89)</f>
        <v>3947200</v>
      </c>
    </row>
    <row r="93" spans="9:13" ht="11.25">
      <c r="I93" s="46"/>
      <c r="L93" s="126"/>
      <c r="M93" s="127"/>
    </row>
    <row r="94" spans="9:13" ht="11.25">
      <c r="I94" s="46"/>
      <c r="L94" s="126" t="s">
        <v>238</v>
      </c>
      <c r="M94" s="125">
        <f>M92</f>
        <v>92944000</v>
      </c>
    </row>
    <row r="95" spans="12:95" ht="11.25">
      <c r="L95" s="126" t="s">
        <v>47</v>
      </c>
      <c r="M95" s="125">
        <f>M94*0.933357720778103</f>
        <v>86750000</v>
      </c>
      <c r="BU95" s="128">
        <f>SUM(BU8:BU89)</f>
        <v>92944000</v>
      </c>
      <c r="BV95" s="128">
        <f>SUM(BV8:BV89)</f>
        <v>31918000</v>
      </c>
      <c r="BW95" s="128">
        <f aca="true" t="shared" si="0" ref="BW95:CQ95">SUM(BW8:BW89)</f>
        <v>1805000</v>
      </c>
      <c r="BX95" s="128">
        <f t="shared" si="0"/>
        <v>1956100</v>
      </c>
      <c r="BY95" s="128">
        <f t="shared" si="0"/>
        <v>1980000</v>
      </c>
      <c r="BZ95" s="128">
        <f t="shared" si="0"/>
        <v>5236500</v>
      </c>
      <c r="CA95" s="128">
        <f t="shared" si="0"/>
        <v>2805500</v>
      </c>
      <c r="CB95" s="128">
        <f t="shared" si="0"/>
        <v>3000000</v>
      </c>
      <c r="CC95" s="128">
        <f t="shared" si="0"/>
        <v>4500000</v>
      </c>
      <c r="CD95" s="128">
        <f t="shared" si="0"/>
        <v>3000000</v>
      </c>
      <c r="CE95" s="128">
        <f t="shared" si="0"/>
        <v>710000</v>
      </c>
      <c r="CF95" s="128">
        <f t="shared" si="0"/>
        <v>8326666.666666667</v>
      </c>
      <c r="CG95" s="128">
        <f t="shared" si="0"/>
        <v>2655500</v>
      </c>
      <c r="CH95" s="128">
        <f t="shared" si="0"/>
        <v>1462500</v>
      </c>
      <c r="CI95" s="128">
        <f t="shared" si="0"/>
        <v>2002366.6666666667</v>
      </c>
      <c r="CJ95" s="128">
        <f t="shared" si="0"/>
        <v>670700</v>
      </c>
      <c r="CK95" s="128">
        <f t="shared" si="0"/>
        <v>1030000</v>
      </c>
      <c r="CL95" s="128">
        <f t="shared" si="0"/>
        <v>2000000</v>
      </c>
      <c r="CM95" s="128">
        <f t="shared" si="0"/>
        <v>6138000</v>
      </c>
      <c r="CN95" s="128">
        <f t="shared" si="0"/>
        <v>2850000</v>
      </c>
      <c r="CO95" s="128">
        <f t="shared" si="0"/>
        <v>1000000</v>
      </c>
      <c r="CP95" s="128">
        <f t="shared" si="0"/>
        <v>3047166.6666666665</v>
      </c>
      <c r="CQ95" s="128">
        <f t="shared" si="0"/>
        <v>4850000</v>
      </c>
    </row>
    <row r="96" spans="9:73" ht="11.25">
      <c r="I96" s="46"/>
      <c r="L96" s="126" t="s">
        <v>46</v>
      </c>
      <c r="M96" s="125">
        <f>M101-SUM(M97:M99)-M95</f>
        <v>10000000</v>
      </c>
      <c r="BU96" s="128">
        <f>BU95-M92</f>
        <v>0</v>
      </c>
    </row>
    <row r="97" spans="9:16" ht="11.25">
      <c r="I97" s="46"/>
      <c r="L97" s="126" t="s">
        <v>45</v>
      </c>
      <c r="M97" s="125">
        <v>10000000</v>
      </c>
      <c r="P97" s="129"/>
    </row>
    <row r="98" spans="9:16" ht="11.25">
      <c r="I98" s="46"/>
      <c r="L98" s="126" t="s">
        <v>236</v>
      </c>
      <c r="M98" s="125">
        <v>15250000</v>
      </c>
      <c r="P98" s="129"/>
    </row>
    <row r="99" spans="9:16" ht="11.25">
      <c r="I99" s="46"/>
      <c r="L99" s="126" t="s">
        <v>237</v>
      </c>
      <c r="M99" s="125">
        <v>3000000</v>
      </c>
      <c r="P99" s="129"/>
    </row>
    <row r="100" spans="8:16" ht="11.25">
      <c r="H100" s="122"/>
      <c r="I100" s="46"/>
      <c r="M100" s="125"/>
      <c r="P100" s="129"/>
    </row>
    <row r="101" spans="9:16" ht="11.25">
      <c r="I101" s="46"/>
      <c r="L101" s="124" t="s">
        <v>56</v>
      </c>
      <c r="M101" s="125">
        <v>125000000</v>
      </c>
      <c r="P101" s="129"/>
    </row>
    <row r="102" spans="6:16" ht="11.25">
      <c r="F102" s="126"/>
      <c r="I102" s="46"/>
      <c r="M102" s="122"/>
      <c r="P102" s="129"/>
    </row>
    <row r="103" spans="9:13" ht="11.25">
      <c r="I103" s="46"/>
      <c r="M103" s="122"/>
    </row>
    <row r="104" spans="9:13" ht="11.25">
      <c r="I104" s="46"/>
      <c r="M104" s="122"/>
    </row>
    <row r="105" spans="9:13" ht="11.25">
      <c r="I105" s="46"/>
      <c r="M105" s="122"/>
    </row>
    <row r="106" ht="11.25">
      <c r="I106" s="46"/>
    </row>
    <row r="107" ht="11.25">
      <c r="I107" s="46"/>
    </row>
    <row r="108" ht="11.25">
      <c r="I108" s="46"/>
    </row>
    <row r="109" ht="11.25">
      <c r="I109" s="46"/>
    </row>
    <row r="110" ht="11.25">
      <c r="I110" s="46"/>
    </row>
    <row r="111" ht="11.25">
      <c r="I111" s="46"/>
    </row>
    <row r="112" ht="11.25">
      <c r="I112" s="46"/>
    </row>
    <row r="113" ht="11.25">
      <c r="I113" s="46"/>
    </row>
    <row r="114" ht="11.25">
      <c r="I114" s="46"/>
    </row>
    <row r="115" ht="11.25">
      <c r="I115" s="46"/>
    </row>
    <row r="116" ht="11.25">
      <c r="I116" s="46"/>
    </row>
    <row r="117" ht="11.25">
      <c r="I117" s="46"/>
    </row>
    <row r="118" ht="11.25">
      <c r="I118" s="46"/>
    </row>
    <row r="119" ht="11.25">
      <c r="I119" s="46"/>
    </row>
    <row r="120" ht="11.25">
      <c r="I120" s="46"/>
    </row>
    <row r="121" ht="11.25">
      <c r="I121" s="46"/>
    </row>
    <row r="122" ht="11.25">
      <c r="I122" s="46"/>
    </row>
    <row r="123" ht="11.25">
      <c r="I123" s="46"/>
    </row>
    <row r="124" ht="11.25">
      <c r="I124" s="46"/>
    </row>
    <row r="125" ht="11.25">
      <c r="I125" s="46"/>
    </row>
    <row r="126" ht="11.25">
      <c r="I126" s="46"/>
    </row>
    <row r="127" ht="11.25">
      <c r="I127" s="46"/>
    </row>
    <row r="128" ht="11.25">
      <c r="I128" s="46"/>
    </row>
    <row r="129" ht="11.25">
      <c r="I129" s="46"/>
    </row>
    <row r="130" ht="11.25">
      <c r="I130" s="46"/>
    </row>
    <row r="131" ht="11.25">
      <c r="I131" s="46"/>
    </row>
    <row r="132" ht="11.25">
      <c r="I132" s="46"/>
    </row>
    <row r="133" ht="11.25">
      <c r="I133" s="46"/>
    </row>
    <row r="134" ht="11.25">
      <c r="I134" s="46"/>
    </row>
    <row r="135" ht="11.25">
      <c r="I135" s="46"/>
    </row>
    <row r="136" ht="11.25">
      <c r="I136" s="46"/>
    </row>
    <row r="137" ht="11.25">
      <c r="I137" s="46"/>
    </row>
    <row r="138" ht="11.25">
      <c r="I138" s="46"/>
    </row>
    <row r="139" ht="11.25">
      <c r="I139" s="46"/>
    </row>
    <row r="140" ht="11.25">
      <c r="I140" s="46"/>
    </row>
    <row r="141" ht="11.25">
      <c r="I141" s="46"/>
    </row>
    <row r="142" ht="11.25">
      <c r="I142" s="46"/>
    </row>
    <row r="143" ht="11.25">
      <c r="I143" s="46"/>
    </row>
    <row r="144" ht="11.25">
      <c r="I144" s="46"/>
    </row>
    <row r="145" ht="11.25">
      <c r="I145" s="46"/>
    </row>
    <row r="146" ht="11.25">
      <c r="I146" s="46"/>
    </row>
    <row r="147" ht="11.25">
      <c r="I147" s="46"/>
    </row>
    <row r="148" ht="11.25">
      <c r="I148" s="46"/>
    </row>
    <row r="149" ht="11.25">
      <c r="I149" s="46"/>
    </row>
    <row r="150" ht="11.25">
      <c r="I150" s="46"/>
    </row>
    <row r="151" ht="11.25">
      <c r="I151" s="46"/>
    </row>
    <row r="152" ht="11.25">
      <c r="I152" s="46"/>
    </row>
    <row r="153" ht="11.25">
      <c r="I153" s="46"/>
    </row>
    <row r="154" ht="11.25">
      <c r="I154" s="46"/>
    </row>
    <row r="155" ht="11.25">
      <c r="I155" s="46"/>
    </row>
    <row r="156" ht="11.25">
      <c r="I156" s="46"/>
    </row>
    <row r="157" ht="11.25">
      <c r="I157" s="46"/>
    </row>
    <row r="158" ht="11.25">
      <c r="I158" s="46"/>
    </row>
    <row r="159" ht="11.25">
      <c r="I159" s="46"/>
    </row>
    <row r="160" ht="11.25">
      <c r="I160" s="46"/>
    </row>
    <row r="161" ht="11.25">
      <c r="I161" s="46"/>
    </row>
    <row r="162" ht="11.25">
      <c r="I162" s="46"/>
    </row>
    <row r="163" ht="11.25">
      <c r="I163" s="46"/>
    </row>
    <row r="164" ht="11.25">
      <c r="I164" s="46"/>
    </row>
    <row r="165" ht="11.25">
      <c r="I165" s="46"/>
    </row>
    <row r="166" ht="11.25">
      <c r="I166" s="46"/>
    </row>
    <row r="167" ht="11.25">
      <c r="I167" s="46"/>
    </row>
    <row r="168" ht="11.25">
      <c r="I168" s="46"/>
    </row>
    <row r="169" ht="11.25">
      <c r="I169" s="46"/>
    </row>
    <row r="170" ht="11.25">
      <c r="I170" s="46"/>
    </row>
    <row r="171" ht="11.25">
      <c r="I171" s="46"/>
    </row>
    <row r="172" ht="11.25">
      <c r="I172" s="46"/>
    </row>
    <row r="173" ht="11.25">
      <c r="I173" s="46"/>
    </row>
    <row r="174" ht="11.25">
      <c r="I174" s="46"/>
    </row>
    <row r="175" ht="11.25">
      <c r="I175" s="46"/>
    </row>
    <row r="176" ht="11.25">
      <c r="I176" s="46"/>
    </row>
    <row r="177" ht="11.25">
      <c r="I177" s="46"/>
    </row>
    <row r="178" ht="11.25">
      <c r="I178" s="46"/>
    </row>
    <row r="179" ht="11.25">
      <c r="I179" s="46"/>
    </row>
    <row r="180" ht="11.25">
      <c r="I180" s="46"/>
    </row>
    <row r="181" ht="11.25">
      <c r="I181" s="46"/>
    </row>
    <row r="182" ht="11.25">
      <c r="I182" s="46"/>
    </row>
    <row r="183" ht="11.25">
      <c r="I183" s="46"/>
    </row>
    <row r="184" ht="11.25">
      <c r="I184" s="46"/>
    </row>
    <row r="185" ht="11.25">
      <c r="I185" s="46"/>
    </row>
    <row r="186" ht="11.25">
      <c r="I186" s="46"/>
    </row>
    <row r="187" ht="11.25">
      <c r="I187" s="46"/>
    </row>
    <row r="188" ht="11.25">
      <c r="I188" s="46"/>
    </row>
    <row r="189" ht="11.25">
      <c r="I189" s="46"/>
    </row>
    <row r="190" ht="11.25">
      <c r="I190" s="46"/>
    </row>
    <row r="191" ht="11.25">
      <c r="I191" s="46"/>
    </row>
    <row r="192" ht="11.25">
      <c r="I192" s="46"/>
    </row>
    <row r="193" ht="11.25">
      <c r="I193" s="46"/>
    </row>
    <row r="194" ht="11.25">
      <c r="I194" s="46"/>
    </row>
    <row r="195" ht="11.25">
      <c r="I195" s="46"/>
    </row>
    <row r="196" ht="11.25">
      <c r="I196" s="46"/>
    </row>
    <row r="197" ht="11.25">
      <c r="I197" s="46"/>
    </row>
    <row r="198" ht="11.25">
      <c r="I198" s="46"/>
    </row>
    <row r="199" ht="11.25">
      <c r="I199" s="46"/>
    </row>
    <row r="200" ht="11.25">
      <c r="I200" s="46"/>
    </row>
    <row r="201" ht="11.25">
      <c r="I201" s="46"/>
    </row>
    <row r="202" ht="11.25">
      <c r="I202" s="46"/>
    </row>
    <row r="203" ht="11.25">
      <c r="I203" s="46"/>
    </row>
    <row r="204" ht="11.25">
      <c r="I204" s="46"/>
    </row>
    <row r="205" ht="11.25">
      <c r="I205" s="46"/>
    </row>
    <row r="206" ht="11.25">
      <c r="I206" s="46"/>
    </row>
    <row r="207" ht="11.25">
      <c r="I207" s="46"/>
    </row>
    <row r="208" ht="11.25">
      <c r="I208" s="46"/>
    </row>
    <row r="209" ht="11.25">
      <c r="I209" s="46"/>
    </row>
    <row r="210" ht="11.25">
      <c r="I210" s="46"/>
    </row>
    <row r="211" ht="11.25">
      <c r="I211" s="46"/>
    </row>
    <row r="212" ht="11.25">
      <c r="I212" s="46"/>
    </row>
    <row r="213" ht="11.25">
      <c r="I213" s="46"/>
    </row>
    <row r="214" ht="11.25">
      <c r="I214" s="46"/>
    </row>
    <row r="215" ht="11.25">
      <c r="I215" s="46"/>
    </row>
    <row r="216" ht="11.25">
      <c r="I216" s="46"/>
    </row>
    <row r="217" ht="11.25">
      <c r="I217" s="46"/>
    </row>
    <row r="218" ht="11.25">
      <c r="I218" s="46"/>
    </row>
    <row r="219" ht="11.25">
      <c r="I219" s="46"/>
    </row>
    <row r="220" ht="11.25">
      <c r="I220" s="46"/>
    </row>
    <row r="221" ht="11.25">
      <c r="I221" s="46"/>
    </row>
    <row r="222" ht="11.25">
      <c r="I222" s="46"/>
    </row>
    <row r="223" ht="11.25">
      <c r="I223" s="46"/>
    </row>
    <row r="224" ht="11.25">
      <c r="I224" s="46"/>
    </row>
    <row r="225" ht="11.25">
      <c r="I225" s="46"/>
    </row>
    <row r="226" ht="11.25">
      <c r="I226" s="46"/>
    </row>
    <row r="227" ht="11.25">
      <c r="I227" s="46"/>
    </row>
    <row r="228" ht="11.25">
      <c r="I228" s="46"/>
    </row>
    <row r="229" ht="11.25">
      <c r="I229" s="46"/>
    </row>
    <row r="230" ht="11.25">
      <c r="I230" s="46"/>
    </row>
    <row r="231" ht="11.25">
      <c r="I231" s="46"/>
    </row>
    <row r="232" ht="11.25">
      <c r="I232" s="46"/>
    </row>
    <row r="233" ht="11.25">
      <c r="I233" s="46"/>
    </row>
    <row r="234" ht="11.25">
      <c r="I234" s="46"/>
    </row>
    <row r="235" ht="11.25">
      <c r="I235" s="46"/>
    </row>
    <row r="236" ht="11.25">
      <c r="I236" s="46"/>
    </row>
    <row r="237" ht="11.25">
      <c r="I237" s="46"/>
    </row>
    <row r="238" ht="11.25">
      <c r="I238" s="46"/>
    </row>
    <row r="239" ht="11.25">
      <c r="I239" s="46"/>
    </row>
    <row r="240" ht="11.25">
      <c r="I240" s="46"/>
    </row>
    <row r="241" ht="11.25">
      <c r="I241" s="46"/>
    </row>
    <row r="242" ht="11.25">
      <c r="I242" s="46"/>
    </row>
    <row r="243" ht="11.25">
      <c r="I243" s="46"/>
    </row>
    <row r="244" ht="11.25">
      <c r="I244" s="46"/>
    </row>
    <row r="245" ht="11.25">
      <c r="I245" s="46"/>
    </row>
    <row r="246" ht="11.25">
      <c r="I246" s="46"/>
    </row>
    <row r="247" ht="11.25">
      <c r="I247" s="46"/>
    </row>
    <row r="248" ht="11.25">
      <c r="I248" s="46"/>
    </row>
    <row r="249" ht="11.25">
      <c r="I249" s="46"/>
    </row>
    <row r="250" ht="11.25">
      <c r="I250" s="46"/>
    </row>
    <row r="251" ht="11.25">
      <c r="I251" s="46"/>
    </row>
    <row r="252" ht="11.25">
      <c r="I252" s="46"/>
    </row>
    <row r="253" ht="11.25">
      <c r="I253" s="46"/>
    </row>
    <row r="254" ht="11.25">
      <c r="I254" s="46"/>
    </row>
    <row r="255" ht="11.25">
      <c r="I255" s="46"/>
    </row>
    <row r="256" ht="11.25">
      <c r="I256" s="46"/>
    </row>
  </sheetData>
  <sheetProtection/>
  <autoFilter ref="A7:CQ7"/>
  <mergeCells count="32">
    <mergeCell ref="CB5:CD5"/>
    <mergeCell ref="AI4:AN4"/>
    <mergeCell ref="BV4:CK4"/>
    <mergeCell ref="BM5:BO5"/>
    <mergeCell ref="AI5:AK5"/>
    <mergeCell ref="AL5:AN5"/>
    <mergeCell ref="CH6:CK6"/>
    <mergeCell ref="BP6:BT6"/>
    <mergeCell ref="AO6:AR6"/>
    <mergeCell ref="CL4:CQ4"/>
    <mergeCell ref="CE5:CK5"/>
    <mergeCell ref="AT4:BI4"/>
    <mergeCell ref="CO5:CQ5"/>
    <mergeCell ref="BJ5:BL5"/>
    <mergeCell ref="CL5:CN5"/>
    <mergeCell ref="BV5:CA5"/>
    <mergeCell ref="BC5:BI5"/>
    <mergeCell ref="AZ5:BB5"/>
    <mergeCell ref="AB5:AH5"/>
    <mergeCell ref="AB6:AD6"/>
    <mergeCell ref="AE6:AH6"/>
    <mergeCell ref="BF6:BI6"/>
    <mergeCell ref="S4:AH4"/>
    <mergeCell ref="BW6:BZ6"/>
    <mergeCell ref="CE6:CG6"/>
    <mergeCell ref="BJ4:BO4"/>
    <mergeCell ref="AT5:AY5"/>
    <mergeCell ref="AU6:AX6"/>
    <mergeCell ref="BC6:BE6"/>
    <mergeCell ref="T6:W6"/>
    <mergeCell ref="S5:X5"/>
    <mergeCell ref="Y5:AA5"/>
  </mergeCells>
  <printOptions/>
  <pageMargins left="0.75" right="0.75" top="1" bottom="1" header="0.5" footer="0.5"/>
  <pageSetup fitToHeight="1000" fitToWidth="6" horizontalDpi="600" verticalDpi="600" orientation="landscape" scale="2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Itron,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Ting</dc:creator>
  <cp:keywords/>
  <dc:description/>
  <cp:lastModifiedBy>Fred Coito</cp:lastModifiedBy>
  <cp:lastPrinted>2010-12-17T00:24:49Z</cp:lastPrinted>
  <dcterms:created xsi:type="dcterms:W3CDTF">2010-11-23T00:34:41Z</dcterms:created>
  <dcterms:modified xsi:type="dcterms:W3CDTF">2010-12-17T01:56:38Z</dcterms:modified>
  <cp:category/>
  <cp:version/>
  <cp:contentType/>
  <cp:contentStatus/>
</cp:coreProperties>
</file>